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enasv\OneDrive - sdis.gov.co\Contrato 310 de 2019\Obligación 07. Indicadores\7. Agosto\Publicaciones\"/>
    </mc:Choice>
  </mc:AlternateContent>
  <bookViews>
    <workbookView xWindow="0" yWindow="0" windowWidth="24000" windowHeight="9735"/>
  </bookViews>
  <sheets>
    <sheet name="INDICADORES DE GESTIÓ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'INDICADORES DE GESTIÓN'!$A$12:$DS$12</definedName>
    <definedName name="Años" localSheetId="0">'[1]Listas desplegables'!$B$2:$B$6</definedName>
    <definedName name="Años">[2]Listas!$B$2:$B$6</definedName>
    <definedName name="Concepto" localSheetId="0">[3]Listas!$X$2:$X$116</definedName>
    <definedName name="Concepto">[4]Listas!$X$2:$X$116</definedName>
    <definedName name="Direccion" localSheetId="0">'[1]Listas desplegables'!#REF!</definedName>
    <definedName name="Direccion">[2]Listas!$D$2:$D$7</definedName>
    <definedName name="Discapacidad" localSheetId="0">'[5]Listas desplegables'!$D$52:$D$56</definedName>
    <definedName name="Discapacidad">'[6]Listas desplegables'!$D$52:$D$56</definedName>
    <definedName name="EJE" localSheetId="0">#REF!,#REF!,#REF!,#REF!,#REF!,#REF!,#REF!,#REF!,#REF!,#REF!,#REF!,#REF!,#REF!</definedName>
    <definedName name="EJE">#REF!,#REF!,#REF!,#REF!,#REF!,#REF!,#REF!,#REF!,#REF!,#REF!,#REF!,#REF!,#REF!</definedName>
    <definedName name="Eje_Pilar" localSheetId="0">'[1]Listas desplegables'!#REF!</definedName>
    <definedName name="Eje_Pilar">[2]Listas!$E$2:$E$4</definedName>
    <definedName name="ejecut" localSheetId="0">#REF!,#REF!,#REF!,#REF!,#REF!,#REF!,#REF!,#REF!,#REF!,#REF!,#REF!,#REF!,#REF!</definedName>
    <definedName name="ejecut">#REF!,#REF!,#REF!,#REF!,#REF!,#REF!,#REF!,#REF!,#REF!,#REF!,#REF!,#REF!,#REF!</definedName>
    <definedName name="EstadoUNDOPE" localSheetId="0">'[1]Listas desplegables'!#REF!</definedName>
    <definedName name="Etnia" localSheetId="0">[7]Listas!$V$2:$V$8</definedName>
    <definedName name="Etnia">[2]Listas!$V$2:$V$8</definedName>
    <definedName name="Étnico" localSheetId="0">'[5]Listas desplegables'!$F$52:$F$56</definedName>
    <definedName name="Étnico">'[6]Listas desplegables'!$F$52:$F$56</definedName>
    <definedName name="GerenteProy" localSheetId="0">'[1]Listas desplegables'!#REF!</definedName>
    <definedName name="GerenteProy">[2]Listas!$C$2:$C$7</definedName>
    <definedName name="localidad" localSheetId="0">[8]Hoja6!$A$192:$A$212</definedName>
    <definedName name="localidad">[9]Hoja6!$A$192:$A$212</definedName>
    <definedName name="Localidades" localSheetId="0">'[1]Listas desplegables'!#REF!</definedName>
    <definedName name="Localidades">[2]Listas!$G$2:$G$22</definedName>
    <definedName name="medida" localSheetId="0">[8]Hoja6!$A$132:$A$135</definedName>
    <definedName name="medida">[9]Hoja6!$A$132:$A$135</definedName>
    <definedName name="Meses" localSheetId="0">'[1]Listas desplegables'!$A$2:$A$13</definedName>
    <definedName name="Meses">[2]Listas!$A$2:$A$13</definedName>
    <definedName name="metas">[10]Hoja1!$M$2:$M$19</definedName>
    <definedName name="ObjEstratégico" localSheetId="0">'[1]Listas desplegables'!#REF!</definedName>
    <definedName name="Objetivosestratégicos">[11]Hoja1!$C$1:$C$5</definedName>
    <definedName name="ObjGeneral" localSheetId="0">'[1]Listas desplegables'!#REF!</definedName>
    <definedName name="ObjGeneral">[2]Listas!$J$2:$J$15</definedName>
    <definedName name="periodicidad" localSheetId="0">'[1]Listas desplegables'!#REF!</definedName>
    <definedName name="Periodicidadindicador">[11]Hoja1!$D$1:$D$4</definedName>
    <definedName name="Procesos" localSheetId="0">'[1]Listas desplegables'!#REF!</definedName>
    <definedName name="Prog_PPD" localSheetId="0">'[1]Listas desplegables'!#REF!</definedName>
    <definedName name="Prog_PPD">[2]Listas!$F$2:$F$9</definedName>
    <definedName name="PROY4022" localSheetId="0">#REF!</definedName>
    <definedName name="PROY4022">#REF!</definedName>
    <definedName name="PROY4024" localSheetId="0">#REF!</definedName>
    <definedName name="PROY4024">#REF!</definedName>
    <definedName name="proy4025" localSheetId="0">#REF!</definedName>
    <definedName name="proy4025">#REF!</definedName>
    <definedName name="PROY4027" localSheetId="0">#REF!</definedName>
    <definedName name="PROY4027">#REF!</definedName>
    <definedName name="PROY4028" localSheetId="0">#REF!</definedName>
    <definedName name="PROY4028">#REF!</definedName>
    <definedName name="PROY4029" localSheetId="0">#REF!</definedName>
    <definedName name="PROY4029">#REF!</definedName>
    <definedName name="PROY4125" localSheetId="0">#REF!</definedName>
    <definedName name="PROY4125">#REF!</definedName>
    <definedName name="PROY4280" localSheetId="0">#REF!</definedName>
    <definedName name="PROY4280">#REF!</definedName>
    <definedName name="PROY4281" localSheetId="0">#REF!</definedName>
    <definedName name="PROY4281">#REF!</definedName>
    <definedName name="ProyectoInv" localSheetId="0">'[1]Listas desplegables'!#REF!</definedName>
    <definedName name="ProyectoInv">[2]Listas!$I$2:$I$16</definedName>
    <definedName name="PROYECTOS">[10]Hoja1!$A:$A</definedName>
    <definedName name="S" localSheetId="0">[3]Listas!$H$2:$H$17</definedName>
    <definedName name="S">[4]Listas!$H$2:$H$17</definedName>
    <definedName name="ServicioUNDOPE" localSheetId="0">'[1]Listas desplegables'!#REF!</definedName>
    <definedName name="Sexo" localSheetId="0">[7]Listas!$W$2:$W$3</definedName>
    <definedName name="Sexo">[2]Listas!$W$2:$W$3</definedName>
    <definedName name="Si_No" localSheetId="0">[7]Listas!$U$2:$U$3</definedName>
    <definedName name="Si_No">[2]Listas!$U$2:$U$3</definedName>
    <definedName name="Subdireccion" localSheetId="0">'[1]Listas desplegables'!#REF!</definedName>
    <definedName name="Subdireccion">[2]Listas!$H$2:$H$17</definedName>
    <definedName name="Subsistema" localSheetId="0">'[1]Listas desplegables'!#REF!</definedName>
    <definedName name="Tenencia" localSheetId="0">'[1]Listas desplegables'!#REF!</definedName>
    <definedName name="Tipo">[11]Hoja1!$B$1:$B$3</definedName>
    <definedName name="Tipo_Meta" localSheetId="0">'[1]Listas desplegables'!#REF!</definedName>
    <definedName name="TipoInd" localSheetId="0">'[1]Listas desplegables'!#REF!</definedName>
    <definedName name="TipoMeta" localSheetId="0">'[1]Listas desplegables'!#REF!</definedName>
    <definedName name="TipoMeta">#REF!</definedName>
    <definedName name="TipoOperación" localSheetId="0">'[1]Listas desplegables'!#REF!</definedName>
    <definedName name="UO" localSheetId="0">'[5]Listas desplegables'!$H$35:$H$69</definedName>
    <definedName name="UO">'[6]Listas desplegables'!$H$35:$H$69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5" i="1" l="1"/>
  <c r="BT15" i="1"/>
  <c r="BS15" i="1"/>
  <c r="BU15" i="1" s="1"/>
  <c r="BV15" i="1" s="1"/>
  <c r="BX15" i="1" s="1"/>
  <c r="BW14" i="1"/>
  <c r="BT14" i="1"/>
  <c r="BS14" i="1"/>
  <c r="BU14" i="1" s="1"/>
  <c r="BV14" i="1" s="1"/>
  <c r="W16" i="1"/>
  <c r="AA16" i="1"/>
  <c r="AE16" i="1"/>
  <c r="AI16" i="1"/>
  <c r="AM16" i="1"/>
  <c r="AQ16" i="1"/>
  <c r="BS16" i="1"/>
  <c r="BT16" i="1"/>
  <c r="BW16" i="1"/>
  <c r="BX14" i="1" l="1"/>
  <c r="BU16" i="1"/>
  <c r="BV16" i="1" s="1"/>
  <c r="BX16" i="1" s="1"/>
  <c r="BW17" i="1"/>
  <c r="BT17" i="1"/>
  <c r="BS17" i="1"/>
  <c r="AQ17" i="1"/>
  <c r="AE17"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E8" i="1"/>
  <c r="E7" i="1"/>
  <c r="BU17" i="1" l="1"/>
  <c r="BV17" i="1" s="1"/>
  <c r="BX17" i="1" s="1"/>
</calcChain>
</file>

<file path=xl/sharedStrings.xml><?xml version="1.0" encoding="utf-8"?>
<sst xmlns="http://schemas.openxmlformats.org/spreadsheetml/2006/main" count="143" uniqueCount="114">
  <si>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</si>
  <si>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</si>
  <si>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</si>
  <si>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</si>
  <si>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</si>
  <si>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</si>
  <si>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</si>
  <si>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2019</t>
  </si>
  <si>
    <t>A</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</si>
  <si>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</si>
  <si>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</si>
  <si>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</si>
  <si>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</si>
  <si>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</si>
  <si>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</si>
  <si>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</si>
  <si>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</si>
  <si>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</si>
  <si>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</si>
  <si>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Marzo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</si>
  <si>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</si>
  <si>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</si>
  <si>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</si>
  <si>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</si>
  <si>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</si>
  <si>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</si>
  <si>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</si>
  <si>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</si>
  <si>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</si>
  <si>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</si>
  <si>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</si>
  <si>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</si>
  <si>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</si>
  <si>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</si>
  <si>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</si>
  <si>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</si>
  <si>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</si>
  <si>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</si>
  <si>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</si>
  <si>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</si>
  <si>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</si>
  <si>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</si>
  <si>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</si>
  <si>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</si>
  <si>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</si>
  <si>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</si>
  <si>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</si>
  <si>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</si>
  <si>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</si>
  <si>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</si>
  <si>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</si>
  <si>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</si>
  <si>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</si>
  <si>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</si>
  <si>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</si>
  <si>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Atención a la ciudadanía</t>
  </si>
  <si>
    <t>1091 - Integración eficiente y transparente para todos</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</si>
  <si>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</si>
  <si>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ATC-1091-003</t>
  </si>
  <si>
    <t>Circular 010 del 28/03/2019</t>
  </si>
  <si>
    <t xml:space="preserve">Determinar el nivel de cumplimiento en los tiempos de entrega de las respuestas proyectadas a los requerimientos (Proposiciones, Derechos de petición) allegados a la SDIS por el Concejo y el Congreso de la República. </t>
  </si>
  <si>
    <t>Eficiencia</t>
  </si>
  <si>
    <t>(No. de respuestas a requerimientos del Concejo y el Congreso de la República entregadas dentro de los términos en el periodo / No. Total de requerimientos del Concejo y el Congreso de la República cuyo tiempo de respuesta vence en el periodo) *100</t>
  </si>
  <si>
    <t>Archivo físico y registros digitales.
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</si>
  <si>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</si>
  <si>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Porcentaje</t>
  </si>
  <si>
    <t>Mensual</t>
  </si>
  <si>
    <t>Matriz de seguimiento</t>
  </si>
  <si>
    <t>No aplica</t>
  </si>
  <si>
    <t>Constante</t>
  </si>
  <si>
    <t xml:space="preserve">Para el presente mes el indicador presenta un resultado del 80%, el cual corresponde a 12 respuestas a requerimientos y proposiciones entregados dentro de los términos legales de un total de 15 requerimientos y proposiciones cuyos tiempos de respuesta vencían en el período. 
El incumplimiento de la meta,  se debe a la remisión inoportuna de los insumos al equipo de direccionamiento político por parte de los responsables de generarlos (Gestores de Dependencia), para consolidar y entregar las respuestas. 
</t>
  </si>
  <si>
    <t xml:space="preserve">Para el presente mes el indicador presenta un resultado del 79%, el cual corresponde a 30 respuestas a requerimientos y proposiciones entregados dentro de los términos legales de un total de 38 requerimientos y proposiciones cuyos tiempos de respuesta vencían en el período.
El incumplimiento de la meta,  se debe  a la remisión inoportuna de los insumos al equipo de direccionamiento político por parte de los responsables de generarlos (Gestores de Dependencia), para consolidar y entregar las respuestas. 
</t>
  </si>
  <si>
    <t>Para el presente mes el indicador presenta un resultado del 69%, el cual corresponde a 22 respuestas a requerimientos y proposiciones entregados dentro de los términos legales de un total de 32 requerimientos y proposiciones cuyos tiempos de respuesta vencían en el período. 
El incumplimiento de la meta se debió a la remisión inoportuna de los insumos al equipo de direccionamiento político por parte de los responsables de generarlos (gestores de dependencia), para consolidar y entregar las respuestas.</t>
  </si>
  <si>
    <t xml:space="preserve">Para el presente mes el indicador presenta un resultado del 87%, el cual corresponde a 20 respuestas a requerimientos y proposiciones entregados dentro de los términos legales de un total de 23 requerimientos y proposiciones cuyos tiempos de respuesta vencían en el período.  
El incumplimiento de la meta se debió a la remisión inoportuna  de tres de ellos, el primero porque  los insumos que se remiten al equipo de direccionamiento político por parte de las dependencias responsables de  generarlos para su posterior consolidación se realizó fuera de términos, en el segundo requerimiento  fue necesario realizar un estudio más detenido de la petición, lo que ocasiono subir un día tarde la petición para firma y finalmente el tercer requerimiento  fue necesario solicitar al área técnica complementar información para emitir respuesta de fondo al concejal.  
</t>
  </si>
  <si>
    <t xml:space="preserve">Para el presente mes el indicador presenta un resultado del 71.43%, el cual corresponde a 15 respuestas a requerimientos y proposiciones entregados dentro de los términos legales de un total de 21 requerimientos y proposiciones cuyos tiempos de respuesta vencían en el período.  
El cumplimiento de la meta no se dio al 100% toda vez que los insumos por parte de algunas áreas técnicas no se recibió de manera oportuna, por otra parte cambios a nivel directivo ocasionaron retraso en el transcurrir normal que lleva la petición.  
</t>
  </si>
  <si>
    <t>ATC-1091-004</t>
  </si>
  <si>
    <t>Respuestas a solicitudes de conceptos a proyectos y acuerdos de Ley entregadas oportunamente</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</si>
  <si>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</si>
  <si>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</si>
  <si>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Trimestral</t>
  </si>
  <si>
    <t>Para el primer trimestre el indicador presenta un resultado del 70%, el cual corresponde a 21 respuestas a solicitudes de conceptos entregadas dentro de los términos legales de un total de 30 solicitudes cuyos tiempos de respuesta vencían en el período.
El incumplimiento de la meta se debió a la remisión inoportuna de los insumos al equipo de direccionamiento político por parte de los responsables de generarlos (gestores de dependencia), para consolidar y entregar las respuestas.</t>
  </si>
  <si>
    <t>Con la finalidad de dar cumplimiento a la meta, el Equipo de Direccionamiento Político ha realizado las gestiones de direccionamiento, consolidación y revisión de los insumos remitidos por las direcciones, esto con la finalidad de obtener un concepto unificado, tanto de las áreas técnicas, como de la Oficina Asesora Jurídica y la Dirección de Análisis y Diseño Estratégico cuando así el proyecto de Acuerdo o de Ley lo requieren.</t>
  </si>
  <si>
    <t>Para el segundo trimestre el indicador presenta un resultado del 87.10%, el cual corresponde a 27 respuestas a solicitudes de conceptos entregadas dentro de los términos legales de un total de 31 solicitudes cuyos tiempos de respuesta vencían en el período.
El incumplimiento de la meta se debió a:
- Remisión inoportuna de los insumos por parte de algunas áreas técnicas.
- Revisiones internas realizadas con la antelación a la firma de la Secretaria de la entidad, esto por cambios en la administración.
- Entrega tardía de los requerimientos al Equipo de Direccionamiento Político, lo que ocasiona retraso en el transcurrir normal que debe seguir la petición.</t>
  </si>
  <si>
    <t>No Aplica</t>
  </si>
  <si>
    <t>ATC-001</t>
  </si>
  <si>
    <t>Circular No. 010 del 28/03/2019</t>
  </si>
  <si>
    <t>Reporte oportuno al SIAC del  cambio del designado por parte de las áreas.
Agilidad en la aprobación de la respuesta, para continuar con su respectivo trámite.</t>
  </si>
  <si>
    <t>(No. de respuestas a requerimientos de la ciudadanía entregadas dentro de los términos en el periodo / No. total de requerimientos cuyo tiempo de respuesta vence en el periodo) *100</t>
  </si>
  <si>
    <t xml:space="preserve">Identificar en el reporte del SDQS:
1. Cantidad total de requerimientos cuyos términos vecen en el período de medición (denominador).
2. De ese total, la cantidad de requerimientos respondidos a tiempo (numerador).
Nota: para el cálculo del indicador de la vigencia, tanto el numerador como el denominador corresponderán a la suma de todos los periodos. </t>
  </si>
  <si>
    <t>Reporte SDQS</t>
  </si>
  <si>
    <t xml:space="preserve">Para el primer trimestre de 2019 se logra dar respuesta oportuna a 3.733 requerimientos, de un total de 3.748  cuyos términos vencían en el período del reporte. El incumplimiento de la meta se debió a la falta de oportunidad en la aprobación de la respuesta para dar continuidad en el trámite. </t>
  </si>
  <si>
    <t>Se informa, a través de memorando, a las áreas responsables sobre el incumplimiento en la oportunidad de las respuestas con el fin de que tomen las medidas necesarias y mejorar la oportunidad.</t>
  </si>
  <si>
    <t xml:space="preserve">A las áreas que no cumplieron el criterio de oportunidad en las respuestas se les envió memorando, lo anterior con el fin de que se tomen las medidas necesarias  y mejorar la oportunidad.  </t>
  </si>
  <si>
    <t>ATC-002</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</si>
  <si>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</si>
  <si>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</si>
  <si>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 No. total de requerimientos de la muestra establecida por el aplicativo Epi-info, del periodo</t>
  </si>
  <si>
    <t>Reporte Epi-info</t>
  </si>
  <si>
    <t>De acuerdo a la muestra tomada por el aplicativo Epi-Info, para el primer trimestre de 2019 se logra un 89,5% de respuestas coherentes con los requerimientos realizados por la ciudadanía, que corresponden a 60 de un total de 67 requerimientos incluidos en la muestra. El incumplimiento de la meta se debió a la falta de concordancia entre el asunto del requerimiento ciudadano y el contenido de la respuesta brindado por la dependencia.</t>
  </si>
  <si>
    <t>Con el fin de emitir respuestas concordantes con el asunto expuesto por la ciudadanía y mejorar el resultado del indicador, para el mes de abril se adelantaron acciones tales como informar a las áreas responsables, a través de memorando, los motivos por los cuales no se emitió respuesta con coherencia, lo anterior teniendo como base el análisis realizado por el SIAC y el reporte emitido por Secretaría General.</t>
  </si>
  <si>
    <t xml:space="preserve"> Para el mes de mayo se adelantaron acciones tales como informar a las áreas responsables, a través de memorando, los motivos por los cuales no se emitió respuesta de conformidad con el criterio de coherencia, lo anterior teniendo como base el análisis realizado por el SIAC y el reporte emitido por Secretaría General.</t>
  </si>
  <si>
    <t>Respuestas a requerimientos realizados por la ciudadanía, entregadas oportunamente</t>
  </si>
  <si>
    <t xml:space="preserve">Determinar el nivel de cumplimiento en los tiempos de entrega, de las respuestas a  los requerimientos de la ciudadanía </t>
  </si>
  <si>
    <t>Bogotá te escucha Sistema Distrital de quejas y soluciones - SDQS.</t>
  </si>
  <si>
    <t>Respuestas coherentes con los requerimientos realizados por la ciudadanía</t>
  </si>
  <si>
    <t>Determinar el nivel de  coherencia en las respuestas a los requerimientos de la ciudadanía.</t>
  </si>
  <si>
    <t>Bogotá te escucha Sistema Distrital de quejas y soluciones
Reporte estadístico del aplicativo epi-info</t>
  </si>
  <si>
    <r>
      <t>1. Identificar el No. de requerimientos tramitados durante el periodo (tamaño de la población) de la Base de datos entregada por la Secretaría General del SDQS.
2. Ingresar al aplicativo Epi-info el No. de requerimientos tramitados para obtener el tamaño de la muestra a evaluar, la cual será el denominador del indicador (la muestra es establecida según la fórmula</t>
    </r>
    <r>
      <rPr>
        <sz val="12"/>
        <rFont val="Arial"/>
        <family val="2"/>
      </rPr>
      <t xml:space="preserve">* </t>
    </r>
    <r>
      <rPr>
        <sz val="9"/>
        <rFont val="Arial"/>
        <family val="2"/>
      </rPr>
      <t xml:space="preserve">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r>
    <r>
      <rPr>
        <sz val="14"/>
        <rFont val="Arial"/>
        <family val="2"/>
      </rPr>
      <t>*</t>
    </r>
  </si>
  <si>
    <t>Respuestas a requerimientos de Control Político entregadas oportunamente</t>
  </si>
  <si>
    <t xml:space="preserve">Cumplimiento, por parte de las dependencias, de la remisión de los insumos para la consolidación y respuesta final del requerimiento, dentro de los tiempos establecidos </t>
  </si>
  <si>
    <t xml:space="preserve">Para el presente mes el indicador presenta un resultado del 96%, el cual corresponde a 22 respuestas a requerimientos y proposiciones entregados dentro de los términos legales de un total de 23 requerimientos y proposiciones cuyos tiempos de respuesta vencían en el período. 
El incumplimiento de la meta se debió a la remisión inoportuna de los insumos al equipo de direccionamiento político por parte de las dependencias responsables de  generarlos par su posterior consolidación.  </t>
  </si>
  <si>
    <t>Determinar el nivel de cumplimiento en los tiempos de entrega de los conceptos a proyectos de Acuerdo y de Ley.</t>
  </si>
  <si>
    <t xml:space="preserve">Cumplimiento, por parte de las dependencias, de la remisión de los insumos para la consolidación y respuesta final de la solicitud de conceptos a proyectos y acuerdos de ley, dentro de los tiempos establecidos </t>
  </si>
  <si>
    <t xml:space="preserve">Con el fin de mejorar el avance del  indicador  se realizo reunión en el mes de abril  con el equipo de Direccionamiento Político, donde se estableció que se debe realizar toda las actividades tendientes para realizar un seguimiento minucioso y apoyo a los gestores de las dependencias responsables de enviar los insumos.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</si>
</sst>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3"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name val="Arial"/>
      <family val="2"/>
    </font>
    <font>
      <b/>
      <sz val="14"/>
      <name val="Arial"/>
      <family val="2"/>
    </font>
    <font>
      <b/>
      <sz val="12"/>
      <name val="Arial"/>
      <family val="2"/>
    </font>
    <font>
      <b/>
      <sz val="12"/>
      <color theme="0"/>
      <name val="Arial"/>
      <family val="2"/>
    </font>
    <font>
      <b/>
      <sz val="11"/>
      <name val="Arial"/>
      <family val="2"/>
    </font>
    <font>
      <sz val="12"/>
      <color theme="0"/>
      <name val="Arial"/>
      <family val="2"/>
    </font>
    <font>
      <b/>
      <sz val="11"/>
      <color theme="0"/>
      <name val="Arial"/>
      <family val="2"/>
    </font>
    <font>
      <sz val="10"/>
      <color theme="0"/>
      <name val="Arial"/>
      <family val="2"/>
    </font>
    <font>
      <sz val="10"/>
      <name val="Arial"/>
      <family val="2"/>
    </font>
    <font>
      <sz val="9"/>
      <name val="Arial"/>
      <family val="2"/>
    </font>
    <font>
      <sz val="9"/>
      <color theme="1"/>
      <name val="Arial"/>
      <family val="2"/>
    </font>
    <font>
      <i/>
      <sz val="12"/>
      <color rgb="FFFF0000"/>
      <name val="Arial"/>
      <family val="2"/>
    </font>
    <font>
      <i/>
      <sz val="9"/>
      <color indexed="8"/>
      <name val="Arial"/>
      <family val="2"/>
    </font>
    <font>
      <i/>
      <sz val="9"/>
      <color rgb="FFFF0000"/>
      <name val="Arial"/>
      <family val="2"/>
    </font>
    <font>
      <sz val="9"/>
      <color indexed="8"/>
      <name val="Arial"/>
      <family val="2"/>
    </font>
    <font>
      <i/>
      <sz val="9"/>
      <name val="Arial"/>
      <family val="2"/>
    </font>
    <font>
      <sz val="14"/>
      <name val="Arial"/>
      <family val="2"/>
    </font>
    <font>
      <i/>
      <sz val="12"/>
      <color indexed="8"/>
      <name val="Arial"/>
      <family val="2"/>
    </font>
    <font>
      <sz val="9"/>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01">
    <xf numFmtId="0" fontId="0" fillId="0" borderId="0" xfId="0"/>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horizontal="center" vertical="center"/>
      <protection hidden="1"/>
    </xf>
    <xf numFmtId="0" fontId="4" fillId="2" borderId="0" xfId="0" applyFont="1" applyFill="1"/>
    <xf numFmtId="0" fontId="3" fillId="0"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11" fillId="6" borderId="13"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22" xfId="0" applyFont="1" applyFill="1" applyBorder="1" applyAlignment="1" applyProtection="1">
      <alignment horizontal="center" vertical="center" wrapText="1"/>
      <protection hidden="1"/>
    </xf>
    <xf numFmtId="0" fontId="12" fillId="8" borderId="13" xfId="0" applyFont="1" applyFill="1" applyBorder="1" applyAlignment="1" applyProtection="1">
      <alignment horizontal="center" vertical="center" wrapText="1"/>
      <protection hidden="1"/>
    </xf>
    <xf numFmtId="0" fontId="12" fillId="9" borderId="13" xfId="0" applyFont="1" applyFill="1" applyBorder="1" applyAlignment="1" applyProtection="1">
      <alignment horizontal="center" vertical="center" wrapText="1"/>
      <protection hidden="1"/>
    </xf>
    <xf numFmtId="0" fontId="11" fillId="10" borderId="13" xfId="0" applyFont="1" applyFill="1" applyBorder="1" applyAlignment="1" applyProtection="1">
      <alignment horizontal="center" vertical="center" wrapText="1"/>
      <protection hidden="1"/>
    </xf>
    <xf numFmtId="0" fontId="11" fillId="2" borderId="0" xfId="0" applyFont="1" applyFill="1" applyAlignment="1" applyProtection="1">
      <alignment horizontal="center" vertical="center"/>
      <protection hidden="1"/>
    </xf>
    <xf numFmtId="0" fontId="11" fillId="7" borderId="3"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13" xfId="0" applyNumberFormat="1" applyFont="1" applyFill="1" applyBorder="1" applyAlignment="1" applyProtection="1">
      <alignment horizontal="center" vertical="center" wrapText="1"/>
      <protection hidden="1"/>
    </xf>
    <xf numFmtId="14" fontId="13" fillId="2" borderId="13" xfId="0" applyNumberFormat="1" applyFont="1" applyFill="1" applyBorder="1" applyAlignment="1" applyProtection="1">
      <alignment horizontal="center" vertical="center" wrapText="1"/>
      <protection hidden="1"/>
    </xf>
    <xf numFmtId="0" fontId="14" fillId="2" borderId="13" xfId="0" applyFont="1" applyFill="1" applyBorder="1" applyAlignment="1" applyProtection="1">
      <alignment horizontal="left" vertical="center" wrapText="1"/>
      <protection hidden="1"/>
    </xf>
    <xf numFmtId="0" fontId="13" fillId="2" borderId="13" xfId="0" applyFont="1" applyFill="1" applyBorder="1" applyAlignment="1" applyProtection="1">
      <alignment horizontal="left" vertical="center" wrapText="1"/>
      <protection hidden="1"/>
    </xf>
    <xf numFmtId="9" fontId="13" fillId="2" borderId="13" xfId="2" applyFont="1" applyFill="1" applyBorder="1" applyAlignment="1" applyProtection="1">
      <alignment horizontal="center" vertical="center" wrapText="1"/>
      <protection hidden="1"/>
    </xf>
    <xf numFmtId="164" fontId="15" fillId="2" borderId="13" xfId="2" applyNumberFormat="1" applyFont="1" applyFill="1" applyBorder="1" applyAlignment="1" applyProtection="1">
      <alignment horizontal="center" vertical="center" wrapText="1"/>
      <protection hidden="1"/>
    </xf>
    <xf numFmtId="43" fontId="16" fillId="11" borderId="13" xfId="1" applyFont="1" applyFill="1" applyBorder="1" applyAlignment="1" applyProtection="1">
      <alignment horizontal="center" vertical="center" wrapText="1"/>
      <protection locked="0" hidden="1"/>
    </xf>
    <xf numFmtId="165" fontId="16" fillId="11" borderId="13" xfId="1" applyNumberFormat="1" applyFont="1" applyFill="1" applyBorder="1" applyAlignment="1" applyProtection="1">
      <alignment horizontal="center" vertical="center" wrapText="1"/>
      <protection locked="0" hidden="1"/>
    </xf>
    <xf numFmtId="0" fontId="14" fillId="2" borderId="0" xfId="0" applyFont="1" applyFill="1" applyAlignment="1" applyProtection="1">
      <alignment horizontal="center" vertical="center" wrapText="1"/>
      <protection hidden="1"/>
    </xf>
    <xf numFmtId="43" fontId="13" fillId="11" borderId="13" xfId="1" applyFont="1" applyFill="1" applyBorder="1" applyAlignment="1" applyProtection="1">
      <alignment horizontal="center" vertical="center" wrapText="1"/>
      <protection locked="0" hidden="1"/>
    </xf>
    <xf numFmtId="165" fontId="13" fillId="11" borderId="13" xfId="1" applyNumberFormat="1" applyFont="1" applyFill="1" applyBorder="1" applyAlignment="1" applyProtection="1">
      <alignment horizontal="center" vertical="center" wrapText="1"/>
      <protection locked="0" hidden="1"/>
    </xf>
    <xf numFmtId="0" fontId="13" fillId="2" borderId="0" xfId="0" applyFont="1" applyFill="1" applyAlignment="1" applyProtection="1">
      <alignment horizontal="center" vertical="center" wrapText="1"/>
      <protection hidden="1"/>
    </xf>
    <xf numFmtId="9" fontId="13" fillId="2" borderId="3" xfId="2" applyFont="1" applyFill="1" applyBorder="1" applyAlignment="1" applyProtection="1">
      <alignment horizontal="center" vertical="center" wrapText="1"/>
      <protection hidden="1"/>
    </xf>
    <xf numFmtId="9" fontId="13" fillId="2" borderId="3" xfId="0" applyNumberFormat="1" applyFont="1" applyFill="1" applyBorder="1" applyAlignment="1" applyProtection="1">
      <alignment horizontal="center" vertical="center" wrapText="1"/>
      <protection hidden="1"/>
    </xf>
    <xf numFmtId="0" fontId="14" fillId="2" borderId="0" xfId="0" applyFont="1" applyFill="1" applyAlignment="1" applyProtection="1">
      <alignment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center" vertical="center"/>
      <protection hidden="1"/>
    </xf>
    <xf numFmtId="9" fontId="14" fillId="2" borderId="0" xfId="2" applyFont="1" applyFill="1" applyAlignment="1" applyProtection="1">
      <alignment horizontal="center" vertical="center"/>
      <protection hidden="1"/>
    </xf>
    <xf numFmtId="43" fontId="4" fillId="11" borderId="13" xfId="1" applyFont="1" applyFill="1" applyBorder="1" applyAlignment="1" applyProtection="1">
      <alignment horizontal="center" vertical="center" wrapText="1"/>
      <protection locked="0" hidden="1"/>
    </xf>
    <xf numFmtId="9" fontId="4" fillId="2" borderId="13" xfId="2" applyFont="1" applyFill="1" applyBorder="1" applyAlignment="1" applyProtection="1">
      <alignment horizontal="center" vertical="center" wrapText="1"/>
      <protection hidden="1"/>
    </xf>
    <xf numFmtId="165" fontId="4" fillId="11" borderId="13" xfId="1" applyNumberFormat="1" applyFont="1" applyFill="1" applyBorder="1" applyAlignment="1" applyProtection="1">
      <alignment horizontal="center" vertical="center" wrapText="1"/>
      <protection locked="0" hidden="1"/>
    </xf>
    <xf numFmtId="0" fontId="13" fillId="2" borderId="13" xfId="0" applyNumberFormat="1"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9" fontId="17" fillId="2" borderId="13" xfId="2" applyFont="1" applyFill="1" applyBorder="1" applyAlignment="1" applyProtection="1">
      <alignment horizontal="center" vertical="center" wrapText="1"/>
      <protection locked="0" hidden="1"/>
    </xf>
    <xf numFmtId="0" fontId="18" fillId="11" borderId="13" xfId="1" applyNumberFormat="1" applyFont="1" applyFill="1" applyBorder="1" applyAlignment="1" applyProtection="1">
      <alignment horizontal="left" vertical="center" wrapText="1"/>
      <protection locked="0" hidden="1"/>
    </xf>
    <xf numFmtId="164" fontId="19" fillId="2" borderId="13" xfId="2" applyNumberFormat="1" applyFont="1" applyFill="1" applyBorder="1" applyAlignment="1" applyProtection="1">
      <alignment horizontal="center" vertical="center" wrapText="1"/>
      <protection locked="0" hidden="1"/>
    </xf>
    <xf numFmtId="0" fontId="14" fillId="2" borderId="0" xfId="0" applyFont="1" applyFill="1" applyAlignment="1" applyProtection="1">
      <alignment horizontal="center" vertical="center"/>
      <protection locked="0" hidden="1"/>
    </xf>
    <xf numFmtId="9" fontId="13" fillId="2" borderId="13" xfId="2" applyFont="1" applyFill="1" applyBorder="1" applyAlignment="1" applyProtection="1">
      <alignment horizontal="center" vertical="center" wrapText="1"/>
      <protection locked="0" hidden="1"/>
    </xf>
    <xf numFmtId="0" fontId="13" fillId="2" borderId="0" xfId="0" applyFont="1" applyFill="1" applyAlignment="1" applyProtection="1">
      <alignment horizontal="center" vertical="center" wrapText="1"/>
      <protection locked="0" hidden="1"/>
    </xf>
    <xf numFmtId="43" fontId="21" fillId="11" borderId="13" xfId="1" applyFont="1" applyFill="1" applyBorder="1" applyAlignment="1" applyProtection="1">
      <alignment horizontal="center" vertical="center" wrapText="1"/>
      <protection locked="0" hidden="1"/>
    </xf>
    <xf numFmtId="9" fontId="15" fillId="2" borderId="13" xfId="2" applyFont="1" applyFill="1" applyBorder="1" applyAlignment="1" applyProtection="1">
      <alignment horizontal="center" vertical="center" wrapText="1"/>
      <protection locked="0" hidden="1"/>
    </xf>
    <xf numFmtId="165" fontId="21" fillId="11" borderId="13" xfId="1" applyNumberFormat="1" applyFont="1" applyFill="1" applyBorder="1" applyAlignment="1" applyProtection="1">
      <alignment horizontal="center" vertical="center" wrapText="1"/>
      <protection locked="0" hidden="1"/>
    </xf>
    <xf numFmtId="165" fontId="13" fillId="2" borderId="3" xfId="0" applyNumberFormat="1" applyFont="1" applyFill="1" applyBorder="1" applyAlignment="1" applyProtection="1">
      <alignment horizontal="center" vertical="center" wrapText="1"/>
      <protection hidden="1"/>
    </xf>
    <xf numFmtId="165" fontId="13" fillId="2" borderId="3" xfId="1" applyNumberFormat="1" applyFont="1" applyFill="1" applyBorder="1" applyAlignment="1" applyProtection="1">
      <alignment horizontal="center" vertical="center" wrapText="1"/>
      <protection hidden="1"/>
    </xf>
    <xf numFmtId="0" fontId="13" fillId="2" borderId="13" xfId="0" applyFont="1" applyFill="1" applyBorder="1" applyAlignment="1" applyProtection="1">
      <alignment horizontal="left" vertical="top" wrapText="1"/>
      <protection hidden="1"/>
    </xf>
    <xf numFmtId="1" fontId="18" fillId="11" borderId="13" xfId="1" applyNumberFormat="1" applyFont="1" applyFill="1" applyBorder="1" applyAlignment="1" applyProtection="1">
      <alignment horizontal="center" vertical="center" wrapText="1"/>
      <protection hidden="1"/>
    </xf>
    <xf numFmtId="9" fontId="13" fillId="2" borderId="13" xfId="2" applyNumberFormat="1" applyFont="1" applyFill="1" applyBorder="1" applyAlignment="1" applyProtection="1">
      <alignment horizontal="center" vertical="center" wrapText="1"/>
      <protection hidden="1"/>
    </xf>
    <xf numFmtId="49" fontId="13" fillId="11" borderId="13" xfId="1" applyNumberFormat="1" applyFont="1" applyFill="1" applyBorder="1" applyAlignment="1" applyProtection="1">
      <alignment horizontal="left" vertical="center" wrapText="1"/>
      <protection locked="0" hidden="1"/>
    </xf>
    <xf numFmtId="1" fontId="18" fillId="11" borderId="13" xfId="2" applyNumberFormat="1" applyFont="1" applyFill="1" applyBorder="1" applyAlignment="1" applyProtection="1">
      <alignment horizontal="center" vertical="center" wrapText="1"/>
      <protection hidden="1"/>
    </xf>
    <xf numFmtId="0" fontId="13" fillId="11" borderId="13" xfId="1" applyNumberFormat="1" applyFont="1" applyFill="1" applyBorder="1" applyAlignment="1" applyProtection="1">
      <alignment horizontal="left" vertical="center" wrapText="1"/>
      <protection hidden="1"/>
    </xf>
    <xf numFmtId="9" fontId="13" fillId="2" borderId="13" xfId="2" applyNumberFormat="1" applyFont="1" applyFill="1" applyBorder="1" applyAlignment="1" applyProtection="1">
      <alignment horizontal="left" vertical="center" wrapText="1" indent="2"/>
      <protection hidden="1"/>
    </xf>
    <xf numFmtId="0" fontId="13" fillId="11" borderId="13" xfId="1" applyNumberFormat="1" applyFont="1" applyFill="1" applyBorder="1" applyAlignment="1" applyProtection="1">
      <alignment horizontal="left" vertical="center" wrapText="1"/>
      <protection locked="0" hidden="1"/>
    </xf>
    <xf numFmtId="1" fontId="18" fillId="11" borderId="13" xfId="2" applyNumberFormat="1" applyFont="1" applyFill="1" applyBorder="1" applyAlignment="1" applyProtection="1">
      <alignment horizontal="center" vertical="center" wrapText="1"/>
      <protection locked="0" hidden="1"/>
    </xf>
    <xf numFmtId="165" fontId="18" fillId="11" borderId="13" xfId="1" applyNumberFormat="1" applyFont="1" applyFill="1" applyBorder="1" applyAlignment="1" applyProtection="1">
      <alignment horizontal="center" vertical="center" wrapText="1"/>
      <protection locked="0" hidden="1"/>
    </xf>
    <xf numFmtId="9" fontId="13" fillId="2" borderId="13" xfId="2" applyNumberFormat="1" applyFont="1" applyFill="1" applyBorder="1" applyAlignment="1" applyProtection="1">
      <alignment horizontal="center" vertical="center" wrapText="1"/>
      <protection locked="0" hidden="1"/>
    </xf>
    <xf numFmtId="0" fontId="22" fillId="11" borderId="13" xfId="1" applyNumberFormat="1" applyFont="1" applyFill="1" applyBorder="1" applyAlignment="1" applyProtection="1">
      <alignment horizontal="left" vertical="center" wrapText="1"/>
      <protection locked="0" hidden="1"/>
    </xf>
    <xf numFmtId="9" fontId="13" fillId="2" borderId="3" xfId="1" applyNumberFormat="1" applyFont="1" applyFill="1" applyBorder="1" applyAlignment="1" applyProtection="1">
      <alignment horizontal="center" vertical="center" wrapText="1"/>
      <protection hidden="1"/>
    </xf>
    <xf numFmtId="0" fontId="10" fillId="5" borderId="1" xfId="0" applyFont="1" applyFill="1" applyBorder="1" applyAlignment="1" applyProtection="1">
      <alignment horizontal="center" vertical="center" wrapText="1"/>
      <protection hidden="1"/>
    </xf>
    <xf numFmtId="0" fontId="10" fillId="5" borderId="20"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10"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9" xfId="0" applyFont="1" applyFill="1" applyBorder="1" applyAlignment="1" applyProtection="1">
      <alignment horizontal="center" vertical="center" wrapText="1"/>
      <protection hidden="1"/>
    </xf>
    <xf numFmtId="0" fontId="6" fillId="7" borderId="19" xfId="0" applyFont="1" applyFill="1" applyBorder="1" applyAlignment="1" applyProtection="1">
      <alignment horizontal="center" vertical="center" wrapText="1"/>
      <protection hidden="1"/>
    </xf>
    <xf numFmtId="0" fontId="6" fillId="8" borderId="19" xfId="0" applyFont="1" applyFill="1" applyBorder="1" applyAlignment="1" applyProtection="1">
      <alignment horizontal="center" vertical="center" wrapText="1"/>
      <protection hidden="1"/>
    </xf>
    <xf numFmtId="0" fontId="6" fillId="9" borderId="19" xfId="0" applyFont="1" applyFill="1" applyBorder="1" applyAlignment="1" applyProtection="1">
      <alignment horizontal="center" vertical="center" wrapText="1"/>
      <protection hidden="1"/>
    </xf>
    <xf numFmtId="0" fontId="7" fillId="10" borderId="14" xfId="0" applyFont="1" applyFill="1" applyBorder="1" applyAlignment="1" applyProtection="1">
      <alignment horizontal="center" vertical="center" wrapText="1"/>
      <protection hidden="1"/>
    </xf>
    <xf numFmtId="0" fontId="7" fillId="10" borderId="19" xfId="0" applyFont="1" applyFill="1" applyBorder="1" applyAlignment="1" applyProtection="1">
      <alignment horizontal="center" vertical="center" wrapText="1"/>
      <protection hidden="1"/>
    </xf>
    <xf numFmtId="0" fontId="7" fillId="10" borderId="15" xfId="0" applyFont="1" applyFill="1" applyBorder="1" applyAlignment="1" applyProtection="1">
      <alignment horizontal="center" vertical="center" wrapText="1"/>
      <protection hidden="1"/>
    </xf>
    <xf numFmtId="0" fontId="8" fillId="4" borderId="14"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protection hidden="1"/>
    </xf>
    <xf numFmtId="0" fontId="6" fillId="2" borderId="12"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7" fillId="3" borderId="16"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5" fillId="2" borderId="3" xfId="0" applyFont="1" applyFill="1" applyBorder="1" applyAlignment="1">
      <alignment horizontal="center" vertical="center" wrapText="1"/>
    </xf>
    <xf numFmtId="0" fontId="4" fillId="2" borderId="4"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wrapText="1"/>
    </xf>
    <xf numFmtId="0" fontId="3" fillId="0" borderId="13" xfId="0"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cellXfs>
  <cellStyles count="4">
    <cellStyle name="Millares" xfId="1" builtinId="3"/>
    <cellStyle name="Normal" xfId="0" builtinId="0"/>
    <cellStyle name="Normal 18" xfId="3"/>
    <cellStyle name="Porcentaje" xfId="2" builtinId="5"/>
  </cellStyles>
  <dxfs count="8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xmlns="" id="{0CB74963-CC71-4974-B14C-E9C237ABB6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201083</xdr:rowOff>
    </xdr:to>
    <xdr:pic>
      <xdr:nvPicPr>
        <xdr:cNvPr id="3" name="Imagen 2" descr="escudo-alc">
          <a:extLst>
            <a:ext uri="{FF2B5EF4-FFF2-40B4-BE49-F238E27FC236}">
              <a16:creationId xmlns:a16="http://schemas.microsoft.com/office/drawing/2014/main" xmlns="" id="{D9DACE03-F6FF-4F24-9865-2747F411D8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817" y="309219"/>
          <a:ext cx="1960508" cy="117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188206</xdr:colOff>
      <xdr:row>14</xdr:row>
      <xdr:rowOff>3984476</xdr:rowOff>
    </xdr:from>
    <xdr:to>
      <xdr:col>12</xdr:col>
      <xdr:colOff>2724157</xdr:colOff>
      <xdr:row>14</xdr:row>
      <xdr:rowOff>4921881</xdr:rowOff>
    </xdr:to>
    <xdr:pic>
      <xdr:nvPicPr>
        <xdr:cNvPr id="4" name="Imagen 3">
          <a:extLst>
            <a:ext uri="{FF2B5EF4-FFF2-40B4-BE49-F238E27FC236}">
              <a16:creationId xmlns="" xmlns:a16="http://schemas.microsoft.com/office/drawing/2014/main" id="{98373C2D-B4A3-DB46-89F4-ED1E75F556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5206" y="9878070"/>
          <a:ext cx="2535951" cy="9374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lnavas/Downloads/2019_03_21_for_formulacion_seguimiento_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navas/Downloads/2019_03_21_for_formulacion_seguimiento_indicadore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dicadores%20de%20gestio&#769;n%20ATC%2013032019%20Rev.%20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DIS%202019\INDICADORES\PROYECTO%201091\JUNIO%2030\b.SPI-1091-2019-Junio_sincla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yguerreroh/OneDrive%20-%20sdis.gov.co/Power%20B.I/2019%20Plan%20de%20acci&#243;n%20consolidado%20SDIS/Formato%20Plan%20de%20Acci&#243;n%202019_Consolidado%20TERR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guerreroh/OneDrive%20-%20sdis.gov.co/Power%20B.I/2019%20Plan%20de%20acci&#243;n%20consolidado%20SDIS/Formato%20Plan%20de%20Acci&#243;n%202019_Consolidado%20TERR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navas/OneDrive%20-%20sdis.gov.co/PROYECTOS/1168_INT.%20DIGITAL/SPI/2019/Junio%202019/Revisi&#243;n/SPI-1168-2019-JUN-V1%20Rev%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row r="2">
          <cell r="A2" t="str">
            <v>Enero</v>
          </cell>
          <cell r="B2">
            <v>2016</v>
          </cell>
        </row>
        <row r="3">
          <cell r="A3" t="str">
            <v>Febrero</v>
          </cell>
          <cell r="B3">
            <v>2017</v>
          </cell>
        </row>
        <row r="4">
          <cell r="A4" t="str">
            <v>Marzo</v>
          </cell>
          <cell r="B4">
            <v>2018</v>
          </cell>
        </row>
        <row r="5">
          <cell r="A5" t="str">
            <v>Abril</v>
          </cell>
          <cell r="B5">
            <v>2019</v>
          </cell>
        </row>
        <row r="6">
          <cell r="A6" t="str">
            <v>Mayo</v>
          </cell>
          <cell r="B6">
            <v>2020</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6. METAS, ACTIVIDADES Y TAREAS"/>
      <sheetName val="7. INDICADORES GESTION"/>
      <sheetName val="8. METAS PDD"/>
      <sheetName val="9. RECURSO HUMANO"/>
      <sheetName val="Listas"/>
      <sheetName val="GLOSARIO"/>
      <sheetName val="INSTRUCCIÓN DE DILIGENCIAMIENTO"/>
    </sheetNames>
    <sheetDataSet>
      <sheetData sheetId="0"/>
      <sheetData sheetId="1">
        <row r="20">
          <cell r="M20" t="str">
            <v>Enero</v>
          </cell>
        </row>
        <row r="21">
          <cell r="M21" t="str">
            <v>Junio</v>
          </cell>
        </row>
      </sheetData>
      <sheetData sheetId="2"/>
      <sheetData sheetId="3"/>
      <sheetData sheetId="4"/>
      <sheetData sheetId="5"/>
      <sheetData sheetId="6"/>
      <sheetData sheetId="7"/>
      <sheetData sheetId="8"/>
      <sheetData sheetId="9">
        <row r="2">
          <cell r="A2" t="str">
            <v>Enero</v>
          </cell>
          <cell r="B2">
            <v>2016</v>
          </cell>
          <cell r="C2" t="str">
            <v>Asesor (a) de Despacho de la Secretaria</v>
          </cell>
          <cell r="D2" t="str">
            <v>Despacho de la Secretaria</v>
          </cell>
          <cell r="E2" t="str">
            <v>1. Pilar Igualdad de Calidad de Vida</v>
          </cell>
          <cell r="F2" t="str">
            <v>1. Prevención y atención de la maternidad y la paternidad tempranas</v>
          </cell>
          <cell r="G2" t="str">
            <v>Usaquén</v>
          </cell>
          <cell r="H2" t="str">
            <v>Despacho de la Secretaria</v>
          </cell>
          <cell r="I2" t="str">
            <v>1086 - Una ciudad para las familias</v>
          </cell>
          <cell r="J2" t="str">
            <v>Promover el reconocimiento y garantia de derechos al interior de las familias de la ciudad de Bogotá</v>
          </cell>
          <cell r="U2" t="str">
            <v>SI</v>
          </cell>
          <cell r="V2" t="str">
            <v>Indigena</v>
          </cell>
          <cell r="W2" t="str">
            <v>Hombre</v>
          </cell>
        </row>
        <row r="3">
          <cell r="A3" t="str">
            <v>Febrero</v>
          </cell>
          <cell r="B3" t="str">
            <v>2017</v>
          </cell>
          <cell r="C3" t="str">
            <v>Subsecretario (a)</v>
          </cell>
          <cell r="D3" t="str">
            <v>Subsecretaria</v>
          </cell>
          <cell r="E3" t="str">
            <v>2. Pilar Democracia Urbana</v>
          </cell>
          <cell r="F3" t="str">
            <v>2. Desarrollo integral desde la gestación hasta la adolescencia</v>
          </cell>
          <cell r="G3" t="str">
            <v>Chapinero</v>
          </cell>
          <cell r="H3" t="str">
            <v>Subsecretaria</v>
          </cell>
          <cell r="I3" t="str">
            <v>1091 - Integración eficiente y transparente para todos</v>
          </cell>
          <cell r="J3" t="str">
            <v>Fortalecer la capacidad institucional para garantizar una gestión pública eficiente y transparente que responda a las demandas ciudadanas, al cumplimiento de las Políticas Sociales y a los criterios de calidad de los servicios sociales que presta la Entidad</v>
          </cell>
          <cell r="U3" t="str">
            <v>NO</v>
          </cell>
          <cell r="V3" t="str">
            <v>Afrodescendiente</v>
          </cell>
          <cell r="W3" t="str">
            <v>Mujer</v>
          </cell>
        </row>
        <row r="4">
          <cell r="A4" t="str">
            <v>Marzo</v>
          </cell>
          <cell r="B4" t="str">
            <v>2018</v>
          </cell>
          <cell r="C4" t="str">
            <v>Director (a) Poblacional</v>
          </cell>
          <cell r="D4" t="str">
            <v>Dirección Poblacional</v>
          </cell>
          <cell r="E4" t="str">
            <v>7. Eje transversal Gobierno Legítimo, fortalecimiento local y eficiencia</v>
          </cell>
          <cell r="F4" t="str">
            <v>3. Igualdad y autonomía para una Bogotá incluyente</v>
          </cell>
          <cell r="G4" t="str">
            <v>Santafé</v>
          </cell>
          <cell r="H4" t="str">
            <v>Subdirección para la Infancia</v>
          </cell>
          <cell r="I4" t="str">
            <v>1092 - Viviendo el territorio</v>
          </cell>
          <cell r="J4" t="str">
            <v>Fortalecer la capacidad institucional para brindar respuestas integrales en el territorio</v>
          </cell>
          <cell r="V4" t="str">
            <v>Room</v>
          </cell>
        </row>
        <row r="5">
          <cell r="A5" t="str">
            <v>Abril</v>
          </cell>
          <cell r="B5" t="str">
            <v>2019</v>
          </cell>
          <cell r="C5" t="str">
            <v>Director (a) Territorial</v>
          </cell>
          <cell r="D5" t="str">
            <v>Dirección Territorial</v>
          </cell>
          <cell r="F5" t="str">
            <v>5. Desarrollo integral para la felicidad y el ejercicio de la ciudadanía</v>
          </cell>
          <cell r="G5" t="str">
            <v>San Cristóbal</v>
          </cell>
          <cell r="H5" t="str">
            <v>Subdirección para la Juventud</v>
          </cell>
          <cell r="I5" t="str">
            <v>1093 - Prevención y atención integral de la paternidad y la maternidad temprana</v>
          </cell>
          <cell r="J5" t="str">
            <v>Contribuir en la prevención de la maternidad y la paternidad temprana en Bogotá</v>
          </cell>
          <cell r="V5" t="str">
            <v>Raizal</v>
          </cell>
        </row>
        <row r="6">
          <cell r="A6" t="str">
            <v>Mayo</v>
          </cell>
          <cell r="B6" t="str">
            <v>2020</v>
          </cell>
          <cell r="C6" t="str">
            <v>Director (a) de Ánalisis y Diseño Estrategico</v>
          </cell>
          <cell r="D6" t="str">
            <v>Dirección Ánalisis y Diseño Estrategico</v>
          </cell>
          <cell r="F6" t="str">
            <v>16. Integración social para una ciudad de oportunidades</v>
          </cell>
          <cell r="G6" t="str">
            <v>Usme</v>
          </cell>
          <cell r="H6" t="str">
            <v>Subdirección para la Adultez</v>
          </cell>
          <cell r="I6" t="str">
            <v>1096 - Desarrollo integral desde la gestación hasta la adolescencia</v>
          </cell>
          <cell r="J6" t="str">
            <v>Contribuir al desarrollo integral con enfoque diferencial de niños, niñas y adolescentes de Bogotá que se encuentren en situación de amenaza, inobservancia o vulneración de derechos</v>
          </cell>
          <cell r="V6" t="str">
            <v>Palenquero</v>
          </cell>
        </row>
        <row r="7">
          <cell r="A7" t="str">
            <v>Junio</v>
          </cell>
          <cell r="C7" t="str">
            <v>Director (a) Corporativa</v>
          </cell>
          <cell r="D7" t="str">
            <v>Dirección Corporativa</v>
          </cell>
          <cell r="F7" t="str">
            <v>42. Transparencia, gestión pública y servicio a la ciudadanía</v>
          </cell>
          <cell r="G7" t="str">
            <v>Tunjuelito</v>
          </cell>
          <cell r="H7" t="str">
            <v>Subdirección para la Vejez</v>
          </cell>
          <cell r="I7" t="str">
            <v>1098 - Bogotá te nutre</v>
          </cell>
          <cell r="J7" t="str">
            <v>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v>
          </cell>
          <cell r="V7" t="str">
            <v>Otro</v>
          </cell>
        </row>
        <row r="8">
          <cell r="A8" t="str">
            <v>Julio</v>
          </cell>
          <cell r="F8" t="str">
            <v>44. Gobierno y ciudadanía digital</v>
          </cell>
          <cell r="G8" t="str">
            <v>Bosa</v>
          </cell>
          <cell r="H8" t="str">
            <v>Subdirección para la Familia</v>
          </cell>
          <cell r="I8" t="str">
            <v>1099 - Envejecimiento digno, activo y feliz</v>
          </cell>
          <cell r="J8" t="str">
            <v>Disminuir las prácticas adversas y percepciones discriminatorias en torno a la vejez y contribuir a la transformación de imaginarios sobre el envejecimiento y el diálogo intergeneracional como conceptos vitales para la construcción de proyectos de vida</v>
          </cell>
          <cell r="V8" t="str">
            <v>No Aplica</v>
          </cell>
        </row>
        <row r="9">
          <cell r="A9" t="str">
            <v>Agosto</v>
          </cell>
          <cell r="F9" t="str">
            <v>45. Gobernanza e influencia local, regional e internacional</v>
          </cell>
          <cell r="G9" t="str">
            <v>Kennedy</v>
          </cell>
          <cell r="H9" t="str">
            <v>Subdirección para asuntos LGBT</v>
          </cell>
          <cell r="I9" t="str">
            <v>1101 - Distrito diverso</v>
          </cell>
          <cell r="J9" t="str">
            <v>Disminuir la vulnerabilidad por discriminación, violencias y exclusión social por orientación sexual o identidad de género en Bogotá</v>
          </cell>
        </row>
        <row r="10">
          <cell r="A10" t="str">
            <v>Septiembre</v>
          </cell>
          <cell r="G10" t="str">
            <v>Fontibón</v>
          </cell>
          <cell r="H10" t="str">
            <v>Subdirección para la Gestión Integral Local</v>
          </cell>
          <cell r="I10" t="str">
            <v>1103 - Espacios de integración social</v>
          </cell>
          <cell r="J10" t="str">
            <v>Proveer espacios de integración social en cumplimiento de los estándares de calidad para garantizar la prestación de los servicios sociales en condiciones adecuadas y seguras</v>
          </cell>
        </row>
        <row r="11">
          <cell r="A11" t="str">
            <v>Octubre</v>
          </cell>
          <cell r="G11" t="str">
            <v>Engativá</v>
          </cell>
          <cell r="H11" t="str">
            <v>Subdirección para la Identificación, Caracterización e Integación</v>
          </cell>
          <cell r="I11" t="str">
            <v>1108 - Prevención y atención integral del fenómeno de habitabilidad en calle</v>
          </cell>
          <cell r="J11" t="str">
            <v>Promover la inclusión social de las y los ciudadanos habitantes de calle y las poblaciones en riesgo de habitar las calles</v>
          </cell>
        </row>
        <row r="12">
          <cell r="A12" t="str">
            <v>Noviembre</v>
          </cell>
          <cell r="G12" t="str">
            <v>Suba</v>
          </cell>
          <cell r="H12" t="str">
            <v>Subdirección de Investigación e Información</v>
          </cell>
          <cell r="I12" t="str">
            <v>1113 - Por una ciudad incluyente y sin barreras</v>
          </cell>
          <cell r="J12" t="str">
            <v>Fortalecer los procesos de inclusión de las personas con discapacidad, sus familias y cuidadores en los diferentes entornos, mediante acciones de articulación con actores públicos y privados</v>
          </cell>
        </row>
        <row r="13">
          <cell r="A13" t="str">
            <v>Diciembre</v>
          </cell>
          <cell r="G13" t="str">
            <v>Barrios unidos</v>
          </cell>
          <cell r="H13" t="str">
            <v>Subdirección de Diseño, Evalución y Sistematización</v>
          </cell>
          <cell r="I13" t="str">
            <v>1116 - Distrito joven</v>
          </cell>
          <cell r="J13" t="str">
            <v>Fortalecer el desarrollo de capacidades y generación de oportunidades para la juventud en Bogotá, a través de acciones encaminadas al empoderamiento de la política pública juvenil y la garantía de los derechos de los y las jóvenes para el goce efectivo de su ciudadanía</v>
          </cell>
        </row>
        <row r="14">
          <cell r="G14" t="str">
            <v>Teusaquillo</v>
          </cell>
          <cell r="H14" t="str">
            <v>Subdirección Adminsitrativa y Financiera</v>
          </cell>
          <cell r="I14" t="str">
            <v>1118 - Gestión Institucional y fortalecimiento del talento humano</v>
          </cell>
          <cell r="J14" t="str">
            <v>Fortalecer la capacidad operativa y técnica en los servicios de soporte de la gestión institucional y en el desarrollo integral del talento humano</v>
          </cell>
        </row>
        <row r="15">
          <cell r="G15" t="str">
            <v>Los Mártires</v>
          </cell>
          <cell r="H15" t="str">
            <v>Subdirección de Contratación</v>
          </cell>
          <cell r="I15" t="str">
            <v>1168 - Integración digital y de conocimiento para la inclusión social</v>
          </cell>
          <cell r="J15" t="str">
            <v>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v>
          </cell>
        </row>
        <row r="16">
          <cell r="G16" t="str">
            <v>Antonio Nariño</v>
          </cell>
          <cell r="H16" t="str">
            <v>Subdirección de Gestión del Talento Humano</v>
          </cell>
          <cell r="I16" t="str">
            <v>No Aplica</v>
          </cell>
        </row>
        <row r="17">
          <cell r="G17" t="str">
            <v>Puente Aranda</v>
          </cell>
          <cell r="H17" t="str">
            <v>Subdirección de Plantas Físicas</v>
          </cell>
        </row>
        <row r="18">
          <cell r="G18" t="str">
            <v>La Candelaria</v>
          </cell>
        </row>
        <row r="19">
          <cell r="G19" t="str">
            <v>Rafael Uribe</v>
          </cell>
        </row>
        <row r="20">
          <cell r="G20" t="str">
            <v>Ciudad Bolívar</v>
          </cell>
        </row>
        <row r="21">
          <cell r="G21" t="str">
            <v>Sumapaz</v>
          </cell>
        </row>
        <row r="22">
          <cell r="G22" t="str">
            <v>Distrital</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PROGRAMACIÓN CUATRIENIO"/>
      <sheetName val="2. SEGUIMIENTO PRESUPUESTAL"/>
      <sheetName val="2. PROG CONCEPTO DE GASTO "/>
      <sheetName val="4. RESUMEN EJECUTIVO"/>
      <sheetName val="3. TERRITORIALIZACIÓN"/>
      <sheetName val="Hoja5"/>
      <sheetName val="3. TERRITORIALIZACIÓN (2)"/>
      <sheetName val="TERRITORIALIZACIÓN 2019"/>
      <sheetName val="4. ACTIVIDADES - TAREAS VIG"/>
      <sheetName val="5. INDICADORES GESTION"/>
      <sheetName val="5A. Unidades Operativas"/>
      <sheetName val="8. METAS PDD"/>
      <sheetName val="9. RECURSO HUMANO"/>
      <sheetName val="Listas"/>
      <sheetName val="Tabla_PowerBI"/>
      <sheetName val="GLOSARIO"/>
      <sheetName val="INSTRUCCIÓN DE DILIGENCI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Enero</v>
          </cell>
          <cell r="H2" t="str">
            <v>Despacho de la Secretaria</v>
          </cell>
          <cell r="X2" t="str">
            <v>01-01-0097 Construcciones, Adecuación y ampliación Para Primera Infancia</v>
          </cell>
        </row>
        <row r="3">
          <cell r="H3" t="str">
            <v>Subsecretaria</v>
          </cell>
          <cell r="X3" t="str">
            <v>01-01-0101 Construcciones, Adecuación y ampliación Para Adulto Mayor</v>
          </cell>
        </row>
        <row r="4">
          <cell r="H4" t="str">
            <v>Subdirección para la Infancia</v>
          </cell>
          <cell r="X4" t="str">
            <v>01-01-0103 Construcciones, Adecuación y ampliación Para Gestión Social Integral</v>
          </cell>
        </row>
        <row r="5">
          <cell r="H5" t="str">
            <v>Subdirección para la Juventud</v>
          </cell>
          <cell r="X5" t="str">
            <v>01-03-0073 Mejoramiento y Mantenimiento Locativo Sedes Administrativas Gestión Social Integral</v>
          </cell>
        </row>
        <row r="6">
          <cell r="H6" t="str">
            <v>Subdirección para la Adultez</v>
          </cell>
          <cell r="X6" t="str">
            <v>01-03-0074 Mejoramiento y Mantenimiento Locativo Sedes Adolescencia</v>
          </cell>
        </row>
        <row r="7">
          <cell r="H7" t="str">
            <v>Subdirección para la Vejez</v>
          </cell>
          <cell r="X7" t="str">
            <v>01-03-0075 Mejoramiento y Mantenimiento Locativo Sedes Adultez</v>
          </cell>
        </row>
        <row r="8">
          <cell r="H8" t="str">
            <v>Subdirección para la Familia</v>
          </cell>
          <cell r="X8" t="str">
            <v>01-03-0076 Mejoramiento y Mantenimiento Locativo Sedes Juventud</v>
          </cell>
        </row>
        <row r="9">
          <cell r="H9" t="str">
            <v>Subdirección para asuntos LGBT</v>
          </cell>
          <cell r="X9" t="str">
            <v>01-03-0077 Mejoramiento y Mantenimiento Locativo Sedes Familia</v>
          </cell>
        </row>
        <row r="10">
          <cell r="H10" t="str">
            <v>Subdirección para la Gestión Integral Local</v>
          </cell>
          <cell r="X10" t="str">
            <v>01-03-0078 Mejoramiento y Mantenimiento Locativo Sedes Adulto Mayor</v>
          </cell>
        </row>
        <row r="11">
          <cell r="H11" t="str">
            <v>Subdirección para la Identificación, Caracterización e Integación</v>
          </cell>
          <cell r="X11" t="str">
            <v>01-03-0080 Mejoramiento y Mantenimiento Locativo Sedes Primera Infancia</v>
          </cell>
        </row>
        <row r="12">
          <cell r="H12" t="str">
            <v>Subdirección de Investigación e Información</v>
          </cell>
          <cell r="X12" t="str">
            <v>02-01-0267 Compra De Alimentos Adolescencia</v>
          </cell>
        </row>
        <row r="13">
          <cell r="H13" t="str">
            <v>Subdirección de Diseño, Evalución y Sistematización</v>
          </cell>
          <cell r="X13" t="str">
            <v>02-01-0268 Compra De Alimentos Adultez</v>
          </cell>
        </row>
        <row r="14">
          <cell r="H14" t="str">
            <v>Subdirección Adminsitrativa y Financiera</v>
          </cell>
          <cell r="X14" t="str">
            <v>02-01-0269 Compra De Alimentos Adulto Mayor</v>
          </cell>
        </row>
        <row r="15">
          <cell r="H15" t="str">
            <v>Subdirección de Contratación</v>
          </cell>
          <cell r="X15" t="str">
            <v>02-01-0271 Compra De Alimentos Infancia</v>
          </cell>
        </row>
        <row r="16">
          <cell r="H16" t="str">
            <v>Subdirección de Gestión del Talento Humano</v>
          </cell>
          <cell r="X16" t="str">
            <v>02-01-0272 Compra De Alimentos Juventud</v>
          </cell>
        </row>
        <row r="17">
          <cell r="H17" t="str">
            <v>Subdirección de Plantas Físicas</v>
          </cell>
          <cell r="X17" t="str">
            <v>02-01-0273 Compra De Alimentos Primera Infancia</v>
          </cell>
        </row>
        <row r="18">
          <cell r="X18" t="str">
            <v>02-01-0278 Intervención Especializada  Adulto Mayor</v>
          </cell>
        </row>
        <row r="19">
          <cell r="X19" t="str">
            <v>02-01-0278 Intervencion Especializada Adulto Mayor</v>
          </cell>
        </row>
        <row r="20">
          <cell r="X20" t="str">
            <v>02-01-0279 Intervención Especializada  Infancia</v>
          </cell>
        </row>
        <row r="21">
          <cell r="X21" t="str">
            <v>02-01-0280 Intervención Especializada Adolescencia</v>
          </cell>
        </row>
        <row r="22">
          <cell r="X22" t="str">
            <v>02-01-0281 Intervención Especializada Juventud</v>
          </cell>
        </row>
        <row r="23">
          <cell r="X23" t="str">
            <v>02-01-0282 Intervención Especializada Primera Infancia</v>
          </cell>
        </row>
        <row r="24">
          <cell r="X24" t="str">
            <v>02-01-0284 Intervención Especializada Familia</v>
          </cell>
        </row>
        <row r="25">
          <cell r="X25" t="str">
            <v>02-01-0285 Materiales Y Suministros Familia</v>
          </cell>
        </row>
        <row r="26">
          <cell r="X26" t="str">
            <v>02-01-0288 Materiales Y Suministros Adulto Mayor</v>
          </cell>
        </row>
        <row r="27">
          <cell r="X27" t="str">
            <v>02-01-0290 Muebles y Enseres Adulto Mayor</v>
          </cell>
        </row>
        <row r="28">
          <cell r="X28" t="str">
            <v>02-01-0306 Materiales y Suministros Juventud</v>
          </cell>
        </row>
        <row r="29">
          <cell r="X29" t="str">
            <v>02-01-0309 Intervencion Especializada  Adultez</v>
          </cell>
        </row>
        <row r="30">
          <cell r="X30" t="str">
            <v>02-01-0309 Intervención Especializada  Adultez</v>
          </cell>
        </row>
        <row r="31">
          <cell r="X31" t="str">
            <v>02-01-0310 Materiales Y Suministros Adultez</v>
          </cell>
        </row>
        <row r="32">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PROGRAMACIÓN CUATRIENIO"/>
      <sheetName val="2. SEGUIMIENTO PRESUPUESTAL"/>
      <sheetName val="2. PROG CONCEPTO DE GASTO "/>
      <sheetName val="4. RESUMEN EJECUTIVO"/>
      <sheetName val="3. TERRITORIALIZACIÓN"/>
      <sheetName val="Hoja5"/>
      <sheetName val="3. TERRITORIALIZACIÓN (2)"/>
      <sheetName val="TERRITORIALIZACIÓN 2019"/>
      <sheetName val="4. ACTIVIDADES - TAREAS VIG"/>
      <sheetName val="5. INDICADORES GESTION"/>
      <sheetName val="5A. Unidades Operativas"/>
      <sheetName val="8. METAS PDD"/>
      <sheetName val="9. RECURSO HUMANO"/>
      <sheetName val="Listas"/>
      <sheetName val="Tabla_PowerBI"/>
      <sheetName val="GLOSARIO"/>
      <sheetName val="INSTRUCCIÓN DE DILIGENCI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Enero</v>
          </cell>
          <cell r="H2" t="str">
            <v>Despacho de la Secretaria</v>
          </cell>
          <cell r="X2" t="str">
            <v>01-01-0097 Construcciones, Adecuación y ampliación Para Primera Infancia</v>
          </cell>
        </row>
        <row r="3">
          <cell r="H3" t="str">
            <v>Subsecretaria</v>
          </cell>
          <cell r="X3" t="str">
            <v>01-01-0101 Construcciones, Adecuación y ampliación Para Adulto Mayor</v>
          </cell>
        </row>
        <row r="4">
          <cell r="H4" t="str">
            <v>Subdirección para la Infancia</v>
          </cell>
          <cell r="X4" t="str">
            <v>01-01-0103 Construcciones, Adecuación y ampliación Para Gestión Social Integral</v>
          </cell>
        </row>
        <row r="5">
          <cell r="H5" t="str">
            <v>Subdirección para la Juventud</v>
          </cell>
          <cell r="X5" t="str">
            <v>01-03-0073 Mejoramiento y Mantenimiento Locativo Sedes Administrativas Gestión Social Integral</v>
          </cell>
        </row>
        <row r="6">
          <cell r="H6" t="str">
            <v>Subdirección para la Adultez</v>
          </cell>
          <cell r="X6" t="str">
            <v>01-03-0074 Mejoramiento y Mantenimiento Locativo Sedes Adolescencia</v>
          </cell>
        </row>
        <row r="7">
          <cell r="H7" t="str">
            <v>Subdirección para la Vejez</v>
          </cell>
          <cell r="X7" t="str">
            <v>01-03-0075 Mejoramiento y Mantenimiento Locativo Sedes Adultez</v>
          </cell>
        </row>
        <row r="8">
          <cell r="H8" t="str">
            <v>Subdirección para la Familia</v>
          </cell>
          <cell r="X8" t="str">
            <v>01-03-0076 Mejoramiento y Mantenimiento Locativo Sedes Juventud</v>
          </cell>
        </row>
        <row r="9">
          <cell r="H9" t="str">
            <v>Subdirección para asuntos LGBT</v>
          </cell>
          <cell r="X9" t="str">
            <v>01-03-0077 Mejoramiento y Mantenimiento Locativo Sedes Familia</v>
          </cell>
        </row>
        <row r="10">
          <cell r="H10" t="str">
            <v>Subdirección para la Gestión Integral Local</v>
          </cell>
          <cell r="X10" t="str">
            <v>01-03-0078 Mejoramiento y Mantenimiento Locativo Sedes Adulto Mayor</v>
          </cell>
        </row>
        <row r="11">
          <cell r="H11" t="str">
            <v>Subdirección para la Identificación, Caracterización e Integación</v>
          </cell>
          <cell r="X11" t="str">
            <v>01-03-0080 Mejoramiento y Mantenimiento Locativo Sedes Primera Infancia</v>
          </cell>
        </row>
        <row r="12">
          <cell r="H12" t="str">
            <v>Subdirección de Investigación e Información</v>
          </cell>
          <cell r="X12" t="str">
            <v>02-01-0267 Compra De Alimentos Adolescencia</v>
          </cell>
        </row>
        <row r="13">
          <cell r="H13" t="str">
            <v>Subdirección de Diseño, Evalución y Sistematización</v>
          </cell>
          <cell r="X13" t="str">
            <v>02-01-0268 Compra De Alimentos Adultez</v>
          </cell>
        </row>
        <row r="14">
          <cell r="H14" t="str">
            <v>Subdirección Adminsitrativa y Financiera</v>
          </cell>
          <cell r="X14" t="str">
            <v>02-01-0269 Compra De Alimentos Adulto Mayor</v>
          </cell>
        </row>
        <row r="15">
          <cell r="H15" t="str">
            <v>Subdirección de Contratación</v>
          </cell>
          <cell r="X15" t="str">
            <v>02-01-0271 Compra De Alimentos Infancia</v>
          </cell>
        </row>
        <row r="16">
          <cell r="H16" t="str">
            <v>Subdirección de Gestión del Talento Humano</v>
          </cell>
          <cell r="X16" t="str">
            <v>02-01-0272 Compra De Alimentos Juventud</v>
          </cell>
        </row>
        <row r="17">
          <cell r="H17" t="str">
            <v>Subdirección de Plantas Físicas</v>
          </cell>
          <cell r="X17" t="str">
            <v>02-01-0273 Compra De Alimentos Primera Infancia</v>
          </cell>
        </row>
        <row r="18">
          <cell r="X18" t="str">
            <v>02-01-0278 Intervención Especializada  Adulto Mayor</v>
          </cell>
        </row>
        <row r="19">
          <cell r="X19" t="str">
            <v>02-01-0278 Intervencion Especializada Adulto Mayor</v>
          </cell>
        </row>
        <row r="20">
          <cell r="X20" t="str">
            <v>02-01-0279 Intervención Especializada  Infancia</v>
          </cell>
        </row>
        <row r="21">
          <cell r="X21" t="str">
            <v>02-01-0280 Intervención Especializada Adolescencia</v>
          </cell>
        </row>
        <row r="22">
          <cell r="X22" t="str">
            <v>02-01-0281 Intervención Especializada Juventud</v>
          </cell>
        </row>
        <row r="23">
          <cell r="X23" t="str">
            <v>02-01-0282 Intervención Especializada Primera Infancia</v>
          </cell>
        </row>
        <row r="24">
          <cell r="X24" t="str">
            <v>02-01-0284 Intervención Especializada Familia</v>
          </cell>
        </row>
        <row r="25">
          <cell r="X25" t="str">
            <v>02-01-0285 Materiales Y Suministros Familia</v>
          </cell>
        </row>
        <row r="26">
          <cell r="X26" t="str">
            <v>02-01-0288 Materiales Y Suministros Adulto Mayor</v>
          </cell>
        </row>
        <row r="27">
          <cell r="X27" t="str">
            <v>02-01-0290 Muebles y Enseres Adulto Mayor</v>
          </cell>
        </row>
        <row r="28">
          <cell r="X28" t="str">
            <v>02-01-0306 Materiales y Suministros Juventud</v>
          </cell>
        </row>
        <row r="29">
          <cell r="X29" t="str">
            <v>02-01-0309 Intervencion Especializada  Adultez</v>
          </cell>
        </row>
        <row r="30">
          <cell r="X30" t="str">
            <v>02-01-0309 Intervención Especializada  Adultez</v>
          </cell>
        </row>
        <row r="31">
          <cell r="X31" t="str">
            <v>02-01-0310 Materiales Y Suministros Adultez</v>
          </cell>
        </row>
        <row r="32">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6. METAS, ACTIVIDADES Y TAREAS"/>
      <sheetName val="7. INDICADORES GESTION"/>
      <sheetName val="8. METAS PDD"/>
      <sheetName val="9. RECURSO HUMANO"/>
      <sheetName val="Listas"/>
      <sheetName val="GLOSARIO"/>
      <sheetName val="INSTRUCCIÓN DE DILIGENCIAMIENTO"/>
    </sheetNames>
    <sheetDataSet>
      <sheetData sheetId="0"/>
      <sheetData sheetId="1"/>
      <sheetData sheetId="2"/>
      <sheetData sheetId="3"/>
      <sheetData sheetId="4"/>
      <sheetData sheetId="5"/>
      <sheetData sheetId="6"/>
      <sheetData sheetId="7"/>
      <sheetData sheetId="8"/>
      <sheetData sheetId="9">
        <row r="2">
          <cell r="A2" t="str">
            <v>Enero</v>
          </cell>
          <cell r="U2" t="str">
            <v>SI</v>
          </cell>
          <cell r="V2" t="str">
            <v>Indigena</v>
          </cell>
          <cell r="W2" t="str">
            <v>Hombre</v>
          </cell>
        </row>
        <row r="3">
          <cell r="U3" t="str">
            <v>NO</v>
          </cell>
          <cell r="V3" t="str">
            <v>Afrodescendiente</v>
          </cell>
          <cell r="W3" t="str">
            <v>Mujer</v>
          </cell>
        </row>
        <row r="4">
          <cell r="V4" t="str">
            <v>Room</v>
          </cell>
        </row>
        <row r="5">
          <cell r="V5" t="str">
            <v>Raizal</v>
          </cell>
        </row>
        <row r="6">
          <cell r="V6" t="str">
            <v>Palenquero</v>
          </cell>
        </row>
        <row r="7">
          <cell r="V7" t="str">
            <v>Otro</v>
          </cell>
        </row>
        <row r="8">
          <cell r="V8" t="str">
            <v>No Aplica</v>
          </cell>
        </row>
      </sheetData>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7"/>
  <sheetViews>
    <sheetView showGridLines="0" tabSelected="1" zoomScale="80" zoomScaleNormal="80" workbookViewId="0">
      <selection activeCell="G14" sqref="G14"/>
    </sheetView>
  </sheetViews>
  <sheetFormatPr baseColWidth="10" defaultColWidth="0" defaultRowHeight="0" customHeight="1" zeroHeight="1" x14ac:dyDescent="0.25"/>
  <cols>
    <col min="1" max="1" width="1.85546875" style="30" customWidth="1"/>
    <col min="2" max="2" width="18.5703125" style="31" customWidth="1"/>
    <col min="3" max="3" width="19.140625" style="31" customWidth="1"/>
    <col min="4" max="4" width="25.42578125" style="31" customWidth="1"/>
    <col min="5" max="5" width="11.7109375" style="31" customWidth="1"/>
    <col min="6" max="6" width="15" style="32" customWidth="1"/>
    <col min="7" max="7" width="20.140625" style="32" customWidth="1"/>
    <col min="8" max="8" width="29.28515625" style="31" customWidth="1"/>
    <col min="9" max="9" width="19.85546875" style="31" customWidth="1"/>
    <col min="10" max="10" width="16.28515625" style="31" customWidth="1"/>
    <col min="11" max="11" width="18.85546875" style="31" customWidth="1"/>
    <col min="12" max="12" width="15.42578125" style="32" customWidth="1"/>
    <col min="13" max="13" width="46.85546875" style="32" customWidth="1"/>
    <col min="14" max="14" width="17.7109375" style="32" customWidth="1"/>
    <col min="15" max="15" width="16.42578125" style="32" customWidth="1"/>
    <col min="16" max="16" width="15.42578125" style="32" customWidth="1"/>
    <col min="17" max="17" width="12.42578125" style="32" customWidth="1"/>
    <col min="18" max="18" width="17.7109375" style="31" customWidth="1"/>
    <col min="19" max="19" width="14" style="32" customWidth="1"/>
    <col min="20" max="20" width="23.7109375" style="32" customWidth="1"/>
    <col min="21" max="23" width="12" style="32" customWidth="1"/>
    <col min="24" max="24" width="43.42578125" style="33" customWidth="1"/>
    <col min="25" max="27" width="12" style="32" customWidth="1"/>
    <col min="28" max="28" width="43" style="32" customWidth="1"/>
    <col min="29" max="31" width="11.7109375" style="32" customWidth="1"/>
    <col min="32" max="32" width="62.140625" style="32" customWidth="1"/>
    <col min="33" max="35" width="12" style="32" customWidth="1"/>
    <col min="36" max="36" width="64.5703125" style="33" customWidth="1"/>
    <col min="37" max="39" width="12" style="32" customWidth="1"/>
    <col min="40" max="40" width="64.7109375" style="32" customWidth="1"/>
    <col min="41" max="43" width="11.7109375" style="32" customWidth="1"/>
    <col min="44" max="44" width="65.7109375" style="32" customWidth="1"/>
    <col min="45" max="68" width="11.7109375" style="32" customWidth="1"/>
    <col min="69" max="69" width="20.42578125" style="32" customWidth="1"/>
    <col min="70" max="70" width="10.7109375" style="32" customWidth="1"/>
    <col min="71" max="75" width="18.140625" style="32" customWidth="1"/>
    <col min="76" max="76" width="18.5703125" style="32" customWidth="1"/>
    <col min="77" max="123" width="0" style="30" hidden="1" customWidth="1"/>
    <col min="124" max="124" width="0" style="30" hidden="1"/>
    <col min="125" max="16383" width="11.42578125" style="30" hidden="1"/>
    <col min="16384" max="16384" width="2.85546875" style="30" customWidth="1"/>
  </cols>
  <sheetData>
    <row r="1" spans="2:76" s="2" customFormat="1" ht="4.5" customHeight="1" x14ac:dyDescent="0.25">
      <c r="B1" s="1"/>
      <c r="C1" s="1"/>
    </row>
    <row r="2" spans="2:76" s="4" customFormat="1" ht="32.25" customHeight="1" x14ac:dyDescent="0.2">
      <c r="B2" s="86"/>
      <c r="C2" s="87"/>
      <c r="D2" s="92" t="s">
        <v>0</v>
      </c>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3" t="s">
        <v>1</v>
      </c>
      <c r="BP2" s="94"/>
      <c r="BQ2" s="95"/>
      <c r="BR2" s="3"/>
    </row>
    <row r="3" spans="2:76" s="4" customFormat="1" ht="32.25" customHeight="1" x14ac:dyDescent="0.2">
      <c r="B3" s="88"/>
      <c r="C3" s="89"/>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3" t="s">
        <v>2</v>
      </c>
      <c r="BP3" s="94"/>
      <c r="BQ3" s="95"/>
      <c r="BR3" s="3"/>
    </row>
    <row r="4" spans="2:76" s="4" customFormat="1" ht="32.25" customHeight="1" x14ac:dyDescent="0.2">
      <c r="B4" s="88"/>
      <c r="C4" s="89"/>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3" t="s">
        <v>3</v>
      </c>
      <c r="BP4" s="94"/>
      <c r="BQ4" s="95"/>
      <c r="BR4" s="3"/>
    </row>
    <row r="5" spans="2:76" s="4" customFormat="1" ht="32.25" customHeight="1" x14ac:dyDescent="0.2">
      <c r="B5" s="90"/>
      <c r="C5" s="91"/>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3" t="s">
        <v>4</v>
      </c>
      <c r="BP5" s="94"/>
      <c r="BQ5" s="95"/>
      <c r="BR5" s="3"/>
    </row>
    <row r="6" spans="2:76" s="2" customFormat="1" ht="7.5" customHeight="1" x14ac:dyDescent="0.25">
      <c r="B6" s="1"/>
      <c r="C6" s="1"/>
      <c r="BQ6" s="3"/>
      <c r="BR6" s="3"/>
    </row>
    <row r="7" spans="2:76" s="2" customFormat="1" ht="15" customHeight="1" x14ac:dyDescent="0.2">
      <c r="B7" s="80" t="s">
        <v>5</v>
      </c>
      <c r="C7" s="81"/>
      <c r="D7" s="96" t="s">
        <v>6</v>
      </c>
      <c r="E7" s="97" t="str">
        <f>'[2]1. SEGUIMIENTO CUATRIENIO'!$M$20</f>
        <v>Enero</v>
      </c>
      <c r="F7" s="98"/>
      <c r="G7" s="99" t="s">
        <v>7</v>
      </c>
    </row>
    <row r="8" spans="2:76" s="2" customFormat="1" ht="15" customHeight="1" x14ac:dyDescent="0.2">
      <c r="B8" s="82"/>
      <c r="C8" s="83"/>
      <c r="D8" s="100" t="s">
        <v>8</v>
      </c>
      <c r="E8" s="97" t="str">
        <f>'[2]1. SEGUIMIENTO CUATRIENIO'!$M$21</f>
        <v>Junio</v>
      </c>
      <c r="F8" s="98"/>
      <c r="G8" s="99"/>
    </row>
    <row r="9" spans="2:76" s="5" customFormat="1" ht="7.5" customHeight="1" x14ac:dyDescent="0.25"/>
    <row r="10" spans="2:76" s="3" customFormat="1" ht="22.5" customHeight="1" x14ac:dyDescent="0.25">
      <c r="B10" s="84" t="s">
        <v>9</v>
      </c>
      <c r="C10" s="85"/>
      <c r="D10" s="85"/>
      <c r="E10" s="85"/>
      <c r="F10" s="85"/>
      <c r="G10" s="85"/>
      <c r="H10" s="85"/>
      <c r="I10" s="85"/>
      <c r="J10" s="85"/>
      <c r="K10" s="85"/>
      <c r="L10" s="85"/>
      <c r="M10" s="85"/>
      <c r="N10" s="85"/>
      <c r="O10" s="85"/>
      <c r="P10" s="85"/>
      <c r="Q10" s="85"/>
      <c r="R10" s="85"/>
      <c r="S10" s="85"/>
      <c r="T10" s="85"/>
      <c r="U10" s="78" t="s">
        <v>10</v>
      </c>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6"/>
      <c r="BS10" s="63" t="s">
        <v>11</v>
      </c>
      <c r="BT10" s="64"/>
      <c r="BU10" s="65"/>
      <c r="BV10" s="69" t="s">
        <v>12</v>
      </c>
      <c r="BW10" s="69"/>
      <c r="BX10" s="69"/>
    </row>
    <row r="11" spans="2:76" s="6" customFormat="1" ht="19.5" customHeight="1" x14ac:dyDescent="0.25">
      <c r="B11" s="70" t="s">
        <v>13</v>
      </c>
      <c r="C11" s="71"/>
      <c r="D11" s="71"/>
      <c r="E11" s="72" t="s">
        <v>14</v>
      </c>
      <c r="F11" s="72"/>
      <c r="G11" s="72"/>
      <c r="H11" s="72"/>
      <c r="I11" s="72"/>
      <c r="J11" s="73" t="s">
        <v>15</v>
      </c>
      <c r="K11" s="73"/>
      <c r="L11" s="73"/>
      <c r="M11" s="73"/>
      <c r="N11" s="73"/>
      <c r="O11" s="73"/>
      <c r="P11" s="73"/>
      <c r="Q11" s="74" t="s">
        <v>16</v>
      </c>
      <c r="R11" s="74"/>
      <c r="S11" s="74"/>
      <c r="T11" s="74"/>
      <c r="U11" s="75" t="s">
        <v>17</v>
      </c>
      <c r="V11" s="76"/>
      <c r="W11" s="76"/>
      <c r="X11" s="77"/>
      <c r="Y11" s="75" t="s">
        <v>18</v>
      </c>
      <c r="Z11" s="76"/>
      <c r="AA11" s="76"/>
      <c r="AB11" s="77"/>
      <c r="AC11" s="75" t="s">
        <v>19</v>
      </c>
      <c r="AD11" s="76"/>
      <c r="AE11" s="76"/>
      <c r="AF11" s="77"/>
      <c r="AG11" s="75" t="s">
        <v>20</v>
      </c>
      <c r="AH11" s="76"/>
      <c r="AI11" s="76"/>
      <c r="AJ11" s="77"/>
      <c r="AK11" s="75" t="s">
        <v>21</v>
      </c>
      <c r="AL11" s="76"/>
      <c r="AM11" s="76"/>
      <c r="AN11" s="77"/>
      <c r="AO11" s="75" t="s">
        <v>22</v>
      </c>
      <c r="AP11" s="76"/>
      <c r="AQ11" s="76"/>
      <c r="AR11" s="77"/>
      <c r="AS11" s="75" t="s">
        <v>23</v>
      </c>
      <c r="AT11" s="76"/>
      <c r="AU11" s="76"/>
      <c r="AV11" s="77"/>
      <c r="AW11" s="75" t="s">
        <v>24</v>
      </c>
      <c r="AX11" s="76"/>
      <c r="AY11" s="76"/>
      <c r="AZ11" s="77"/>
      <c r="BA11" s="75" t="s">
        <v>25</v>
      </c>
      <c r="BB11" s="76"/>
      <c r="BC11" s="76"/>
      <c r="BD11" s="77"/>
      <c r="BE11" s="75" t="s">
        <v>26</v>
      </c>
      <c r="BF11" s="76"/>
      <c r="BG11" s="76"/>
      <c r="BH11" s="77"/>
      <c r="BI11" s="75" t="s">
        <v>27</v>
      </c>
      <c r="BJ11" s="76"/>
      <c r="BK11" s="76"/>
      <c r="BL11" s="77"/>
      <c r="BM11" s="75" t="s">
        <v>28</v>
      </c>
      <c r="BN11" s="76"/>
      <c r="BO11" s="76"/>
      <c r="BP11" s="77"/>
      <c r="BS11" s="66"/>
      <c r="BT11" s="67"/>
      <c r="BU11" s="68"/>
      <c r="BV11" s="69"/>
      <c r="BW11" s="69"/>
      <c r="BX11" s="69"/>
    </row>
    <row r="12" spans="2:76" s="13" customFormat="1" ht="48.75" customHeight="1" x14ac:dyDescent="0.25">
      <c r="B12" s="7" t="s">
        <v>29</v>
      </c>
      <c r="C12" s="7" t="s">
        <v>30</v>
      </c>
      <c r="D12" s="7" t="s">
        <v>31</v>
      </c>
      <c r="E12" s="8" t="s">
        <v>32</v>
      </c>
      <c r="F12" s="9" t="s">
        <v>33</v>
      </c>
      <c r="G12" s="8" t="s">
        <v>34</v>
      </c>
      <c r="H12" s="8" t="s">
        <v>35</v>
      </c>
      <c r="I12" s="8" t="s">
        <v>36</v>
      </c>
      <c r="J12" s="10" t="s">
        <v>37</v>
      </c>
      <c r="K12" s="10" t="s">
        <v>38</v>
      </c>
      <c r="L12" s="10" t="s">
        <v>39</v>
      </c>
      <c r="M12" s="10" t="s">
        <v>40</v>
      </c>
      <c r="N12" s="10" t="s">
        <v>41</v>
      </c>
      <c r="O12" s="10" t="s">
        <v>42</v>
      </c>
      <c r="P12" s="10" t="s">
        <v>43</v>
      </c>
      <c r="Q12" s="11" t="s">
        <v>44</v>
      </c>
      <c r="R12" s="11" t="s">
        <v>45</v>
      </c>
      <c r="S12" s="11" t="s">
        <v>46</v>
      </c>
      <c r="T12" s="11" t="s">
        <v>47</v>
      </c>
      <c r="U12" s="12" t="str">
        <f>U11&amp;" Ejecutado"</f>
        <v>Enero Ejecutado</v>
      </c>
      <c r="V12" s="12" t="str">
        <f>U11&amp;" Programado"</f>
        <v>Enero Programado</v>
      </c>
      <c r="W12" s="12" t="str">
        <f>U11&amp;" Resultado"</f>
        <v>Enero Resultado</v>
      </c>
      <c r="X12" s="12" t="str">
        <f>U11&amp;" Análisis mensual"</f>
        <v>Enero Análisis mensual</v>
      </c>
      <c r="Y12" s="12" t="str">
        <f>Y11&amp;" Ejecutado"</f>
        <v>Febrero Ejecutado</v>
      </c>
      <c r="Z12" s="12" t="str">
        <f>Y11&amp;" Programado"</f>
        <v>Febrero Programado</v>
      </c>
      <c r="AA12" s="12" t="str">
        <f>Y11&amp;" Resultado"</f>
        <v>Febrero Resultado</v>
      </c>
      <c r="AB12" s="12" t="str">
        <f>Y11&amp;" Análisis mensual"</f>
        <v>Febrero Análisis mensual</v>
      </c>
      <c r="AC12" s="12" t="str">
        <f>AC11&amp;" Ejecutado"</f>
        <v>Marzo Ejecutado</v>
      </c>
      <c r="AD12" s="12" t="str">
        <f>AC11&amp;" Programado"</f>
        <v>Marzo Programado</v>
      </c>
      <c r="AE12" s="12" t="str">
        <f>AC11&amp;" Resultado"</f>
        <v>Marzo Resultado</v>
      </c>
      <c r="AF12" s="12" t="str">
        <f>AC11&amp;" Análisis mensual"</f>
        <v>Marzo Análisis mensual</v>
      </c>
      <c r="AG12" s="12" t="str">
        <f>AG11&amp;" Ejecutado"</f>
        <v>Abril Ejecutado</v>
      </c>
      <c r="AH12" s="12" t="str">
        <f>AG11&amp;" Programado"</f>
        <v>Abril Programado</v>
      </c>
      <c r="AI12" s="12" t="str">
        <f>AG11&amp;" Resultado"</f>
        <v>Abril Resultado</v>
      </c>
      <c r="AJ12" s="12" t="str">
        <f>AG11&amp;" Análisis mensual"</f>
        <v>Abril Análisis mensual</v>
      </c>
      <c r="AK12" s="12" t="str">
        <f>AK11&amp;" Ejecutado"</f>
        <v>Mayo Ejecutado</v>
      </c>
      <c r="AL12" s="12" t="str">
        <f>AK11&amp;" Programado"</f>
        <v>Mayo Programado</v>
      </c>
      <c r="AM12" s="12" t="str">
        <f>AK11&amp;" Resultado"</f>
        <v>Mayo Resultado</v>
      </c>
      <c r="AN12" s="12" t="str">
        <f>AK11&amp;" Análisis mensual"</f>
        <v>Mayo Análisis mensual</v>
      </c>
      <c r="AO12" s="12" t="str">
        <f>AO11&amp;" Ejecutado"</f>
        <v>Junio Ejecutado</v>
      </c>
      <c r="AP12" s="12" t="str">
        <f>AO11&amp;" Programado"</f>
        <v>Junio Programado</v>
      </c>
      <c r="AQ12" s="12" t="str">
        <f>AO11&amp;" Resultado"</f>
        <v>Junio Resultado</v>
      </c>
      <c r="AR12" s="12" t="str">
        <f>AO11&amp;" Análisis mensual"</f>
        <v>Junio Análisis mensual</v>
      </c>
      <c r="AS12" s="12" t="str">
        <f>AS11&amp;" Ejecutado"</f>
        <v>Julio Ejecutado</v>
      </c>
      <c r="AT12" s="12" t="str">
        <f>AS11&amp;" Programado"</f>
        <v>Julio Programado</v>
      </c>
      <c r="AU12" s="12" t="str">
        <f>AS11&amp;" Resultado"</f>
        <v>Julio Resultado</v>
      </c>
      <c r="AV12" s="12" t="str">
        <f>AS11&amp;" Análisis mensual"</f>
        <v>Julio Análisis mensual</v>
      </c>
      <c r="AW12" s="12" t="str">
        <f>AW11&amp;" Ejecutado"</f>
        <v>Agosto Ejecutado</v>
      </c>
      <c r="AX12" s="12" t="str">
        <f>AW11&amp;" Programado"</f>
        <v>Agosto Programado</v>
      </c>
      <c r="AY12" s="12" t="str">
        <f>AW11&amp;" Resultado"</f>
        <v>Agosto Resultado</v>
      </c>
      <c r="AZ12" s="12" t="str">
        <f>AW11&amp;" Análisis mensual"</f>
        <v>Agosto Análisis mensual</v>
      </c>
      <c r="BA12" s="12" t="str">
        <f>BA11&amp;" Ejecutado"</f>
        <v>Septiembre Ejecutado</v>
      </c>
      <c r="BB12" s="12" t="str">
        <f>BA11&amp;" Programado"</f>
        <v>Septiembre Programado</v>
      </c>
      <c r="BC12" s="12" t="str">
        <f>BA11&amp;" Resultado"</f>
        <v>Septiembre Resultado</v>
      </c>
      <c r="BD12" s="12" t="str">
        <f>BA11&amp;" Análisis mensual"</f>
        <v>Septiembre Análisis mensual</v>
      </c>
      <c r="BE12" s="12" t="str">
        <f>BE11&amp;" Ejecutado"</f>
        <v>Octubre Ejecutado</v>
      </c>
      <c r="BF12" s="12" t="str">
        <f>BE11&amp;" Programado"</f>
        <v>Octubre Programado</v>
      </c>
      <c r="BG12" s="12" t="str">
        <f>BE11&amp;" Resultado"</f>
        <v>Octubre Resultado</v>
      </c>
      <c r="BH12" s="12" t="str">
        <f>BE11&amp;" Análisis mensual"</f>
        <v>Octubre Análisis mensual</v>
      </c>
      <c r="BI12" s="12" t="str">
        <f>BI11&amp;" Ejecutado"</f>
        <v>Noviembre Ejecutado</v>
      </c>
      <c r="BJ12" s="12" t="str">
        <f>BI11&amp;" Programado"</f>
        <v>Noviembre Programado</v>
      </c>
      <c r="BK12" s="12" t="str">
        <f>BI11&amp;" Resultado"</f>
        <v>Noviembre Resultado</v>
      </c>
      <c r="BL12" s="12" t="str">
        <f>BI11&amp;" Análisis mensual"</f>
        <v>Noviembre Análisis mensual</v>
      </c>
      <c r="BM12" s="12" t="str">
        <f>BM11&amp;" Ejecutado"</f>
        <v>Diciembre Ejecutado</v>
      </c>
      <c r="BN12" s="12" t="str">
        <f>BM11&amp;" Programado"</f>
        <v>Diciembre Programado</v>
      </c>
      <c r="BO12" s="12" t="str">
        <f>BM11&amp;" Resultado"</f>
        <v>Diciembre Resultado</v>
      </c>
      <c r="BP12" s="12" t="str">
        <f>BM11&amp;" Análisis mensual"</f>
        <v>Diciembre Análisis mensual</v>
      </c>
      <c r="BQ12" s="12" t="s">
        <v>48</v>
      </c>
      <c r="BS12" s="14" t="s">
        <v>49</v>
      </c>
      <c r="BT12" s="14" t="s">
        <v>50</v>
      </c>
      <c r="BU12" s="14" t="s">
        <v>51</v>
      </c>
      <c r="BV12" s="14" t="s">
        <v>52</v>
      </c>
      <c r="BW12" s="14" t="s">
        <v>53</v>
      </c>
      <c r="BX12" s="14" t="s">
        <v>54</v>
      </c>
    </row>
    <row r="14" spans="2:76" s="32" customFormat="1" ht="195.75" customHeight="1" x14ac:dyDescent="0.25">
      <c r="B14" s="15" t="s">
        <v>55</v>
      </c>
      <c r="C14" s="15" t="s">
        <v>83</v>
      </c>
      <c r="D14" s="19" t="s">
        <v>57</v>
      </c>
      <c r="E14" s="37" t="s">
        <v>84</v>
      </c>
      <c r="F14" s="17" t="s">
        <v>85</v>
      </c>
      <c r="G14" s="19" t="s">
        <v>101</v>
      </c>
      <c r="H14" s="19" t="s">
        <v>102</v>
      </c>
      <c r="I14" s="19" t="s">
        <v>86</v>
      </c>
      <c r="J14" s="38" t="s">
        <v>61</v>
      </c>
      <c r="K14" s="19" t="s">
        <v>87</v>
      </c>
      <c r="L14" s="19" t="s">
        <v>103</v>
      </c>
      <c r="M14" s="19" t="s">
        <v>88</v>
      </c>
      <c r="N14" s="15" t="s">
        <v>65</v>
      </c>
      <c r="O14" s="38" t="s">
        <v>79</v>
      </c>
      <c r="P14" s="15" t="s">
        <v>89</v>
      </c>
      <c r="Q14" s="20" t="s">
        <v>68</v>
      </c>
      <c r="R14" s="15" t="s">
        <v>68</v>
      </c>
      <c r="S14" s="20">
        <v>1</v>
      </c>
      <c r="T14" s="15" t="s">
        <v>69</v>
      </c>
      <c r="U14" s="45"/>
      <c r="V14" s="45"/>
      <c r="W14" s="46"/>
      <c r="X14" s="47"/>
      <c r="Y14" s="45"/>
      <c r="Z14" s="45"/>
      <c r="AA14" s="46"/>
      <c r="AB14" s="47"/>
      <c r="AC14" s="59">
        <v>3733</v>
      </c>
      <c r="AD14" s="59">
        <v>3748</v>
      </c>
      <c r="AE14" s="60">
        <v>0.99</v>
      </c>
      <c r="AF14" s="40" t="s">
        <v>90</v>
      </c>
      <c r="AG14" s="22"/>
      <c r="AH14" s="22"/>
      <c r="AI14" s="39"/>
      <c r="AJ14" s="40" t="s">
        <v>91</v>
      </c>
      <c r="AK14" s="22"/>
      <c r="AL14" s="22"/>
      <c r="AM14" s="39"/>
      <c r="AN14" s="40" t="s">
        <v>92</v>
      </c>
      <c r="AO14" s="22"/>
      <c r="AP14" s="22"/>
      <c r="AQ14" s="41"/>
      <c r="AR14" s="40"/>
      <c r="AS14" s="22"/>
      <c r="AT14" s="22"/>
      <c r="AU14" s="39"/>
      <c r="AV14" s="23"/>
      <c r="AW14" s="22"/>
      <c r="AX14" s="22"/>
      <c r="AY14" s="39"/>
      <c r="AZ14" s="23"/>
      <c r="BA14" s="22"/>
      <c r="BB14" s="22"/>
      <c r="BC14" s="39"/>
      <c r="BD14" s="23"/>
      <c r="BE14" s="22"/>
      <c r="BF14" s="22"/>
      <c r="BG14" s="39"/>
      <c r="BH14" s="23"/>
      <c r="BI14" s="22"/>
      <c r="BJ14" s="22"/>
      <c r="BK14" s="39"/>
      <c r="BL14" s="23"/>
      <c r="BM14" s="22"/>
      <c r="BN14" s="22"/>
      <c r="BO14" s="39"/>
      <c r="BP14" s="23"/>
      <c r="BQ14" s="23"/>
      <c r="BR14" s="42"/>
      <c r="BS14" s="48">
        <f>+AC14+AO14+BA14+BM14</f>
        <v>3733</v>
      </c>
      <c r="BT14" s="49">
        <f>+AD14+AP14+BB14+BN14</f>
        <v>3748</v>
      </c>
      <c r="BU14" s="28">
        <f>+BS14/BT14</f>
        <v>0.99599786552828173</v>
      </c>
      <c r="BV14" s="29">
        <f>+BU14</f>
        <v>0.99599786552828173</v>
      </c>
      <c r="BW14" s="62">
        <f>+S14</f>
        <v>1</v>
      </c>
      <c r="BX14" s="28">
        <f>+BV14/BW14</f>
        <v>0.99599786552828173</v>
      </c>
    </row>
    <row r="15" spans="2:76" s="27" customFormat="1" ht="408.75" customHeight="1" x14ac:dyDescent="0.25">
      <c r="B15" s="15" t="s">
        <v>55</v>
      </c>
      <c r="C15" s="15" t="s">
        <v>83</v>
      </c>
      <c r="D15" s="19" t="s">
        <v>57</v>
      </c>
      <c r="E15" s="37" t="s">
        <v>93</v>
      </c>
      <c r="F15" s="17" t="s">
        <v>85</v>
      </c>
      <c r="G15" s="19" t="s">
        <v>104</v>
      </c>
      <c r="H15" s="19" t="s">
        <v>105</v>
      </c>
      <c r="I15" s="19" t="s">
        <v>94</v>
      </c>
      <c r="J15" s="38" t="s">
        <v>95</v>
      </c>
      <c r="K15" s="19" t="s">
        <v>96</v>
      </c>
      <c r="L15" s="19" t="s">
        <v>106</v>
      </c>
      <c r="M15" s="50" t="s">
        <v>107</v>
      </c>
      <c r="N15" s="15" t="s">
        <v>65</v>
      </c>
      <c r="O15" s="38" t="s">
        <v>79</v>
      </c>
      <c r="P15" s="15" t="s">
        <v>97</v>
      </c>
      <c r="Q15" s="20" t="s">
        <v>68</v>
      </c>
      <c r="R15" s="15" t="s">
        <v>68</v>
      </c>
      <c r="S15" s="20">
        <v>1</v>
      </c>
      <c r="T15" s="15" t="s">
        <v>69</v>
      </c>
      <c r="U15" s="25"/>
      <c r="V15" s="25"/>
      <c r="W15" s="43"/>
      <c r="X15" s="26"/>
      <c r="Y15" s="25"/>
      <c r="Z15" s="25"/>
      <c r="AA15" s="43"/>
      <c r="AB15" s="26"/>
      <c r="AC15" s="51">
        <v>60</v>
      </c>
      <c r="AD15" s="51">
        <v>67</v>
      </c>
      <c r="AE15" s="52">
        <v>0.89500000000000002</v>
      </c>
      <c r="AF15" s="40" t="s">
        <v>98</v>
      </c>
      <c r="AG15" s="25"/>
      <c r="AH15" s="25"/>
      <c r="AI15" s="43"/>
      <c r="AJ15" s="40" t="s">
        <v>99</v>
      </c>
      <c r="AK15" s="25"/>
      <c r="AL15" s="25"/>
      <c r="AM15" s="43"/>
      <c r="AN15" s="53" t="s">
        <v>100</v>
      </c>
      <c r="AO15" s="25"/>
      <c r="AP15" s="25"/>
      <c r="AQ15" s="43"/>
      <c r="AR15" s="40"/>
      <c r="AS15" s="25"/>
      <c r="AT15" s="25"/>
      <c r="AU15" s="43"/>
      <c r="AV15" s="26"/>
      <c r="AW15" s="25"/>
      <c r="AX15" s="25"/>
      <c r="AY15" s="43"/>
      <c r="AZ15" s="26"/>
      <c r="BA15" s="25"/>
      <c r="BB15" s="25"/>
      <c r="BC15" s="43"/>
      <c r="BD15" s="26"/>
      <c r="BE15" s="25"/>
      <c r="BF15" s="25"/>
      <c r="BG15" s="43"/>
      <c r="BH15" s="26"/>
      <c r="BI15" s="25"/>
      <c r="BJ15" s="25"/>
      <c r="BK15" s="43"/>
      <c r="BL15" s="26"/>
      <c r="BM15" s="25"/>
      <c r="BN15" s="25"/>
      <c r="BO15" s="43"/>
      <c r="BP15" s="26"/>
      <c r="BQ15" s="26"/>
      <c r="BR15" s="44"/>
      <c r="BS15" s="48">
        <f>+AC15+AO15+BA15+BM15</f>
        <v>60</v>
      </c>
      <c r="BT15" s="49">
        <f>+AD15+AP15+BB15+BN15</f>
        <v>67</v>
      </c>
      <c r="BU15" s="28">
        <f>+BS15/BT15</f>
        <v>0.89552238805970152</v>
      </c>
      <c r="BV15" s="29">
        <f>+BU15</f>
        <v>0.89552238805970152</v>
      </c>
      <c r="BW15" s="62">
        <f>+S15</f>
        <v>1</v>
      </c>
      <c r="BX15" s="28">
        <f>+BV15/BW15</f>
        <v>0.89552238805970152</v>
      </c>
    </row>
    <row r="16" spans="2:76" s="24" customFormat="1" ht="297" customHeight="1" x14ac:dyDescent="0.25">
      <c r="B16" s="15" t="s">
        <v>55</v>
      </c>
      <c r="C16" s="15" t="s">
        <v>56</v>
      </c>
      <c r="D16" s="19" t="s">
        <v>57</v>
      </c>
      <c r="E16" s="16" t="s">
        <v>58</v>
      </c>
      <c r="F16" s="17" t="s">
        <v>59</v>
      </c>
      <c r="G16" s="18" t="s">
        <v>108</v>
      </c>
      <c r="H16" s="18" t="s">
        <v>60</v>
      </c>
      <c r="I16" s="18" t="s">
        <v>109</v>
      </c>
      <c r="J16" s="15" t="s">
        <v>61</v>
      </c>
      <c r="K16" s="19" t="s">
        <v>62</v>
      </c>
      <c r="L16" s="19" t="s">
        <v>63</v>
      </c>
      <c r="M16" s="19" t="s">
        <v>64</v>
      </c>
      <c r="N16" s="18" t="s">
        <v>65</v>
      </c>
      <c r="O16" s="15" t="s">
        <v>66</v>
      </c>
      <c r="P16" s="15" t="s">
        <v>67</v>
      </c>
      <c r="Q16" s="20" t="s">
        <v>68</v>
      </c>
      <c r="R16" s="15" t="s">
        <v>68</v>
      </c>
      <c r="S16" s="20">
        <v>1</v>
      </c>
      <c r="T16" s="15" t="s">
        <v>69</v>
      </c>
      <c r="U16" s="54">
        <v>12</v>
      </c>
      <c r="V16" s="54">
        <v>15</v>
      </c>
      <c r="W16" s="52">
        <f>+U16/V16</f>
        <v>0.8</v>
      </c>
      <c r="X16" s="55" t="s">
        <v>70</v>
      </c>
      <c r="Y16" s="54">
        <v>30</v>
      </c>
      <c r="Z16" s="54">
        <v>38</v>
      </c>
      <c r="AA16" s="52">
        <f>+Y16/Z16</f>
        <v>0.78947368421052633</v>
      </c>
      <c r="AB16" s="55" t="s">
        <v>71</v>
      </c>
      <c r="AC16" s="51">
        <v>22</v>
      </c>
      <c r="AD16" s="51">
        <v>32</v>
      </c>
      <c r="AE16" s="52">
        <f>+AC16/AD16</f>
        <v>0.6875</v>
      </c>
      <c r="AF16" s="55" t="s">
        <v>72</v>
      </c>
      <c r="AG16" s="51">
        <v>22</v>
      </c>
      <c r="AH16" s="51">
        <v>23</v>
      </c>
      <c r="AI16" s="56">
        <f>+AG16/AH16</f>
        <v>0.95652173913043481</v>
      </c>
      <c r="AJ16" s="57" t="s">
        <v>110</v>
      </c>
      <c r="AK16" s="58">
        <v>20</v>
      </c>
      <c r="AL16" s="58">
        <v>23</v>
      </c>
      <c r="AM16" s="52">
        <f>+AK16/AL16</f>
        <v>0.86956521739130432</v>
      </c>
      <c r="AN16" s="57" t="s">
        <v>73</v>
      </c>
      <c r="AO16" s="58">
        <v>15</v>
      </c>
      <c r="AP16" s="58">
        <v>21</v>
      </c>
      <c r="AQ16" s="52">
        <f>+AO16/AP16</f>
        <v>0.7142857142857143</v>
      </c>
      <c r="AR16" s="57" t="s">
        <v>74</v>
      </c>
      <c r="AS16" s="22"/>
      <c r="AT16" s="22"/>
      <c r="AU16" s="21"/>
      <c r="AV16" s="23"/>
      <c r="AW16" s="22"/>
      <c r="AX16" s="22"/>
      <c r="AY16" s="21"/>
      <c r="AZ16" s="23"/>
      <c r="BA16" s="22"/>
      <c r="BB16" s="22"/>
      <c r="BC16" s="21"/>
      <c r="BD16" s="23"/>
      <c r="BE16" s="22"/>
      <c r="BF16" s="22"/>
      <c r="BG16" s="21"/>
      <c r="BH16" s="23"/>
      <c r="BI16" s="22"/>
      <c r="BJ16" s="22"/>
      <c r="BK16" s="21"/>
      <c r="BL16" s="23"/>
      <c r="BM16" s="22"/>
      <c r="BN16" s="22"/>
      <c r="BO16" s="21"/>
      <c r="BP16" s="23"/>
      <c r="BQ16" s="23"/>
      <c r="BS16" s="48">
        <f>+U16+Y16+AC16+AG16+AK16+AO16+AS16+AW16+BA16+BE16+BI16+BM16</f>
        <v>121</v>
      </c>
      <c r="BT16" s="48">
        <f>+V16+Z16+AD16+AH16+AL16+AP16+AT16+AX16+BB16+BF16+BJ16+BN16</f>
        <v>152</v>
      </c>
      <c r="BU16" s="28">
        <f>+BS16/BT16</f>
        <v>0.79605263157894735</v>
      </c>
      <c r="BV16" s="29">
        <f>+BU16</f>
        <v>0.79605263157894735</v>
      </c>
      <c r="BW16" s="62">
        <f>+S16</f>
        <v>1</v>
      </c>
      <c r="BX16" s="28">
        <f>+BV16/BW16</f>
        <v>0.79605263157894735</v>
      </c>
    </row>
    <row r="17" spans="2:76" s="27" customFormat="1" ht="234.75" customHeight="1" x14ac:dyDescent="0.25">
      <c r="B17" s="15" t="s">
        <v>55</v>
      </c>
      <c r="C17" s="15" t="s">
        <v>56</v>
      </c>
      <c r="D17" s="19" t="s">
        <v>57</v>
      </c>
      <c r="E17" s="16" t="s">
        <v>75</v>
      </c>
      <c r="F17" s="17" t="s">
        <v>59</v>
      </c>
      <c r="G17" s="19" t="s">
        <v>76</v>
      </c>
      <c r="H17" s="19" t="s">
        <v>111</v>
      </c>
      <c r="I17" s="19" t="s">
        <v>112</v>
      </c>
      <c r="J17" s="15" t="s">
        <v>61</v>
      </c>
      <c r="K17" s="19" t="s">
        <v>77</v>
      </c>
      <c r="L17" s="19" t="s">
        <v>78</v>
      </c>
      <c r="M17" s="19" t="s">
        <v>64</v>
      </c>
      <c r="N17" s="15" t="s">
        <v>65</v>
      </c>
      <c r="O17" s="15" t="s">
        <v>79</v>
      </c>
      <c r="P17" s="15" t="s">
        <v>67</v>
      </c>
      <c r="Q17" s="20" t="s">
        <v>68</v>
      </c>
      <c r="R17" s="15" t="s">
        <v>68</v>
      </c>
      <c r="S17" s="20">
        <v>1</v>
      </c>
      <c r="T17" s="15" t="s">
        <v>69</v>
      </c>
      <c r="U17" s="34"/>
      <c r="V17" s="34"/>
      <c r="W17" s="35"/>
      <c r="X17" s="36"/>
      <c r="Y17" s="34"/>
      <c r="Z17" s="34"/>
      <c r="AA17" s="35"/>
      <c r="AB17" s="36"/>
      <c r="AC17" s="26">
        <v>21</v>
      </c>
      <c r="AD17" s="26">
        <v>30</v>
      </c>
      <c r="AE17" s="52">
        <f>+AC17/AD17</f>
        <v>0.7</v>
      </c>
      <c r="AF17" s="55" t="s">
        <v>80</v>
      </c>
      <c r="AG17" s="25"/>
      <c r="AH17" s="25"/>
      <c r="AI17" s="20"/>
      <c r="AJ17" s="57" t="s">
        <v>113</v>
      </c>
      <c r="AK17" s="25"/>
      <c r="AL17" s="25"/>
      <c r="AM17" s="20"/>
      <c r="AN17" s="57" t="s">
        <v>81</v>
      </c>
      <c r="AO17" s="58">
        <v>27</v>
      </c>
      <c r="AP17" s="58">
        <v>31</v>
      </c>
      <c r="AQ17" s="52">
        <f>+AO17/AP17</f>
        <v>0.87096774193548387</v>
      </c>
      <c r="AR17" s="61" t="s">
        <v>82</v>
      </c>
      <c r="AS17" s="25"/>
      <c r="AT17" s="25"/>
      <c r="AU17" s="21"/>
      <c r="AV17" s="26"/>
      <c r="AW17" s="25"/>
      <c r="AX17" s="25"/>
      <c r="AY17" s="21"/>
      <c r="AZ17" s="26"/>
      <c r="BA17" s="25"/>
      <c r="BB17" s="25"/>
      <c r="BC17" s="21"/>
      <c r="BD17" s="26"/>
      <c r="BE17" s="25"/>
      <c r="BF17" s="25"/>
      <c r="BG17" s="21"/>
      <c r="BH17" s="26"/>
      <c r="BI17" s="25"/>
      <c r="BJ17" s="25"/>
      <c r="BK17" s="21"/>
      <c r="BL17" s="26"/>
      <c r="BM17" s="25"/>
      <c r="BN17" s="25"/>
      <c r="BO17" s="21"/>
      <c r="BP17" s="26"/>
      <c r="BQ17" s="26"/>
      <c r="BS17" s="48">
        <f>+AC17+AO17+BA17+BM17</f>
        <v>48</v>
      </c>
      <c r="BT17" s="49">
        <f>+AD17+AP17+BB17+BN17</f>
        <v>61</v>
      </c>
      <c r="BU17" s="28">
        <f>+BS17/BT17</f>
        <v>0.78688524590163933</v>
      </c>
      <c r="BV17" s="29">
        <f>+BU17</f>
        <v>0.78688524590163933</v>
      </c>
      <c r="BW17" s="62">
        <f>+S17</f>
        <v>1</v>
      </c>
      <c r="BX17" s="28">
        <f>+BV17/BW17</f>
        <v>0.78688524590163933</v>
      </c>
    </row>
  </sheetData>
  <sheetProtection formatCells="0" formatColumns="0" formatRows="0" sort="0" autoFilter="0" pivotTables="0"/>
  <autoFilter ref="A12:DS12"/>
  <dataConsolidate/>
  <mergeCells count="30">
    <mergeCell ref="B2:C5"/>
    <mergeCell ref="D2:BN5"/>
    <mergeCell ref="BO2:BQ2"/>
    <mergeCell ref="BO3:BQ3"/>
    <mergeCell ref="BO4:BQ4"/>
    <mergeCell ref="BO5:BQ5"/>
    <mergeCell ref="AW11:AZ11"/>
    <mergeCell ref="BA11:BD11"/>
    <mergeCell ref="BE11:BH11"/>
    <mergeCell ref="B7:C8"/>
    <mergeCell ref="E7:F7"/>
    <mergeCell ref="G7:G8"/>
    <mergeCell ref="E8:F8"/>
    <mergeCell ref="B10:T10"/>
    <mergeCell ref="BS10:BU11"/>
    <mergeCell ref="BV10:BX11"/>
    <mergeCell ref="B11:D11"/>
    <mergeCell ref="E11:I11"/>
    <mergeCell ref="J11:P11"/>
    <mergeCell ref="Q11:T11"/>
    <mergeCell ref="U11:X11"/>
    <mergeCell ref="Y11:AB11"/>
    <mergeCell ref="AC11:AF11"/>
    <mergeCell ref="AG11:AJ11"/>
    <mergeCell ref="U10:BP10"/>
    <mergeCell ref="BI11:BL11"/>
    <mergeCell ref="BM11:BP11"/>
    <mergeCell ref="AK11:AN11"/>
    <mergeCell ref="AO11:AR11"/>
    <mergeCell ref="AS11:AV11"/>
  </mergeCells>
  <conditionalFormatting sqref="BQ17 BP16:BQ16 AN16 AJ16:AL16 AV16:AX16 AR16:AT16 BH16:BJ16 BD16:BF16 AZ16:BB16 BL16:BN16 U16:V16 X16:Z16 AB16:AD16 AF16:AH16">
    <cfRule type="containsBlanks" dxfId="81" priority="117">
      <formula>LEN(TRIM(U16))=0</formula>
    </cfRule>
    <cfRule type="cellIs" dxfId="80" priority="118" operator="notEqual">
      <formula>""""""</formula>
    </cfRule>
  </conditionalFormatting>
  <conditionalFormatting sqref="U17:V17 AB17:AD17 X17:Z17">
    <cfRule type="containsBlanks" dxfId="79" priority="115">
      <formula>LEN(TRIM(U17))=0</formula>
    </cfRule>
    <cfRule type="cellIs" dxfId="78" priority="116" operator="notEqual">
      <formula>""""""</formula>
    </cfRule>
  </conditionalFormatting>
  <conditionalFormatting sqref="AG17:AH17 AK17:AL17">
    <cfRule type="containsBlanks" dxfId="77" priority="113">
      <formula>LEN(TRIM(AG17))=0</formula>
    </cfRule>
    <cfRule type="cellIs" dxfId="76" priority="114" operator="notEqual">
      <formula>""""""</formula>
    </cfRule>
  </conditionalFormatting>
  <conditionalFormatting sqref="AV17 AS17:AT17">
    <cfRule type="containsBlanks" dxfId="75" priority="109">
      <formula>LEN(TRIM(AS17))=0</formula>
    </cfRule>
    <cfRule type="cellIs" dxfId="74" priority="110" operator="notEqual">
      <formula>""""""</formula>
    </cfRule>
  </conditionalFormatting>
  <conditionalFormatting sqref="BH17 BE17:BF17">
    <cfRule type="containsBlanks" dxfId="73" priority="97">
      <formula>LEN(TRIM(BE17))=0</formula>
    </cfRule>
    <cfRule type="cellIs" dxfId="72" priority="98" operator="notEqual">
      <formula>""""""</formula>
    </cfRule>
  </conditionalFormatting>
  <conditionalFormatting sqref="AZ17 AW17:AX17">
    <cfRule type="containsBlanks" dxfId="71" priority="105">
      <formula>LEN(TRIM(AW17))=0</formula>
    </cfRule>
    <cfRule type="cellIs" dxfId="70" priority="106" operator="notEqual">
      <formula>""""""</formula>
    </cfRule>
  </conditionalFormatting>
  <conditionalFormatting sqref="BD17 BA17:BB17">
    <cfRule type="containsBlanks" dxfId="69" priority="101">
      <formula>LEN(TRIM(BA17))=0</formula>
    </cfRule>
    <cfRule type="cellIs" dxfId="68" priority="102" operator="notEqual">
      <formula>""""""</formula>
    </cfRule>
  </conditionalFormatting>
  <conditionalFormatting sqref="BL17 BI17:BJ17">
    <cfRule type="containsBlanks" dxfId="67" priority="93">
      <formula>LEN(TRIM(BI17))=0</formula>
    </cfRule>
    <cfRule type="cellIs" dxfId="66" priority="94" operator="notEqual">
      <formula>""""""</formula>
    </cfRule>
  </conditionalFormatting>
  <conditionalFormatting sqref="BP17 BM17:BN17">
    <cfRule type="containsBlanks" dxfId="65" priority="89">
      <formula>LEN(TRIM(BM17))=0</formula>
    </cfRule>
    <cfRule type="cellIs" dxfId="64" priority="90" operator="notEqual">
      <formula>""""""</formula>
    </cfRule>
  </conditionalFormatting>
  <conditionalFormatting sqref="AF17">
    <cfRule type="containsBlanks" dxfId="63" priority="65">
      <formula>LEN(TRIM(AF17))=0</formula>
    </cfRule>
    <cfRule type="cellIs" dxfId="62" priority="66" operator="notEqual">
      <formula>""""""</formula>
    </cfRule>
  </conditionalFormatting>
  <conditionalFormatting sqref="AJ17">
    <cfRule type="containsBlanks" dxfId="61" priority="63">
      <formula>LEN(TRIM(AJ17))=0</formula>
    </cfRule>
    <cfRule type="cellIs" dxfId="60" priority="64" operator="notEqual">
      <formula>""""""</formula>
    </cfRule>
  </conditionalFormatting>
  <conditionalFormatting sqref="AN17">
    <cfRule type="containsBlanks" dxfId="59" priority="61">
      <formula>LEN(TRIM(AN17))=0</formula>
    </cfRule>
    <cfRule type="cellIs" dxfId="58" priority="62" operator="notEqual">
      <formula>""""""</formula>
    </cfRule>
  </conditionalFormatting>
  <conditionalFormatting sqref="AR17">
    <cfRule type="containsBlanks" dxfId="57" priority="57">
      <formula>LEN(TRIM(AR17))=0</formula>
    </cfRule>
    <cfRule type="cellIs" dxfId="56" priority="58" operator="notEqual">
      <formula>""""""</formula>
    </cfRule>
  </conditionalFormatting>
  <conditionalFormatting sqref="BQ14:BQ15 AH14">
    <cfRule type="containsBlanks" dxfId="55" priority="55">
      <formula>LEN(TRIM(AH14))=0</formula>
    </cfRule>
    <cfRule type="cellIs" dxfId="54" priority="56" operator="notEqual">
      <formula>""""""</formula>
    </cfRule>
  </conditionalFormatting>
  <conditionalFormatting sqref="U15:V15 AB15 X15:Z15">
    <cfRule type="containsBlanks" dxfId="53" priority="53">
      <formula>LEN(TRIM(U15))=0</formula>
    </cfRule>
    <cfRule type="cellIs" dxfId="52" priority="54" operator="notEqual">
      <formula>""""""</formula>
    </cfRule>
  </conditionalFormatting>
  <conditionalFormatting sqref="U14:V14 X14:Z14 AB14:AD14">
    <cfRule type="containsBlanks" dxfId="51" priority="51">
      <formula>LEN(TRIM(U14))=0</formula>
    </cfRule>
    <cfRule type="cellIs" dxfId="50" priority="52" operator="notEqual">
      <formula>""""""</formula>
    </cfRule>
  </conditionalFormatting>
  <conditionalFormatting sqref="AG15:AH15 AO15:AP15 AK15:AL15">
    <cfRule type="containsBlanks" dxfId="49" priority="49">
      <formula>LEN(TRIM(AG15))=0</formula>
    </cfRule>
    <cfRule type="cellIs" dxfId="48" priority="50" operator="notEqual">
      <formula>""""""</formula>
    </cfRule>
  </conditionalFormatting>
  <conditionalFormatting sqref="AO14:AP14 AK14:AL14">
    <cfRule type="containsBlanks" dxfId="47" priority="47">
      <formula>LEN(TRIM(AK14))=0</formula>
    </cfRule>
    <cfRule type="cellIs" dxfId="46" priority="48" operator="notEqual">
      <formula>""""""</formula>
    </cfRule>
  </conditionalFormatting>
  <conditionalFormatting sqref="AV15 AS15:AT15">
    <cfRule type="containsBlanks" dxfId="45" priority="45">
      <formula>LEN(TRIM(AS15))=0</formula>
    </cfRule>
    <cfRule type="cellIs" dxfId="44" priority="46" operator="notEqual">
      <formula>""""""</formula>
    </cfRule>
  </conditionalFormatting>
  <conditionalFormatting sqref="AV14 AS14:AT14">
    <cfRule type="containsBlanks" dxfId="43" priority="43">
      <formula>LEN(TRIM(AS14))=0</formula>
    </cfRule>
    <cfRule type="cellIs" dxfId="42" priority="44" operator="notEqual">
      <formula>""""""</formula>
    </cfRule>
  </conditionalFormatting>
  <conditionalFormatting sqref="BH15 BE15:BF15">
    <cfRule type="containsBlanks" dxfId="41" priority="33">
      <formula>LEN(TRIM(BE15))=0</formula>
    </cfRule>
    <cfRule type="cellIs" dxfId="40" priority="34" operator="notEqual">
      <formula>""""""</formula>
    </cfRule>
  </conditionalFormatting>
  <conditionalFormatting sqref="BH14 BE14:BF14">
    <cfRule type="containsBlanks" dxfId="39" priority="31">
      <formula>LEN(TRIM(BE14))=0</formula>
    </cfRule>
    <cfRule type="cellIs" dxfId="38" priority="32" operator="notEqual">
      <formula>""""""</formula>
    </cfRule>
  </conditionalFormatting>
  <conditionalFormatting sqref="AZ15 AW15:AX15">
    <cfRule type="containsBlanks" dxfId="37" priority="41">
      <formula>LEN(TRIM(AW15))=0</formula>
    </cfRule>
    <cfRule type="cellIs" dxfId="36" priority="42" operator="notEqual">
      <formula>""""""</formula>
    </cfRule>
  </conditionalFormatting>
  <conditionalFormatting sqref="AZ14 AW14:AX14">
    <cfRule type="containsBlanks" dxfId="35" priority="39">
      <formula>LEN(TRIM(AW14))=0</formula>
    </cfRule>
    <cfRule type="cellIs" dxfId="34" priority="40" operator="notEqual">
      <formula>""""""</formula>
    </cfRule>
  </conditionalFormatting>
  <conditionalFormatting sqref="BD15 BA15:BB15">
    <cfRule type="containsBlanks" dxfId="33" priority="37">
      <formula>LEN(TRIM(BA15))=0</formula>
    </cfRule>
    <cfRule type="cellIs" dxfId="32" priority="38" operator="notEqual">
      <formula>""""""</formula>
    </cfRule>
  </conditionalFormatting>
  <conditionalFormatting sqref="BD14 BA14:BB14">
    <cfRule type="containsBlanks" dxfId="31" priority="35">
      <formula>LEN(TRIM(BA14))=0</formula>
    </cfRule>
    <cfRule type="cellIs" dxfId="30" priority="36" operator="notEqual">
      <formula>""""""</formula>
    </cfRule>
  </conditionalFormatting>
  <conditionalFormatting sqref="BL15 BI15:BJ15">
    <cfRule type="containsBlanks" dxfId="29" priority="29">
      <formula>LEN(TRIM(BI15))=0</formula>
    </cfRule>
    <cfRule type="cellIs" dxfId="28" priority="30" operator="notEqual">
      <formula>""""""</formula>
    </cfRule>
  </conditionalFormatting>
  <conditionalFormatting sqref="BL14 BI14:BJ14">
    <cfRule type="containsBlanks" dxfId="27" priority="27">
      <formula>LEN(TRIM(BI14))=0</formula>
    </cfRule>
    <cfRule type="cellIs" dxfId="26" priority="28" operator="notEqual">
      <formula>""""""</formula>
    </cfRule>
  </conditionalFormatting>
  <conditionalFormatting sqref="BP15 BM15:BN15">
    <cfRule type="containsBlanks" dxfId="25" priority="25">
      <formula>LEN(TRIM(BM15))=0</formula>
    </cfRule>
    <cfRule type="cellIs" dxfId="24" priority="26" operator="notEqual">
      <formula>""""""</formula>
    </cfRule>
  </conditionalFormatting>
  <conditionalFormatting sqref="BP14 BM14:BN14">
    <cfRule type="containsBlanks" dxfId="23" priority="23">
      <formula>LEN(TRIM(BM14))=0</formula>
    </cfRule>
    <cfRule type="cellIs" dxfId="22" priority="24" operator="notEqual">
      <formula>""""""</formula>
    </cfRule>
  </conditionalFormatting>
  <conditionalFormatting sqref="AF15">
    <cfRule type="containsBlanks" dxfId="21" priority="21">
      <formula>LEN(TRIM(AF15))=0</formula>
    </cfRule>
    <cfRule type="cellIs" dxfId="20" priority="22" operator="notEqual">
      <formula>""""""</formula>
    </cfRule>
  </conditionalFormatting>
  <conditionalFormatting sqref="AG14">
    <cfRule type="containsBlanks" dxfId="19" priority="19">
      <formula>LEN(TRIM(AG14))=0</formula>
    </cfRule>
    <cfRule type="cellIs" dxfId="18" priority="20" operator="notEqual">
      <formula>""""""</formula>
    </cfRule>
  </conditionalFormatting>
  <conditionalFormatting sqref="AF14">
    <cfRule type="containsBlanks" dxfId="17" priority="17">
      <formula>LEN(TRIM(AF14))=0</formula>
    </cfRule>
    <cfRule type="cellIs" dxfId="16" priority="18" operator="notEqual">
      <formula>""""""</formula>
    </cfRule>
  </conditionalFormatting>
  <conditionalFormatting sqref="AJ14">
    <cfRule type="containsBlanks" dxfId="15" priority="15">
      <formula>LEN(TRIM(AJ14))=0</formula>
    </cfRule>
    <cfRule type="cellIs" dxfId="14" priority="16" operator="notEqual">
      <formula>""""""</formula>
    </cfRule>
  </conditionalFormatting>
  <conditionalFormatting sqref="AJ15">
    <cfRule type="containsBlanks" dxfId="13" priority="13">
      <formula>LEN(TRIM(AJ15))=0</formula>
    </cfRule>
    <cfRule type="cellIs" dxfId="12" priority="14" operator="notEqual">
      <formula>""""""</formula>
    </cfRule>
  </conditionalFormatting>
  <conditionalFormatting sqref="AN14">
    <cfRule type="containsBlanks" dxfId="11" priority="11">
      <formula>LEN(TRIM(AN14))=0</formula>
    </cfRule>
    <cfRule type="cellIs" dxfId="10" priority="12" operator="notEqual">
      <formula>""""""</formula>
    </cfRule>
  </conditionalFormatting>
  <conditionalFormatting sqref="AN15">
    <cfRule type="containsBlanks" dxfId="9" priority="9">
      <formula>LEN(TRIM(AN15))=0</formula>
    </cfRule>
    <cfRule type="cellIs" dxfId="8" priority="10" operator="notEqual">
      <formula>""""""</formula>
    </cfRule>
  </conditionalFormatting>
  <conditionalFormatting sqref="AR14">
    <cfRule type="containsBlanks" dxfId="7" priority="7">
      <formula>LEN(TRIM(AR14))=0</formula>
    </cfRule>
    <cfRule type="cellIs" dxfId="6" priority="8" operator="notEqual">
      <formula>""""""</formula>
    </cfRule>
  </conditionalFormatting>
  <conditionalFormatting sqref="AR15">
    <cfRule type="containsBlanks" dxfId="5" priority="5">
      <formula>LEN(TRIM(AR15))=0</formula>
    </cfRule>
    <cfRule type="cellIs" dxfId="4" priority="6" operator="notEqual">
      <formula>""""""</formula>
    </cfRule>
  </conditionalFormatting>
  <conditionalFormatting sqref="AO16:AP17">
    <cfRule type="containsBlanks" dxfId="3" priority="3">
      <formula>LEN(TRIM(AO16))=0</formula>
    </cfRule>
    <cfRule type="cellIs" dxfId="2" priority="4" operator="notEqual">
      <formula>""""""</formula>
    </cfRule>
  </conditionalFormatting>
  <conditionalFormatting sqref="AC15:AD15">
    <cfRule type="containsBlanks" dxfId="1" priority="1">
      <formula>LEN(TRIM(AC15))=0</formula>
    </cfRule>
    <cfRule type="cellIs" dxfId="0" priority="2" operator="notEqual">
      <formula>""""""</formula>
    </cfRule>
  </conditionalFormatting>
  <dataValidations count="33">
    <dataValidation type="list" allowBlank="1" showInputMessage="1" showErrorMessage="1" sqref="T18:T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U12 AC12 Y12 AG12 AO12 AK12 AS12 AW12 BA12 BE12 BI12 BM12"/>
    <dataValidation allowBlank="1" showInputMessage="1" showErrorMessage="1" prompt="Corresponde a los resultados planificados para el periodo de medición. Todos los indicadores de gestión deben incluir programación." sqref="AD12 Z12 V12 AP12 AL12 AH12 AT12 AX12 BB12 BF12 BJ12 BN12"/>
    <dataValidation allowBlank="1" showInputMessage="1" showErrorMessage="1" prompt="Corresponde a la operación matemática de la fórmula del indicador y que reflejará el resultado del indicador para el periodo de medición." sqref="AE12 AA12 W12 AQ12 AM12 AI12 AU12 AY12 BC12 BG12 BK12 BO12"/>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dataValidation type="list" allowBlank="1" showInputMessage="1" showErrorMessage="1" sqref="M18:N1048576">
      <formula1>periodicidad</formula1>
    </dataValidation>
    <dataValidation type="list" allowBlank="1" showInputMessage="1" showErrorMessage="1" sqref="D18:D1048576">
      <formula1>ProyectoInv</formula1>
    </dataValidation>
    <dataValidation type="list" allowBlank="1" showInputMessage="1" showErrorMessage="1" sqref="E18:E1048576">
      <formula1>ObjEstratégico</formula1>
    </dataValidation>
    <dataValidation allowBlank="1" showInputMessage="1" showErrorMessage="1" prompt="Formúlese según las características y programación del indicador." sqref="BS10 BV10:BX11"/>
    <dataValidation type="list" allowBlank="1" showInputMessage="1" showErrorMessage="1" sqref="C18:C1048576">
      <formula1>Subsistema</formula1>
    </dataValidation>
    <dataValidation type="list" allowBlank="1" showInputMessage="1" showErrorMessage="1" sqref="O18:O1048576">
      <formula1>TipoInd</formula1>
    </dataValidation>
    <dataValidation allowBlank="1" showInputMessage="1" showErrorMessage="1" prompt="Indicar los pasos que se deben realizar para obtener las variables que conforman el indicador y calcular su resultado." sqref="M12"/>
    <dataValidation type="list" allowBlank="1" showInputMessage="1" showErrorMessage="1" sqref="B18:B1048576">
      <formula1>Procesos</formula1>
    </dataValidation>
    <dataValidation type="list" allowBlank="1" showDropDown="1" showInputMessage="1" showErrorMessage="1" sqref="I16">
      <formula1>Objetivosestratégicos</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'[12]Listas desplegables'!#REF!</xm:f>
          </x14:formula1>
          <xm:sqref>B16:D17 J16:J17 O16:O17</xm:sqref>
        </x14:dataValidation>
        <x14:dataValidation type="list" allowBlank="1" showInputMessage="1" showErrorMessage="1" errorTitle="Error" error="Seleccione un valor de la lista desplegable">
          <x14:formula1>
            <xm:f>'[12]Listas desplegables'!#REF!</xm:f>
          </x14:formula1>
          <xm:sqref>T16:T17</xm:sqref>
        </x14:dataValidation>
        <x14:dataValidation type="list" allowBlank="1" showInputMessage="1" showErrorMessage="1">
          <x14:formula1>
            <xm:f>'[13]Listas desplegables'!#REF!</xm:f>
          </x14:formula1>
          <xm:sqref>O14:O15 J14:J15</xm:sqref>
        </x14:dataValidation>
        <x14:dataValidation type="list" allowBlank="1" showInputMessage="1" showErrorMessage="1" errorTitle="Error" error="Seleccione un valor de la lista desplegable">
          <x14:formula1>
            <xm:f>'[1]Listas desplegables'!#REF!</xm:f>
          </x14:formula1>
          <xm:sqref>T14:T15</xm:sqref>
        </x14:dataValidation>
        <x14:dataValidation type="list" allowBlank="1" showInputMessage="1" showErrorMessage="1">
          <x14:formula1>
            <xm:f>'[1]Listas desplegables'!#REF!</xm:f>
          </x14:formula1>
          <xm:sqref>B14:D15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GESTIÓN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Elena Esteban Ariza</dc:creator>
  <cp:lastModifiedBy>Sofy Lorena Arenas Vera</cp:lastModifiedBy>
  <dcterms:created xsi:type="dcterms:W3CDTF">2019-07-19T14:52:04Z</dcterms:created>
  <dcterms:modified xsi:type="dcterms:W3CDTF">2019-07-23T14:57:59Z</dcterms:modified>
</cp:coreProperties>
</file>