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ThisWorkbook"/>
  <mc:AlternateContent xmlns:mc="http://schemas.openxmlformats.org/markup-compatibility/2006">
    <mc:Choice Requires="x15">
      <x15ac:absPath xmlns:x15ac="http://schemas.microsoft.com/office/spreadsheetml/2010/11/ac" url="C:\Users\sarenasv\OneDrive - sdis.gov.co\2021 contrato 894\8. Octubre\2. Documentos\AC\"/>
    </mc:Choice>
  </mc:AlternateContent>
  <bookViews>
    <workbookView xWindow="-105" yWindow="-105" windowWidth="23250" windowHeight="12570" tabRatio="352"/>
  </bookViews>
  <sheets>
    <sheet name="FOR-AC-001" sheetId="28" r:id="rId1"/>
    <sheet name="Hoja1" sheetId="22" state="hidden" r:id="rId2"/>
    <sheet name="bd" sheetId="4" state="hidden" r:id="rId3"/>
  </sheets>
  <externalReferences>
    <externalReference r:id="rId4"/>
    <externalReference r:id="rId5"/>
  </externalReferences>
  <definedNames>
    <definedName name="_xlnm._FilterDatabase" localSheetId="0" hidden="1">'FOR-AC-001'!$A$9:$BU$19</definedName>
    <definedName name="accion">[1]Datos!$C$3:$C$5</definedName>
    <definedName name="area">[1]Datos!$H$3:$H$58</definedName>
    <definedName name="_xlnm.Print_Area" localSheetId="0">'FOR-AC-001'!$A$1:$BT$19</definedName>
    <definedName name="Areas">[2]Datos!$H$3:$H$58</definedName>
    <definedName name="dependencia">bd!$E$3:$E$45</definedName>
    <definedName name="estado">bd!$G$3:$G$6</definedName>
    <definedName name="origen">bd!$B$3:$B$6</definedName>
    <definedName name="origen_externo">bd!$I$3:$I$6</definedName>
    <definedName name="proceso">bd!$C$3:$C$22</definedName>
    <definedName name="tipo_accion">bd!$F$3:$F$5</definedName>
    <definedName name="_xlnm.Print_Titles" localSheetId="0">'FOR-AC-001'!$8:$9</definedName>
    <definedName name="ubicacion_origen">bd!$D$3:$D$72</definedName>
    <definedName name="valida">bd!$H$3:$H$4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1" i="28" l="1"/>
  <c r="U21" i="28" l="1"/>
  <c r="Y13" i="28" l="1"/>
  <c r="Y14" i="28"/>
  <c r="Y15" i="28"/>
  <c r="Y16" i="28"/>
  <c r="Y17" i="28"/>
  <c r="Y18" i="28"/>
  <c r="Y19" i="28"/>
  <c r="Y12" i="28"/>
  <c r="BH12" i="28"/>
  <c r="BH13" i="28"/>
  <c r="BH14" i="28"/>
  <c r="BH15" i="28"/>
  <c r="BH16" i="28"/>
  <c r="BH17" i="28"/>
  <c r="BH18" i="28"/>
  <c r="BH19" i="28"/>
  <c r="BH11" i="28"/>
  <c r="BA12" i="28"/>
  <c r="BA13" i="28"/>
  <c r="BA14" i="28"/>
  <c r="BA15" i="28"/>
  <c r="BA16" i="28"/>
  <c r="BA17" i="28"/>
  <c r="BA18" i="28"/>
  <c r="BA19" i="28"/>
  <c r="BA11" i="28"/>
  <c r="AT12" i="28"/>
  <c r="AT13" i="28"/>
  <c r="AT14" i="28"/>
  <c r="AT15" i="28"/>
  <c r="AT16" i="28"/>
  <c r="AT17" i="28"/>
  <c r="AT18" i="28"/>
  <c r="AT19" i="28"/>
  <c r="AT11" i="28"/>
  <c r="AM12" i="28"/>
  <c r="AM13" i="28"/>
  <c r="AM14" i="28"/>
  <c r="AM15" i="28"/>
  <c r="AM16" i="28"/>
  <c r="AM17" i="28"/>
  <c r="AM18" i="28"/>
  <c r="AM19" i="28"/>
  <c r="AM11" i="28"/>
  <c r="AF12" i="28"/>
  <c r="AF13" i="28"/>
  <c r="AF14" i="28"/>
  <c r="AF15" i="28"/>
  <c r="AF16" i="28"/>
  <c r="AF17" i="28"/>
  <c r="AF18" i="28"/>
  <c r="AF19" i="28"/>
  <c r="AF11" i="28"/>
  <c r="Y11" i="28"/>
  <c r="U19" i="28" l="1"/>
  <c r="U18" i="28"/>
  <c r="U17" i="28"/>
  <c r="U16" i="28"/>
  <c r="BL15" i="28"/>
  <c r="BS15" i="28" s="1"/>
  <c r="BL14" i="28"/>
  <c r="BS14" i="28" s="1"/>
  <c r="BL13" i="28"/>
  <c r="BS13" i="28" s="1"/>
  <c r="BL12" i="28"/>
  <c r="BS12" i="28" s="1"/>
  <c r="BL16" i="28" l="1"/>
  <c r="BS16" i="28" s="1"/>
  <c r="BL17" i="28"/>
  <c r="BS17" i="28" s="1"/>
  <c r="BL18" i="28"/>
  <c r="BS18" i="28" s="1"/>
  <c r="BL19" i="28"/>
  <c r="BS19" i="28" s="1"/>
  <c r="BL11" i="28"/>
  <c r="BS11" i="28" s="1"/>
  <c r="U13" i="28"/>
  <c r="U15" i="28" l="1"/>
  <c r="U14" i="28"/>
  <c r="U12" i="28"/>
  <c r="BL7" i="28"/>
  <c r="BS7" i="28" s="1"/>
  <c r="BH7" i="28"/>
  <c r="BA7" i="28"/>
  <c r="AT7" i="28"/>
  <c r="AM7" i="28"/>
  <c r="AF7" i="28"/>
  <c r="Y7" i="28"/>
  <c r="U7" i="28"/>
</calcChain>
</file>

<file path=xl/sharedStrings.xml><?xml version="1.0" encoding="utf-8"?>
<sst xmlns="http://schemas.openxmlformats.org/spreadsheetml/2006/main" count="374" uniqueCount="269">
  <si>
    <t xml:space="preserve"> </t>
  </si>
  <si>
    <t>Correctiva</t>
  </si>
  <si>
    <t>Subdirección de Investigación e Información</t>
  </si>
  <si>
    <t>NO</t>
  </si>
  <si>
    <t>Proceso Prestación de los servicios sociales</t>
  </si>
  <si>
    <t>Preventiva</t>
  </si>
  <si>
    <t>Subdirección para la Infancia</t>
  </si>
  <si>
    <t>Dirección de Gestión Corporativa</t>
  </si>
  <si>
    <t>Dirección Territorial</t>
  </si>
  <si>
    <t>Dirección Poblacional</t>
  </si>
  <si>
    <t>Subdirección para la Vejez</t>
  </si>
  <si>
    <t>Mejora</t>
  </si>
  <si>
    <t>Oficina de Control Interno</t>
  </si>
  <si>
    <t>Subdirección para la Adultez</t>
  </si>
  <si>
    <t>Subdirección de Contratación</t>
  </si>
  <si>
    <t>Proyecto 1113   Por una ciudad incluyente y sin barreras</t>
  </si>
  <si>
    <t>Subdirección para la Gestión Integral Local</t>
  </si>
  <si>
    <t>Dirección de Análisis y Diseño Estratégico</t>
  </si>
  <si>
    <t>Proceso Gestión Jurídica</t>
  </si>
  <si>
    <t>Subdirección para la Juventud</t>
  </si>
  <si>
    <t>Subdirección para la Familia</t>
  </si>
  <si>
    <t>Subdirección de Diseño, Evaluación y Sistematización.</t>
  </si>
  <si>
    <t>Proceso Gestión de talento humano</t>
  </si>
  <si>
    <t>Oficina Asesora de Comunicaciones</t>
  </si>
  <si>
    <t>Proceso Gestión de bienes y servicios</t>
  </si>
  <si>
    <t>Proceso Direccionamiento servicios sociales</t>
  </si>
  <si>
    <t>Subsecretaria</t>
  </si>
  <si>
    <t>Proceso Direccionamiento politico</t>
  </si>
  <si>
    <t>Dirección de Nutrición y Abastecimiento</t>
  </si>
  <si>
    <t>Proceso Direccionamiento estrategico</t>
  </si>
  <si>
    <t>Proceso Mejora continua</t>
  </si>
  <si>
    <t>Subdirección de Gestión y Desarrollo del Talento Humano</t>
  </si>
  <si>
    <t>Subdirección de Abastecimiento</t>
  </si>
  <si>
    <t xml:space="preserve">Proyecto 1096   Desarrollo integral desde la gestación hasta la adolescencia </t>
  </si>
  <si>
    <t xml:space="preserve">Subdirección Plantas Físicas
</t>
  </si>
  <si>
    <t xml:space="preserve">Subdirección Administrativa y Financiara
</t>
  </si>
  <si>
    <t>Proceso Adquisiciones</t>
  </si>
  <si>
    <t>SLIS_Martires</t>
  </si>
  <si>
    <t>Sin</t>
  </si>
  <si>
    <t xml:space="preserve">Oficina Asesora Jurídica
</t>
  </si>
  <si>
    <t>Proceso Gestión del conocimiento</t>
  </si>
  <si>
    <t>Num</t>
  </si>
  <si>
    <t>ORIGEN</t>
  </si>
  <si>
    <t>UBICACIÓN - TIPO DE ORIGEN</t>
  </si>
  <si>
    <t>DEPENDENCIA</t>
  </si>
  <si>
    <t>TIPO ACCION</t>
  </si>
  <si>
    <t>ESTADO</t>
  </si>
  <si>
    <t>Secretaria</t>
  </si>
  <si>
    <t>Abierta</t>
  </si>
  <si>
    <t>Cerrada</t>
  </si>
  <si>
    <t>Proceso Construcción e implementacion politicas sociales</t>
  </si>
  <si>
    <t>Cumplida</t>
  </si>
  <si>
    <t>Proceso Analisis y seguimiento de politicas sociales</t>
  </si>
  <si>
    <t>Oficina de Asuntos Disciplinarios</t>
  </si>
  <si>
    <t>Proceso Mantenimiento y soporte TIC</t>
  </si>
  <si>
    <t>Proyecto 1086   Una Ciudad para las familias</t>
  </si>
  <si>
    <t>Proyecto 1091   Integración eficiente y transparente para todos</t>
  </si>
  <si>
    <t>Proyecto 1092   Viviendo el territorio</t>
  </si>
  <si>
    <t>Proyecto 1093   Prevención y atención de la maternidad y la paternidad temprana</t>
  </si>
  <si>
    <t>Proyecto 1098   Bogotá te nutre</t>
  </si>
  <si>
    <t>Proyecto 1099   Envejecimiento digno, activo y feliz</t>
  </si>
  <si>
    <t>Proyecto 1101   Distrito diverso</t>
  </si>
  <si>
    <t>Subdirección para Asuntos LGBT</t>
  </si>
  <si>
    <t>Proyecto 1103   Espacios de Integración Social</t>
  </si>
  <si>
    <t>Proyecto 1108   Prevención y atención integral del fenómeno de habitabilidad en calle</t>
  </si>
  <si>
    <t>Subdirección de Nutrición</t>
  </si>
  <si>
    <t>Proyecto 1116   Distrito joven</t>
  </si>
  <si>
    <t>Proyecto 1118   Gestión institucional y fortalecimiento del talento humano</t>
  </si>
  <si>
    <t>Subdirección ICI_Ident. Caracterización e Integración</t>
  </si>
  <si>
    <t>Proyecto 1168    Integración Digital y de Conocimiento para la Inclusión Social</t>
  </si>
  <si>
    <t>SLIS_Barrios Unidos</t>
  </si>
  <si>
    <t>SLIS_Bosa</t>
  </si>
  <si>
    <t>SLIS_Chapinero</t>
  </si>
  <si>
    <t>SLIS_Ciudad Bolivar</t>
  </si>
  <si>
    <t>SLIS_Engativa</t>
  </si>
  <si>
    <t>SLIS_Fontibon</t>
  </si>
  <si>
    <t>SLIS_Kennedy</t>
  </si>
  <si>
    <t xml:space="preserve">SLIS_Pte. Aranda  Ant.Nariño </t>
  </si>
  <si>
    <t>SLIS_Rafael Uribe Uribe</t>
  </si>
  <si>
    <t>SLIS_San Cristobal</t>
  </si>
  <si>
    <t>SLIS_Santa Fe Candelaria</t>
  </si>
  <si>
    <t>SLIS_Suba</t>
  </si>
  <si>
    <t>SLIS_Tunjuelito</t>
  </si>
  <si>
    <t>SLIS_Usaquen</t>
  </si>
  <si>
    <t>SLIS_Usme Sumapaz</t>
  </si>
  <si>
    <t>Gestión Documental</t>
  </si>
  <si>
    <t>Fue eficaz?</t>
  </si>
  <si>
    <t>Fue efectiva?</t>
  </si>
  <si>
    <t>VALIDA</t>
  </si>
  <si>
    <t>SI</t>
  </si>
  <si>
    <t>1.Semáforo</t>
  </si>
  <si>
    <t>2.Semáforo</t>
  </si>
  <si>
    <t>3.Semáforo</t>
  </si>
  <si>
    <t>4.Semáforo</t>
  </si>
  <si>
    <t>1.Profesionales OCI</t>
  </si>
  <si>
    <t>2.Profesionales OCI</t>
  </si>
  <si>
    <t>3.Profesionales OCI</t>
  </si>
  <si>
    <t>4.Profesionales OCI</t>
  </si>
  <si>
    <t>5.Semáforo</t>
  </si>
  <si>
    <t>5.Profesionales OCI</t>
  </si>
  <si>
    <t>6.Semáforo</t>
  </si>
  <si>
    <t>6.Profesionales OCI</t>
  </si>
  <si>
    <t>PROCESO</t>
  </si>
  <si>
    <t>Planeación Estratégica</t>
  </si>
  <si>
    <t>Comunicación Estratégica</t>
  </si>
  <si>
    <t>Tecnologías de la Información</t>
  </si>
  <si>
    <t>Gestión del Conocimiento</t>
  </si>
  <si>
    <t>Diseño e Innovación de los Servicios Sociales</t>
  </si>
  <si>
    <t>Atención a la Ciudadanía</t>
  </si>
  <si>
    <t>Gestión Contractual</t>
  </si>
  <si>
    <t>Gestión Financiera</t>
  </si>
  <si>
    <t>Gestión Ambiental</t>
  </si>
  <si>
    <t>Gestión Logística</t>
  </si>
  <si>
    <t>Gestión Jurídica</t>
  </si>
  <si>
    <t>Auditoría y Control</t>
  </si>
  <si>
    <t>Gestión de Talento Humano</t>
  </si>
  <si>
    <t>Gestión de Soporte y Mantenimiento Tecnológico</t>
  </si>
  <si>
    <t>Gestión de Infraestructura Física</t>
  </si>
  <si>
    <t>Inspección, Vigilancia y Control</t>
  </si>
  <si>
    <t>PROCESO AUDITORÍA Y CONTROL
FORMATO REGISTRO Y CONTROL DEL PLAN DE MEJORAMIENTO</t>
  </si>
  <si>
    <t>Código: FOR-AC-001</t>
  </si>
  <si>
    <t>Página: 1 de 1</t>
  </si>
  <si>
    <t>Prestación de los Servicios Sociales para la Inclusión Social</t>
  </si>
  <si>
    <t>1.Fecha del seguimiento</t>
  </si>
  <si>
    <t>Auditoria interna</t>
  </si>
  <si>
    <t>Auditoria externa</t>
  </si>
  <si>
    <t>Control de advertencia</t>
  </si>
  <si>
    <t>1.Valor de ejecución del indicador</t>
  </si>
  <si>
    <t>IDENTIFICACIÓN DEL HALLAZGO (Diligenciado por la OCI)</t>
  </si>
  <si>
    <t xml:space="preserve">Periodo definido para la ejecución de la acción </t>
  </si>
  <si>
    <t>1.Seguimiento Control Interno</t>
  </si>
  <si>
    <t>Secretaría</t>
  </si>
  <si>
    <t>Subsecretaría</t>
  </si>
  <si>
    <t>2.Valor de ejecución del indicador</t>
  </si>
  <si>
    <t>Prueba 1</t>
  </si>
  <si>
    <t>Prueba 5</t>
  </si>
  <si>
    <t>Prueba 6</t>
  </si>
  <si>
    <t>Prueba 7</t>
  </si>
  <si>
    <t>Prueba 8</t>
  </si>
  <si>
    <t>Prueba 9</t>
  </si>
  <si>
    <t>Prueba 4</t>
  </si>
  <si>
    <t>Prueba 3</t>
  </si>
  <si>
    <t xml:space="preserve">% Avance </t>
  </si>
  <si>
    <t xml:space="preserve"> Acumulado de los seguimientos por parte de las dependencias </t>
  </si>
  <si>
    <t xml:space="preserve">Destacado </t>
  </si>
  <si>
    <t xml:space="preserve">Satisfactorio </t>
  </si>
  <si>
    <t>&gt;=95%</t>
  </si>
  <si>
    <t>&gt;= 80% y menor de 95%</t>
  </si>
  <si>
    <t>Administrativo</t>
  </si>
  <si>
    <t>Disciplinario</t>
  </si>
  <si>
    <t xml:space="preserve">Penal </t>
  </si>
  <si>
    <t>Fiscal</t>
  </si>
  <si>
    <t>2.Seguimiento Control Interno</t>
  </si>
  <si>
    <t>3.Seguimiento Control Interno</t>
  </si>
  <si>
    <t>4.Seguimiento Control Interno</t>
  </si>
  <si>
    <t>5.Seguimiento Control Interno</t>
  </si>
  <si>
    <t>6.Seguimiento Control Interno</t>
  </si>
  <si>
    <t xml:space="preserve">Celda automática.
Semáforo del % Avances:
Gris: Sin porcentaje de avances
Rojo: Si el porcentaje es entre 0% y 95%.
Amarillo: Si el porcentaje de avances es &gt;=96%.
Verde: Si el porcentaje es 100%
</t>
  </si>
  <si>
    <t>SECCIÓN A.  PROVEEDOR DEL HALLAZGO</t>
  </si>
  <si>
    <t>IDENTIFICACIÓN DE LA ACCIÓN</t>
  </si>
  <si>
    <t>SECCIÓN B. ETAPA DE FORMULACION</t>
  </si>
  <si>
    <t>SECCIÓN C. ETAPA SEGUIMIENTO</t>
  </si>
  <si>
    <t>1.Descripción de las acciones y evidencias aportadas para el seguimiento / Descripción de la modificación aprobada</t>
  </si>
  <si>
    <t>Inefectividad</t>
  </si>
  <si>
    <t>(*) Origen del hallazgo</t>
  </si>
  <si>
    <t>(*) Fecha Identificación del hallazgo</t>
  </si>
  <si>
    <t>(*) Código del hallazgo</t>
  </si>
  <si>
    <t>(*) Nombre documento donde se identificó el hallazgo</t>
  </si>
  <si>
    <t>(*) Tipo de hallazgo 
(Origen externo)</t>
  </si>
  <si>
    <t xml:space="preserve">(*) Proceso vinculado al hallazgo </t>
  </si>
  <si>
    <t>(*) Causas</t>
  </si>
  <si>
    <t>(*) Número acción</t>
  </si>
  <si>
    <t>(*) Descripción acción de mejora</t>
  </si>
  <si>
    <t>(*) Indicador</t>
  </si>
  <si>
    <t>(*) Formula Indicador</t>
  </si>
  <si>
    <t>(*) Cantidad meta</t>
  </si>
  <si>
    <t>(*) Descripción meta</t>
  </si>
  <si>
    <t>(*) Dependencia responsable de coordinar la acción</t>
  </si>
  <si>
    <t>(*) Dependencia responsable de ejecutar la acción</t>
  </si>
  <si>
    <r>
      <t xml:space="preserve">Relacione el nombre del documento en el cual se identificó el hallazgo.
</t>
    </r>
    <r>
      <rPr>
        <u/>
        <sz val="9"/>
        <color theme="4"/>
        <rFont val="Arial"/>
        <family val="2"/>
      </rPr>
      <t>*Cuando el origen del hallazgo corresponde a una auditoría interna o externa:</t>
    </r>
    <r>
      <rPr>
        <sz val="9"/>
        <color theme="4"/>
        <rFont val="Arial"/>
        <family val="2"/>
      </rPr>
      <t xml:space="preserve"> registre el nombre exacto del informe.
*Cuando el origen del hallazgo sea un control de advertencia: registre el tema de la advertencia.
</t>
    </r>
    <r>
      <rPr>
        <u/>
        <sz val="9"/>
        <color theme="4"/>
        <rFont val="Arial"/>
        <family val="2"/>
      </rPr>
      <t xml:space="preserve">*Para los demás orígenes de hallazgos: </t>
    </r>
    <r>
      <rPr>
        <sz val="9"/>
        <color theme="4"/>
        <rFont val="Arial"/>
        <family val="2"/>
      </rPr>
      <t xml:space="preserve"> refiera de manera puntual el documento de identificación del hallazgo de tal forma que permita identificar su origen.
Nota:  (*) Estos caracteres significa que la columna estará bloqueada una vez se publique el plan de mejoramiento para evitar que se pueda editar la información registrada en la celda y asegurar la integridad de la información.</t>
    </r>
  </si>
  <si>
    <t>Elija de la lista desplegable el tipo de hallazgo identificado  por parte del ente externo.
Nota:  (*) Estos caracteres significa que la columna estará bloqueada una vez se publique el plan de mejoramiento para evitar que se pueda editar la información registrada en la celda y asegurar la integridad de la información.</t>
  </si>
  <si>
    <t>Elija de la lista desplegable el proceso vinculado al hallazgo.
Nota:  (*) Estos caracteres significa que la columna estará bloqueada una vez se publique el plan de mejoramiento para evitar que se pueda editar la información registrada en la celda y asegurar la integridad de la información.</t>
  </si>
  <si>
    <t>Escriba la variable que se pretende medir
Ejemplo 1: No de personas capacitadas
Ejemplo 2: Una (1) política de adultez formulada
Nota:  (*) Estos caracteres significa que la columna estará bloqueada una vez se publique el plan de mejoramiento para evitar que se pueda editar la información registrada en la celda y asegurar la integridad de la información.</t>
  </si>
  <si>
    <t>Escriba el valor entero o la fórmula para calcularlo, que permita observar el cumplimiento de la acción definida.
Ejemplo 1: No. personas capacitadas / No. total de personas por capacitar 
Ejemplo 2: Una (1) política de adultez formulada
Nota:  (*) Estos caracteres significa que la columna estará bloqueada una vez se publique el plan de mejoramiento para evitar que se pueda editar la información registrada en la celda y asegurar la integridad de la información.</t>
  </si>
  <si>
    <t>Escriba el valor esperado del indicador de forma cuantitativa.
Ejemplo 1.  Cantidad: 1500	  
Ejemplo 2.  Cantidad: 100%
Nota:  (*) Estos caracteres significa que la columna estará bloqueada una vez se publique el plan de mejoramiento para evitar que se pueda editar la información registrada en la celda y asegurar la integridad de la información.</t>
  </si>
  <si>
    <t>Escriba de manera cualitativa  la meta del indicador
Ejemplo 1: funcionarios capacitados
Ejemplo 2: informes de peticiones reportados por las Subdirecciones Técnicas consolidados en el instrumento diseñado”
Nota:  (*) Estos caracteres significa que la columna estará bloqueada una vez se publique el plan de mejoramiento para evitar que se pueda editar la información registrada en la celda y asegurar la integridad de la información.</t>
  </si>
  <si>
    <t>Registre la fecha (dd/mm/aaaa) a partir de la cual empieza la ejecución de la acción. Debe ser igual o posterior a la fecha de identificación del hallazgo
Nota:  (*) Estos caracteres significa que la columna estará bloqueada una vez se publique el plan de mejoramiento para evitar que se pueda editar la información registrada en la celda y asegurar la integridad de la información.</t>
  </si>
  <si>
    <t xml:space="preserve">Celda automática, los estados del semáforo son:
Sin Avance: Cuando las celdas de fecha de reporte se encuentra vacías, se resalta en color gris.
Destacado: Cuando el porcentaje reportado es &gt;=95%, se marca en color verde
Satisfactorio: Cuando el porcentaje reportado es &gt;=80% y menor de 95%, se marca en color amarillo
No Satisfactorio: Cuando el porcentaje es &lt;80%, se marca en color rojo.
</t>
  </si>
  <si>
    <t xml:space="preserve">Celda automática, los estados del semáforo son:
Sin Avance: Cuando las celdas de fecha de reporte se encuentra vacías y se resalta en color gris.
Destacado: Cuando el porcentaje reportado es &gt;=95%, se marca en color verde
Satisfactorio: Cuando el porcentaje reportado es &gt;=80% y menor de 95% se marca en color amarillo
No Satisfactorio: Cuando el porcentaje es &lt;80%, se marca en color rojo.
</t>
  </si>
  <si>
    <t xml:space="preserve">Celda automática, se calcula basada en las columnas:
“Fue eficaz”, “Fue efectiva”, de los diferentes seguimientos realizados (Eficaz, Ineficaz, Inefectiva, Cerrada, En  Ejecución;). 
Cerrada: Eficaz+ Efectiva
Eficaz: Se ejecutó la acción en su totalidad y dentro del tiempo establecido.
Ineficaz: Sin evidencia de cumplimiento dentro del tiempo establecido para su ejecución
Inefectiva: acción que se ejecutó al 100% pero no eliminó la causa que originó el hallazgo, ni modificó positivamente o subsano los supuestos de hecho o de derecho que dieron origen al mismo.
En Ejecución: Acción que se encuentra dentro de los tiempo establecidos para su ejecución de eficacia y efectividad. </t>
  </si>
  <si>
    <t>Elija de la lista desplegable el origen del hallazgo. Si requiere ampliar información sobre los orígenes, por favor remitirse a las condiciones generales del procedimiento formulación plan de mejoramiento (numeral 3.1).
Nota:  (*) Estos caracteres significa que la columna estará bloqueada una vez se publique el plan de mejoramiento para evitar que se pueda editar la información registrada en la celda y asegurar la integridad de la información.</t>
  </si>
  <si>
    <t>Registre la fecha (dd/mm/aaaa) en la que finalizará la ejecución de la acción. No debe superar doce (12)  meses a partir de la fecha de inicio
Nota:  (*) Estos caracteres significa que la columna estará bloqueada una vez se publique el plan de mejoramiento para evitar que se pueda editar la información registrada en la celda y asegurar la integridad de la información.</t>
  </si>
  <si>
    <t xml:space="preserve">Número de días de prorroga que requiere para la ejecución de la acción, previa solicitud por parte de la dependencia responsable de ejecutar o coordinar la acción (en el evento en que se presente más de un ejecutor) con su correspondiente justificación y aprobación.
</t>
  </si>
  <si>
    <t>(*) Fecha de inicio</t>
  </si>
  <si>
    <t>Indique el valor en %  de acuerdo con  la meta definida teniendo en cuenta lo siguiente:
Si la meta es el  valor entero uno (1) el porcentaje de cumplimiento de la meta que registrará será únicamente cero por ciento (0%) o cien por ciento (100%), sin valores intermedios, para los demás casos se registrará el porcentaje de avance de acuerdo con la meta.
Para el caso de reporte de modificaciones aprobadas no diligenciar.</t>
  </si>
  <si>
    <t xml:space="preserve">Registre la fecha (dd/mm/aaaa) en que se realiza el seguimiento por parte de la Oficina de Control Interno. </t>
  </si>
  <si>
    <t>3.Valor de ejecución del indicador</t>
  </si>
  <si>
    <t>4.Valor de ejecución del indicador</t>
  </si>
  <si>
    <t>5.Valor de ejecución del indicador</t>
  </si>
  <si>
    <t>6.Valor de ejecución del indicador</t>
  </si>
  <si>
    <t>6.Descripción de las acciones y evidencias aportadas para el seguimiento / Descripción de la modificación aprobada</t>
  </si>
  <si>
    <t>6.Fecha del seguimiento</t>
  </si>
  <si>
    <t>5.Descripción de las acciones y evidencias aportadas para el seguimiento / Descripción de la modificación aprobada</t>
  </si>
  <si>
    <t>2.Fecha del seguimiento</t>
  </si>
  <si>
    <t>2.Descripción de las acciones y evidencias aportadas para el seguimiento / Descripción de la modificación aprobada</t>
  </si>
  <si>
    <t>3.Fecha del seguimiento</t>
  </si>
  <si>
    <t>3.Descripción de las acciones y evidencias aportadas para el seguimiento / Descripción de la modificación aprobada</t>
  </si>
  <si>
    <t>4.Fecha del seguimiento</t>
  </si>
  <si>
    <t>4.Descripción de las acciones y evidencias aportadas para el seguimiento / Descripción de la modificación aprobada</t>
  </si>
  <si>
    <t>5.Fecha del seguimiento</t>
  </si>
  <si>
    <t xml:space="preserve">Registre la fecha (dd/mm/aaaa) en la que se identificó el hallazgo. 
Escribir la fecha en que se radicó el documento que soporta la identificación del hallazgo.
Nota:  (*) Estos caracteres significa que la columna estará bloqueada una vez se publique el plan de mejoramiento para evitar que se pueda editar la información registrada en la celda y asegurar la integridad de la información.
</t>
  </si>
  <si>
    <t>Evaluación final de la acción por parte de Control Interno..</t>
  </si>
  <si>
    <t>Profesionales OCI</t>
  </si>
  <si>
    <t xml:space="preserve">Análisis para la evaluación de la efectividad </t>
  </si>
  <si>
    <t xml:space="preserve">Estado de la acción </t>
  </si>
  <si>
    <t xml:space="preserve"> Fecha evaluación </t>
  </si>
  <si>
    <r>
      <t xml:space="preserve">Corresponde al número que identifica el hallazgo.
</t>
    </r>
    <r>
      <rPr>
        <u/>
        <sz val="9"/>
        <color theme="4"/>
        <rFont val="Arial"/>
        <family val="2"/>
      </rPr>
      <t xml:space="preserve">*Cuando el origen del hallazgo corresponde a una auditoría externa: </t>
    </r>
    <r>
      <rPr>
        <sz val="9"/>
        <color theme="4"/>
        <rFont val="Arial"/>
        <family val="2"/>
      </rPr>
      <t xml:space="preserve">El código corresponde al número asignado por el ente de control.
</t>
    </r>
    <r>
      <rPr>
        <u/>
        <sz val="9"/>
        <color theme="4"/>
        <rFont val="Arial"/>
        <family val="2"/>
      </rPr>
      <t xml:space="preserve">*Cuando el origen del hallazgo corresponde a una auditoría interna: </t>
    </r>
    <r>
      <rPr>
        <sz val="9"/>
        <color theme="4"/>
        <rFont val="Arial"/>
        <family val="2"/>
      </rPr>
      <t>el código corresponde al número registrado en el informe así: para oportunidades de mejora 10.1.(x) y para no conformidades 10.2.(x) 
*</t>
    </r>
    <r>
      <rPr>
        <u/>
        <sz val="9"/>
        <color theme="4"/>
        <rFont val="Arial"/>
        <family val="2"/>
      </rPr>
      <t xml:space="preserve">Cuando el origen del hallazgo corresponde a una inefectividad: </t>
    </r>
    <r>
      <rPr>
        <sz val="9"/>
        <color theme="4"/>
        <rFont val="Arial"/>
        <family val="2"/>
      </rPr>
      <t xml:space="preserve">el código será el mismo del hallazgo del informe tal como fue comunicado en el documento (original). 
</t>
    </r>
    <r>
      <rPr>
        <u/>
        <sz val="9"/>
        <color theme="4"/>
        <rFont val="Arial"/>
        <family val="2"/>
      </rPr>
      <t>*Para los demás orígenes de hallazgos internos:</t>
    </r>
    <r>
      <rPr>
        <sz val="9"/>
        <color theme="4"/>
        <rFont val="Arial"/>
        <family val="2"/>
      </rPr>
      <t xml:space="preserve"> El código corresponde al número asignado en el documento que soporta el hallazgo.
Nota:  (*) Estos caracteres significa que la columna estará bloqueada una vez se publique el plan de mejoramiento para evitar que se pueda editar la información registrada en la celda y asegurar la integridad de la información.</t>
    </r>
  </si>
  <si>
    <t>Elija de la lista desplegable la dependencia responsable de coordinar la acción.
Cuando el origen del hallazgo corresponde a una auditoría externa la dependencia responsable será la registrada en el instrumento del ente de control. 
Nota:  (*) Estos caracteres significa que la columna estará bloqueada una vez se publique el plan de mejoramiento para evitar que se pueda editar la información registrada en la celda y asegurar la integridad de la información.</t>
  </si>
  <si>
    <t>Elija de la lista desplegable la dependencia responsable de ejecutar la acción.
Cuando el origen del hallazgo corresponde a una auditoría externa la dependencia responsable será la registrada en el instrumento del ente de control. 
Nota:  (*) Estos caracteres significa que la columna estará bloqueada una vez se publique el plan de mejoramiento para evitar que se pueda editar la información registrada en la celda y asegurar la integridad de la información.</t>
  </si>
  <si>
    <t>Registre la fecha (dd/mm/aaaa) en que se evalúa la efectividad de la acción. 
Registre la fecha (dd/mm/aaaa) en la cual se recibe el comunicado de cierre de la acción por parte del ente externo.</t>
  </si>
  <si>
    <t>Describa cualitativamente la gestión realizada, identificando  el nombre de los documentos, entrevistas y/o inspecciones que den cuenta del avance de las acciones, de acuerdo con el seguimiento realizado.
Para el caso en que se aprueben modificaciones en la SECCIÓN B. ETAPA DE FORMULACION para la acción, registrar la respuesta de la aprobación de la modificación con su fecha y detallar la modificación aprobada.</t>
  </si>
  <si>
    <t>Registre los nombres de los funcionarios y/o contratistas de la Oficina de Control Interno que realizan el seguimiento.</t>
  </si>
  <si>
    <t xml:space="preserve">Describa el nombre de los documentos, entrevistas y/o inspecciones que den cuenta del avance o cumplimiento de las acciones.
Para el caso en que se aprueben modificaciones en la SECCIÓN B. ETAPA DE FORMULACION para la acción, registrar la justificación de la solicitud de la modificación, registrar la descripción del trámite de la solicitud y la fecha, y registrar la respuesta de la aprobación, la fecha de la aprobación y detallar la modificación aprobada.  </t>
  </si>
  <si>
    <t xml:space="preserve">Describa cualitativamente la evaluación de la efectividad de la acción. </t>
  </si>
  <si>
    <t>Registre los nombres de los funcionarios y/o contratistas de la OCI que realizan la evaluación.</t>
  </si>
  <si>
    <t>Relacione el documento soporte a través del cual el ente de control cierra la acción, tipo de documento, numero de radicado y la fecha. 
Solo aplica para acciones de origen externo.</t>
  </si>
  <si>
    <t xml:space="preserve">1. Descripción de evidencias o soportes de la ejecución de la acción / Descripción de la justificación y tramite de la modificación aprobada </t>
  </si>
  <si>
    <t xml:space="preserve">2. Descripción de evidencias o soportes de la ejecución de la acción  / Descripción de la justificación y tramite de la modificación aprobada </t>
  </si>
  <si>
    <t xml:space="preserve">3. Descripción de evidencias o soportes de la ejecución de la acción / Descripción de la justificación y tramite de la modificación aprobada </t>
  </si>
  <si>
    <t xml:space="preserve">4. Descripción de evidencias o soportes de la ejecución de la acción / Descripción de la justificación y tramite de la modificación aprobada </t>
  </si>
  <si>
    <t xml:space="preserve">5. Descripción de evidencias o soportes de la ejecución de la acción / Descripción de la justificación y tramite de la modificación aprobada </t>
  </si>
  <si>
    <t xml:space="preserve">6. Descripción de evidencias o soportes de la ejecución de la acción / Descripción de la justificación y tramite de la modificación aprobada </t>
  </si>
  <si>
    <t xml:space="preserve">Celda automática, los estados del semáforo son:
Sin avance: cuando las celdas de fecha de reporte se encuentra vacías y se resalta en color gris.
Destacado: cuando el porcentaje reportado es &gt;=95%, se marca en color verde
Satisfactorio: cuando el porcentaje reportado es &gt;=80% y menor de 95% se marca en color amarillo
No Satisfactorio: Cuando el porcentaje es &lt;80%, se marca en color rojo.
</t>
  </si>
  <si>
    <t>Elija de la lista desplegable el tipo de acción
Tener encuentra los tipos de acciones identificadas en la Tabla 1. (Orígenes de los Hallazgos, proveedor y tipo de acción a formular) del procedimiento formulación plan de mejoramiento.
Nota:  (*) Estos caracteres significa que la columna estará  bloqueada una vez se publique el plan de mejoramiento para evitar que se pueda editar la información registrada en la celda y asegurar la integridad de la información.</t>
  </si>
  <si>
    <t>Registre la causa(s) raíz identificada del ejercicio de aplicación de metodología de análisis de causas.
Se sugiere consultar e implementar las siguientes metodologías para realizar un análisis de causas adecuado: diagrama causa - efecto (espina de pescado), cinco Por qué, árbol del problema (árbol de fallas). Puede utilizar la metodología que considere útil y amigable.
Nota:  (*) Estos caracteres significa que la columna estará bloqueada una vez se publique el plan de mejoramiento para evitar que se pueda editar la información registrada en la celda y asegurar la integridad de la información.</t>
  </si>
  <si>
    <r>
      <rPr>
        <u/>
        <sz val="9"/>
        <color theme="4"/>
        <rFont val="Arial"/>
        <family val="2"/>
      </rPr>
      <t xml:space="preserve">*Cuando el origen del hallazgo corresponde a una auditoría interna o externa:
</t>
    </r>
    <r>
      <rPr>
        <sz val="9"/>
        <color theme="4"/>
        <rFont val="Arial"/>
        <family val="2"/>
      </rPr>
      <t xml:space="preserve">Transcriba el hallazgo tal como fue comunicado en el documento que soporta su identificación.
</t>
    </r>
    <r>
      <rPr>
        <u/>
        <sz val="9"/>
        <color theme="4"/>
        <rFont val="Arial"/>
        <family val="2"/>
      </rPr>
      <t xml:space="preserve">*Para el caso de la inefectividad:
</t>
    </r>
    <r>
      <rPr>
        <sz val="9"/>
        <color theme="4"/>
        <rFont val="Arial"/>
        <family val="2"/>
      </rPr>
      <t>Transcriba el hallazgo tal como fue comunicado en el documento que soporta su identificación (original) posterior al año.
Ejemplo: 2019 - Al revisar los expedientes contentivos en los procesos judiciales y acciones de tutela, se observó que ...
Cuando el hallazgo supere la capacidad de la celda, se copia el inicio y el final con puntos suspensivos en el intermedio y se menciona la(s) página(s) del informe o documento que comunica el hallazgo.
Nota:  (*) Estos caracteres significa que la columna estará bloqueada una vez se publique el plan de mejoramiento para evitar que se pueda editar la información registrada en la celda y asegurar la integridad de la información.</t>
    </r>
  </si>
  <si>
    <t>Prueba 2</t>
  </si>
  <si>
    <t>Escriba la(s) acción(es) a desarrollar para subsanar la causa del hallazgo, teniendo en cuenta que estas permitan medir su eficacia y su efectividad. 
Para los casos en que se define más de una acción, se debe incluir una fila por acción.
Nota:  (*) Estos caracteres significa que la columna estará bloqueada una vez se publique el plan de mejoramiento para evitar que se pueda editar la información registrada en la celda y asegurar la integridad de la información.</t>
  </si>
  <si>
    <t xml:space="preserve">(*) Tipo de acción </t>
  </si>
  <si>
    <t>Sistema de gestión</t>
  </si>
  <si>
    <t xml:space="preserve">Gerencia de las políticas públicas sociales
</t>
  </si>
  <si>
    <t>Evaluar la eficacia de la acción, es decir, la acción se ejecutó al 100% dentro del plazo establecido.
Seleccionar la opción de la lista desplegable (si/no).</t>
  </si>
  <si>
    <t>Evaluar la efectividad de la acción, es decir
la acción ejecutada eliminó la(s) causa(s) que originaron los hallazgos detectados.
Seleccionar la opción de la lista desplegable (si/no)</t>
  </si>
  <si>
    <t>TIPO DE HALLAZGO DE ORIGEN EXTERNO</t>
  </si>
  <si>
    <t>Versión: 4</t>
  </si>
  <si>
    <t>Registre la fecha (dd/mm/aaaa) en que realiza el autocontrol de la acción o el reporte de la modificación de la acción que le fue aprobada.</t>
  </si>
  <si>
    <t>Numere de forma consecutiva las acciones establecidas para cada hallazgo.
La identificación del número de la acción se realiza adicionando un guion y numerando las acciones de manera consecutiva.
Ejemplo: Hallazgo 10.2.1 al cual se le formulan 3 acciones el código del hallazgo correspondiente al registro de la primera acción es 10.2.1-1, para la segunda acción 10.2.1-2 y para la tercera 10.2.1-3. 
Nota:  (*) Estos caracteres significa que la columna estará bloqueada una vez se publique el plan de mejoramiento para evitar que se pueda editar la información registrada en la celda y asegurar la integridad de la información.</t>
  </si>
  <si>
    <t>Celda automática, su calculo se extrae de las columnas "S+T" que determina la fecha final (dd/mm/aa) para la ejecución de la acción, incluida la prorroga aprobada. 
Nota:  (*) Estos caracteres significa que la columna estará bloqueada una vez se publique el plan de mejoramiento para evitar que se pueda editar la información registrada en la celda y asegurar la integridad de la información.</t>
  </si>
  <si>
    <t xml:space="preserve">Valorar si la acción se ejecutó al 100% dentro del plazo establecido.
Seleccionar la opción de la lista desplegable (si/no)  
</t>
  </si>
  <si>
    <t xml:space="preserve">Una vez la acción se ejecutó al 100% dentro del plazo establecido, valorar la efectividad de la acción, es decir, la acción ejecutada eliminó la(s) causa(s) que originaron los hallazgos detectados.
Seleccionar la opción de la lista desplegable (si/no)  
</t>
  </si>
  <si>
    <t xml:space="preserve">1. Autocontrol por parte de la dependencia responsable de ejecutar o coordinar la acción </t>
  </si>
  <si>
    <t xml:space="preserve">2. Autocontrol por parte de la dependencia responsable de ejecutar o coordinar la acción </t>
  </si>
  <si>
    <t xml:space="preserve">3. Autocontrol por parte de la dependencia responsable de ejecutar o coordinar la acción </t>
  </si>
  <si>
    <t xml:space="preserve">4. Autocontrol por parte de la dependencia responsable de ejecutar o coordinar la acción </t>
  </si>
  <si>
    <t xml:space="preserve">5. Autocontrol por parte de la dependencia responsable de ejecutar o coordinar la acción </t>
  </si>
  <si>
    <t xml:space="preserve">6. Autocontrol por parte de la dependencia responsable de ejecutar o coordinar la acción </t>
  </si>
  <si>
    <t>Autocontrol por parte de la dependencia responsable de ejecutar o coordinar la acción</t>
  </si>
  <si>
    <t>(*) Descripción del hallazgo</t>
  </si>
  <si>
    <t>(*) Fecha de terminación</t>
  </si>
  <si>
    <t>Días de prorroga</t>
  </si>
  <si>
    <t>(*) Fecha final</t>
  </si>
  <si>
    <t>1.Fecha de reporte</t>
  </si>
  <si>
    <t>2.Fecha de reporte</t>
  </si>
  <si>
    <t>3.Fecha de reporte</t>
  </si>
  <si>
    <t>4.Fecha de reporte</t>
  </si>
  <si>
    <t>5.Fecha de reporte</t>
  </si>
  <si>
    <t>6.Fecha de reporte</t>
  </si>
  <si>
    <t xml:space="preserve"> Soporte de cierre (Origen externo)</t>
  </si>
  <si>
    <t>Fecha: Memo  I2021027903 - 15/09/2021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</si>
</sst>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164" formatCode="[$-C0A]d\-mmm\-yyyy;@"/>
    <numFmt numFmtId="165" formatCode="dd/mm/yyyy;@"/>
    <numFmt numFmtId="166" formatCode="_-* #,##0.00\ _€_-;\-* #,##0.00\ _€_-;_-* &quot;-&quot;??\ _€_-;_-@_-"/>
    <numFmt numFmtId="167" formatCode="d/mm/yyyy;@"/>
  </numFmts>
  <fonts count="15" x14ac:knownFonts="1">
    <font>
      <sz val="11"/>
      <color theme="1"/>
      <name val="Calibri"/>
      <family val="2"/>
      <scheme val="minor"/>
    </font>
    <font>
      <sz val="10"/>
      <name val="Arial"/>
      <family val="2"/>
    </font>
    <font>
      <sz val="10"/>
      <name val="Arial"/>
      <family val="2"/>
    </font>
    <font>
      <sz val="11"/>
      <color theme="1"/>
      <name val="Calibri"/>
      <family val="2"/>
      <scheme val="minor"/>
    </font>
    <font>
      <u/>
      <sz val="9.6"/>
      <color theme="10"/>
      <name val="Arial"/>
      <family val="2"/>
    </font>
    <font>
      <b/>
      <sz val="10"/>
      <color theme="0"/>
      <name val="Arial"/>
      <family val="2"/>
    </font>
    <font>
      <sz val="10"/>
      <name val="Arial"/>
      <family val="2"/>
    </font>
    <font>
      <sz val="10"/>
      <color theme="4"/>
      <name val="Arial"/>
      <family val="2"/>
    </font>
    <font>
      <sz val="10"/>
      <color theme="0" tint="-0.249977111117893"/>
      <name val="Arial"/>
      <family val="2"/>
    </font>
    <font>
      <sz val="10"/>
      <color theme="1"/>
      <name val="Arial"/>
      <family val="2"/>
    </font>
    <font>
      <sz val="10"/>
      <color rgb="FF4472C4"/>
      <name val="Arial"/>
      <family val="2"/>
    </font>
    <font>
      <sz val="10"/>
      <color rgb="FF00B050"/>
      <name val="Arial"/>
      <family val="2"/>
    </font>
    <font>
      <sz val="9"/>
      <color theme="4"/>
      <name val="Arial"/>
      <family val="2"/>
    </font>
    <font>
      <u/>
      <sz val="9"/>
      <color theme="4"/>
      <name val="Arial"/>
      <family val="2"/>
    </font>
    <font>
      <sz val="9"/>
      <name val="Arial"/>
      <family val="2"/>
    </font>
  </fonts>
  <fills count="1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9" tint="0.79998168889431442"/>
        <bgColor indexed="64"/>
      </patternFill>
    </fill>
  </fills>
  <borders count="16">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auto="1"/>
      </left>
      <right/>
      <top/>
      <bottom/>
      <diagonal/>
    </border>
    <border>
      <left/>
      <right/>
      <top style="thin">
        <color indexed="64"/>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8">
    <xf numFmtId="0" fontId="0" fillId="0" borderId="0"/>
    <xf numFmtId="0" fontId="1"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166"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3" fillId="0" borderId="0"/>
    <xf numFmtId="0" fontId="4" fillId="0" borderId="0" applyNumberFormat="0" applyFill="0" applyBorder="0" applyAlignment="0" applyProtection="0">
      <alignment vertical="top"/>
      <protection locked="0"/>
    </xf>
    <xf numFmtId="0" fontId="3"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0" fontId="6" fillId="0" borderId="0"/>
  </cellStyleXfs>
  <cellXfs count="125">
    <xf numFmtId="0" fontId="0" fillId="0" borderId="0" xfId="0"/>
    <xf numFmtId="0" fontId="1" fillId="0" borderId="0" xfId="1"/>
    <xf numFmtId="0" fontId="5" fillId="3" borderId="0" xfId="1" applyFont="1" applyFill="1" applyBorder="1" applyAlignment="1">
      <alignment horizontal="center" vertical="center" wrapText="1"/>
    </xf>
    <xf numFmtId="0" fontId="1" fillId="2" borderId="0" xfId="1" applyFont="1" applyFill="1" applyBorder="1" applyAlignment="1" applyProtection="1">
      <alignment horizontal="center" vertical="center" wrapText="1"/>
      <protection locked="0"/>
    </xf>
    <xf numFmtId="0" fontId="1" fillId="0" borderId="0" xfId="1" applyFont="1" applyBorder="1" applyAlignment="1" applyProtection="1">
      <alignment horizontal="center" vertical="center" wrapText="1"/>
      <protection locked="0"/>
    </xf>
    <xf numFmtId="0" fontId="1" fillId="0" borderId="0" xfId="1" applyFont="1" applyBorder="1" applyAlignment="1">
      <alignment horizontal="center" vertical="center" wrapText="1"/>
    </xf>
    <xf numFmtId="0" fontId="8" fillId="0" borderId="0" xfId="1" applyFont="1" applyBorder="1" applyAlignment="1">
      <alignment horizontal="center" vertical="top"/>
    </xf>
    <xf numFmtId="0" fontId="8" fillId="0" borderId="0" xfId="1" applyFont="1" applyBorder="1" applyAlignment="1">
      <alignment horizontal="left" vertical="top" wrapText="1"/>
    </xf>
    <xf numFmtId="0" fontId="8" fillId="0" borderId="0" xfId="1" applyFont="1"/>
    <xf numFmtId="0" fontId="8" fillId="0" borderId="0" xfId="1" applyFont="1" applyBorder="1" applyAlignment="1" applyProtection="1">
      <alignment horizontal="left" vertical="top" wrapText="1"/>
      <protection locked="0"/>
    </xf>
    <xf numFmtId="0" fontId="8" fillId="0" borderId="0" xfId="1" applyFont="1" applyBorder="1" applyAlignment="1">
      <alignment horizontal="left" vertical="top"/>
    </xf>
    <xf numFmtId="0" fontId="8" fillId="0" borderId="0" xfId="1" applyFont="1" applyBorder="1"/>
    <xf numFmtId="0" fontId="1" fillId="0" borderId="12" xfId="1" applyFont="1" applyBorder="1" applyAlignment="1">
      <alignment horizontal="center" vertical="center" wrapText="1"/>
    </xf>
    <xf numFmtId="165" fontId="9" fillId="0" borderId="12" xfId="16" applyNumberFormat="1" applyFont="1" applyFill="1" applyBorder="1" applyAlignment="1" applyProtection="1">
      <alignment horizontal="center" vertical="center" wrapText="1"/>
      <protection locked="0"/>
    </xf>
    <xf numFmtId="0" fontId="9" fillId="0" borderId="12" xfId="16" applyFont="1" applyFill="1" applyBorder="1" applyAlignment="1">
      <alignment horizontal="center" vertical="center" wrapText="1"/>
    </xf>
    <xf numFmtId="0" fontId="1" fillId="0" borderId="12" xfId="1" applyFont="1" applyFill="1" applyBorder="1" applyAlignment="1">
      <alignment horizontal="center" vertical="center" wrapText="1"/>
    </xf>
    <xf numFmtId="0" fontId="1" fillId="0" borderId="0" xfId="1" applyFont="1" applyFill="1" applyBorder="1" applyAlignment="1">
      <alignment horizontal="center" vertical="center" wrapText="1"/>
    </xf>
    <xf numFmtId="9" fontId="9" fillId="0" borderId="12" xfId="16" applyNumberFormat="1" applyFont="1" applyFill="1" applyBorder="1" applyAlignment="1">
      <alignment horizontal="center" vertical="center" wrapText="1"/>
    </xf>
    <xf numFmtId="0" fontId="8" fillId="0" borderId="0" xfId="1" applyFont="1" applyFill="1"/>
    <xf numFmtId="0" fontId="7" fillId="0" borderId="12" xfId="16" applyFont="1" applyFill="1" applyBorder="1" applyAlignment="1">
      <alignment horizontal="center" vertical="center" wrapText="1"/>
    </xf>
    <xf numFmtId="9" fontId="1" fillId="0" borderId="12" xfId="1" applyNumberFormat="1" applyFont="1" applyFill="1" applyBorder="1" applyAlignment="1">
      <alignment horizontal="center" vertical="center" wrapText="1"/>
    </xf>
    <xf numFmtId="0" fontId="1" fillId="2" borderId="12" xfId="3" applyFont="1" applyFill="1" applyBorder="1" applyAlignment="1" applyProtection="1">
      <alignment horizontal="center" vertical="center" wrapText="1"/>
      <protection locked="0"/>
    </xf>
    <xf numFmtId="14" fontId="1" fillId="2" borderId="12" xfId="1" applyNumberFormat="1" applyFont="1" applyFill="1" applyBorder="1" applyAlignment="1" applyProtection="1">
      <alignment horizontal="center" vertical="center" wrapText="1"/>
      <protection locked="0"/>
    </xf>
    <xf numFmtId="0" fontId="1" fillId="2" borderId="12" xfId="1" applyFont="1" applyFill="1" applyBorder="1" applyAlignment="1">
      <alignment horizontal="center" vertical="center" wrapText="1"/>
    </xf>
    <xf numFmtId="0" fontId="1" fillId="2" borderId="12" xfId="1" applyFont="1" applyFill="1" applyBorder="1" applyAlignment="1" applyProtection="1">
      <alignment horizontal="center" vertical="center" wrapText="1"/>
      <protection locked="0"/>
    </xf>
    <xf numFmtId="0" fontId="1" fillId="2" borderId="12" xfId="1" applyFont="1" applyFill="1" applyBorder="1" applyAlignment="1">
      <alignment horizontal="justify" vertical="center" wrapText="1"/>
    </xf>
    <xf numFmtId="9" fontId="1" fillId="2" borderId="12" xfId="1" applyNumberFormat="1" applyFont="1" applyFill="1" applyBorder="1" applyAlignment="1">
      <alignment horizontal="center" vertical="center" wrapText="1"/>
    </xf>
    <xf numFmtId="165" fontId="1" fillId="2" borderId="12" xfId="3" applyNumberFormat="1" applyFont="1" applyFill="1" applyBorder="1" applyAlignment="1" applyProtection="1">
      <alignment horizontal="center" vertical="center" wrapText="1"/>
      <protection locked="0"/>
    </xf>
    <xf numFmtId="1" fontId="1" fillId="2" borderId="12" xfId="3" applyNumberFormat="1" applyFont="1" applyFill="1" applyBorder="1" applyAlignment="1" applyProtection="1">
      <alignment horizontal="center" vertical="center" wrapText="1"/>
      <protection locked="0"/>
    </xf>
    <xf numFmtId="14" fontId="1" fillId="2" borderId="12" xfId="1" applyNumberFormat="1" applyFont="1" applyFill="1" applyBorder="1" applyAlignment="1">
      <alignment horizontal="center" vertical="center" wrapText="1"/>
    </xf>
    <xf numFmtId="9" fontId="1" fillId="2" borderId="12" xfId="1" applyNumberFormat="1" applyFont="1" applyFill="1" applyBorder="1" applyAlignment="1">
      <alignment horizontal="right" vertical="center" wrapText="1"/>
    </xf>
    <xf numFmtId="14" fontId="1" fillId="2" borderId="12" xfId="3" applyNumberFormat="1" applyFont="1" applyFill="1" applyBorder="1" applyAlignment="1">
      <alignment horizontal="center" vertical="center" wrapText="1"/>
    </xf>
    <xf numFmtId="0" fontId="1" fillId="2" borderId="12" xfId="3" applyFont="1" applyFill="1" applyBorder="1" applyAlignment="1">
      <alignment horizontal="justify" vertical="center" wrapText="1"/>
    </xf>
    <xf numFmtId="9" fontId="1" fillId="2" borderId="12" xfId="1" applyNumberFormat="1" applyFont="1" applyFill="1" applyBorder="1" applyAlignment="1">
      <alignment horizontal="center" vertical="center"/>
    </xf>
    <xf numFmtId="0" fontId="1" fillId="2" borderId="12" xfId="3" applyFont="1" applyFill="1" applyBorder="1" applyAlignment="1">
      <alignment horizontal="center" vertical="center" wrapText="1"/>
    </xf>
    <xf numFmtId="0" fontId="1" fillId="2" borderId="12" xfId="3" applyFont="1" applyFill="1" applyBorder="1" applyAlignment="1" applyProtection="1">
      <alignment horizontal="center" vertical="center" wrapText="1"/>
    </xf>
    <xf numFmtId="0" fontId="12" fillId="0" borderId="12" xfId="16" applyFont="1" applyFill="1" applyBorder="1" applyAlignment="1" applyProtection="1">
      <alignment horizontal="left" vertical="center" wrapText="1"/>
      <protection locked="0"/>
    </xf>
    <xf numFmtId="14" fontId="12" fillId="0" borderId="12" xfId="16" applyNumberFormat="1" applyFont="1" applyFill="1" applyBorder="1" applyAlignment="1" applyProtection="1">
      <alignment horizontal="left" vertical="center" wrapText="1"/>
      <protection locked="0"/>
    </xf>
    <xf numFmtId="0" fontId="12" fillId="0" borderId="12" xfId="16" applyFont="1" applyFill="1" applyBorder="1" applyAlignment="1">
      <alignment horizontal="left" vertical="center" wrapText="1"/>
    </xf>
    <xf numFmtId="9" fontId="12" fillId="0" borderId="12" xfId="16" applyNumberFormat="1" applyFont="1" applyFill="1" applyBorder="1" applyAlignment="1">
      <alignment horizontal="left" vertical="center" wrapText="1"/>
    </xf>
    <xf numFmtId="165" fontId="12" fillId="0" borderId="12" xfId="16" applyNumberFormat="1" applyFont="1" applyFill="1" applyBorder="1" applyAlignment="1" applyProtection="1">
      <alignment horizontal="left" vertical="center" wrapText="1"/>
      <protection locked="0"/>
    </xf>
    <xf numFmtId="1" fontId="12" fillId="0" borderId="12" xfId="16" applyNumberFormat="1" applyFont="1" applyFill="1" applyBorder="1" applyAlignment="1" applyProtection="1">
      <alignment horizontal="left" vertical="center" wrapText="1"/>
      <protection locked="0"/>
    </xf>
    <xf numFmtId="165" fontId="12" fillId="0" borderId="12" xfId="3" applyNumberFormat="1" applyFont="1" applyFill="1" applyBorder="1" applyAlignment="1" applyProtection="1">
      <alignment horizontal="left" vertical="center" wrapText="1"/>
      <protection locked="0"/>
    </xf>
    <xf numFmtId="14" fontId="12" fillId="0" borderId="12" xfId="16" applyNumberFormat="1" applyFont="1" applyFill="1" applyBorder="1" applyAlignment="1">
      <alignment horizontal="left" vertical="center" wrapText="1"/>
    </xf>
    <xf numFmtId="0" fontId="12" fillId="0" borderId="12" xfId="1" applyFont="1" applyFill="1" applyBorder="1" applyAlignment="1" applyProtection="1">
      <alignment horizontal="left" vertical="center" wrapText="1"/>
      <protection locked="0"/>
    </xf>
    <xf numFmtId="0" fontId="12" fillId="0" borderId="12" xfId="16" applyFont="1" applyFill="1" applyBorder="1" applyAlignment="1" applyProtection="1">
      <alignment horizontal="left" vertical="center" wrapText="1"/>
    </xf>
    <xf numFmtId="0" fontId="9" fillId="0" borderId="12" xfId="16" applyFont="1" applyFill="1" applyBorder="1" applyAlignment="1" applyProtection="1">
      <alignment horizontal="left" vertical="center" wrapText="1"/>
      <protection locked="0"/>
    </xf>
    <xf numFmtId="0" fontId="9" fillId="0" borderId="12" xfId="16" applyFont="1" applyFill="1" applyBorder="1" applyAlignment="1">
      <alignment horizontal="left" vertical="center" wrapText="1"/>
    </xf>
    <xf numFmtId="0" fontId="9" fillId="0" borderId="12" xfId="1" applyFont="1" applyFill="1" applyBorder="1" applyAlignment="1">
      <alignment horizontal="center" vertical="center" wrapText="1"/>
    </xf>
    <xf numFmtId="0" fontId="7" fillId="0" borderId="12" xfId="1" applyFont="1" applyFill="1" applyBorder="1" applyAlignment="1">
      <alignment horizontal="center" vertical="center" wrapText="1"/>
    </xf>
    <xf numFmtId="1" fontId="9" fillId="0" borderId="12" xfId="16" applyNumberFormat="1" applyFont="1" applyFill="1" applyBorder="1" applyAlignment="1" applyProtection="1">
      <alignment horizontal="center" vertical="center" wrapText="1"/>
      <protection locked="0"/>
    </xf>
    <xf numFmtId="165" fontId="9" fillId="0" borderId="12" xfId="3" applyNumberFormat="1" applyFont="1" applyFill="1" applyBorder="1" applyAlignment="1" applyProtection="1">
      <alignment horizontal="center" vertical="center" wrapText="1"/>
      <protection locked="0"/>
    </xf>
    <xf numFmtId="167" fontId="9" fillId="0" borderId="12" xfId="16" applyNumberFormat="1" applyFont="1" applyFill="1" applyBorder="1" applyAlignment="1">
      <alignment horizontal="center" vertical="center" wrapText="1"/>
    </xf>
    <xf numFmtId="0" fontId="9" fillId="0" borderId="12" xfId="16" applyFont="1" applyFill="1" applyBorder="1" applyAlignment="1">
      <alignment horizontal="justify" vertical="center" wrapText="1"/>
    </xf>
    <xf numFmtId="9" fontId="9" fillId="0" borderId="12" xfId="16" applyNumberFormat="1" applyFont="1" applyFill="1" applyBorder="1" applyAlignment="1">
      <alignment horizontal="right" vertical="center" wrapText="1"/>
    </xf>
    <xf numFmtId="167" fontId="9" fillId="0" borderId="12" xfId="0" applyNumberFormat="1" applyFont="1" applyFill="1" applyBorder="1" applyAlignment="1">
      <alignment horizontal="center" vertical="center" wrapText="1"/>
    </xf>
    <xf numFmtId="14" fontId="9" fillId="0" borderId="12" xfId="16" applyNumberFormat="1" applyFont="1" applyFill="1" applyBorder="1" applyAlignment="1">
      <alignment horizontal="center" vertical="center" wrapText="1"/>
    </xf>
    <xf numFmtId="0" fontId="9" fillId="0" borderId="12" xfId="16" applyFont="1" applyFill="1" applyBorder="1" applyAlignment="1" applyProtection="1">
      <alignment horizontal="center" vertical="center" wrapText="1"/>
    </xf>
    <xf numFmtId="9" fontId="9" fillId="0" borderId="12" xfId="0" applyNumberFormat="1" applyFont="1" applyFill="1" applyBorder="1" applyAlignment="1">
      <alignment horizontal="right" vertical="center" wrapText="1"/>
    </xf>
    <xf numFmtId="9" fontId="9" fillId="0" borderId="12" xfId="1" applyNumberFormat="1" applyFont="1" applyFill="1" applyBorder="1" applyAlignment="1">
      <alignment horizontal="center" vertical="center" wrapText="1"/>
    </xf>
    <xf numFmtId="9" fontId="9" fillId="0" borderId="12" xfId="1" applyNumberFormat="1" applyFont="1" applyFill="1" applyBorder="1" applyAlignment="1" applyProtection="1">
      <alignment horizontal="center" vertical="center"/>
      <protection locked="0"/>
    </xf>
    <xf numFmtId="0" fontId="9" fillId="0" borderId="12" xfId="16" applyNumberFormat="1" applyFont="1" applyFill="1" applyBorder="1" applyAlignment="1">
      <alignment horizontal="right" vertical="center" wrapText="1"/>
    </xf>
    <xf numFmtId="0" fontId="9" fillId="0" borderId="12" xfId="0" applyFont="1" applyFill="1" applyBorder="1" applyAlignment="1">
      <alignment horizontal="right" vertical="center" wrapText="1"/>
    </xf>
    <xf numFmtId="9" fontId="9" fillId="0" borderId="12" xfId="0" applyNumberFormat="1" applyFont="1" applyFill="1" applyBorder="1" applyAlignment="1">
      <alignment horizontal="center" vertical="center" wrapText="1"/>
    </xf>
    <xf numFmtId="0" fontId="9" fillId="0" borderId="12" xfId="0" applyNumberFormat="1" applyFont="1" applyFill="1" applyBorder="1" applyAlignment="1">
      <alignment horizontal="center" vertical="center" wrapText="1"/>
    </xf>
    <xf numFmtId="0" fontId="9" fillId="0" borderId="12" xfId="0" applyFont="1" applyFill="1" applyBorder="1" applyAlignment="1">
      <alignment horizontal="center" vertical="center" wrapText="1"/>
    </xf>
    <xf numFmtId="167" fontId="10" fillId="0" borderId="12" xfId="0" applyNumberFormat="1" applyFont="1" applyFill="1" applyBorder="1" applyAlignment="1">
      <alignment horizontal="center" vertical="center" wrapText="1"/>
    </xf>
    <xf numFmtId="0" fontId="7" fillId="0" borderId="12" xfId="16" applyFont="1" applyFill="1" applyBorder="1" applyAlignment="1">
      <alignment horizontal="justify" vertical="center" wrapText="1"/>
    </xf>
    <xf numFmtId="167" fontId="7" fillId="0" borderId="12" xfId="16" applyNumberFormat="1" applyFont="1" applyFill="1" applyBorder="1" applyAlignment="1">
      <alignment horizontal="center" vertical="center" wrapText="1"/>
    </xf>
    <xf numFmtId="0" fontId="7" fillId="0" borderId="12" xfId="16" applyNumberFormat="1" applyFont="1" applyFill="1" applyBorder="1" applyAlignment="1">
      <alignment horizontal="right" vertical="center" wrapText="1"/>
    </xf>
    <xf numFmtId="14" fontId="7" fillId="0" borderId="12" xfId="16" applyNumberFormat="1" applyFont="1" applyFill="1" applyBorder="1" applyAlignment="1">
      <alignment horizontal="center" vertical="center" wrapText="1"/>
    </xf>
    <xf numFmtId="0" fontId="7" fillId="0" borderId="12" xfId="16" applyFont="1" applyFill="1" applyBorder="1" applyAlignment="1" applyProtection="1">
      <alignment horizontal="center" vertical="center" wrapText="1"/>
    </xf>
    <xf numFmtId="0" fontId="10" fillId="0" borderId="12" xfId="0" applyFont="1" applyFill="1" applyBorder="1" applyAlignment="1">
      <alignment horizontal="right" vertical="center" wrapText="1"/>
    </xf>
    <xf numFmtId="0" fontId="1" fillId="0" borderId="12" xfId="1" applyFont="1" applyFill="1" applyBorder="1" applyAlignment="1">
      <alignment horizontal="right" vertical="center" wrapText="1"/>
    </xf>
    <xf numFmtId="0" fontId="1" fillId="0" borderId="12" xfId="1" applyFont="1" applyFill="1" applyBorder="1" applyAlignment="1">
      <alignment vertical="center" wrapText="1"/>
    </xf>
    <xf numFmtId="14" fontId="1" fillId="0" borderId="12" xfId="1" applyNumberFormat="1" applyFont="1" applyFill="1" applyBorder="1" applyAlignment="1">
      <alignment horizontal="left" vertical="center" wrapText="1"/>
    </xf>
    <xf numFmtId="0" fontId="1" fillId="0" borderId="12" xfId="1" applyFont="1" applyFill="1" applyBorder="1" applyAlignment="1">
      <alignment horizontal="left" vertical="center" wrapText="1"/>
    </xf>
    <xf numFmtId="14" fontId="1" fillId="0" borderId="12" xfId="1" applyNumberFormat="1" applyFont="1" applyFill="1" applyBorder="1" applyAlignment="1">
      <alignment horizontal="center" vertical="center" wrapText="1"/>
    </xf>
    <xf numFmtId="14" fontId="1" fillId="0" borderId="12" xfId="1" applyNumberFormat="1" applyFont="1" applyFill="1" applyBorder="1" applyAlignment="1">
      <alignment horizontal="right" vertical="center" wrapText="1"/>
    </xf>
    <xf numFmtId="0" fontId="11" fillId="0" borderId="12" xfId="1" applyFont="1" applyFill="1" applyBorder="1" applyAlignment="1">
      <alignment horizontal="right" vertical="center" wrapText="1"/>
    </xf>
    <xf numFmtId="9" fontId="1" fillId="0" borderId="12" xfId="1" applyNumberFormat="1" applyFont="1" applyFill="1" applyBorder="1" applyAlignment="1">
      <alignment horizontal="left" vertical="center" wrapText="1"/>
    </xf>
    <xf numFmtId="0" fontId="1" fillId="0" borderId="12" xfId="1" applyFont="1" applyBorder="1" applyAlignment="1">
      <alignment horizontal="right" vertical="center" wrapText="1"/>
    </xf>
    <xf numFmtId="0" fontId="1" fillId="0" borderId="12" xfId="1" applyFont="1" applyBorder="1" applyAlignment="1">
      <alignment vertical="center" wrapText="1"/>
    </xf>
    <xf numFmtId="14" fontId="1" fillId="0" borderId="12" xfId="1" applyNumberFormat="1" applyFont="1" applyBorder="1" applyAlignment="1">
      <alignment horizontal="left" vertical="center" wrapText="1"/>
    </xf>
    <xf numFmtId="0" fontId="1" fillId="0" borderId="12" xfId="1" applyFont="1" applyBorder="1" applyAlignment="1">
      <alignment horizontal="left" vertical="center" wrapText="1"/>
    </xf>
    <xf numFmtId="0" fontId="14" fillId="2" borderId="8" xfId="1" applyFont="1" applyFill="1" applyBorder="1" applyAlignment="1" applyProtection="1">
      <alignment horizontal="center" vertical="center" wrapText="1"/>
      <protection locked="0"/>
    </xf>
    <xf numFmtId="164" fontId="14" fillId="2" borderId="6" xfId="1" applyNumberFormat="1" applyFont="1" applyFill="1" applyBorder="1" applyAlignment="1" applyProtection="1">
      <alignment horizontal="right" vertical="center" wrapText="1"/>
      <protection locked="0"/>
    </xf>
    <xf numFmtId="0" fontId="14" fillId="2" borderId="0" xfId="1" applyFont="1" applyFill="1" applyBorder="1" applyAlignment="1" applyProtection="1">
      <alignment horizontal="center" vertical="center" wrapText="1"/>
      <protection locked="0"/>
    </xf>
    <xf numFmtId="0" fontId="14" fillId="2" borderId="9" xfId="1" applyFont="1" applyFill="1" applyBorder="1" applyAlignment="1" applyProtection="1">
      <alignment horizontal="center" vertical="center" wrapText="1"/>
      <protection locked="0"/>
    </xf>
    <xf numFmtId="164" fontId="14" fillId="2" borderId="1" xfId="1" applyNumberFormat="1" applyFont="1" applyFill="1" applyBorder="1" applyAlignment="1" applyProtection="1">
      <alignment horizontal="right" vertical="center" wrapText="1"/>
      <protection locked="0"/>
    </xf>
    <xf numFmtId="0" fontId="14" fillId="2" borderId="4" xfId="1" applyFont="1" applyFill="1" applyBorder="1" applyAlignment="1" applyProtection="1">
      <alignment horizontal="center" vertical="center" wrapText="1"/>
      <protection locked="0"/>
    </xf>
    <xf numFmtId="164" fontId="14" fillId="2" borderId="2" xfId="1" applyNumberFormat="1" applyFont="1" applyFill="1" applyBorder="1" applyAlignment="1" applyProtection="1">
      <alignment horizontal="right" vertical="center" wrapText="1"/>
      <protection locked="0"/>
    </xf>
    <xf numFmtId="0" fontId="1" fillId="8" borderId="12" xfId="1" applyFont="1" applyFill="1" applyBorder="1" applyAlignment="1" applyProtection="1">
      <alignment horizontal="center" vertical="center" wrapText="1"/>
      <protection locked="0"/>
    </xf>
    <xf numFmtId="0" fontId="1" fillId="9" borderId="12" xfId="1" applyFont="1" applyFill="1" applyBorder="1" applyAlignment="1" applyProtection="1">
      <alignment horizontal="center" vertical="center" wrapText="1"/>
      <protection locked="0"/>
    </xf>
    <xf numFmtId="0" fontId="12" fillId="0" borderId="0" xfId="1" applyFont="1" applyBorder="1" applyAlignment="1">
      <alignment horizontal="left" vertical="center" wrapText="1"/>
    </xf>
    <xf numFmtId="14" fontId="1" fillId="0" borderId="0" xfId="1" applyNumberFormat="1" applyFont="1" applyFill="1" applyAlignment="1" applyProtection="1">
      <alignment horizontal="center" vertical="center" wrapText="1"/>
      <protection locked="0"/>
    </xf>
    <xf numFmtId="0" fontId="1" fillId="0" borderId="0" xfId="1" applyFont="1" applyFill="1" applyAlignment="1" applyProtection="1">
      <alignment horizontal="center" vertical="center" wrapText="1"/>
      <protection locked="0"/>
    </xf>
    <xf numFmtId="0" fontId="1" fillId="4" borderId="3" xfId="1" applyFont="1" applyFill="1" applyBorder="1" applyAlignment="1" applyProtection="1">
      <alignment horizontal="center" vertical="center" wrapText="1"/>
      <protection locked="0"/>
    </xf>
    <xf numFmtId="14" fontId="1" fillId="9" borderId="12" xfId="1" applyNumberFormat="1" applyFont="1" applyFill="1" applyBorder="1" applyAlignment="1" applyProtection="1">
      <alignment horizontal="center" vertical="center" wrapText="1"/>
      <protection locked="0"/>
    </xf>
    <xf numFmtId="9" fontId="1" fillId="9" borderId="12" xfId="1" applyNumberFormat="1" applyFont="1" applyFill="1" applyBorder="1" applyAlignment="1" applyProtection="1">
      <alignment horizontal="center" vertical="center" wrapText="1"/>
      <protection locked="0"/>
    </xf>
    <xf numFmtId="0" fontId="1" fillId="0" borderId="0" xfId="1" applyFont="1" applyFill="1" applyBorder="1" applyAlignment="1" applyProtection="1">
      <alignment horizontal="center" vertical="center" wrapText="1"/>
      <protection locked="0"/>
    </xf>
    <xf numFmtId="0" fontId="1" fillId="6" borderId="12" xfId="1" applyFont="1" applyFill="1" applyBorder="1" applyAlignment="1" applyProtection="1">
      <alignment horizontal="center" vertical="center" wrapText="1"/>
      <protection locked="0"/>
    </xf>
    <xf numFmtId="0" fontId="1" fillId="7" borderId="12" xfId="1" applyFont="1" applyFill="1" applyBorder="1" applyAlignment="1" applyProtection="1">
      <alignment horizontal="center" vertical="center" wrapText="1"/>
      <protection locked="0"/>
    </xf>
    <xf numFmtId="0" fontId="1" fillId="2" borderId="10" xfId="1" applyFont="1" applyFill="1" applyBorder="1" applyAlignment="1" applyProtection="1">
      <alignment horizontal="center" vertical="center" wrapText="1"/>
      <protection locked="0"/>
    </xf>
    <xf numFmtId="0" fontId="1" fillId="5" borderId="14" xfId="1" applyFont="1" applyFill="1" applyBorder="1" applyAlignment="1" applyProtection="1">
      <alignment horizontal="center" vertical="center" wrapText="1"/>
      <protection locked="0"/>
    </xf>
    <xf numFmtId="0" fontId="1" fillId="5" borderId="15" xfId="1" applyFont="1" applyFill="1" applyBorder="1" applyAlignment="1" applyProtection="1">
      <alignment horizontal="center" vertical="center" wrapText="1"/>
      <protection locked="0"/>
    </xf>
    <xf numFmtId="0" fontId="1" fillId="5" borderId="13" xfId="1" applyFont="1" applyFill="1" applyBorder="1" applyAlignment="1" applyProtection="1">
      <alignment horizontal="center" vertical="center" wrapText="1"/>
      <protection locked="0"/>
    </xf>
    <xf numFmtId="14" fontId="1" fillId="9" borderId="12" xfId="1" applyNumberFormat="1" applyFont="1" applyFill="1" applyBorder="1" applyAlignment="1" applyProtection="1">
      <alignment horizontal="center" vertical="center" wrapText="1"/>
      <protection locked="0"/>
    </xf>
    <xf numFmtId="0" fontId="1" fillId="9" borderId="12" xfId="1" applyFont="1" applyFill="1" applyBorder="1" applyAlignment="1" applyProtection="1">
      <alignment horizontal="center" vertical="center" wrapText="1"/>
      <protection locked="0"/>
    </xf>
    <xf numFmtId="0" fontId="1" fillId="9" borderId="14" xfId="1" applyFont="1" applyFill="1" applyBorder="1" applyAlignment="1" applyProtection="1">
      <alignment horizontal="center" vertical="center" wrapText="1"/>
      <protection locked="0"/>
    </xf>
    <xf numFmtId="0" fontId="1" fillId="9" borderId="15" xfId="1" applyFont="1" applyFill="1" applyBorder="1" applyAlignment="1" applyProtection="1">
      <alignment horizontal="center" vertical="center" wrapText="1"/>
      <protection locked="0"/>
    </xf>
    <xf numFmtId="0" fontId="1" fillId="9" borderId="13" xfId="1" applyFont="1" applyFill="1" applyBorder="1" applyAlignment="1" applyProtection="1">
      <alignment horizontal="center" vertical="center" wrapText="1"/>
      <protection locked="0"/>
    </xf>
    <xf numFmtId="0" fontId="1" fillId="8" borderId="12" xfId="1" applyFont="1" applyFill="1" applyBorder="1" applyAlignment="1" applyProtection="1">
      <alignment horizontal="center" vertical="center" wrapText="1"/>
      <protection locked="0"/>
    </xf>
    <xf numFmtId="0" fontId="1" fillId="4" borderId="12" xfId="1" applyFont="1" applyFill="1" applyBorder="1" applyAlignment="1" applyProtection="1">
      <alignment horizontal="center" vertical="center" wrapText="1"/>
      <protection locked="0"/>
    </xf>
    <xf numFmtId="164" fontId="1" fillId="8" borderId="12" xfId="1" applyNumberFormat="1" applyFont="1" applyFill="1" applyBorder="1" applyAlignment="1" applyProtection="1">
      <alignment horizontal="center" vertical="center" wrapText="1"/>
      <protection locked="0"/>
    </xf>
    <xf numFmtId="164" fontId="14" fillId="0" borderId="7" xfId="0" applyNumberFormat="1" applyFont="1" applyBorder="1" applyAlignment="1" applyProtection="1">
      <alignment horizontal="left" vertical="center" wrapText="1"/>
      <protection locked="0"/>
    </xf>
    <xf numFmtId="0" fontId="14" fillId="2" borderId="8" xfId="1" applyFont="1" applyFill="1" applyBorder="1" applyAlignment="1" applyProtection="1">
      <alignment horizontal="center" vertical="center" wrapText="1"/>
      <protection locked="0"/>
    </xf>
    <xf numFmtId="0" fontId="14" fillId="2" borderId="10" xfId="1" applyFont="1" applyFill="1" applyBorder="1" applyAlignment="1" applyProtection="1">
      <alignment horizontal="center" vertical="center" wrapText="1"/>
      <protection locked="0"/>
    </xf>
    <xf numFmtId="0" fontId="14" fillId="2" borderId="11" xfId="1" applyFont="1" applyFill="1" applyBorder="1" applyAlignment="1" applyProtection="1">
      <alignment horizontal="center" vertical="center" wrapText="1"/>
      <protection locked="0"/>
    </xf>
    <xf numFmtId="0" fontId="14" fillId="2" borderId="9" xfId="1" applyFont="1" applyFill="1" applyBorder="1" applyAlignment="1" applyProtection="1">
      <alignment horizontal="center" vertical="center" wrapText="1"/>
      <protection locked="0"/>
    </xf>
    <xf numFmtId="0" fontId="14" fillId="2" borderId="0"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4" fillId="2" borderId="4"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4" fillId="2" borderId="2" xfId="1" applyFont="1" applyFill="1" applyBorder="1" applyAlignment="1" applyProtection="1">
      <alignment horizontal="center" vertical="center" wrapText="1"/>
      <protection locked="0"/>
    </xf>
  </cellXfs>
  <cellStyles count="28">
    <cellStyle name="Hipervínculo 2" xfId="14"/>
    <cellStyle name="Millares [0] 2" xfId="7"/>
    <cellStyle name="Millares [0] 2 2" xfId="23"/>
    <cellStyle name="Millares 2" xfId="6"/>
    <cellStyle name="Millares 2 2" xfId="20"/>
    <cellStyle name="Normal" xfId="0" builtinId="0"/>
    <cellStyle name="Normal 2" xfId="1"/>
    <cellStyle name="Normal 2 2" xfId="3"/>
    <cellStyle name="Normal 2 2 2" xfId="16"/>
    <cellStyle name="Normal 2 3" xfId="10"/>
    <cellStyle name="Normal 2 3 2" xfId="26"/>
    <cellStyle name="Normal 2 4" xfId="11"/>
    <cellStyle name="Normal 2 4 2" xfId="24"/>
    <cellStyle name="Normal 2 5" xfId="12"/>
    <cellStyle name="Normal 2 5 2" xfId="25"/>
    <cellStyle name="Normal 2 6" xfId="27"/>
    <cellStyle name="Normal 3 6" xfId="13"/>
    <cellStyle name="Normal 4 6" xfId="15"/>
    <cellStyle name="Normal 5" xfId="4"/>
    <cellStyle name="Normal 5 2" xfId="17"/>
    <cellStyle name="Normal 6" xfId="8"/>
    <cellStyle name="Normal 6 2" xfId="21"/>
    <cellStyle name="Normal 8 2" xfId="9"/>
    <cellStyle name="Normal 8 2 2" xfId="22"/>
    <cellStyle name="Porcentaje 2" xfId="2"/>
    <cellStyle name="Porcentaje 2 2" xfId="18"/>
    <cellStyle name="Porcentual 2" xfId="5"/>
    <cellStyle name="Porcentual 2 2" xfId="19"/>
  </cellStyles>
  <dxfs count="110">
    <dxf>
      <fill>
        <patternFill>
          <bgColor indexed="50"/>
        </patternFill>
      </fill>
    </dxf>
    <dxf>
      <fill>
        <patternFill>
          <bgColor indexed="13"/>
        </patternFill>
      </fill>
    </dxf>
    <dxf>
      <fill>
        <patternFill>
          <bgColor indexed="10"/>
        </patternFill>
      </fill>
    </dxf>
    <dxf>
      <fill>
        <patternFill>
          <bgColor theme="0" tint="-0.24994659260841701"/>
        </patternFill>
      </fill>
    </dxf>
    <dxf>
      <fill>
        <patternFill>
          <bgColor indexed="50"/>
        </patternFill>
      </fill>
    </dxf>
    <dxf>
      <fill>
        <patternFill>
          <bgColor indexed="13"/>
        </patternFill>
      </fill>
    </dxf>
    <dxf>
      <fill>
        <patternFill>
          <bgColor indexed="10"/>
        </patternFill>
      </fill>
    </dxf>
    <dxf>
      <fill>
        <patternFill>
          <bgColor theme="0" tint="-0.24994659260841701"/>
        </patternFill>
      </fill>
    </dxf>
    <dxf>
      <fill>
        <patternFill>
          <bgColor indexed="50"/>
        </patternFill>
      </fill>
    </dxf>
    <dxf>
      <fill>
        <patternFill>
          <bgColor indexed="13"/>
        </patternFill>
      </fill>
    </dxf>
    <dxf>
      <fill>
        <patternFill>
          <bgColor indexed="10"/>
        </patternFill>
      </fill>
    </dxf>
    <dxf>
      <fill>
        <patternFill>
          <bgColor theme="0" tint="-0.24994659260841701"/>
        </patternFill>
      </fill>
    </dxf>
    <dxf>
      <fill>
        <patternFill>
          <bgColor indexed="50"/>
        </patternFill>
      </fill>
    </dxf>
    <dxf>
      <fill>
        <patternFill>
          <bgColor indexed="13"/>
        </patternFill>
      </fill>
    </dxf>
    <dxf>
      <fill>
        <patternFill>
          <bgColor indexed="10"/>
        </patternFill>
      </fill>
    </dxf>
    <dxf>
      <fill>
        <patternFill>
          <bgColor theme="0" tint="-0.24994659260841701"/>
        </patternFill>
      </fill>
    </dxf>
    <dxf>
      <fill>
        <patternFill>
          <bgColor indexed="50"/>
        </patternFill>
      </fill>
    </dxf>
    <dxf>
      <fill>
        <patternFill>
          <bgColor indexed="13"/>
        </patternFill>
      </fill>
    </dxf>
    <dxf>
      <fill>
        <patternFill>
          <bgColor indexed="1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theme="0" tint="-0.24994659260841701"/>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gradientFill degree="270">
          <stop position="0">
            <color rgb="FFFF0000"/>
          </stop>
          <stop position="1">
            <color rgb="FFFF0000"/>
          </stop>
        </gradientFill>
      </fill>
    </dxf>
    <dxf>
      <font>
        <color rgb="FF9C5700"/>
      </font>
      <fill>
        <patternFill>
          <bgColor rgb="FFFFEB9C"/>
        </patternFill>
      </fill>
    </dxf>
    <dxf>
      <fill>
        <patternFill>
          <bgColor rgb="FF92D050"/>
        </patternFill>
      </fill>
    </dxf>
    <dxf>
      <fill>
        <gradientFill degree="90">
          <stop position="0">
            <color theme="0"/>
          </stop>
          <stop position="1">
            <color rgb="FFFFFF00"/>
          </stop>
        </gradientFill>
      </fill>
    </dxf>
    <dxf>
      <fill>
        <patternFill>
          <bgColor rgb="FFFF0000"/>
        </patternFill>
      </fill>
    </dxf>
    <dxf>
      <fill>
        <patternFill>
          <bgColor indexed="50"/>
        </patternFill>
      </fill>
    </dxf>
    <dxf>
      <fill>
        <patternFill>
          <bgColor indexed="13"/>
        </patternFill>
      </fill>
    </dxf>
    <dxf>
      <fill>
        <patternFill>
          <bgColor indexed="10"/>
        </patternFill>
      </fill>
    </dxf>
    <dxf>
      <fill>
        <patternFill>
          <bgColor theme="0" tint="-0.24994659260841701"/>
        </patternFill>
      </fill>
    </dxf>
    <dxf>
      <fill>
        <patternFill>
          <bgColor indexed="50"/>
        </patternFill>
      </fill>
    </dxf>
    <dxf>
      <fill>
        <patternFill>
          <bgColor indexed="13"/>
        </patternFill>
      </fill>
    </dxf>
    <dxf>
      <fill>
        <patternFill>
          <bgColor indexed="10"/>
        </patternFill>
      </fill>
    </dxf>
    <dxf>
      <fill>
        <gradientFill degree="180">
          <stop position="0">
            <color theme="0"/>
          </stop>
          <stop position="1">
            <color theme="4"/>
          </stop>
        </gradientFill>
      </fill>
    </dxf>
    <dxf>
      <fill>
        <gradientFill degree="90">
          <stop position="0">
            <color theme="0"/>
          </stop>
          <stop position="1">
            <color rgb="FFFF0000"/>
          </stop>
        </gradientFill>
      </fill>
    </dxf>
    <dxf>
      <fill>
        <patternFill>
          <bgColor rgb="FF92D050"/>
        </patternFill>
      </fill>
    </dxf>
    <dxf>
      <fill>
        <gradientFill degree="90">
          <stop position="0">
            <color theme="0"/>
          </stop>
          <stop position="1">
            <color theme="9"/>
          </stop>
        </gradientFill>
      </fill>
    </dxf>
    <dxf>
      <fill>
        <patternFill>
          <bgColor rgb="FFFF000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gradientFill degree="270">
          <stop position="0">
            <color theme="0"/>
          </stop>
          <stop position="1">
            <color theme="4"/>
          </stop>
        </gradientFill>
      </fill>
    </dxf>
    <dxf>
      <fill>
        <gradientFill degree="90">
          <stop position="0">
            <color theme="0"/>
          </stop>
          <stop position="1">
            <color rgb="FFFF0000"/>
          </stop>
        </gradientFill>
      </fill>
    </dxf>
    <dxf>
      <fill>
        <patternFill>
          <bgColor indexed="5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s>
  <tableStyles count="0" defaultTableStyle="TableStyleMedium2" defaultPivotStyle="PivotStyleLight16"/>
  <colors>
    <mruColors>
      <color rgb="FFFF9966"/>
      <color rgb="FF808000"/>
      <color rgb="FFCED1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586875</xdr:colOff>
      <xdr:row>0</xdr:row>
      <xdr:rowOff>84669</xdr:rowOff>
    </xdr:from>
    <xdr:to>
      <xdr:col>1</xdr:col>
      <xdr:colOff>1037163</xdr:colOff>
      <xdr:row>3</xdr:row>
      <xdr:rowOff>172160</xdr:rowOff>
    </xdr:to>
    <xdr:pic>
      <xdr:nvPicPr>
        <xdr:cNvPr id="2" name="Picture 1">
          <a:extLst>
            <a:ext uri="{FF2B5EF4-FFF2-40B4-BE49-F238E27FC236}">
              <a16:creationId xmlns="" xmlns:a16="http://schemas.microsoft.com/office/drawing/2014/main" id="{5FCA1238-2820-D246-B12F-C260C728397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86875" y="84669"/>
          <a:ext cx="1953121" cy="91299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956E4826\instrumento%20de%20acciones%20de%20mejora%20corregid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sdis.integracionsocial.gov.co/DOCUME~1/frojasc/CONFIG~1/Temp/Documents%20and%20Settings/mbonillac/Mis%20documentos/Presentacion%20Con_Directivo/instrumento%20de%20acciones%20de%20mejora%20corregi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C"/>
      <sheetName val="PM"/>
      <sheetName val="PM (2)"/>
      <sheetName val="Hoja1"/>
      <sheetName val="Datos"/>
      <sheetName val="bd"/>
    </sheetNames>
    <sheetDataSet>
      <sheetData sheetId="0"/>
      <sheetData sheetId="1"/>
      <sheetData sheetId="2"/>
      <sheetData sheetId="3"/>
      <sheetData sheetId="4">
        <row r="3">
          <cell r="B3" t="str">
            <v>Resultados de la medición de la satisfacción del  cliente.</v>
          </cell>
          <cell r="C3" t="str">
            <v>Preventiva</v>
          </cell>
          <cell r="H3" t="str">
            <v>ALMACEN GENERAL-USAQUEN</v>
          </cell>
        </row>
        <row r="4">
          <cell r="C4" t="str">
            <v>Correctiva</v>
          </cell>
          <cell r="H4" t="str">
            <v>APOYO LOGISTICO</v>
          </cell>
        </row>
        <row r="5">
          <cell r="C5" t="str">
            <v>Mejora</v>
          </cell>
          <cell r="H5" t="str">
            <v>APOYO TECNICO SISTEMAS</v>
          </cell>
        </row>
        <row r="6">
          <cell r="H6" t="str">
            <v>ARCHIVO</v>
          </cell>
        </row>
        <row r="7">
          <cell r="H7" t="str">
            <v>ASESORA SECRETARIA</v>
          </cell>
        </row>
        <row r="8">
          <cell r="H8" t="str">
            <v xml:space="preserve">ASESORES SUBSECRETARIA </v>
          </cell>
        </row>
        <row r="9">
          <cell r="H9" t="str">
            <v>CASAS VECINALES  JARDINES INFANTILES</v>
          </cell>
        </row>
        <row r="10">
          <cell r="H10" t="str">
            <v>CENTRO DESARROLLO PERSONAL TRANSITORIO</v>
          </cell>
        </row>
        <row r="11">
          <cell r="H11" t="str">
            <v>CENTRO UNICO DE RECEPCION</v>
          </cell>
        </row>
        <row r="12">
          <cell r="H12" t="str">
            <v xml:space="preserve">COMISARIAS DE FAMILIA </v>
          </cell>
        </row>
        <row r="13">
          <cell r="H13" t="str">
            <v xml:space="preserve">CONTABILIDAD </v>
          </cell>
        </row>
        <row r="14">
          <cell r="H14" t="str">
            <v>DIRECCION ANALISIS Y DISEÑO ESTRATEGICO</v>
          </cell>
        </row>
        <row r="15">
          <cell r="H15" t="str">
            <v>DIRECCION DE GESTION CORPORATIVA</v>
          </cell>
        </row>
        <row r="16">
          <cell r="H16" t="str">
            <v>DIRECCION POBLACIONAL</v>
          </cell>
        </row>
        <row r="17">
          <cell r="H17" t="str">
            <v>DIRECCION TERRITORIAL</v>
          </cell>
        </row>
        <row r="18">
          <cell r="H18" t="str">
            <v xml:space="preserve">MAPOTECA </v>
          </cell>
        </row>
        <row r="19">
          <cell r="H19" t="str">
            <v>OF.ASESORA ASUNTOS DISCIPLINARIOS</v>
          </cell>
        </row>
        <row r="20">
          <cell r="H20" t="str">
            <v>OF.ASESORA DE COMUNICACIONES</v>
          </cell>
        </row>
        <row r="21">
          <cell r="H21" t="str">
            <v>OF.ASESORA DE CONTROL INTERNO</v>
          </cell>
        </row>
        <row r="22">
          <cell r="H22" t="str">
            <v>OF.ASESORA JURIDICA</v>
          </cell>
        </row>
        <row r="23">
          <cell r="H23" t="str">
            <v>PRESUPUESTO</v>
          </cell>
        </row>
        <row r="24">
          <cell r="H24" t="str">
            <v>PUBLICACIONES</v>
          </cell>
        </row>
        <row r="25">
          <cell r="H25" t="str">
            <v>QUEJAS Y SOLUCIONES</v>
          </cell>
        </row>
        <row r="26">
          <cell r="H26" t="str">
            <v>RADICACION CORRESPONDENCIA</v>
          </cell>
        </row>
        <row r="27">
          <cell r="H27" t="str">
            <v>SECRETARIA</v>
          </cell>
        </row>
        <row r="28">
          <cell r="H28" t="str">
            <v>SUBDIRECCION ADM Y FINANCIERA</v>
          </cell>
        </row>
        <row r="29">
          <cell r="H29" t="str">
            <v>SUBDIRECCION DE CONTRATACION</v>
          </cell>
        </row>
        <row r="30">
          <cell r="H30" t="str">
            <v>SUBDIRECCION DE PLANTAS FISICAS</v>
          </cell>
        </row>
        <row r="31">
          <cell r="H31" t="str">
            <v>SUBDIRECCION DISEÑO EVALUACION SISTEMATIZACION</v>
          </cell>
        </row>
        <row r="32">
          <cell r="H32" t="str">
            <v>SUBDIRECCION IDENTIFICACION CARACTERIZACION E INTEGRACION</v>
          </cell>
        </row>
        <row r="33">
          <cell r="H33" t="str">
            <v>SUBDIRECCION INVESTIGACION E INFORMACION</v>
          </cell>
        </row>
        <row r="34">
          <cell r="H34" t="str">
            <v>SUBDIRECCION LOCAL BARRIOS UNIDOS</v>
          </cell>
        </row>
        <row r="35">
          <cell r="H35" t="str">
            <v>SUBDIRECCION LOCAL BOSA</v>
          </cell>
        </row>
        <row r="36">
          <cell r="H36" t="str">
            <v>SUBDIRECCION LOCAL CHAPINERO</v>
          </cell>
        </row>
        <row r="37">
          <cell r="H37" t="str">
            <v>SUBDIRECCION LOCAL CIUDAD BOLIVAR</v>
          </cell>
        </row>
        <row r="38">
          <cell r="H38" t="str">
            <v>SUBDIRECCION LOCAL ENGATIVA</v>
          </cell>
        </row>
        <row r="39">
          <cell r="H39" t="str">
            <v>SUBDIRECCION LOCAL FONTIBON</v>
          </cell>
        </row>
        <row r="40">
          <cell r="H40" t="str">
            <v>SUBDIRECCION LOCAL KENNEDY</v>
          </cell>
        </row>
        <row r="41">
          <cell r="H41" t="str">
            <v>SUBDIRECCION LOCAL MARTIRES</v>
          </cell>
        </row>
        <row r="42">
          <cell r="H42" t="str">
            <v xml:space="preserve">SUBDIRECCION LOCAL PTE. ARANDA  ANT.NARIÑO </v>
          </cell>
        </row>
        <row r="43">
          <cell r="H43" t="str">
            <v>SUBDIRECCION LOCAL RAFAEL URIBE URIBE</v>
          </cell>
        </row>
        <row r="44">
          <cell r="H44" t="str">
            <v>SUBDIRECCION LOCAL SAN CRISTOBAL</v>
          </cell>
        </row>
        <row r="45">
          <cell r="H45" t="str">
            <v>SUBDIRECCION LOCAL SANTA FE CANDELARIA</v>
          </cell>
        </row>
        <row r="46">
          <cell r="H46" t="str">
            <v>SUBDIRECCION LOCAL SUBA</v>
          </cell>
        </row>
        <row r="47">
          <cell r="H47" t="str">
            <v>SUBDIRECCION LOCAL TUNJUELITO</v>
          </cell>
        </row>
        <row r="48">
          <cell r="H48" t="str">
            <v>SUBDIRECCION LOCAL USAQUEN</v>
          </cell>
        </row>
        <row r="49">
          <cell r="H49" t="str">
            <v>SUBDIRECCION LOCAL USME SUMAPAZ</v>
          </cell>
        </row>
        <row r="50">
          <cell r="H50" t="str">
            <v>SUBDIRECCION PARA LA ADULTEZ</v>
          </cell>
        </row>
        <row r="51">
          <cell r="H51" t="str">
            <v>SUBDIRECCION PARA LA FAMILIA</v>
          </cell>
        </row>
        <row r="52">
          <cell r="H52" t="str">
            <v>SUBDIRECCION PARA LA GESTION INTEGRAL LOCAL</v>
          </cell>
        </row>
        <row r="53">
          <cell r="H53" t="str">
            <v>SUBDIRECCION PARA LA INFANCIA</v>
          </cell>
        </row>
        <row r="54">
          <cell r="H54" t="str">
            <v>SUBDIRECCION PARA LA JUVENTUD</v>
          </cell>
        </row>
        <row r="55">
          <cell r="H55" t="str">
            <v>SUBDIRECCION PARA LA VEJEZ</v>
          </cell>
        </row>
        <row r="56">
          <cell r="H56" t="str">
            <v>SUBSECRETARIA</v>
          </cell>
        </row>
        <row r="57">
          <cell r="H57" t="str">
            <v>TALENTO  HUMANO</v>
          </cell>
        </row>
        <row r="58">
          <cell r="H58" t="str">
            <v>UEL</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C"/>
      <sheetName val="PM"/>
      <sheetName val="PM (2)"/>
      <sheetName val="Hoja1"/>
      <sheetName val="Datos"/>
      <sheetName val="TIC4"/>
    </sheetNames>
    <sheetDataSet>
      <sheetData sheetId="0"/>
      <sheetData sheetId="1"/>
      <sheetData sheetId="2"/>
      <sheetData sheetId="3"/>
      <sheetData sheetId="4">
        <row r="3">
          <cell r="B3" t="str">
            <v>Resultados de la medición de la satisfacción del  cliente.</v>
          </cell>
          <cell r="H3" t="str">
            <v>ALMACEN GENERAL-USAQUEN</v>
          </cell>
        </row>
        <row r="4">
          <cell r="H4" t="str">
            <v>APOYO LOGISTICO</v>
          </cell>
        </row>
        <row r="5">
          <cell r="H5" t="str">
            <v>APOYO TECNICO SISTEMAS</v>
          </cell>
        </row>
        <row r="6">
          <cell r="H6" t="str">
            <v>ARCHIVO</v>
          </cell>
        </row>
        <row r="7">
          <cell r="H7" t="str">
            <v>ASESORA SECRETARIA</v>
          </cell>
        </row>
        <row r="8">
          <cell r="H8" t="str">
            <v xml:space="preserve">ASESORES SUBSECRETARIA </v>
          </cell>
        </row>
        <row r="9">
          <cell r="H9" t="str">
            <v>CASAS VECINALES  JARDINES INFANTILES</v>
          </cell>
        </row>
        <row r="10">
          <cell r="H10" t="str">
            <v>CENTRO DESARROLLO PERSONAL TRANSITORIO</v>
          </cell>
        </row>
        <row r="11">
          <cell r="H11" t="str">
            <v>CENTRO UNICO DE RECEPCION</v>
          </cell>
        </row>
        <row r="12">
          <cell r="H12" t="str">
            <v xml:space="preserve">COMISARIAS DE FAMILIA </v>
          </cell>
        </row>
        <row r="13">
          <cell r="H13" t="str">
            <v xml:space="preserve">CONTABILIDAD </v>
          </cell>
        </row>
        <row r="14">
          <cell r="H14" t="str">
            <v>DIRECCION ANALISIS Y DISEÑO ESTRATEGICO</v>
          </cell>
        </row>
        <row r="15">
          <cell r="H15" t="str">
            <v>DIRECCION DE GESTION CORPORATIVA</v>
          </cell>
        </row>
        <row r="16">
          <cell r="H16" t="str">
            <v>DIRECCION POBLACIONAL</v>
          </cell>
        </row>
        <row r="17">
          <cell r="H17" t="str">
            <v>DIRECCION TERRITORIAL</v>
          </cell>
        </row>
        <row r="18">
          <cell r="H18" t="str">
            <v xml:space="preserve">MAPOTECA </v>
          </cell>
        </row>
        <row r="19">
          <cell r="H19" t="str">
            <v>OF.ASESORA ASUNTOS DISCIPLINARIOS</v>
          </cell>
        </row>
        <row r="20">
          <cell r="H20" t="str">
            <v>OF.ASESORA DE COMUNICACIONES</v>
          </cell>
        </row>
        <row r="21">
          <cell r="H21" t="str">
            <v>OF.ASESORA DE CONTROL INTERNO</v>
          </cell>
        </row>
        <row r="22">
          <cell r="H22" t="str">
            <v>OF.ASESORA JURIDICA</v>
          </cell>
        </row>
        <row r="23">
          <cell r="H23" t="str">
            <v>PRESUPUESTO</v>
          </cell>
        </row>
        <row r="24">
          <cell r="H24" t="str">
            <v>PUBLICACIONES</v>
          </cell>
        </row>
        <row r="25">
          <cell r="H25" t="str">
            <v>QUEJAS Y SOLUCIONES</v>
          </cell>
        </row>
        <row r="26">
          <cell r="H26" t="str">
            <v>RADICACION CORRESPONDENCIA</v>
          </cell>
        </row>
        <row r="27">
          <cell r="H27" t="str">
            <v>SECRETARIA</v>
          </cell>
        </row>
        <row r="28">
          <cell r="H28" t="str">
            <v>SUBDIRECCION ADM Y FINANCIERA</v>
          </cell>
        </row>
        <row r="29">
          <cell r="H29" t="str">
            <v>SUBDIRECCION DE CONTRATACION</v>
          </cell>
        </row>
        <row r="30">
          <cell r="H30" t="str">
            <v>SUBDIRECCION DE PLANTAS FISICAS</v>
          </cell>
        </row>
        <row r="31">
          <cell r="H31" t="str">
            <v>SUBDIRECCION DISEÑO EVALUACION SISTEMATIZACION</v>
          </cell>
        </row>
        <row r="32">
          <cell r="H32" t="str">
            <v>SUBDIRECCION IDENTIFICACION CARACTERIZACION E INTEGRACION</v>
          </cell>
        </row>
        <row r="33">
          <cell r="H33" t="str">
            <v>SUBDIRECCION INVESTIGACION E INFORMACION</v>
          </cell>
        </row>
        <row r="34">
          <cell r="H34" t="str">
            <v>SUBDIRECCION LOCAL BARRIOS UNIDOS</v>
          </cell>
        </row>
        <row r="35">
          <cell r="H35" t="str">
            <v>SUBDIRECCION LOCAL BOSA</v>
          </cell>
        </row>
        <row r="36">
          <cell r="H36" t="str">
            <v>SUBDIRECCION LOCAL CHAPINERO</v>
          </cell>
        </row>
        <row r="37">
          <cell r="H37" t="str">
            <v>SUBDIRECCION LOCAL CIUDAD BOLIVAR</v>
          </cell>
        </row>
        <row r="38">
          <cell r="H38" t="str">
            <v>SUBDIRECCION LOCAL ENGATIVA</v>
          </cell>
        </row>
        <row r="39">
          <cell r="H39" t="str">
            <v>SUBDIRECCION LOCAL FONTIBON</v>
          </cell>
        </row>
        <row r="40">
          <cell r="H40" t="str">
            <v>SUBDIRECCION LOCAL KENNEDY</v>
          </cell>
        </row>
        <row r="41">
          <cell r="H41" t="str">
            <v>SUBDIRECCION LOCAL MARTIRES</v>
          </cell>
        </row>
        <row r="42">
          <cell r="H42" t="str">
            <v xml:space="preserve">SUBDIRECCION LOCAL PTE. ARANDA  ANT.NARIÑO </v>
          </cell>
        </row>
        <row r="43">
          <cell r="H43" t="str">
            <v>SUBDIRECCION LOCAL RAFAEL URIBE URIBE</v>
          </cell>
        </row>
        <row r="44">
          <cell r="H44" t="str">
            <v>SUBDIRECCION LOCAL SAN CRISTOBAL</v>
          </cell>
        </row>
        <row r="45">
          <cell r="H45" t="str">
            <v>SUBDIRECCION LOCAL SANTA FE CANDELARIA</v>
          </cell>
        </row>
        <row r="46">
          <cell r="H46" t="str">
            <v>SUBDIRECCION LOCAL SUBA</v>
          </cell>
        </row>
        <row r="47">
          <cell r="H47" t="str">
            <v>SUBDIRECCION LOCAL TUNJUELITO</v>
          </cell>
        </row>
        <row r="48">
          <cell r="H48" t="str">
            <v>SUBDIRECCION LOCAL USAQUEN</v>
          </cell>
        </row>
        <row r="49">
          <cell r="H49" t="str">
            <v>SUBDIRECCION LOCAL USME SUMAPAZ</v>
          </cell>
        </row>
        <row r="50">
          <cell r="H50" t="str">
            <v>SUBDIRECCION PARA LA ADULTEZ</v>
          </cell>
        </row>
        <row r="51">
          <cell r="H51" t="str">
            <v>SUBDIRECCION PARA LA FAMILIA</v>
          </cell>
        </row>
        <row r="52">
          <cell r="H52" t="str">
            <v>SUBDIRECCION PARA LA GESTION INTEGRAL LOCAL</v>
          </cell>
        </row>
        <row r="53">
          <cell r="H53" t="str">
            <v>SUBDIRECCION PARA LA INFANCIA</v>
          </cell>
        </row>
        <row r="54">
          <cell r="H54" t="str">
            <v>SUBDIRECCION PARA LA JUVENTUD</v>
          </cell>
        </row>
        <row r="55">
          <cell r="H55" t="str">
            <v>SUBDIRECCION PARA LA VEJEZ</v>
          </cell>
        </row>
        <row r="56">
          <cell r="H56" t="str">
            <v>SUBSECRETARIA</v>
          </cell>
        </row>
        <row r="57">
          <cell r="H57" t="str">
            <v>TALENTO  HUMANO</v>
          </cell>
        </row>
        <row r="58">
          <cell r="H58" t="str">
            <v>UEL</v>
          </cell>
        </row>
      </sheetData>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image" Target="../media/image1.png"/></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B22"/>
  <sheetViews>
    <sheetView showGridLines="0" tabSelected="1" topLeftCell="BH1" zoomScale="90" zoomScaleNormal="90" workbookViewId="0">
      <selection activeCell="BS10" sqref="BS10"/>
    </sheetView>
  </sheetViews>
  <sheetFormatPr baseColWidth="10" defaultColWidth="11.42578125" defaultRowHeight="27.6" customHeight="1" x14ac:dyDescent="0.25"/>
  <cols>
    <col min="1" max="1" width="22.5703125" style="12" customWidth="1"/>
    <col min="2" max="2" width="27" style="81" customWidth="1"/>
    <col min="3" max="3" width="35.7109375" style="82" customWidth="1"/>
    <col min="4" max="4" width="27" style="12" customWidth="1"/>
    <col min="5" max="5" width="38.5703125" style="12" customWidth="1"/>
    <col min="6" max="6" width="18.7109375" style="12" customWidth="1"/>
    <col min="7" max="7" width="15.7109375" style="12" customWidth="1"/>
    <col min="8" max="8" width="30.7109375" style="12" customWidth="1"/>
    <col min="9" max="9" width="28.28515625" style="12" customWidth="1"/>
    <col min="10" max="10" width="32.7109375" style="12" customWidth="1"/>
    <col min="11" max="11" width="15.7109375" style="12" customWidth="1"/>
    <col min="12" max="12" width="16.7109375" style="12" customWidth="1"/>
    <col min="13" max="13" width="15.85546875" style="12" customWidth="1"/>
    <col min="14" max="14" width="14.28515625" style="12" customWidth="1"/>
    <col min="15" max="15" width="24.7109375" style="12" customWidth="1"/>
    <col min="16" max="16" width="25.28515625" style="12" customWidth="1"/>
    <col min="17" max="17" width="26.140625" style="12" customWidth="1"/>
    <col min="18" max="18" width="24.28515625" style="81" customWidth="1"/>
    <col min="19" max="19" width="22.5703125" style="81" customWidth="1"/>
    <col min="20" max="20" width="17.42578125" style="81" customWidth="1"/>
    <col min="21" max="21" width="19.140625" style="81" customWidth="1"/>
    <col min="22" max="22" width="17.42578125" style="83" customWidth="1"/>
    <col min="23" max="23" width="26.5703125" style="12" customWidth="1"/>
    <col min="24" max="24" width="23.7109375" style="81" customWidth="1"/>
    <col min="25" max="25" width="26.28515625" style="12" customWidth="1"/>
    <col min="26" max="26" width="20.28515625" style="12" customWidth="1"/>
    <col min="27" max="27" width="26.28515625" style="12" customWidth="1"/>
    <col min="28" max="29" width="20.42578125" style="12" customWidth="1"/>
    <col min="30" max="30" width="28.7109375" style="12" customWidth="1"/>
    <col min="31" max="33" width="20.42578125" style="12" customWidth="1"/>
    <col min="34" max="34" width="24.7109375" style="12" customWidth="1"/>
    <col min="35" max="36" width="20.42578125" style="12" customWidth="1"/>
    <col min="37" max="37" width="32.5703125" style="12" customWidth="1"/>
    <col min="38" max="40" width="20.42578125" style="12" customWidth="1"/>
    <col min="41" max="41" width="26" style="12" customWidth="1"/>
    <col min="42" max="43" width="20.42578125" style="12" customWidth="1"/>
    <col min="44" max="44" width="25.7109375" style="12" customWidth="1"/>
    <col min="45" max="47" width="20.42578125" style="12" customWidth="1"/>
    <col min="48" max="48" width="27.5703125" style="12" customWidth="1"/>
    <col min="49" max="50" width="20.42578125" style="12" customWidth="1"/>
    <col min="51" max="51" width="30.42578125" style="12" customWidth="1"/>
    <col min="52" max="54" width="20.42578125" style="12" customWidth="1"/>
    <col min="55" max="55" width="23" style="12" customWidth="1"/>
    <col min="56" max="57" width="20.42578125" style="12" customWidth="1"/>
    <col min="58" max="58" width="25.28515625" style="12" customWidth="1"/>
    <col min="59" max="62" width="20.42578125" style="12" customWidth="1"/>
    <col min="63" max="63" width="22.42578125" style="12" customWidth="1"/>
    <col min="64" max="64" width="28.42578125" style="84" customWidth="1"/>
    <col min="65" max="66" width="12.42578125" style="84" customWidth="1"/>
    <col min="67" max="67" width="19.28515625" style="12" customWidth="1"/>
    <col min="68" max="68" width="24.42578125" style="12" customWidth="1"/>
    <col min="69" max="69" width="13.42578125" style="84" customWidth="1"/>
    <col min="70" max="70" width="16" style="84" customWidth="1"/>
    <col min="71" max="71" width="42.42578125" style="84" customWidth="1"/>
    <col min="72" max="72" width="17" style="84" customWidth="1"/>
    <col min="73" max="73" width="20.140625" style="12" customWidth="1"/>
    <col min="74" max="74" width="32.42578125" style="5" customWidth="1"/>
    <col min="75" max="77" width="11.42578125" style="5"/>
    <col min="78" max="208" width="11.42578125" style="5" customWidth="1"/>
    <col min="209" max="16384" width="11.42578125" style="5"/>
  </cols>
  <sheetData>
    <row r="1" spans="1:210" s="87" customFormat="1" ht="22.15" customHeight="1" x14ac:dyDescent="0.25">
      <c r="A1" s="85"/>
      <c r="B1" s="86" t="s">
        <v>0</v>
      </c>
      <c r="C1" s="116" t="s">
        <v>119</v>
      </c>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7"/>
      <c r="BQ1" s="117"/>
      <c r="BR1" s="118"/>
      <c r="BS1" s="115" t="s">
        <v>120</v>
      </c>
      <c r="BT1" s="115"/>
      <c r="BU1" s="115"/>
    </row>
    <row r="2" spans="1:210" s="87" customFormat="1" ht="22.15" customHeight="1" x14ac:dyDescent="0.25">
      <c r="A2" s="88"/>
      <c r="B2" s="89"/>
      <c r="C2" s="119"/>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1"/>
      <c r="BS2" s="115" t="s">
        <v>244</v>
      </c>
      <c r="BT2" s="115"/>
      <c r="BU2" s="115"/>
    </row>
    <row r="3" spans="1:210" s="87" customFormat="1" ht="22.15" customHeight="1" x14ac:dyDescent="0.25">
      <c r="A3" s="88"/>
      <c r="B3" s="89"/>
      <c r="C3" s="119"/>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1"/>
      <c r="BS3" s="115" t="s">
        <v>268</v>
      </c>
      <c r="BT3" s="115"/>
      <c r="BU3" s="115"/>
    </row>
    <row r="4" spans="1:210" s="87" customFormat="1" ht="22.15" customHeight="1" x14ac:dyDescent="0.25">
      <c r="A4" s="90"/>
      <c r="B4" s="91"/>
      <c r="C4" s="122"/>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4"/>
      <c r="BS4" s="115" t="s">
        <v>121</v>
      </c>
      <c r="BT4" s="115"/>
      <c r="BU4" s="115"/>
    </row>
    <row r="5" spans="1:210" s="3" customFormat="1" ht="7.15" customHeight="1" x14ac:dyDescent="0.3">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3"/>
      <c r="BL5" s="103"/>
      <c r="BM5" s="103"/>
      <c r="BN5" s="103"/>
      <c r="BO5" s="103"/>
      <c r="BP5" s="103"/>
      <c r="BQ5" s="103"/>
      <c r="BR5" s="103"/>
      <c r="BS5" s="103"/>
      <c r="BT5" s="103"/>
      <c r="BU5" s="103"/>
    </row>
    <row r="6" spans="1:210" s="3" customFormat="1" ht="27.6" customHeight="1" x14ac:dyDescent="0.25">
      <c r="A6" s="101" t="s">
        <v>158</v>
      </c>
      <c r="B6" s="101"/>
      <c r="C6" s="101"/>
      <c r="D6" s="101"/>
      <c r="E6" s="101"/>
      <c r="F6" s="101"/>
      <c r="G6" s="101"/>
      <c r="H6" s="102" t="s">
        <v>160</v>
      </c>
      <c r="I6" s="102"/>
      <c r="J6" s="102"/>
      <c r="K6" s="102"/>
      <c r="L6" s="102"/>
      <c r="M6" s="102"/>
      <c r="N6" s="102"/>
      <c r="O6" s="102"/>
      <c r="P6" s="102"/>
      <c r="Q6" s="102"/>
      <c r="R6" s="102"/>
      <c r="S6" s="102"/>
      <c r="T6" s="102"/>
      <c r="U6" s="102"/>
      <c r="V6" s="104" t="s">
        <v>161</v>
      </c>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6"/>
    </row>
    <row r="7" spans="1:210" s="4" customFormat="1" ht="27.6" hidden="1" customHeight="1" x14ac:dyDescent="0.25">
      <c r="A7" s="21"/>
      <c r="B7" s="22"/>
      <c r="C7" s="23"/>
      <c r="D7" s="24"/>
      <c r="E7" s="25"/>
      <c r="F7" s="25"/>
      <c r="G7" s="21"/>
      <c r="H7" s="25"/>
      <c r="I7" s="25"/>
      <c r="J7" s="25"/>
      <c r="K7" s="23"/>
      <c r="L7" s="23"/>
      <c r="M7" s="26"/>
      <c r="N7" s="26"/>
      <c r="O7" s="23"/>
      <c r="P7" s="24"/>
      <c r="Q7" s="24"/>
      <c r="R7" s="27"/>
      <c r="S7" s="27"/>
      <c r="T7" s="28"/>
      <c r="U7" s="27">
        <f>S7+T7</f>
        <v>0</v>
      </c>
      <c r="V7" s="29"/>
      <c r="W7" s="25"/>
      <c r="X7" s="30"/>
      <c r="Y7" s="24" t="str">
        <f>IF(V7="","Sin",IF(V7&gt;=$U7,IF(X7=100%,"OK","ROJO"),IF(X7&lt;($V7-$R7)/($U7-$R7),"ROJO",IF(X7=100%,"OK","AMARILLO"))))</f>
        <v>Sin</v>
      </c>
      <c r="Z7" s="31"/>
      <c r="AA7" s="25"/>
      <c r="AB7" s="25"/>
      <c r="AC7" s="29"/>
      <c r="AD7" s="25"/>
      <c r="AE7" s="26"/>
      <c r="AF7" s="24" t="str">
        <f>IF(AC7="","Sin",IF(AC7&gt;=$U7,IF(#REF!=100%,"OK","ROJO"),IF(#REF!&lt;($AC7-$R7)/($U7-$R7),"ROJO",IF(#REF!=100%,"OK","AMARILLO"))))</f>
        <v>Sin</v>
      </c>
      <c r="AG7" s="31"/>
      <c r="AH7" s="32"/>
      <c r="AI7" s="25"/>
      <c r="AJ7" s="29"/>
      <c r="AK7" s="25"/>
      <c r="AL7" s="26"/>
      <c r="AM7" s="24" t="str">
        <f>IF(AJ7="","Sin",IF(AJ7&gt;=$U7,IF(#REF!=100%,"OK","ROJO"),IF(#REF!&lt;(AJ7-$R7)/($U7-$R7),"ROJO",IF(#REF!=100%,"OK","AMARILLO"))))</f>
        <v>Sin</v>
      </c>
      <c r="AN7" s="31"/>
      <c r="AO7" s="25"/>
      <c r="AP7" s="25"/>
      <c r="AQ7" s="29"/>
      <c r="AR7" s="25"/>
      <c r="AS7" s="26"/>
      <c r="AT7" s="24" t="str">
        <f>IF(AQ7="","Sin",IF(AQ7&gt;=$U7,IF(#REF!=100%,"OK","ROJO"),IF(#REF!&lt;(AQ7-$R7)/($U7-$R7),"ROJO",IF(#REF!=100%,"OK","AMARILLO"))))</f>
        <v>Sin</v>
      </c>
      <c r="AU7" s="31"/>
      <c r="AV7" s="25"/>
      <c r="AW7" s="25"/>
      <c r="AX7" s="29"/>
      <c r="AY7" s="25"/>
      <c r="AZ7" s="26"/>
      <c r="BA7" s="24" t="str">
        <f>IF(AX7="","Sin",IF(AX7&gt;=$U7,IF(#REF!=100%,"OK","ROJO"),IF(#REF!&lt;(AX7-$R7)/($U7-$R7),"ROJO",IF(#REF!=100%,"OK","AMARILLO"))))</f>
        <v>Sin</v>
      </c>
      <c r="BB7" s="31"/>
      <c r="BC7" s="25"/>
      <c r="BD7" s="25"/>
      <c r="BE7" s="29"/>
      <c r="BF7" s="25"/>
      <c r="BG7" s="26"/>
      <c r="BH7" s="24" t="str">
        <f>IF(BE7="","Sin",IF(BE7&gt;=$U7,IF(#REF!=100%,"OK","ROJO"),IF(#REF!&lt;(BE7-$R7)/($U7-$R7),"ROJO",IF(#REF!=100%,"OK","AMARILLO"))))</f>
        <v>Sin</v>
      </c>
      <c r="BI7" s="31"/>
      <c r="BJ7" s="25"/>
      <c r="BK7" s="25"/>
      <c r="BL7" s="33" t="str">
        <f>IF(E7="","",IF(OR(X7=100%,#REF!=100%,#REF!=100%,#REF!=100%,#REF!=100%,#REF!=100%),100%,IF(V7="","Sin",MAX(X7,#REF!,#REF!,#REF!,#REF!,#REF!))))</f>
        <v/>
      </c>
      <c r="BM7" s="34"/>
      <c r="BN7" s="23"/>
      <c r="BO7" s="29"/>
      <c r="BP7" s="35"/>
      <c r="BQ7" s="33"/>
      <c r="BR7" s="33"/>
      <c r="BS7" s="33" t="str">
        <f>IF(BL7=100%,IF(BQ7="SI",IF(BR7="SI","Cerrada",IF(BR7="NO","Inefectiva",IF(A7="Auditoria Externa","Cumplida","Pendiente"))),"Cumplida"),"")</f>
        <v/>
      </c>
      <c r="BT7" s="33"/>
      <c r="BU7" s="25"/>
    </row>
    <row r="8" spans="1:210" s="96" customFormat="1" ht="52.15" customHeight="1" x14ac:dyDescent="0.25">
      <c r="A8" s="113" t="s">
        <v>128</v>
      </c>
      <c r="B8" s="113"/>
      <c r="C8" s="113"/>
      <c r="D8" s="113"/>
      <c r="E8" s="113"/>
      <c r="F8" s="113"/>
      <c r="G8" s="113"/>
      <c r="H8" s="112" t="s">
        <v>159</v>
      </c>
      <c r="I8" s="112"/>
      <c r="J8" s="112"/>
      <c r="K8" s="112"/>
      <c r="L8" s="112"/>
      <c r="M8" s="112"/>
      <c r="N8" s="112"/>
      <c r="O8" s="112"/>
      <c r="P8" s="112"/>
      <c r="Q8" s="112"/>
      <c r="R8" s="114" t="s">
        <v>129</v>
      </c>
      <c r="S8" s="114"/>
      <c r="T8" s="114"/>
      <c r="U8" s="114"/>
      <c r="V8" s="107" t="s">
        <v>250</v>
      </c>
      <c r="W8" s="107"/>
      <c r="X8" s="107"/>
      <c r="Y8" s="107"/>
      <c r="Z8" s="108" t="s">
        <v>130</v>
      </c>
      <c r="AA8" s="108"/>
      <c r="AB8" s="108"/>
      <c r="AC8" s="107" t="s">
        <v>251</v>
      </c>
      <c r="AD8" s="107"/>
      <c r="AE8" s="107"/>
      <c r="AF8" s="107"/>
      <c r="AG8" s="108" t="s">
        <v>152</v>
      </c>
      <c r="AH8" s="108"/>
      <c r="AI8" s="108"/>
      <c r="AJ8" s="107" t="s">
        <v>252</v>
      </c>
      <c r="AK8" s="107"/>
      <c r="AL8" s="107"/>
      <c r="AM8" s="107"/>
      <c r="AN8" s="108" t="s">
        <v>153</v>
      </c>
      <c r="AO8" s="108"/>
      <c r="AP8" s="108"/>
      <c r="AQ8" s="107" t="s">
        <v>253</v>
      </c>
      <c r="AR8" s="107"/>
      <c r="AS8" s="107"/>
      <c r="AT8" s="107"/>
      <c r="AU8" s="108" t="s">
        <v>154</v>
      </c>
      <c r="AV8" s="108"/>
      <c r="AW8" s="108"/>
      <c r="AX8" s="107" t="s">
        <v>254</v>
      </c>
      <c r="AY8" s="107"/>
      <c r="AZ8" s="107"/>
      <c r="BA8" s="107"/>
      <c r="BB8" s="108" t="s">
        <v>155</v>
      </c>
      <c r="BC8" s="108"/>
      <c r="BD8" s="108"/>
      <c r="BE8" s="107" t="s">
        <v>255</v>
      </c>
      <c r="BF8" s="107"/>
      <c r="BG8" s="107"/>
      <c r="BH8" s="107"/>
      <c r="BI8" s="108" t="s">
        <v>156</v>
      </c>
      <c r="BJ8" s="108"/>
      <c r="BK8" s="108"/>
      <c r="BL8" s="93" t="s">
        <v>142</v>
      </c>
      <c r="BM8" s="108" t="s">
        <v>256</v>
      </c>
      <c r="BN8" s="108"/>
      <c r="BO8" s="109" t="s">
        <v>211</v>
      </c>
      <c r="BP8" s="110"/>
      <c r="BQ8" s="110"/>
      <c r="BR8" s="110"/>
      <c r="BS8" s="110"/>
      <c r="BT8" s="110"/>
      <c r="BU8" s="111"/>
      <c r="BV8" s="95"/>
    </row>
    <row r="9" spans="1:210" s="100" customFormat="1" ht="91.5" customHeight="1" x14ac:dyDescent="0.25">
      <c r="A9" s="97" t="s">
        <v>164</v>
      </c>
      <c r="B9" s="97" t="s">
        <v>165</v>
      </c>
      <c r="C9" s="97" t="s">
        <v>166</v>
      </c>
      <c r="D9" s="97" t="s">
        <v>167</v>
      </c>
      <c r="E9" s="97" t="s">
        <v>257</v>
      </c>
      <c r="F9" s="97" t="s">
        <v>168</v>
      </c>
      <c r="G9" s="97" t="s">
        <v>169</v>
      </c>
      <c r="H9" s="92" t="s">
        <v>170</v>
      </c>
      <c r="I9" s="92" t="s">
        <v>171</v>
      </c>
      <c r="J9" s="92" t="s">
        <v>172</v>
      </c>
      <c r="K9" s="92" t="s">
        <v>238</v>
      </c>
      <c r="L9" s="92" t="s">
        <v>173</v>
      </c>
      <c r="M9" s="92" t="s">
        <v>174</v>
      </c>
      <c r="N9" s="92" t="s">
        <v>175</v>
      </c>
      <c r="O9" s="92" t="s">
        <v>176</v>
      </c>
      <c r="P9" s="92" t="s">
        <v>177</v>
      </c>
      <c r="Q9" s="92" t="s">
        <v>178</v>
      </c>
      <c r="R9" s="92" t="s">
        <v>193</v>
      </c>
      <c r="S9" s="92" t="s">
        <v>258</v>
      </c>
      <c r="T9" s="92" t="s">
        <v>259</v>
      </c>
      <c r="U9" s="92" t="s">
        <v>260</v>
      </c>
      <c r="V9" s="98" t="s">
        <v>261</v>
      </c>
      <c r="W9" s="93" t="s">
        <v>226</v>
      </c>
      <c r="X9" s="99" t="s">
        <v>127</v>
      </c>
      <c r="Y9" s="99" t="s">
        <v>90</v>
      </c>
      <c r="Z9" s="93" t="s">
        <v>123</v>
      </c>
      <c r="AA9" s="93" t="s">
        <v>162</v>
      </c>
      <c r="AB9" s="93" t="s">
        <v>94</v>
      </c>
      <c r="AC9" s="98" t="s">
        <v>262</v>
      </c>
      <c r="AD9" s="93" t="s">
        <v>227</v>
      </c>
      <c r="AE9" s="99" t="s">
        <v>133</v>
      </c>
      <c r="AF9" s="99" t="s">
        <v>91</v>
      </c>
      <c r="AG9" s="93" t="s">
        <v>203</v>
      </c>
      <c r="AH9" s="93" t="s">
        <v>204</v>
      </c>
      <c r="AI9" s="93" t="s">
        <v>95</v>
      </c>
      <c r="AJ9" s="98" t="s">
        <v>263</v>
      </c>
      <c r="AK9" s="93" t="s">
        <v>228</v>
      </c>
      <c r="AL9" s="99" t="s">
        <v>196</v>
      </c>
      <c r="AM9" s="99" t="s">
        <v>92</v>
      </c>
      <c r="AN9" s="93" t="s">
        <v>205</v>
      </c>
      <c r="AO9" s="93" t="s">
        <v>206</v>
      </c>
      <c r="AP9" s="93" t="s">
        <v>96</v>
      </c>
      <c r="AQ9" s="98" t="s">
        <v>264</v>
      </c>
      <c r="AR9" s="93" t="s">
        <v>229</v>
      </c>
      <c r="AS9" s="99" t="s">
        <v>197</v>
      </c>
      <c r="AT9" s="99" t="s">
        <v>93</v>
      </c>
      <c r="AU9" s="93" t="s">
        <v>207</v>
      </c>
      <c r="AV9" s="93" t="s">
        <v>208</v>
      </c>
      <c r="AW9" s="93" t="s">
        <v>97</v>
      </c>
      <c r="AX9" s="98" t="s">
        <v>265</v>
      </c>
      <c r="AY9" s="93" t="s">
        <v>230</v>
      </c>
      <c r="AZ9" s="99" t="s">
        <v>198</v>
      </c>
      <c r="BA9" s="99" t="s">
        <v>98</v>
      </c>
      <c r="BB9" s="93" t="s">
        <v>209</v>
      </c>
      <c r="BC9" s="93" t="s">
        <v>202</v>
      </c>
      <c r="BD9" s="93" t="s">
        <v>99</v>
      </c>
      <c r="BE9" s="98" t="s">
        <v>266</v>
      </c>
      <c r="BF9" s="93" t="s">
        <v>231</v>
      </c>
      <c r="BG9" s="99" t="s">
        <v>199</v>
      </c>
      <c r="BH9" s="99" t="s">
        <v>100</v>
      </c>
      <c r="BI9" s="93" t="s">
        <v>201</v>
      </c>
      <c r="BJ9" s="93" t="s">
        <v>200</v>
      </c>
      <c r="BK9" s="93" t="s">
        <v>101</v>
      </c>
      <c r="BL9" s="93" t="s">
        <v>143</v>
      </c>
      <c r="BM9" s="93" t="s">
        <v>86</v>
      </c>
      <c r="BN9" s="93" t="s">
        <v>87</v>
      </c>
      <c r="BO9" s="93" t="s">
        <v>215</v>
      </c>
      <c r="BP9" s="93" t="s">
        <v>213</v>
      </c>
      <c r="BQ9" s="93" t="s">
        <v>86</v>
      </c>
      <c r="BR9" s="93" t="s">
        <v>87</v>
      </c>
      <c r="BS9" s="93" t="s">
        <v>214</v>
      </c>
      <c r="BT9" s="93" t="s">
        <v>267</v>
      </c>
      <c r="BU9" s="93" t="s">
        <v>212</v>
      </c>
    </row>
    <row r="10" spans="1:210" s="94" customFormat="1" ht="360" customHeight="1" x14ac:dyDescent="0.25">
      <c r="A10" s="36" t="s">
        <v>190</v>
      </c>
      <c r="B10" s="37" t="s">
        <v>210</v>
      </c>
      <c r="C10" s="38" t="s">
        <v>216</v>
      </c>
      <c r="D10" s="36" t="s">
        <v>179</v>
      </c>
      <c r="E10" s="38" t="s">
        <v>235</v>
      </c>
      <c r="F10" s="38" t="s">
        <v>180</v>
      </c>
      <c r="G10" s="36" t="s">
        <v>181</v>
      </c>
      <c r="H10" s="38" t="s">
        <v>234</v>
      </c>
      <c r="I10" s="38" t="s">
        <v>246</v>
      </c>
      <c r="J10" s="38" t="s">
        <v>237</v>
      </c>
      <c r="K10" s="38" t="s">
        <v>233</v>
      </c>
      <c r="L10" s="38" t="s">
        <v>182</v>
      </c>
      <c r="M10" s="38" t="s">
        <v>183</v>
      </c>
      <c r="N10" s="39" t="s">
        <v>184</v>
      </c>
      <c r="O10" s="38" t="s">
        <v>185</v>
      </c>
      <c r="P10" s="36" t="s">
        <v>217</v>
      </c>
      <c r="Q10" s="36" t="s">
        <v>218</v>
      </c>
      <c r="R10" s="40" t="s">
        <v>186</v>
      </c>
      <c r="S10" s="40" t="s">
        <v>191</v>
      </c>
      <c r="T10" s="41" t="s">
        <v>192</v>
      </c>
      <c r="U10" s="42" t="s">
        <v>247</v>
      </c>
      <c r="V10" s="43" t="s">
        <v>245</v>
      </c>
      <c r="W10" s="38" t="s">
        <v>222</v>
      </c>
      <c r="X10" s="39" t="s">
        <v>194</v>
      </c>
      <c r="Y10" s="44" t="s">
        <v>187</v>
      </c>
      <c r="Z10" s="43" t="s">
        <v>195</v>
      </c>
      <c r="AA10" s="38" t="s">
        <v>220</v>
      </c>
      <c r="AB10" s="38" t="s">
        <v>221</v>
      </c>
      <c r="AC10" s="43" t="s">
        <v>245</v>
      </c>
      <c r="AD10" s="38" t="s">
        <v>222</v>
      </c>
      <c r="AE10" s="39" t="s">
        <v>194</v>
      </c>
      <c r="AF10" s="44" t="s">
        <v>232</v>
      </c>
      <c r="AG10" s="43" t="s">
        <v>195</v>
      </c>
      <c r="AH10" s="38" t="s">
        <v>220</v>
      </c>
      <c r="AI10" s="38" t="s">
        <v>221</v>
      </c>
      <c r="AJ10" s="43" t="s">
        <v>245</v>
      </c>
      <c r="AK10" s="38" t="s">
        <v>222</v>
      </c>
      <c r="AL10" s="39" t="s">
        <v>194</v>
      </c>
      <c r="AM10" s="44" t="s">
        <v>188</v>
      </c>
      <c r="AN10" s="43" t="s">
        <v>195</v>
      </c>
      <c r="AO10" s="38" t="s">
        <v>220</v>
      </c>
      <c r="AP10" s="38" t="s">
        <v>221</v>
      </c>
      <c r="AQ10" s="38" t="s">
        <v>245</v>
      </c>
      <c r="AR10" s="38" t="s">
        <v>222</v>
      </c>
      <c r="AS10" s="39" t="s">
        <v>194</v>
      </c>
      <c r="AT10" s="44" t="s">
        <v>188</v>
      </c>
      <c r="AU10" s="43" t="s">
        <v>195</v>
      </c>
      <c r="AV10" s="38" t="s">
        <v>220</v>
      </c>
      <c r="AW10" s="38" t="s">
        <v>221</v>
      </c>
      <c r="AX10" s="43" t="s">
        <v>245</v>
      </c>
      <c r="AY10" s="38" t="s">
        <v>222</v>
      </c>
      <c r="AZ10" s="39" t="s">
        <v>194</v>
      </c>
      <c r="BA10" s="44" t="s">
        <v>188</v>
      </c>
      <c r="BB10" s="43" t="s">
        <v>195</v>
      </c>
      <c r="BC10" s="38" t="s">
        <v>220</v>
      </c>
      <c r="BD10" s="38" t="s">
        <v>221</v>
      </c>
      <c r="BE10" s="43" t="s">
        <v>245</v>
      </c>
      <c r="BF10" s="38" t="s">
        <v>222</v>
      </c>
      <c r="BG10" s="39" t="s">
        <v>194</v>
      </c>
      <c r="BH10" s="44" t="s">
        <v>188</v>
      </c>
      <c r="BI10" s="43" t="s">
        <v>195</v>
      </c>
      <c r="BJ10" s="38" t="s">
        <v>220</v>
      </c>
      <c r="BK10" s="38" t="s">
        <v>221</v>
      </c>
      <c r="BL10" s="43" t="s">
        <v>157</v>
      </c>
      <c r="BM10" s="38" t="s">
        <v>248</v>
      </c>
      <c r="BN10" s="38" t="s">
        <v>249</v>
      </c>
      <c r="BO10" s="43" t="s">
        <v>219</v>
      </c>
      <c r="BP10" s="45" t="s">
        <v>223</v>
      </c>
      <c r="BQ10" s="43" t="s">
        <v>241</v>
      </c>
      <c r="BR10" s="43" t="s">
        <v>242</v>
      </c>
      <c r="BS10" s="38" t="s">
        <v>189</v>
      </c>
      <c r="BT10" s="38" t="s">
        <v>225</v>
      </c>
      <c r="BU10" s="38" t="s">
        <v>224</v>
      </c>
    </row>
    <row r="11" spans="1:210" s="16" customFormat="1" ht="27.6" customHeight="1" x14ac:dyDescent="0.3">
      <c r="A11" s="46" t="s">
        <v>124</v>
      </c>
      <c r="B11" s="13">
        <v>43983</v>
      </c>
      <c r="C11" s="14"/>
      <c r="D11" s="46"/>
      <c r="E11" s="46" t="s">
        <v>134</v>
      </c>
      <c r="F11" s="15"/>
      <c r="G11" s="46"/>
      <c r="H11" s="46"/>
      <c r="I11" s="14"/>
      <c r="J11" s="46"/>
      <c r="K11" s="14"/>
      <c r="L11" s="14"/>
      <c r="M11" s="14"/>
      <c r="N11" s="14">
        <v>1</v>
      </c>
      <c r="O11" s="47"/>
      <c r="P11" s="46"/>
      <c r="Q11" s="46"/>
      <c r="R11" s="13">
        <v>43992</v>
      </c>
      <c r="S11" s="13">
        <v>44346</v>
      </c>
      <c r="T11" s="50"/>
      <c r="U11" s="51">
        <f t="shared" ref="U11:U15" si="0">IFERROR(S11+T11,0)</f>
        <v>44346</v>
      </c>
      <c r="V11" s="52">
        <v>44180</v>
      </c>
      <c r="W11" s="53"/>
      <c r="X11" s="54">
        <v>0.95</v>
      </c>
      <c r="Y11" s="48" t="str">
        <f>IF(X11="","Sin Avance",IF(X11&gt;95%,"Destacado",IF(X11&gt;=80%,"Satisfactorio","No Satisfactorio")))</f>
        <v>Satisfactorio</v>
      </c>
      <c r="Z11" s="55"/>
      <c r="AA11" s="53"/>
      <c r="AB11" s="53"/>
      <c r="AC11" s="52"/>
      <c r="AD11" s="53"/>
      <c r="AE11" s="54"/>
      <c r="AF11" s="48" t="str">
        <f>IF(AE11="","Sin Avance",IF(AE11&gt;95%,"Destacado",IF(AE11&gt;=80%,"Satisfactorio","No Satisfactorio")))</f>
        <v>Sin Avance</v>
      </c>
      <c r="AG11" s="56"/>
      <c r="AH11" s="53"/>
      <c r="AI11" s="53"/>
      <c r="AJ11" s="56"/>
      <c r="AK11" s="53"/>
      <c r="AL11" s="54"/>
      <c r="AM11" s="48" t="str">
        <f>IF(AL11="","Sin Avance",IF(AL11&gt;95%,"Destacado",IF(AL11&gt;=80%,"Satisfactorio","No Satisfactorio")))</f>
        <v>Sin Avance</v>
      </c>
      <c r="AN11" s="56"/>
      <c r="AO11" s="53"/>
      <c r="AP11" s="53"/>
      <c r="AQ11" s="56"/>
      <c r="AR11" s="53"/>
      <c r="AS11" s="54"/>
      <c r="AT11" s="48" t="str">
        <f>IF(AS11="","Sin Avance",IF(AS11&gt;95%,"Destacado",IF(AS11&gt;=80%,"Satisfactorio","No Satisfactorio")))</f>
        <v>Sin Avance</v>
      </c>
      <c r="AU11" s="56"/>
      <c r="AV11" s="57"/>
      <c r="AW11" s="53"/>
      <c r="AX11" s="56"/>
      <c r="AY11" s="53"/>
      <c r="AZ11" s="54"/>
      <c r="BA11" s="48" t="str">
        <f>IF(AZ11="","Sin Avance",IF(AZ11&gt;95%,"Destacado",IF(AZ11&gt;=80%,"Satisfactorio","No Satisfactorio")))</f>
        <v>Sin Avance</v>
      </c>
      <c r="BB11" s="56"/>
      <c r="BC11" s="57"/>
      <c r="BD11" s="53"/>
      <c r="BE11" s="56"/>
      <c r="BF11" s="53"/>
      <c r="BG11" s="58"/>
      <c r="BH11" s="48" t="str">
        <f>IF(BG11="","Sin Avance",IF(BG11&gt;95%,"Destacado",IF(BG11&gt;=80%,"Satisfactorio","No Satisfactorio")))</f>
        <v>Sin Avance</v>
      </c>
      <c r="BI11" s="56"/>
      <c r="BJ11" s="57"/>
      <c r="BK11" s="53"/>
      <c r="BL11" s="59">
        <f t="shared" ref="BL11:BL19" si="1">IF(E11="","",IF(OR(X11=100%,AE11=100%,AL11=100%,AS11=100%,AZ11=100%,BG11=100%),100%,IF(V11="","Sin Avance",MAX(X11,AE11,AL11,AS11,AZ11,BG11))))</f>
        <v>0.95</v>
      </c>
      <c r="BM11" s="14"/>
      <c r="BN11" s="14"/>
      <c r="BO11" s="56"/>
      <c r="BP11" s="57"/>
      <c r="BQ11" s="14"/>
      <c r="BR11" s="14"/>
      <c r="BS11" s="60" t="str">
        <f t="shared" ref="BS11:BS17" si="2">IF(OR(BL11="Sin Avance",BL11&lt;100%),"En Ejecución",IF(AND(BQ11="SI",BR11="si"),"Cerrada",IF(AND(BQ11="SI",BR11="NO"),"Inefectiva",IF(BQ11="SI","Eficaz",IF(BQ11="NO","Ineficaz","")))))</f>
        <v>En Ejecución</v>
      </c>
      <c r="BT11" s="48"/>
      <c r="BU11" s="53"/>
    </row>
    <row r="12" spans="1:210" s="16" customFormat="1" ht="27.6" customHeight="1" x14ac:dyDescent="0.2">
      <c r="A12" s="46" t="s">
        <v>125</v>
      </c>
      <c r="B12" s="13">
        <v>43983</v>
      </c>
      <c r="C12" s="14"/>
      <c r="D12" s="46"/>
      <c r="E12" s="46" t="s">
        <v>236</v>
      </c>
      <c r="F12" s="15"/>
      <c r="G12" s="46"/>
      <c r="H12" s="46"/>
      <c r="I12" s="14"/>
      <c r="J12" s="46"/>
      <c r="K12" s="14"/>
      <c r="L12" s="17"/>
      <c r="M12" s="17"/>
      <c r="N12" s="17">
        <v>1</v>
      </c>
      <c r="O12" s="47"/>
      <c r="P12" s="46"/>
      <c r="Q12" s="46"/>
      <c r="R12" s="13">
        <v>43992</v>
      </c>
      <c r="S12" s="13">
        <v>44346</v>
      </c>
      <c r="T12" s="50"/>
      <c r="U12" s="51">
        <f t="shared" si="0"/>
        <v>44346</v>
      </c>
      <c r="V12" s="52">
        <v>44346</v>
      </c>
      <c r="W12" s="53"/>
      <c r="X12" s="54">
        <v>1</v>
      </c>
      <c r="Y12" s="48" t="str">
        <f>IF(X12="","Sin Avance",IF(X12&gt;95%,"Destacado",IF(X12&gt;=80%,"Satisfactorio","No Satisfactorio")))</f>
        <v>Destacado</v>
      </c>
      <c r="Z12" s="55"/>
      <c r="AA12" s="53"/>
      <c r="AB12" s="53"/>
      <c r="AC12" s="52"/>
      <c r="AD12" s="53"/>
      <c r="AE12" s="54"/>
      <c r="AF12" s="48" t="str">
        <f t="shared" ref="AF12:AF19" si="3">IF(AE12="","Sin Avance",IF(AE12&gt;95%,"Destacado",IF(AE12&gt;=80%,"Satisfactorio","No Satisfactorio")))</f>
        <v>Sin Avance</v>
      </c>
      <c r="AG12" s="56"/>
      <c r="AH12" s="53"/>
      <c r="AI12" s="53"/>
      <c r="AJ12" s="56"/>
      <c r="AK12" s="53"/>
      <c r="AL12" s="54"/>
      <c r="AM12" s="48" t="str">
        <f t="shared" ref="AM12:AM19" si="4">IF(AL12="","Sin Avance",IF(AL12&gt;95%,"Destacado",IF(AL12&gt;=80%,"Satisfactorio","No Satisfactorio")))</f>
        <v>Sin Avance</v>
      </c>
      <c r="AN12" s="56"/>
      <c r="AO12" s="53"/>
      <c r="AP12" s="53"/>
      <c r="AQ12" s="56"/>
      <c r="AR12" s="53"/>
      <c r="AS12" s="54"/>
      <c r="AT12" s="48" t="str">
        <f t="shared" ref="AT12:AT19" si="5">IF(AS12="","Sin Avance",IF(AS12&gt;95%,"Destacado",IF(AS12&gt;=80%,"Satisfactorio","No Satisfactorio")))</f>
        <v>Sin Avance</v>
      </c>
      <c r="AU12" s="56"/>
      <c r="AV12" s="57"/>
      <c r="AW12" s="53"/>
      <c r="AX12" s="56"/>
      <c r="AY12" s="53"/>
      <c r="AZ12" s="54"/>
      <c r="BA12" s="48" t="str">
        <f t="shared" ref="BA12:BA19" si="6">IF(AZ12="","Sin Avance",IF(AZ12&gt;95%,"Destacado",IF(AZ12&gt;=80%,"Satisfactorio","No Satisfactorio")))</f>
        <v>Sin Avance</v>
      </c>
      <c r="BB12" s="56"/>
      <c r="BC12" s="57"/>
      <c r="BD12" s="53"/>
      <c r="BE12" s="56"/>
      <c r="BF12" s="53"/>
      <c r="BG12" s="58"/>
      <c r="BH12" s="48" t="str">
        <f t="shared" ref="BH12:BH19" si="7">IF(BG12="","Sin Avance",IF(BG12&gt;95%,"Destacado",IF(BG12&gt;=80%,"Satisfactorio","No Satisfactorio")))</f>
        <v>Sin Avance</v>
      </c>
      <c r="BI12" s="56"/>
      <c r="BJ12" s="57"/>
      <c r="BK12" s="53"/>
      <c r="BL12" s="59">
        <f t="shared" si="1"/>
        <v>1</v>
      </c>
      <c r="BM12" s="14"/>
      <c r="BN12" s="14"/>
      <c r="BO12" s="56"/>
      <c r="BP12" s="57"/>
      <c r="BQ12" s="14" t="s">
        <v>89</v>
      </c>
      <c r="BR12" s="14"/>
      <c r="BS12" s="60" t="str">
        <f t="shared" si="2"/>
        <v>Eficaz</v>
      </c>
      <c r="BT12" s="48"/>
      <c r="BU12" s="53"/>
      <c r="HA12" s="18"/>
      <c r="HB12" s="18"/>
    </row>
    <row r="13" spans="1:210" s="16" customFormat="1" ht="27.6" customHeight="1" x14ac:dyDescent="0.2">
      <c r="A13" s="46" t="s">
        <v>126</v>
      </c>
      <c r="B13" s="13">
        <v>43983</v>
      </c>
      <c r="C13" s="14"/>
      <c r="D13" s="46"/>
      <c r="E13" s="46" t="s">
        <v>141</v>
      </c>
      <c r="F13" s="15" t="s">
        <v>148</v>
      </c>
      <c r="G13" s="46"/>
      <c r="H13" s="46"/>
      <c r="I13" s="14"/>
      <c r="J13" s="46"/>
      <c r="K13" s="14"/>
      <c r="L13" s="14"/>
      <c r="M13" s="14"/>
      <c r="N13" s="14">
        <v>150</v>
      </c>
      <c r="O13" s="47"/>
      <c r="P13" s="46"/>
      <c r="Q13" s="46"/>
      <c r="R13" s="13">
        <v>43992</v>
      </c>
      <c r="S13" s="13">
        <v>44346</v>
      </c>
      <c r="T13" s="50"/>
      <c r="U13" s="51">
        <f t="shared" ref="U13" si="8">IFERROR(S13+T13,0)</f>
        <v>44346</v>
      </c>
      <c r="V13" s="52">
        <v>44195</v>
      </c>
      <c r="W13" s="53"/>
      <c r="X13" s="54">
        <v>1</v>
      </c>
      <c r="Y13" s="48" t="str">
        <f t="shared" ref="Y13:Y19" si="9">IF(X13="","Sin Avance",IF(X13&gt;95%,"Destacado",IF(X13&gt;=80%,"Satisfactorio","No Satisfactorio")))</f>
        <v>Destacado</v>
      </c>
      <c r="Z13" s="55"/>
      <c r="AA13" s="53"/>
      <c r="AB13" s="53"/>
      <c r="AC13" s="52"/>
      <c r="AD13" s="53"/>
      <c r="AE13" s="61"/>
      <c r="AF13" s="48" t="str">
        <f t="shared" si="3"/>
        <v>Sin Avance</v>
      </c>
      <c r="AG13" s="56"/>
      <c r="AH13" s="53"/>
      <c r="AI13" s="53"/>
      <c r="AJ13" s="56"/>
      <c r="AK13" s="53"/>
      <c r="AL13" s="61"/>
      <c r="AM13" s="48" t="str">
        <f t="shared" si="4"/>
        <v>Sin Avance</v>
      </c>
      <c r="AN13" s="56"/>
      <c r="AO13" s="53"/>
      <c r="AP13" s="53"/>
      <c r="AQ13" s="56"/>
      <c r="AR13" s="53"/>
      <c r="AS13" s="61"/>
      <c r="AT13" s="48" t="str">
        <f t="shared" si="5"/>
        <v>Sin Avance</v>
      </c>
      <c r="AU13" s="56"/>
      <c r="AV13" s="57"/>
      <c r="AW13" s="53"/>
      <c r="AX13" s="56"/>
      <c r="AY13" s="53"/>
      <c r="AZ13" s="61"/>
      <c r="BA13" s="48" t="str">
        <f t="shared" si="6"/>
        <v>Sin Avance</v>
      </c>
      <c r="BB13" s="56"/>
      <c r="BC13" s="57"/>
      <c r="BD13" s="53"/>
      <c r="BE13" s="56"/>
      <c r="BF13" s="53"/>
      <c r="BG13" s="62"/>
      <c r="BH13" s="48" t="str">
        <f t="shared" si="7"/>
        <v>Sin Avance</v>
      </c>
      <c r="BI13" s="56"/>
      <c r="BJ13" s="57"/>
      <c r="BK13" s="53"/>
      <c r="BL13" s="59">
        <f t="shared" si="1"/>
        <v>1</v>
      </c>
      <c r="BM13" s="14"/>
      <c r="BN13" s="14"/>
      <c r="BO13" s="56"/>
      <c r="BP13" s="57"/>
      <c r="BQ13" s="14" t="s">
        <v>3</v>
      </c>
      <c r="BR13" s="14"/>
      <c r="BS13" s="60" t="str">
        <f t="shared" si="2"/>
        <v>Ineficaz</v>
      </c>
      <c r="BT13" s="48"/>
      <c r="BU13" s="53"/>
      <c r="HA13" s="18"/>
      <c r="HB13" s="18"/>
    </row>
    <row r="14" spans="1:210" s="16" customFormat="1" ht="27.6" customHeight="1" x14ac:dyDescent="0.2">
      <c r="A14" s="46" t="s">
        <v>163</v>
      </c>
      <c r="B14" s="13">
        <v>44044</v>
      </c>
      <c r="C14" s="14"/>
      <c r="D14" s="46"/>
      <c r="E14" s="46" t="s">
        <v>140</v>
      </c>
      <c r="F14" s="15"/>
      <c r="G14" s="46"/>
      <c r="H14" s="47"/>
      <c r="I14" s="14"/>
      <c r="J14" s="46"/>
      <c r="K14" s="14"/>
      <c r="L14" s="14"/>
      <c r="M14" s="63"/>
      <c r="N14" s="63">
        <v>1</v>
      </c>
      <c r="O14" s="47"/>
      <c r="P14" s="46"/>
      <c r="Q14" s="46"/>
      <c r="R14" s="13">
        <v>44053</v>
      </c>
      <c r="S14" s="13">
        <v>44407</v>
      </c>
      <c r="T14" s="50"/>
      <c r="U14" s="51">
        <f t="shared" si="0"/>
        <v>44407</v>
      </c>
      <c r="V14" s="52">
        <v>44317</v>
      </c>
      <c r="W14" s="53"/>
      <c r="X14" s="54">
        <v>0.98</v>
      </c>
      <c r="Y14" s="48" t="str">
        <f t="shared" si="9"/>
        <v>Destacado</v>
      </c>
      <c r="Z14" s="55"/>
      <c r="AA14" s="53"/>
      <c r="AB14" s="53"/>
      <c r="AC14" s="52"/>
      <c r="AD14" s="53"/>
      <c r="AE14" s="61"/>
      <c r="AF14" s="48" t="str">
        <f t="shared" si="3"/>
        <v>Sin Avance</v>
      </c>
      <c r="AG14" s="56"/>
      <c r="AH14" s="53"/>
      <c r="AI14" s="53"/>
      <c r="AJ14" s="56"/>
      <c r="AK14" s="53"/>
      <c r="AL14" s="61"/>
      <c r="AM14" s="48" t="str">
        <f t="shared" si="4"/>
        <v>Sin Avance</v>
      </c>
      <c r="AN14" s="56"/>
      <c r="AO14" s="53"/>
      <c r="AP14" s="53"/>
      <c r="AQ14" s="56"/>
      <c r="AR14" s="53"/>
      <c r="AS14" s="61"/>
      <c r="AT14" s="48" t="str">
        <f t="shared" si="5"/>
        <v>Sin Avance</v>
      </c>
      <c r="AU14" s="56"/>
      <c r="AV14" s="57"/>
      <c r="AW14" s="53"/>
      <c r="AX14" s="56"/>
      <c r="AY14" s="53"/>
      <c r="AZ14" s="61"/>
      <c r="BA14" s="48" t="str">
        <f t="shared" si="6"/>
        <v>Sin Avance</v>
      </c>
      <c r="BB14" s="56"/>
      <c r="BC14" s="57"/>
      <c r="BD14" s="53"/>
      <c r="BE14" s="56"/>
      <c r="BF14" s="53"/>
      <c r="BG14" s="62"/>
      <c r="BH14" s="48" t="str">
        <f t="shared" si="7"/>
        <v>Sin Avance</v>
      </c>
      <c r="BI14" s="56"/>
      <c r="BJ14" s="57"/>
      <c r="BK14" s="53"/>
      <c r="BL14" s="59">
        <f t="shared" si="1"/>
        <v>0.98</v>
      </c>
      <c r="BM14" s="14"/>
      <c r="BN14" s="14"/>
      <c r="BO14" s="56"/>
      <c r="BP14" s="57"/>
      <c r="BQ14" s="14"/>
      <c r="BR14" s="14"/>
      <c r="BS14" s="60" t="str">
        <f t="shared" si="2"/>
        <v>En Ejecución</v>
      </c>
      <c r="BT14" s="48"/>
      <c r="BU14" s="53"/>
      <c r="HA14" s="18"/>
      <c r="HB14" s="18"/>
    </row>
    <row r="15" spans="1:210" s="16" customFormat="1" ht="27.6" customHeight="1" x14ac:dyDescent="0.2">
      <c r="A15" s="46" t="s">
        <v>124</v>
      </c>
      <c r="B15" s="13">
        <v>43983</v>
      </c>
      <c r="C15" s="14"/>
      <c r="D15" s="46"/>
      <c r="E15" s="46" t="s">
        <v>135</v>
      </c>
      <c r="F15" s="15"/>
      <c r="G15" s="46"/>
      <c r="H15" s="47"/>
      <c r="I15" s="14"/>
      <c r="J15" s="46"/>
      <c r="K15" s="14"/>
      <c r="L15" s="14"/>
      <c r="M15" s="64"/>
      <c r="N15" s="65">
        <v>1500</v>
      </c>
      <c r="O15" s="47"/>
      <c r="P15" s="46"/>
      <c r="Q15" s="46"/>
      <c r="R15" s="13">
        <v>43992</v>
      </c>
      <c r="S15" s="13">
        <v>44346</v>
      </c>
      <c r="T15" s="50"/>
      <c r="U15" s="51">
        <f t="shared" si="0"/>
        <v>44346</v>
      </c>
      <c r="V15" s="52"/>
      <c r="W15" s="53"/>
      <c r="X15" s="61"/>
      <c r="Y15" s="48" t="str">
        <f t="shared" si="9"/>
        <v>Sin Avance</v>
      </c>
      <c r="Z15" s="55"/>
      <c r="AA15" s="53"/>
      <c r="AB15" s="53"/>
      <c r="AC15" s="52"/>
      <c r="AD15" s="53"/>
      <c r="AE15" s="61"/>
      <c r="AF15" s="48" t="str">
        <f t="shared" si="3"/>
        <v>Sin Avance</v>
      </c>
      <c r="AG15" s="56"/>
      <c r="AH15" s="53"/>
      <c r="AI15" s="53"/>
      <c r="AJ15" s="56"/>
      <c r="AK15" s="53"/>
      <c r="AL15" s="61"/>
      <c r="AM15" s="48" t="str">
        <f t="shared" si="4"/>
        <v>Sin Avance</v>
      </c>
      <c r="AN15" s="56"/>
      <c r="AO15" s="53"/>
      <c r="AP15" s="53"/>
      <c r="AQ15" s="56"/>
      <c r="AR15" s="53"/>
      <c r="AS15" s="61"/>
      <c r="AT15" s="48" t="str">
        <f t="shared" si="5"/>
        <v>Sin Avance</v>
      </c>
      <c r="AU15" s="56"/>
      <c r="AV15" s="57"/>
      <c r="AW15" s="53"/>
      <c r="AX15" s="56"/>
      <c r="AY15" s="53"/>
      <c r="AZ15" s="61"/>
      <c r="BA15" s="48" t="str">
        <f t="shared" si="6"/>
        <v>Sin Avance</v>
      </c>
      <c r="BB15" s="56"/>
      <c r="BC15" s="57"/>
      <c r="BD15" s="53"/>
      <c r="BE15" s="56"/>
      <c r="BF15" s="53"/>
      <c r="BG15" s="62"/>
      <c r="BH15" s="48" t="str">
        <f t="shared" si="7"/>
        <v>Sin Avance</v>
      </c>
      <c r="BI15" s="56"/>
      <c r="BJ15" s="57"/>
      <c r="BK15" s="53"/>
      <c r="BL15" s="59" t="str">
        <f t="shared" si="1"/>
        <v>Sin Avance</v>
      </c>
      <c r="BM15" s="14"/>
      <c r="BN15" s="14"/>
      <c r="BO15" s="56"/>
      <c r="BP15" s="57"/>
      <c r="BQ15" s="14"/>
      <c r="BR15" s="14"/>
      <c r="BS15" s="60" t="str">
        <f t="shared" si="2"/>
        <v>En Ejecución</v>
      </c>
      <c r="BT15" s="48"/>
      <c r="BU15" s="53"/>
      <c r="HA15" s="18"/>
      <c r="HB15" s="18"/>
    </row>
    <row r="16" spans="1:210" s="16" customFormat="1" ht="27.6" customHeight="1" x14ac:dyDescent="0.2">
      <c r="A16" s="46" t="s">
        <v>124</v>
      </c>
      <c r="B16" s="13">
        <v>43983</v>
      </c>
      <c r="C16" s="14"/>
      <c r="D16" s="46"/>
      <c r="E16" s="46" t="s">
        <v>136</v>
      </c>
      <c r="F16" s="15"/>
      <c r="G16" s="46"/>
      <c r="H16" s="46"/>
      <c r="I16" s="14"/>
      <c r="J16" s="46"/>
      <c r="K16" s="14"/>
      <c r="L16" s="14"/>
      <c r="M16" s="14"/>
      <c r="N16" s="14">
        <v>1</v>
      </c>
      <c r="O16" s="47"/>
      <c r="P16" s="46"/>
      <c r="Q16" s="46"/>
      <c r="R16" s="13">
        <v>43992</v>
      </c>
      <c r="S16" s="13">
        <v>44346</v>
      </c>
      <c r="T16" s="50"/>
      <c r="U16" s="51">
        <f t="shared" ref="U16:U19" si="10">IFERROR(S16+T16,0)</f>
        <v>44346</v>
      </c>
      <c r="V16" s="52">
        <v>44180</v>
      </c>
      <c r="W16" s="53"/>
      <c r="X16" s="54">
        <v>1</v>
      </c>
      <c r="Y16" s="48" t="str">
        <f t="shared" si="9"/>
        <v>Destacado</v>
      </c>
      <c r="Z16" s="55"/>
      <c r="AA16" s="53"/>
      <c r="AB16" s="53"/>
      <c r="AC16" s="52"/>
      <c r="AD16" s="53"/>
      <c r="AE16" s="61"/>
      <c r="AF16" s="48" t="str">
        <f t="shared" si="3"/>
        <v>Sin Avance</v>
      </c>
      <c r="AG16" s="56"/>
      <c r="AH16" s="53"/>
      <c r="AI16" s="53"/>
      <c r="AJ16" s="56"/>
      <c r="AK16" s="53"/>
      <c r="AL16" s="61"/>
      <c r="AM16" s="48" t="str">
        <f t="shared" si="4"/>
        <v>Sin Avance</v>
      </c>
      <c r="AN16" s="56"/>
      <c r="AO16" s="53"/>
      <c r="AP16" s="53"/>
      <c r="AQ16" s="56"/>
      <c r="AR16" s="53"/>
      <c r="AS16" s="61"/>
      <c r="AT16" s="48" t="str">
        <f t="shared" si="5"/>
        <v>Sin Avance</v>
      </c>
      <c r="AU16" s="56"/>
      <c r="AV16" s="57"/>
      <c r="AW16" s="53"/>
      <c r="AX16" s="56"/>
      <c r="AY16" s="53"/>
      <c r="AZ16" s="61"/>
      <c r="BA16" s="48" t="str">
        <f t="shared" si="6"/>
        <v>Sin Avance</v>
      </c>
      <c r="BB16" s="56"/>
      <c r="BC16" s="57"/>
      <c r="BD16" s="53"/>
      <c r="BE16" s="56"/>
      <c r="BF16" s="53"/>
      <c r="BG16" s="62"/>
      <c r="BH16" s="48" t="str">
        <f t="shared" si="7"/>
        <v>Sin Avance</v>
      </c>
      <c r="BI16" s="56"/>
      <c r="BJ16" s="57"/>
      <c r="BK16" s="53"/>
      <c r="BL16" s="59">
        <f t="shared" si="1"/>
        <v>1</v>
      </c>
      <c r="BM16" s="14" t="s">
        <v>89</v>
      </c>
      <c r="BN16" s="14" t="s">
        <v>89</v>
      </c>
      <c r="BO16" s="56"/>
      <c r="BP16" s="57"/>
      <c r="BQ16" s="14" t="s">
        <v>89</v>
      </c>
      <c r="BR16" s="14" t="s">
        <v>3</v>
      </c>
      <c r="BS16" s="60" t="str">
        <f t="shared" si="2"/>
        <v>Inefectiva</v>
      </c>
      <c r="BT16" s="48"/>
      <c r="BU16" s="53"/>
      <c r="HA16" s="18"/>
      <c r="HB16" s="18"/>
    </row>
    <row r="17" spans="1:73" s="16" customFormat="1" ht="27.6" customHeight="1" x14ac:dyDescent="0.25">
      <c r="A17" s="46" t="s">
        <v>124</v>
      </c>
      <c r="B17" s="13">
        <v>43983</v>
      </c>
      <c r="C17" s="14"/>
      <c r="D17" s="46"/>
      <c r="E17" s="46" t="s">
        <v>137</v>
      </c>
      <c r="F17" s="15" t="s">
        <v>151</v>
      </c>
      <c r="G17" s="46"/>
      <c r="H17" s="46"/>
      <c r="I17" s="14"/>
      <c r="J17" s="46"/>
      <c r="K17" s="14"/>
      <c r="L17" s="14"/>
      <c r="M17" s="14"/>
      <c r="N17" s="14">
        <v>1</v>
      </c>
      <c r="O17" s="47"/>
      <c r="P17" s="46"/>
      <c r="Q17" s="46"/>
      <c r="R17" s="13">
        <v>43992</v>
      </c>
      <c r="S17" s="13">
        <v>44346</v>
      </c>
      <c r="T17" s="50"/>
      <c r="U17" s="51">
        <f t="shared" si="10"/>
        <v>44346</v>
      </c>
      <c r="V17" s="52">
        <v>44180</v>
      </c>
      <c r="W17" s="53"/>
      <c r="X17" s="54">
        <v>1</v>
      </c>
      <c r="Y17" s="48" t="str">
        <f t="shared" si="9"/>
        <v>Destacado</v>
      </c>
      <c r="Z17" s="66"/>
      <c r="AA17" s="67"/>
      <c r="AB17" s="67"/>
      <c r="AC17" s="68"/>
      <c r="AD17" s="67"/>
      <c r="AE17" s="69"/>
      <c r="AF17" s="48" t="str">
        <f t="shared" si="3"/>
        <v>Sin Avance</v>
      </c>
      <c r="AG17" s="70"/>
      <c r="AH17" s="67"/>
      <c r="AI17" s="67"/>
      <c r="AJ17" s="70"/>
      <c r="AK17" s="67"/>
      <c r="AL17" s="69"/>
      <c r="AM17" s="48" t="str">
        <f t="shared" si="4"/>
        <v>Sin Avance</v>
      </c>
      <c r="AN17" s="70"/>
      <c r="AO17" s="67"/>
      <c r="AP17" s="67"/>
      <c r="AQ17" s="70"/>
      <c r="AR17" s="67"/>
      <c r="AS17" s="69"/>
      <c r="AT17" s="48" t="str">
        <f t="shared" si="5"/>
        <v>Sin Avance</v>
      </c>
      <c r="AU17" s="70"/>
      <c r="AV17" s="71"/>
      <c r="AW17" s="67"/>
      <c r="AX17" s="70"/>
      <c r="AY17" s="67"/>
      <c r="AZ17" s="69"/>
      <c r="BA17" s="48" t="str">
        <f t="shared" si="6"/>
        <v>Sin Avance</v>
      </c>
      <c r="BB17" s="70"/>
      <c r="BC17" s="71"/>
      <c r="BD17" s="67"/>
      <c r="BE17" s="70"/>
      <c r="BF17" s="67"/>
      <c r="BG17" s="72"/>
      <c r="BH17" s="48" t="str">
        <f t="shared" si="7"/>
        <v>Sin Avance</v>
      </c>
      <c r="BI17" s="70"/>
      <c r="BJ17" s="71"/>
      <c r="BK17" s="67"/>
      <c r="BL17" s="20">
        <f t="shared" si="1"/>
        <v>1</v>
      </c>
      <c r="BM17" s="19" t="s">
        <v>89</v>
      </c>
      <c r="BN17" s="19" t="s">
        <v>89</v>
      </c>
      <c r="BO17" s="70"/>
      <c r="BP17" s="71"/>
      <c r="BQ17" s="19" t="s">
        <v>89</v>
      </c>
      <c r="BR17" s="19" t="s">
        <v>89</v>
      </c>
      <c r="BS17" s="60" t="str">
        <f t="shared" si="2"/>
        <v>Cerrada</v>
      </c>
      <c r="BT17" s="49"/>
      <c r="BU17" s="67"/>
    </row>
    <row r="18" spans="1:73" s="16" customFormat="1" ht="27.6" customHeight="1" x14ac:dyDescent="0.25">
      <c r="A18" s="46" t="s">
        <v>124</v>
      </c>
      <c r="B18" s="13">
        <v>43983</v>
      </c>
      <c r="C18" s="14"/>
      <c r="D18" s="46"/>
      <c r="E18" s="46" t="s">
        <v>138</v>
      </c>
      <c r="F18" s="15" t="s">
        <v>149</v>
      </c>
      <c r="G18" s="46"/>
      <c r="H18" s="46"/>
      <c r="I18" s="14"/>
      <c r="J18" s="46"/>
      <c r="K18" s="14"/>
      <c r="L18" s="14"/>
      <c r="M18" s="14"/>
      <c r="N18" s="14">
        <v>1</v>
      </c>
      <c r="O18" s="47"/>
      <c r="P18" s="46"/>
      <c r="Q18" s="46"/>
      <c r="R18" s="13">
        <v>43992</v>
      </c>
      <c r="S18" s="13">
        <v>44346</v>
      </c>
      <c r="T18" s="50"/>
      <c r="U18" s="51">
        <f t="shared" si="10"/>
        <v>44346</v>
      </c>
      <c r="V18" s="52">
        <v>44180</v>
      </c>
      <c r="W18" s="53"/>
      <c r="X18" s="54">
        <v>1</v>
      </c>
      <c r="Y18" s="48" t="str">
        <f t="shared" si="9"/>
        <v>Destacado</v>
      </c>
      <c r="Z18" s="66"/>
      <c r="AA18" s="67"/>
      <c r="AB18" s="67"/>
      <c r="AC18" s="68"/>
      <c r="AD18" s="67"/>
      <c r="AE18" s="69"/>
      <c r="AF18" s="48" t="str">
        <f t="shared" si="3"/>
        <v>Sin Avance</v>
      </c>
      <c r="AG18" s="70"/>
      <c r="AH18" s="67"/>
      <c r="AI18" s="67"/>
      <c r="AJ18" s="70"/>
      <c r="AK18" s="67"/>
      <c r="AL18" s="69"/>
      <c r="AM18" s="48" t="str">
        <f t="shared" si="4"/>
        <v>Sin Avance</v>
      </c>
      <c r="AN18" s="70"/>
      <c r="AO18" s="67"/>
      <c r="AP18" s="67"/>
      <c r="AQ18" s="70"/>
      <c r="AR18" s="67"/>
      <c r="AS18" s="69"/>
      <c r="AT18" s="48" t="str">
        <f t="shared" si="5"/>
        <v>Sin Avance</v>
      </c>
      <c r="AU18" s="70"/>
      <c r="AV18" s="71"/>
      <c r="AW18" s="67"/>
      <c r="AX18" s="70"/>
      <c r="AY18" s="67"/>
      <c r="AZ18" s="69"/>
      <c r="BA18" s="48" t="str">
        <f t="shared" si="6"/>
        <v>Sin Avance</v>
      </c>
      <c r="BB18" s="70"/>
      <c r="BC18" s="71"/>
      <c r="BD18" s="67"/>
      <c r="BE18" s="70"/>
      <c r="BF18" s="67"/>
      <c r="BG18" s="72"/>
      <c r="BH18" s="48" t="str">
        <f t="shared" si="7"/>
        <v>Sin Avance</v>
      </c>
      <c r="BI18" s="70"/>
      <c r="BJ18" s="71"/>
      <c r="BK18" s="67"/>
      <c r="BL18" s="20">
        <f t="shared" si="1"/>
        <v>1</v>
      </c>
      <c r="BM18" s="19" t="s">
        <v>89</v>
      </c>
      <c r="BN18" s="19" t="s">
        <v>89</v>
      </c>
      <c r="BO18" s="70"/>
      <c r="BP18" s="71"/>
      <c r="BQ18" s="19" t="s">
        <v>3</v>
      </c>
      <c r="BR18" s="19" t="s">
        <v>3</v>
      </c>
      <c r="BS18" s="60" t="str">
        <f>IF(OR(BL18="Sin Avance",BL18&lt;100%),"En Ejecución",IF(AND(BQ18="SI",BR18="si"),"Cerrada",IF(AND(BQ18="SI",BR18="NO"),"Inefectiva",IF(AND(BQ18="NO",BR18="NO"),"Inefectiva",IF(BQ18="SI","Eficaz",IF(BQ18="NO","Ineficaz",""))))))</f>
        <v>Inefectiva</v>
      </c>
      <c r="BT18" s="49"/>
      <c r="BU18" s="67"/>
    </row>
    <row r="19" spans="1:73" s="16" customFormat="1" ht="27.6" customHeight="1" x14ac:dyDescent="0.25">
      <c r="A19" s="46" t="s">
        <v>124</v>
      </c>
      <c r="B19" s="13">
        <v>43983</v>
      </c>
      <c r="C19" s="14"/>
      <c r="D19" s="46"/>
      <c r="E19" s="46" t="s">
        <v>139</v>
      </c>
      <c r="F19" s="15" t="s">
        <v>150</v>
      </c>
      <c r="G19" s="46"/>
      <c r="H19" s="46"/>
      <c r="I19" s="14"/>
      <c r="J19" s="46"/>
      <c r="K19" s="14"/>
      <c r="L19" s="14"/>
      <c r="M19" s="14"/>
      <c r="N19" s="14">
        <v>1</v>
      </c>
      <c r="O19" s="47"/>
      <c r="P19" s="46"/>
      <c r="Q19" s="46"/>
      <c r="R19" s="13">
        <v>43992</v>
      </c>
      <c r="S19" s="13">
        <v>44346</v>
      </c>
      <c r="T19" s="50"/>
      <c r="U19" s="51">
        <f t="shared" si="10"/>
        <v>44346</v>
      </c>
      <c r="V19" s="52">
        <v>44180</v>
      </c>
      <c r="W19" s="53"/>
      <c r="X19" s="54">
        <v>1</v>
      </c>
      <c r="Y19" s="48" t="str">
        <f t="shared" si="9"/>
        <v>Destacado</v>
      </c>
      <c r="Z19" s="66"/>
      <c r="AA19" s="67"/>
      <c r="AB19" s="67"/>
      <c r="AC19" s="68"/>
      <c r="AD19" s="67"/>
      <c r="AE19" s="69"/>
      <c r="AF19" s="48" t="str">
        <f t="shared" si="3"/>
        <v>Sin Avance</v>
      </c>
      <c r="AG19" s="70"/>
      <c r="AH19" s="67"/>
      <c r="AI19" s="67"/>
      <c r="AJ19" s="70"/>
      <c r="AK19" s="67"/>
      <c r="AL19" s="69"/>
      <c r="AM19" s="48" t="str">
        <f t="shared" si="4"/>
        <v>Sin Avance</v>
      </c>
      <c r="AN19" s="70"/>
      <c r="AO19" s="67"/>
      <c r="AP19" s="67"/>
      <c r="AQ19" s="70"/>
      <c r="AR19" s="67"/>
      <c r="AS19" s="69"/>
      <c r="AT19" s="48" t="str">
        <f t="shared" si="5"/>
        <v>Sin Avance</v>
      </c>
      <c r="AU19" s="70"/>
      <c r="AV19" s="71"/>
      <c r="AW19" s="67"/>
      <c r="AX19" s="70"/>
      <c r="AY19" s="67"/>
      <c r="AZ19" s="69"/>
      <c r="BA19" s="48" t="str">
        <f t="shared" si="6"/>
        <v>Sin Avance</v>
      </c>
      <c r="BB19" s="70"/>
      <c r="BC19" s="71"/>
      <c r="BD19" s="67"/>
      <c r="BE19" s="70"/>
      <c r="BF19" s="67"/>
      <c r="BG19" s="72"/>
      <c r="BH19" s="48" t="str">
        <f t="shared" si="7"/>
        <v>Sin Avance</v>
      </c>
      <c r="BI19" s="70"/>
      <c r="BJ19" s="71"/>
      <c r="BK19" s="67"/>
      <c r="BL19" s="20">
        <f t="shared" si="1"/>
        <v>1</v>
      </c>
      <c r="BM19" s="19"/>
      <c r="BN19" s="19"/>
      <c r="BO19" s="70"/>
      <c r="BP19" s="71"/>
      <c r="BQ19" s="19" t="s">
        <v>89</v>
      </c>
      <c r="BR19" s="19" t="s">
        <v>89</v>
      </c>
      <c r="BS19" s="60" t="str">
        <f>IF(OR(BL19="Sin Avance",BL19&lt;100%),"En Ejecución",IF(AND(BQ19="SI",BR19="si"),"Cerrada",IF(AND(BQ19="SI",BR19="NO"),"Inefectiva",IF(BQ19="SI","Eficaz",IF(BQ19="NO","Ineficaz","")))))</f>
        <v>Cerrada</v>
      </c>
      <c r="BT19" s="49"/>
      <c r="BU19" s="67"/>
    </row>
    <row r="20" spans="1:73" s="16" customFormat="1" ht="27.6" customHeight="1" x14ac:dyDescent="0.25">
      <c r="A20" s="15"/>
      <c r="B20" s="73"/>
      <c r="C20" s="74"/>
      <c r="D20" s="15"/>
      <c r="E20" s="15"/>
      <c r="F20" s="15"/>
      <c r="G20" s="15"/>
      <c r="H20" s="15"/>
      <c r="I20" s="15"/>
      <c r="J20" s="15"/>
      <c r="K20" s="15"/>
      <c r="L20" s="15"/>
      <c r="M20" s="15"/>
      <c r="N20" s="15"/>
      <c r="O20" s="15"/>
      <c r="P20" s="15"/>
      <c r="Q20" s="15"/>
      <c r="R20" s="73"/>
      <c r="S20" s="73"/>
      <c r="T20" s="73"/>
      <c r="U20" s="73"/>
      <c r="V20" s="75"/>
      <c r="W20" s="15"/>
      <c r="X20" s="73"/>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20"/>
      <c r="BM20" s="76"/>
      <c r="BN20" s="76"/>
      <c r="BO20" s="77"/>
      <c r="BP20" s="15"/>
      <c r="BQ20" s="76"/>
      <c r="BR20" s="76"/>
      <c r="BS20" s="60"/>
      <c r="BT20" s="75"/>
      <c r="BU20" s="15"/>
    </row>
    <row r="21" spans="1:73" s="16" customFormat="1" ht="27.6" customHeight="1" x14ac:dyDescent="0.25">
      <c r="A21" s="15"/>
      <c r="B21" s="78"/>
      <c r="C21" s="74"/>
      <c r="D21" s="15"/>
      <c r="E21" s="15"/>
      <c r="F21" s="15"/>
      <c r="G21" s="15"/>
      <c r="H21" s="15"/>
      <c r="I21" s="15"/>
      <c r="J21" s="15"/>
      <c r="K21" s="15"/>
      <c r="L21" s="15"/>
      <c r="M21" s="15"/>
      <c r="N21" s="15"/>
      <c r="O21" s="15"/>
      <c r="P21" s="15"/>
      <c r="Q21" s="15"/>
      <c r="R21" s="13">
        <v>44053</v>
      </c>
      <c r="S21" s="13">
        <v>44377</v>
      </c>
      <c r="T21" s="50"/>
      <c r="U21" s="51">
        <f t="shared" ref="U21" si="11">IFERROR(S21+T21,0)</f>
        <v>44377</v>
      </c>
      <c r="V21" s="75">
        <v>44331</v>
      </c>
      <c r="W21" s="15"/>
      <c r="X21" s="79" t="s">
        <v>144</v>
      </c>
      <c r="Y21" s="15" t="s">
        <v>146</v>
      </c>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80"/>
      <c r="BM21" s="76"/>
      <c r="BN21" s="76"/>
      <c r="BO21" s="15"/>
      <c r="BP21" s="15"/>
      <c r="BQ21" s="76"/>
      <c r="BR21" s="76"/>
      <c r="BS21" s="60"/>
      <c r="BT21" s="76"/>
      <c r="BU21" s="15"/>
    </row>
    <row r="22" spans="1:73" s="16" customFormat="1" ht="27.6" customHeight="1" x14ac:dyDescent="0.25">
      <c r="A22" s="15"/>
      <c r="B22" s="73"/>
      <c r="C22" s="74"/>
      <c r="D22" s="15"/>
      <c r="E22" s="15"/>
      <c r="F22" s="15"/>
      <c r="G22" s="15"/>
      <c r="H22" s="15"/>
      <c r="I22" s="15"/>
      <c r="J22" s="15"/>
      <c r="K22" s="15"/>
      <c r="L22" s="15"/>
      <c r="M22" s="15"/>
      <c r="N22" s="15"/>
      <c r="O22" s="15"/>
      <c r="P22" s="15"/>
      <c r="Q22" s="15"/>
      <c r="R22" s="73"/>
      <c r="S22" s="73"/>
      <c r="T22" s="73"/>
      <c r="U22" s="73"/>
      <c r="V22" s="75"/>
      <c r="W22" s="15"/>
      <c r="X22" s="79" t="s">
        <v>145</v>
      </c>
      <c r="Y22" s="15" t="s">
        <v>147</v>
      </c>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76"/>
      <c r="BM22" s="76"/>
      <c r="BN22" s="76"/>
      <c r="BO22" s="15"/>
      <c r="BP22" s="15"/>
      <c r="BQ22" s="76"/>
      <c r="BR22" s="76"/>
      <c r="BS22" s="76"/>
      <c r="BT22" s="76"/>
      <c r="BU22" s="15"/>
    </row>
  </sheetData>
  <sheetProtection formatCells="0" formatColumns="0" insertRows="0" insertHyperlinks="0" deleteRows="0" autoFilter="0"/>
  <autoFilter ref="A9:BU19"/>
  <mergeCells count="26">
    <mergeCell ref="V8:Y8"/>
    <mergeCell ref="Z8:AB8"/>
    <mergeCell ref="BI8:BK8"/>
    <mergeCell ref="BM8:BN8"/>
    <mergeCell ref="AU8:AW8"/>
    <mergeCell ref="BS1:BU1"/>
    <mergeCell ref="BS2:BU2"/>
    <mergeCell ref="BS3:BU3"/>
    <mergeCell ref="BS4:BU4"/>
    <mergeCell ref="C1:BR4"/>
    <mergeCell ref="A6:G6"/>
    <mergeCell ref="H6:U6"/>
    <mergeCell ref="A5:BU5"/>
    <mergeCell ref="V6:BU6"/>
    <mergeCell ref="AC8:AF8"/>
    <mergeCell ref="AG8:AI8"/>
    <mergeCell ref="AJ8:AM8"/>
    <mergeCell ref="AN8:AP8"/>
    <mergeCell ref="AQ8:AT8"/>
    <mergeCell ref="BO8:BU8"/>
    <mergeCell ref="H8:Q8"/>
    <mergeCell ref="A8:G8"/>
    <mergeCell ref="AX8:BA8"/>
    <mergeCell ref="BB8:BD8"/>
    <mergeCell ref="BE8:BH8"/>
    <mergeCell ref="R8:U8"/>
  </mergeCells>
  <conditionalFormatting sqref="Y9">
    <cfRule type="cellIs" dxfId="109" priority="244" stopIfTrue="1" operator="equal">
      <formula>"ROJO"</formula>
    </cfRule>
    <cfRule type="cellIs" dxfId="108" priority="245" stopIfTrue="1" operator="equal">
      <formula>"AMARILLO"</formula>
    </cfRule>
    <cfRule type="cellIs" dxfId="107" priority="246" stopIfTrue="1" operator="equal">
      <formula>"OK"</formula>
    </cfRule>
  </conditionalFormatting>
  <conditionalFormatting sqref="AM9">
    <cfRule type="cellIs" dxfId="106" priority="241" stopIfTrue="1" operator="equal">
      <formula>"ROJO"</formula>
    </cfRule>
    <cfRule type="cellIs" dxfId="105" priority="242" stopIfTrue="1" operator="equal">
      <formula>"AMARILLO"</formula>
    </cfRule>
    <cfRule type="cellIs" dxfId="104" priority="243" stopIfTrue="1" operator="equal">
      <formula>"OK"</formula>
    </cfRule>
  </conditionalFormatting>
  <conditionalFormatting sqref="AT9">
    <cfRule type="cellIs" dxfId="103" priority="238" stopIfTrue="1" operator="equal">
      <formula>"ROJO"</formula>
    </cfRule>
    <cfRule type="cellIs" dxfId="102" priority="239" stopIfTrue="1" operator="equal">
      <formula>"AMARILLO"</formula>
    </cfRule>
    <cfRule type="cellIs" dxfId="101" priority="240" stopIfTrue="1" operator="equal">
      <formula>"OK"</formula>
    </cfRule>
  </conditionalFormatting>
  <conditionalFormatting sqref="BA9">
    <cfRule type="cellIs" dxfId="100" priority="235" stopIfTrue="1" operator="equal">
      <formula>"ROJO"</formula>
    </cfRule>
    <cfRule type="cellIs" dxfId="99" priority="236" stopIfTrue="1" operator="equal">
      <formula>"AMARILLO"</formula>
    </cfRule>
    <cfRule type="cellIs" dxfId="98" priority="237" stopIfTrue="1" operator="equal">
      <formula>"OK"</formula>
    </cfRule>
  </conditionalFormatting>
  <conditionalFormatting sqref="BH9">
    <cfRule type="cellIs" dxfId="97" priority="232" stopIfTrue="1" operator="equal">
      <formula>"ROJO"</formula>
    </cfRule>
    <cfRule type="cellIs" dxfId="96" priority="233" stopIfTrue="1" operator="equal">
      <formula>"AMARILLO"</formula>
    </cfRule>
    <cfRule type="cellIs" dxfId="95" priority="234" stopIfTrue="1" operator="equal">
      <formula>"OK"</formula>
    </cfRule>
  </conditionalFormatting>
  <conditionalFormatting sqref="Y7">
    <cfRule type="cellIs" dxfId="94" priority="229" stopIfTrue="1" operator="equal">
      <formula>"ROJO"</formula>
    </cfRule>
    <cfRule type="cellIs" dxfId="93" priority="230" stopIfTrue="1" operator="equal">
      <formula>"AMARILLO"</formula>
    </cfRule>
    <cfRule type="cellIs" dxfId="92" priority="231" stopIfTrue="1" operator="equal">
      <formula>"OK"</formula>
    </cfRule>
  </conditionalFormatting>
  <conditionalFormatting sqref="BL7">
    <cfRule type="cellIs" dxfId="91" priority="228" stopIfTrue="1" operator="equal">
      <formula>1</formula>
    </cfRule>
  </conditionalFormatting>
  <conditionalFormatting sqref="BL7">
    <cfRule type="cellIs" dxfId="90" priority="226" operator="between">
      <formula>0</formula>
      <formula>0.99</formula>
    </cfRule>
    <cfRule type="cellIs" dxfId="89" priority="227" operator="equal">
      <formula>"Sin"</formula>
    </cfRule>
  </conditionalFormatting>
  <conditionalFormatting sqref="AF7">
    <cfRule type="cellIs" dxfId="88" priority="223" stopIfTrue="1" operator="equal">
      <formula>"ROJO"</formula>
    </cfRule>
    <cfRule type="cellIs" dxfId="87" priority="224" stopIfTrue="1" operator="equal">
      <formula>"AMARILLO"</formula>
    </cfRule>
    <cfRule type="cellIs" dxfId="86" priority="225" stopIfTrue="1" operator="equal">
      <formula>"OK"</formula>
    </cfRule>
  </conditionalFormatting>
  <conditionalFormatting sqref="AM7">
    <cfRule type="cellIs" dxfId="85" priority="220" stopIfTrue="1" operator="equal">
      <formula>"ROJO"</formula>
    </cfRule>
    <cfRule type="cellIs" dxfId="84" priority="221" stopIfTrue="1" operator="equal">
      <formula>"AMARILLO"</formula>
    </cfRule>
    <cfRule type="cellIs" dxfId="83" priority="222" stopIfTrue="1" operator="equal">
      <formula>"OK"</formula>
    </cfRule>
  </conditionalFormatting>
  <conditionalFormatting sqref="AT7">
    <cfRule type="cellIs" dxfId="82" priority="217" stopIfTrue="1" operator="equal">
      <formula>"ROJO"</formula>
    </cfRule>
    <cfRule type="cellIs" dxfId="81" priority="218" stopIfTrue="1" operator="equal">
      <formula>"AMARILLO"</formula>
    </cfRule>
    <cfRule type="cellIs" dxfId="80" priority="219" stopIfTrue="1" operator="equal">
      <formula>"OK"</formula>
    </cfRule>
  </conditionalFormatting>
  <conditionalFormatting sqref="BA7">
    <cfRule type="cellIs" dxfId="79" priority="214" stopIfTrue="1" operator="equal">
      <formula>"ROJO"</formula>
    </cfRule>
    <cfRule type="cellIs" dxfId="78" priority="215" stopIfTrue="1" operator="equal">
      <formula>"AMARILLO"</formula>
    </cfRule>
    <cfRule type="cellIs" dxfId="77" priority="216" stopIfTrue="1" operator="equal">
      <formula>"OK"</formula>
    </cfRule>
  </conditionalFormatting>
  <conditionalFormatting sqref="BH7">
    <cfRule type="cellIs" dxfId="76" priority="211" stopIfTrue="1" operator="equal">
      <formula>"ROJO"</formula>
    </cfRule>
    <cfRule type="cellIs" dxfId="75" priority="212" stopIfTrue="1" operator="equal">
      <formula>"AMARILLO"</formula>
    </cfRule>
    <cfRule type="cellIs" dxfId="74" priority="213" stopIfTrue="1" operator="equal">
      <formula>"OK"</formula>
    </cfRule>
  </conditionalFormatting>
  <conditionalFormatting sqref="BS7">
    <cfRule type="cellIs" dxfId="73" priority="208" operator="equal">
      <formula>"INEFECTIVA"</formula>
    </cfRule>
    <cfRule type="cellIs" dxfId="72" priority="209" operator="equal">
      <formula>"CUMPLIDA"</formula>
    </cfRule>
    <cfRule type="containsText" dxfId="71" priority="210" operator="containsText" text="CERRADA">
      <formula>NOT(ISERROR(SEARCH("CERRADA",BS7)))</formula>
    </cfRule>
  </conditionalFormatting>
  <conditionalFormatting sqref="BS7">
    <cfRule type="cellIs" dxfId="70" priority="207" operator="equal">
      <formula>"INCUMPLIDA"</formula>
    </cfRule>
  </conditionalFormatting>
  <conditionalFormatting sqref="BS7">
    <cfRule type="cellIs" dxfId="69" priority="206" operator="equal">
      <formula>"Pendiente"</formula>
    </cfRule>
  </conditionalFormatting>
  <conditionalFormatting sqref="AF9">
    <cfRule type="cellIs" dxfId="68" priority="203" stopIfTrue="1" operator="equal">
      <formula>"ROJO"</formula>
    </cfRule>
    <cfRule type="cellIs" dxfId="67" priority="204" stopIfTrue="1" operator="equal">
      <formula>"AMARILLO"</formula>
    </cfRule>
    <cfRule type="cellIs" dxfId="66" priority="205" stopIfTrue="1" operator="equal">
      <formula>"OK"</formula>
    </cfRule>
  </conditionalFormatting>
  <conditionalFormatting sqref="Y10">
    <cfRule type="expression" dxfId="65" priority="158" stopIfTrue="1">
      <formula>"Sin Avances"</formula>
    </cfRule>
    <cfRule type="cellIs" dxfId="64" priority="200" stopIfTrue="1" operator="equal">
      <formula>"Crítico"</formula>
    </cfRule>
    <cfRule type="cellIs" dxfId="63" priority="201" stopIfTrue="1" operator="equal">
      <formula>"Avance Aceptable"</formula>
    </cfRule>
    <cfRule type="cellIs" dxfId="62" priority="202" stopIfTrue="1" operator="equal">
      <formula>"OK"</formula>
    </cfRule>
  </conditionalFormatting>
  <conditionalFormatting sqref="BS11:BS21">
    <cfRule type="cellIs" dxfId="61" priority="179" operator="equal">
      <formula>"Inefectiva"</formula>
    </cfRule>
    <cfRule type="cellIs" dxfId="60" priority="180" operator="equal">
      <formula>"Eficaz"</formula>
    </cfRule>
    <cfRule type="containsText" dxfId="59" priority="181" operator="containsText" text="CERRADA">
      <formula>NOT(ISERROR(SEARCH("CERRADA",BS11)))</formula>
    </cfRule>
  </conditionalFormatting>
  <conditionalFormatting sqref="BS11:BS21">
    <cfRule type="cellIs" dxfId="58" priority="178" operator="equal">
      <formula>"En Ejecución"</formula>
    </cfRule>
  </conditionalFormatting>
  <conditionalFormatting sqref="BS11:BS21">
    <cfRule type="cellIs" dxfId="57" priority="177" operator="equal">
      <formula>"Ineficaz"</formula>
    </cfRule>
  </conditionalFormatting>
  <conditionalFormatting sqref="Y12 Y14 Y16 Y18">
    <cfRule type="cellIs" dxfId="56" priority="154" stopIfTrue="1" operator="equal">
      <formula>"Destacado"</formula>
    </cfRule>
    <cfRule type="cellIs" dxfId="55" priority="155" stopIfTrue="1" operator="equal">
      <formula>"No Satisfactorio"</formula>
    </cfRule>
    <cfRule type="cellIs" dxfId="54" priority="156" stopIfTrue="1" operator="equal">
      <formula>"Sin Avance"</formula>
    </cfRule>
    <cfRule type="cellIs" dxfId="53" priority="157" stopIfTrue="1" operator="equal">
      <formula>"Satisfactorio"</formula>
    </cfRule>
  </conditionalFormatting>
  <conditionalFormatting sqref="BL11:BL19">
    <cfRule type="cellIs" dxfId="52" priority="108" operator="equal">
      <formula>1</formula>
    </cfRule>
    <cfRule type="cellIs" dxfId="51" priority="109" operator="equal">
      <formula>"Sin Avance"</formula>
    </cfRule>
    <cfRule type="cellIs" dxfId="50" priority="110" stopIfTrue="1" operator="between">
      <formula>0</formula>
      <formula>0.95</formula>
    </cfRule>
  </conditionalFormatting>
  <conditionalFormatting sqref="BL11">
    <cfRule type="cellIs" dxfId="49" priority="107" stopIfTrue="1" operator="between">
      <formula>0.96</formula>
      <formula>0.99</formula>
    </cfRule>
  </conditionalFormatting>
  <conditionalFormatting sqref="BL12:BL15">
    <cfRule type="cellIs" dxfId="48" priority="106" stopIfTrue="1" operator="between">
      <formula>0.96</formula>
      <formula>0.99</formula>
    </cfRule>
  </conditionalFormatting>
  <conditionalFormatting sqref="Y11 Y13 Y15 Y17 Y19">
    <cfRule type="cellIs" dxfId="47" priority="86" stopIfTrue="1" operator="equal">
      <formula>"Destacado"</formula>
    </cfRule>
    <cfRule type="cellIs" dxfId="46" priority="87" stopIfTrue="1" operator="equal">
      <formula>"No Satisfactorio"</formula>
    </cfRule>
    <cfRule type="cellIs" dxfId="45" priority="88" stopIfTrue="1" operator="equal">
      <formula>"Sin Avance"</formula>
    </cfRule>
    <cfRule type="cellIs" dxfId="44" priority="89" stopIfTrue="1" operator="equal">
      <formula>"Satisfactorio"</formula>
    </cfRule>
  </conditionalFormatting>
  <conditionalFormatting sqref="AF11:AF19">
    <cfRule type="cellIs" dxfId="43" priority="62" stopIfTrue="1" operator="equal">
      <formula>"Destacado"</formula>
    </cfRule>
    <cfRule type="cellIs" dxfId="42" priority="63" stopIfTrue="1" operator="equal">
      <formula>"No Satisfactorio"</formula>
    </cfRule>
    <cfRule type="cellIs" dxfId="41" priority="64" stopIfTrue="1" operator="equal">
      <formula>"Sin Avance"</formula>
    </cfRule>
    <cfRule type="cellIs" dxfId="40" priority="65" stopIfTrue="1" operator="equal">
      <formula>"Satisfactorio"</formula>
    </cfRule>
  </conditionalFormatting>
  <conditionalFormatting sqref="AF11:AF19">
    <cfRule type="cellIs" dxfId="39" priority="58" stopIfTrue="1" operator="equal">
      <formula>"Destacado"</formula>
    </cfRule>
    <cfRule type="cellIs" dxfId="38" priority="59" stopIfTrue="1" operator="equal">
      <formula>"No Satisfactorio"</formula>
    </cfRule>
    <cfRule type="cellIs" dxfId="37" priority="60" stopIfTrue="1" operator="equal">
      <formula>"Sin Avance"</formula>
    </cfRule>
    <cfRule type="cellIs" dxfId="36" priority="61" stopIfTrue="1" operator="equal">
      <formula>"Satisfactorio"</formula>
    </cfRule>
  </conditionalFormatting>
  <conditionalFormatting sqref="AM11:AM19">
    <cfRule type="cellIs" dxfId="35" priority="50" stopIfTrue="1" operator="equal">
      <formula>"Destacado"</formula>
    </cfRule>
    <cfRule type="cellIs" dxfId="34" priority="51" stopIfTrue="1" operator="equal">
      <formula>"No Satisfactorio"</formula>
    </cfRule>
    <cfRule type="cellIs" dxfId="33" priority="52" stopIfTrue="1" operator="equal">
      <formula>"Sin Avance"</formula>
    </cfRule>
    <cfRule type="cellIs" dxfId="32" priority="53" stopIfTrue="1" operator="equal">
      <formula>"Satisfactorio"</formula>
    </cfRule>
  </conditionalFormatting>
  <conditionalFormatting sqref="AT11:AT19">
    <cfRule type="cellIs" dxfId="31" priority="42" stopIfTrue="1" operator="equal">
      <formula>"Destacado"</formula>
    </cfRule>
    <cfRule type="cellIs" dxfId="30" priority="43" stopIfTrue="1" operator="equal">
      <formula>"No Satisfactorio"</formula>
    </cfRule>
    <cfRule type="cellIs" dxfId="29" priority="44" stopIfTrue="1" operator="equal">
      <formula>"Sin Avance"</formula>
    </cfRule>
    <cfRule type="cellIs" dxfId="28" priority="45" stopIfTrue="1" operator="equal">
      <formula>"Satisfactorio"</formula>
    </cfRule>
  </conditionalFormatting>
  <conditionalFormatting sqref="BA11:BA19">
    <cfRule type="cellIs" dxfId="27" priority="34" stopIfTrue="1" operator="equal">
      <formula>"Destacado"</formula>
    </cfRule>
    <cfRule type="cellIs" dxfId="26" priority="35" stopIfTrue="1" operator="equal">
      <formula>"No Satisfactorio"</formula>
    </cfRule>
    <cfRule type="cellIs" dxfId="25" priority="36" stopIfTrue="1" operator="equal">
      <formula>"Sin Avance"</formula>
    </cfRule>
    <cfRule type="cellIs" dxfId="24" priority="37" stopIfTrue="1" operator="equal">
      <formula>"Satisfactorio"</formula>
    </cfRule>
  </conditionalFormatting>
  <conditionalFormatting sqref="BH11:BH19">
    <cfRule type="cellIs" dxfId="23" priority="26" stopIfTrue="1" operator="equal">
      <formula>"Destacado"</formula>
    </cfRule>
    <cfRule type="cellIs" dxfId="22" priority="27" stopIfTrue="1" operator="equal">
      <formula>"No Satisfactorio"</formula>
    </cfRule>
    <cfRule type="cellIs" dxfId="21" priority="28" stopIfTrue="1" operator="equal">
      <formula>"Sin Avance"</formula>
    </cfRule>
    <cfRule type="cellIs" dxfId="20" priority="29" stopIfTrue="1" operator="equal">
      <formula>"Satisfactorio"</formula>
    </cfRule>
  </conditionalFormatting>
  <conditionalFormatting sqref="AF10">
    <cfRule type="expression" dxfId="19" priority="17" stopIfTrue="1">
      <formula>"Sin Avances"</formula>
    </cfRule>
    <cfRule type="cellIs" dxfId="18" priority="18" stopIfTrue="1" operator="equal">
      <formula>"Crítico"</formula>
    </cfRule>
    <cfRule type="cellIs" dxfId="17" priority="19" stopIfTrue="1" operator="equal">
      <formula>"Avance Aceptable"</formula>
    </cfRule>
    <cfRule type="cellIs" dxfId="16" priority="20" stopIfTrue="1" operator="equal">
      <formula>"OK"</formula>
    </cfRule>
  </conditionalFormatting>
  <conditionalFormatting sqref="AM10">
    <cfRule type="expression" dxfId="15" priority="13" stopIfTrue="1">
      <formula>"Sin Avances"</formula>
    </cfRule>
    <cfRule type="cellIs" dxfId="14" priority="14" stopIfTrue="1" operator="equal">
      <formula>"Crítico"</formula>
    </cfRule>
    <cfRule type="cellIs" dxfId="13" priority="15" stopIfTrue="1" operator="equal">
      <formula>"Avance Aceptable"</formula>
    </cfRule>
    <cfRule type="cellIs" dxfId="12" priority="16" stopIfTrue="1" operator="equal">
      <formula>"OK"</formula>
    </cfRule>
  </conditionalFormatting>
  <conditionalFormatting sqref="AT10">
    <cfRule type="expression" dxfId="11" priority="9" stopIfTrue="1">
      <formula>"Sin Avances"</formula>
    </cfRule>
    <cfRule type="cellIs" dxfId="10" priority="10" stopIfTrue="1" operator="equal">
      <formula>"Crítico"</formula>
    </cfRule>
    <cfRule type="cellIs" dxfId="9" priority="11" stopIfTrue="1" operator="equal">
      <formula>"Avance Aceptable"</formula>
    </cfRule>
    <cfRule type="cellIs" dxfId="8" priority="12" stopIfTrue="1" operator="equal">
      <formula>"OK"</formula>
    </cfRule>
  </conditionalFormatting>
  <conditionalFormatting sqref="BA10">
    <cfRule type="expression" dxfId="7" priority="5" stopIfTrue="1">
      <formula>"Sin Avances"</formula>
    </cfRule>
    <cfRule type="cellIs" dxfId="6" priority="6" stopIfTrue="1" operator="equal">
      <formula>"Crítico"</formula>
    </cfRule>
    <cfRule type="cellIs" dxfId="5" priority="7" stopIfTrue="1" operator="equal">
      <formula>"Avance Aceptable"</formula>
    </cfRule>
    <cfRule type="cellIs" dxfId="4" priority="8" stopIfTrue="1" operator="equal">
      <formula>"OK"</formula>
    </cfRule>
  </conditionalFormatting>
  <conditionalFormatting sqref="BH10">
    <cfRule type="expression" dxfId="3" priority="1" stopIfTrue="1">
      <formula>"Sin Avances"</formula>
    </cfRule>
    <cfRule type="cellIs" dxfId="2" priority="2" stopIfTrue="1" operator="equal">
      <formula>"Crítico"</formula>
    </cfRule>
    <cfRule type="cellIs" dxfId="1" priority="3" stopIfTrue="1" operator="equal">
      <formula>"Avance Aceptable"</formula>
    </cfRule>
    <cfRule type="cellIs" dxfId="0" priority="4" stopIfTrue="1" operator="equal">
      <formula>"OK"</formula>
    </cfRule>
  </conditionalFormatting>
  <dataValidations count="38">
    <dataValidation type="custom" operator="greaterThanOrEqual" allowBlank="1" showInputMessage="1" showErrorMessage="1" prompt="Dato Calculado !!!_x000a_NO escriba" sqref="U11:U19 U21">
      <formula1>"="</formula1>
    </dataValidation>
    <dataValidation type="whole" operator="greaterThanOrEqual" allowBlank="1" showInputMessage="1" showErrorMessage="1" sqref="I7 I11:I19">
      <formula1>0</formula1>
    </dataValidation>
    <dataValidation type="date" operator="lessThanOrEqual" allowBlank="1" showInputMessage="1" showErrorMessage="1" sqref="B7">
      <formula1>TODAY()</formula1>
    </dataValidation>
    <dataValidation type="date" allowBlank="1" showInputMessage="1" showErrorMessage="1" prompt="Digite dd/mm/aaaa" sqref="S7 S21 S11:S19">
      <formula1>R7</formula1>
      <formula2>R7+365</formula2>
    </dataValidation>
    <dataValidation type="date" allowBlank="1" showInputMessage="1" showErrorMessage="1" prompt="Digite dd/mm/aaaa_x000a_Debe ser entre la fecha de avance y hoy." sqref="BO7 BO11:BO19">
      <formula1>M7</formula1>
      <formula2>TODAY()</formula2>
    </dataValidation>
    <dataValidation type="date" allowBlank="1" showInputMessage="1" showErrorMessage="1" prompt="Digite dd/mm/aaaa" sqref="Z7">
      <formula1>V7</formula1>
      <formula2>TODAY()</formula2>
    </dataValidation>
    <dataValidation operator="greaterThanOrEqual" allowBlank="1" showInputMessage="1" showErrorMessage="1" prompt="Dato Calculado !!!_x000a_NO escriba" sqref="U7"/>
    <dataValidation type="custom" allowBlank="1" showInputMessage="1" showErrorMessage="1" prompt="Dato Calculado !!!_x000a_NO escriba." sqref="Y7 AF7 AM7 BH7 AT7 BA7 BL7">
      <formula1>""</formula1>
    </dataValidation>
    <dataValidation type="whole" allowBlank="1" showInputMessage="1" showErrorMessage="1" prompt="Digite un valor solo SI existe prorroga" sqref="T12 T14:T15 T7">
      <formula1>0</formula1>
      <formula2>3650</formula2>
    </dataValidation>
    <dataValidation type="date" allowBlank="1" showInputMessage="1" showErrorMessage="1" prompt="Digite dd/mm/aaaa" sqref="R21 R7 R11:R19">
      <formula1>B7</formula1>
      <formula2>B7+365</formula2>
    </dataValidation>
    <dataValidation type="date" allowBlank="1" showInputMessage="1" showErrorMessage="1" prompt="Digite dd/mm/aaaa" sqref="V7 V11:V19 AC11:AC19">
      <formula1>R7</formula1>
      <formula2>U7</formula2>
    </dataValidation>
    <dataValidation allowBlank="1" showInputMessage="1" showErrorMessage="1" prompt="Debe ser diligenciado por el Auditor_x000a_Incluya los nombres de los auditores que hacen el seguimiento" sqref="AI7 BK7 AB11:AB19 AW7 BD7 AB7 AP7 AW11:AW19 BK11:BK19 BD11:BD19 BU11:BU19 AP11:AP19 AI11:AI19 BU7"/>
    <dataValidation allowBlank="1" showInputMessage="1" showErrorMessage="1" prompt="Debe ser diligenciado por el Auditor_x000a_Realice el análisis del seguimiento" sqref="AO7 AH7 AV7 BJ7 BC7 AA7 BC11:BC19 AV11:AV19 BJ11:BJ19 BP11:BP19 AH11:AH19 AO11:AO19 AA11:AA19 BP7"/>
    <dataValidation type="list" allowBlank="1" showInputMessage="1" showErrorMessage="1" prompt="Debe ser diligenciada por el Responsable o Coordinador de la acción_x000a_Digite ------&gt; SI_x000a_Si avance = 100% y Si eliminaron la causa del hallazgo" sqref="BN7 BN11:BN19">
      <formula1>valida</formula1>
    </dataValidation>
    <dataValidation type="list" operator="equal" allowBlank="1" showInputMessage="1" showErrorMessage="1" prompt="Debe ser diligenciada por el Responsable o Coordinador de la Acción_x000a_Digite ----&gt; SI_x000a_si avance = 100% _x000a_y cumplio la acción dentro de terminos" sqref="BM7 BM11:BM19">
      <formula1>valida</formula1>
    </dataValidation>
    <dataValidation allowBlank="1" showInputMessage="1" showErrorMessage="1" prompt="Debe ser diligenciado por el Responsable o Coordinador de la acción" sqref="W11:W19 AK7 BF7 AR7 AY7 W7 BF11:BF19 AY11:AY19 AR11:AR19 AD11:AD19 AK11:AK19 AD7"/>
    <dataValidation type="textLength" operator="greaterThan" allowBlank="1" showDropDown="1" showInputMessage="1" showErrorMessage="1" prompt="Registre información si avance = 100%_x000a_y es una Auditoria Externa" sqref="BT7 BT11:BT19">
      <formula1>IF($A7="Auditoria Externa",10,9999)</formula1>
    </dataValidation>
    <dataValidation type="list" allowBlank="1" showInputMessage="1" showErrorMessage="1" prompt="Digite ------&gt; SI_x000a_Si avance = 100% y Si eliminaron la causa del hallazgo" sqref="BR11:BR19 BR7">
      <formula1>valida</formula1>
    </dataValidation>
    <dataValidation type="list" operator="equal" allowBlank="1" showInputMessage="1" showErrorMessage="1" prompt="Digite ----&gt; SI_x000a_si avance = 100% _x000a_y cumplio la acción dentro de terminos" sqref="BQ11:BQ19 BQ7">
      <formula1>valida</formula1>
    </dataValidation>
    <dataValidation type="list" allowBlank="1" showInputMessage="1" showErrorMessage="1" sqref="P11:Q19 P7:Q7">
      <formula1>dependencia</formula1>
    </dataValidation>
    <dataValidation type="list" allowBlank="1" showInputMessage="1" showErrorMessage="1" sqref="A7 A11:A19">
      <formula1>origen</formula1>
    </dataValidation>
    <dataValidation type="list" allowBlank="1" showInputMessage="1" showErrorMessage="1" sqref="K11:K19 K7">
      <formula1>tipo_accion</formula1>
    </dataValidation>
    <dataValidation type="decimal" allowBlank="1" showInputMessage="1" showErrorMessage="1" prompt="Digite un número" sqref="AS12:AS19 AE12:AE19 AL12:AL19 AZ12:AZ19 X12:X15 X7">
      <formula1>0</formula1>
      <formula2>1</formula2>
    </dataValidation>
    <dataValidation type="date" allowBlank="1" showInputMessage="1" showErrorMessage="1" prompt="Digite dd/mm/aaaa" sqref="AN7 AQ7 AU7 AX7 BB7 BE7 BI7 AC7 AG7 AJ7 AG11:AG19 AJ11:AJ19 AN11:AN19 AQ11:AQ19 AU11:AU19 AX11:AX19 BE11:BE19 BB11:BB19 BI11:BI19">
      <formula1>V7</formula1>
      <formula2>TODAY()</formula2>
    </dataValidation>
    <dataValidation type="decimal" allowBlank="1" showInputMessage="1" showErrorMessage="1" prompt="Digite ##" sqref="AZ7 BG7 AS7 AL7">
      <formula1>#REF!</formula1>
      <formula2>1</formula2>
    </dataValidation>
    <dataValidation type="list" allowBlank="1" showInputMessage="1" showErrorMessage="1" sqref="G7 H11:H13 H16:H19 G11:G19">
      <formula1>proceso</formula1>
    </dataValidation>
    <dataValidation allowBlank="1" showInputMessage="1" sqref="BL16:BL20 BO10:XFD10 A10:BL10"/>
    <dataValidation type="textLength" operator="lessThanOrEqual" allowBlank="1" showInputMessage="1" showErrorMessage="1" promptTitle="Limitación longitud de texto" prompt="No más de 255 caracteres" sqref="J11:J19 D11:E19">
      <formula1>255</formula1>
    </dataValidation>
    <dataValidation type="whole" allowBlank="1" showInputMessage="1" showErrorMessage="1" prompt="Digite un valor solo SI existe prorroga" sqref="T11 T13 T16:T19 T21">
      <formula1>0</formula1>
      <formula2>1460</formula2>
    </dataValidation>
    <dataValidation type="custom" allowBlank="1" showInputMessage="1" prompt="Digite un número" sqref="X11 X16:X19">
      <formula1>IF(M11&gt;=1,M11,"")</formula1>
    </dataValidation>
    <dataValidation type="decimal" allowBlank="1" showInputMessage="1" showErrorMessage="1" prompt="Digite dd/mm/aaaa" sqref="AE7">
      <formula1>Y7</formula1>
      <formula2>1</formula2>
    </dataValidation>
    <dataValidation type="custom" allowBlank="1" showInputMessage="1" prompt="Digite un número" sqref="AE11">
      <formula1>IF(V11&gt;=1,V11,"")</formula1>
    </dataValidation>
    <dataValidation type="custom" allowBlank="1" showInputMessage="1" prompt="Digite un número" sqref="AL11 AS11 AZ11">
      <formula1>IF(AD11&gt;=1,AD11,"")</formula1>
    </dataValidation>
    <dataValidation allowBlank="1" showInputMessage="1" prompt="Dato Calculado !!!_x000a_NO escriba." sqref="BL11:BL15"/>
    <dataValidation type="list" allowBlank="1" showInputMessage="1" showErrorMessage="1" sqref="F11:F19">
      <formula1>origen_externo</formula1>
    </dataValidation>
    <dataValidation type="custom" allowBlank="1" showInputMessage="1" prompt="Dato calculado !!!_x000a_No escriba" sqref="BS11:BS21">
      <formula1>"="</formula1>
    </dataValidation>
    <dataValidation operator="equal" allowBlank="1" showErrorMessage="1" prompt="Debe ser diligenciada por el Responsable o Coordinador de la Acción_x000a_Digite ----&gt; SI_x000a_si avance = 100% _x000a_y cumplio la acción dentro de terminos" sqref="BM10"/>
    <dataValidation allowBlank="1" showInputMessage="1" showErrorMessage="1" prompt="Debe ser diligenciada por el Responsable o Coordinador de la acción_x000a_Digite ------&gt; SI_x000a_Si avance = 100% y Si eliminaron la causa del hallazgo" sqref="BN10"/>
  </dataValidations>
  <printOptions horizontalCentered="1"/>
  <pageMargins left="0.23622047244094491" right="0.31496062992125984" top="0.9055118110236221" bottom="0.27559055118110237" header="0" footer="0"/>
  <pageSetup paperSize="9" scale="50" orientation="landscape" r:id="rId1"/>
  <headerFooter alignWithMargins="0">
    <oddHeader xml:space="preserve">&amp;C&amp;"Arial,Negrita"
&amp;G&amp;28&amp;K02-018     &amp;11&amp;K01+000
</oddHeader>
  </headerFooter>
  <colBreaks count="1" manualBreakCount="1">
    <brk id="24" max="1048575" man="1"/>
  </colBreaks>
  <drawing r:id="rId2"/>
  <legacyDrawingHF r:id="rId3"/>
  <pictur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5" sqref="E25"/>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2:I78"/>
  <sheetViews>
    <sheetView topLeftCell="A10" zoomScaleNormal="100" workbookViewId="0">
      <selection sqref="A1:A1048576"/>
    </sheetView>
  </sheetViews>
  <sheetFormatPr baseColWidth="10" defaultColWidth="10" defaultRowHeight="12.75" x14ac:dyDescent="0.2"/>
  <cols>
    <col min="1" max="1" width="6.5703125" style="1" customWidth="1"/>
    <col min="2" max="2" width="19.42578125" style="1" bestFit="1" customWidth="1"/>
    <col min="3" max="3" width="51.85546875" style="1" bestFit="1" customWidth="1"/>
    <col min="4" max="4" width="73.140625" style="1" bestFit="1" customWidth="1"/>
    <col min="5" max="5" width="32.28515625" style="1" customWidth="1"/>
    <col min="6" max="6" width="13.140625" style="1" bestFit="1" customWidth="1"/>
    <col min="7" max="7" width="8.7109375" style="1" bestFit="1" customWidth="1"/>
    <col min="8" max="8" width="7.85546875" style="1" bestFit="1" customWidth="1"/>
    <col min="9" max="9" width="21.85546875" style="1" customWidth="1"/>
    <col min="10" max="10" width="10" style="1"/>
    <col min="11" max="11" width="32.42578125" style="1" customWidth="1"/>
    <col min="12" max="16384" width="10" style="1"/>
  </cols>
  <sheetData>
    <row r="2" spans="1:9" ht="25.5" x14ac:dyDescent="0.2">
      <c r="A2" s="2" t="s">
        <v>41</v>
      </c>
      <c r="B2" s="2" t="s">
        <v>42</v>
      </c>
      <c r="C2" s="2" t="s">
        <v>102</v>
      </c>
      <c r="D2" s="2" t="s">
        <v>43</v>
      </c>
      <c r="E2" s="2" t="s">
        <v>44</v>
      </c>
      <c r="F2" s="2" t="s">
        <v>45</v>
      </c>
      <c r="G2" s="2" t="s">
        <v>46</v>
      </c>
      <c r="H2" s="2" t="s">
        <v>88</v>
      </c>
      <c r="I2" s="2" t="s">
        <v>243</v>
      </c>
    </row>
    <row r="3" spans="1:9" s="8" customFormat="1" ht="13.9" customHeight="1" x14ac:dyDescent="0.2">
      <c r="A3" s="6">
        <v>1</v>
      </c>
      <c r="B3" s="7" t="s">
        <v>124</v>
      </c>
      <c r="C3" s="7" t="s">
        <v>103</v>
      </c>
      <c r="D3" s="7" t="s">
        <v>27</v>
      </c>
      <c r="E3" s="7" t="s">
        <v>131</v>
      </c>
      <c r="F3" s="7" t="s">
        <v>5</v>
      </c>
      <c r="G3" s="7" t="s">
        <v>48</v>
      </c>
      <c r="H3" s="7" t="s">
        <v>89</v>
      </c>
      <c r="I3" s="7" t="s">
        <v>148</v>
      </c>
    </row>
    <row r="4" spans="1:9" s="8" customFormat="1" ht="13.9" customHeight="1" x14ac:dyDescent="0.2">
      <c r="A4" s="6">
        <v>2</v>
      </c>
      <c r="B4" s="7" t="s">
        <v>125</v>
      </c>
      <c r="C4" s="7" t="s">
        <v>104</v>
      </c>
      <c r="D4" s="7" t="s">
        <v>25</v>
      </c>
      <c r="E4" s="7" t="s">
        <v>23</v>
      </c>
      <c r="F4" s="7" t="s">
        <v>1</v>
      </c>
      <c r="G4" s="7" t="s">
        <v>49</v>
      </c>
      <c r="H4" s="7" t="s">
        <v>3</v>
      </c>
      <c r="I4" s="7" t="s">
        <v>149</v>
      </c>
    </row>
    <row r="5" spans="1:9" s="8" customFormat="1" ht="13.9" customHeight="1" x14ac:dyDescent="0.2">
      <c r="A5" s="6">
        <v>3</v>
      </c>
      <c r="B5" s="7" t="s">
        <v>126</v>
      </c>
      <c r="C5" s="7" t="s">
        <v>105</v>
      </c>
      <c r="D5" s="7" t="s">
        <v>29</v>
      </c>
      <c r="E5" s="7" t="s">
        <v>39</v>
      </c>
      <c r="F5" s="7" t="s">
        <v>11</v>
      </c>
      <c r="G5" s="7" t="s">
        <v>38</v>
      </c>
      <c r="H5" s="7"/>
      <c r="I5" s="7" t="s">
        <v>150</v>
      </c>
    </row>
    <row r="6" spans="1:9" s="8" customFormat="1" ht="13.9" customHeight="1" x14ac:dyDescent="0.2">
      <c r="A6" s="6">
        <v>4</v>
      </c>
      <c r="B6" s="7" t="s">
        <v>163</v>
      </c>
      <c r="C6" s="7" t="s">
        <v>106</v>
      </c>
      <c r="D6" s="7" t="s">
        <v>50</v>
      </c>
      <c r="E6" s="7" t="s">
        <v>12</v>
      </c>
      <c r="F6" s="7"/>
      <c r="G6" s="7" t="s">
        <v>51</v>
      </c>
      <c r="H6" s="7"/>
      <c r="I6" s="7" t="s">
        <v>151</v>
      </c>
    </row>
    <row r="7" spans="1:9" s="8" customFormat="1" ht="13.9" customHeight="1" x14ac:dyDescent="0.2">
      <c r="A7" s="6">
        <v>5</v>
      </c>
      <c r="B7" s="7"/>
      <c r="C7" s="7" t="s">
        <v>240</v>
      </c>
      <c r="D7" s="7" t="s">
        <v>52</v>
      </c>
      <c r="E7" s="7" t="s">
        <v>53</v>
      </c>
      <c r="F7" s="7"/>
      <c r="G7" s="7"/>
      <c r="H7" s="2"/>
      <c r="I7" s="2"/>
    </row>
    <row r="8" spans="1:9" s="8" customFormat="1" ht="13.9" customHeight="1" x14ac:dyDescent="0.2">
      <c r="A8" s="6">
        <v>6</v>
      </c>
      <c r="B8" s="7"/>
      <c r="C8" s="7" t="s">
        <v>107</v>
      </c>
      <c r="D8" s="7" t="s">
        <v>4</v>
      </c>
      <c r="E8" s="7" t="s">
        <v>132</v>
      </c>
      <c r="F8" s="7"/>
      <c r="G8" s="7"/>
    </row>
    <row r="9" spans="1:9" s="8" customFormat="1" ht="13.9" customHeight="1" x14ac:dyDescent="0.2">
      <c r="A9" s="6">
        <v>7</v>
      </c>
      <c r="B9" s="7"/>
      <c r="C9" s="7" t="s">
        <v>122</v>
      </c>
      <c r="D9" s="7" t="s">
        <v>54</v>
      </c>
      <c r="E9" s="7" t="s">
        <v>7</v>
      </c>
      <c r="F9" s="7"/>
      <c r="G9" s="7"/>
    </row>
    <row r="10" spans="1:9" s="8" customFormat="1" ht="13.9" customHeight="1" x14ac:dyDescent="0.2">
      <c r="A10" s="6">
        <v>8</v>
      </c>
      <c r="B10" s="7"/>
      <c r="C10" s="7" t="s">
        <v>108</v>
      </c>
      <c r="D10" s="7" t="s">
        <v>36</v>
      </c>
      <c r="E10" s="7" t="s">
        <v>14</v>
      </c>
      <c r="F10" s="7"/>
      <c r="G10" s="7"/>
    </row>
    <row r="11" spans="1:9" s="8" customFormat="1" ht="13.9" customHeight="1" x14ac:dyDescent="0.2">
      <c r="A11" s="6">
        <v>9</v>
      </c>
      <c r="B11" s="7"/>
      <c r="C11" s="7" t="s">
        <v>115</v>
      </c>
      <c r="D11" s="7" t="s">
        <v>22</v>
      </c>
      <c r="E11" s="7" t="s">
        <v>35</v>
      </c>
      <c r="F11" s="7"/>
      <c r="G11" s="7"/>
    </row>
    <row r="12" spans="1:9" s="8" customFormat="1" ht="13.9" customHeight="1" x14ac:dyDescent="0.2">
      <c r="A12" s="6">
        <v>10</v>
      </c>
      <c r="B12" s="7"/>
      <c r="C12" s="7" t="s">
        <v>116</v>
      </c>
      <c r="D12" s="7" t="s">
        <v>24</v>
      </c>
      <c r="E12" s="7" t="s">
        <v>34</v>
      </c>
      <c r="F12" s="7"/>
      <c r="G12" s="7"/>
    </row>
    <row r="13" spans="1:9" s="8" customFormat="1" ht="13.9" customHeight="1" x14ac:dyDescent="0.2">
      <c r="A13" s="6">
        <v>11</v>
      </c>
      <c r="B13" s="7"/>
      <c r="C13" s="7" t="s">
        <v>109</v>
      </c>
      <c r="D13" s="7" t="s">
        <v>30</v>
      </c>
      <c r="E13" s="7" t="s">
        <v>31</v>
      </c>
      <c r="F13" s="7"/>
      <c r="G13" s="7"/>
    </row>
    <row r="14" spans="1:9" s="8" customFormat="1" ht="13.9" customHeight="1" x14ac:dyDescent="0.2">
      <c r="A14" s="6">
        <v>12</v>
      </c>
      <c r="B14" s="9"/>
      <c r="C14" s="7" t="s">
        <v>110</v>
      </c>
      <c r="D14" s="7" t="s">
        <v>40</v>
      </c>
      <c r="E14" s="7" t="s">
        <v>17</v>
      </c>
      <c r="F14" s="7"/>
      <c r="G14" s="7"/>
    </row>
    <row r="15" spans="1:9" s="8" customFormat="1" ht="13.9" customHeight="1" x14ac:dyDescent="0.2">
      <c r="A15" s="6">
        <v>13</v>
      </c>
      <c r="B15" s="7"/>
      <c r="C15" s="7" t="s">
        <v>117</v>
      </c>
      <c r="D15" s="7" t="s">
        <v>18</v>
      </c>
      <c r="E15" s="7" t="s">
        <v>21</v>
      </c>
      <c r="F15" s="7"/>
      <c r="G15" s="7"/>
    </row>
    <row r="16" spans="1:9" s="8" customFormat="1" ht="13.9" customHeight="1" x14ac:dyDescent="0.2">
      <c r="A16" s="6">
        <v>14</v>
      </c>
      <c r="B16" s="10"/>
      <c r="C16" s="10" t="s">
        <v>111</v>
      </c>
      <c r="D16" s="7" t="s">
        <v>55</v>
      </c>
      <c r="E16" s="7" t="s">
        <v>2</v>
      </c>
      <c r="F16" s="7"/>
      <c r="G16" s="7"/>
    </row>
    <row r="17" spans="1:7" s="8" customFormat="1" ht="13.9" customHeight="1" x14ac:dyDescent="0.2">
      <c r="A17" s="6">
        <v>15</v>
      </c>
      <c r="B17" s="10"/>
      <c r="C17" s="10" t="s">
        <v>85</v>
      </c>
      <c r="D17" s="7" t="s">
        <v>56</v>
      </c>
      <c r="E17" s="7" t="s">
        <v>9</v>
      </c>
      <c r="F17" s="7"/>
      <c r="G17" s="7"/>
    </row>
    <row r="18" spans="1:7" s="8" customFormat="1" ht="13.9" customHeight="1" x14ac:dyDescent="0.2">
      <c r="A18" s="6">
        <v>16</v>
      </c>
      <c r="B18" s="10"/>
      <c r="C18" s="10" t="s">
        <v>112</v>
      </c>
      <c r="D18" s="7" t="s">
        <v>57</v>
      </c>
      <c r="E18" s="7" t="s">
        <v>6</v>
      </c>
      <c r="F18" s="7"/>
      <c r="G18" s="7"/>
    </row>
    <row r="19" spans="1:7" s="8" customFormat="1" ht="13.9" customHeight="1" x14ac:dyDescent="0.2">
      <c r="A19" s="6">
        <v>17</v>
      </c>
      <c r="B19" s="7"/>
      <c r="C19" s="7" t="s">
        <v>113</v>
      </c>
      <c r="D19" s="7" t="s">
        <v>58</v>
      </c>
      <c r="E19" s="7" t="s">
        <v>19</v>
      </c>
      <c r="F19" s="7"/>
      <c r="G19" s="7"/>
    </row>
    <row r="20" spans="1:7" s="8" customFormat="1" ht="13.9" customHeight="1" x14ac:dyDescent="0.2">
      <c r="A20" s="6">
        <v>18</v>
      </c>
      <c r="B20" s="7"/>
      <c r="C20" s="7" t="s">
        <v>239</v>
      </c>
      <c r="D20" s="7" t="s">
        <v>33</v>
      </c>
      <c r="E20" s="7" t="s">
        <v>13</v>
      </c>
      <c r="F20" s="7"/>
      <c r="G20" s="7"/>
    </row>
    <row r="21" spans="1:7" s="8" customFormat="1" ht="13.9" customHeight="1" x14ac:dyDescent="0.2">
      <c r="A21" s="6">
        <v>19</v>
      </c>
      <c r="B21" s="7"/>
      <c r="C21" s="7" t="s">
        <v>114</v>
      </c>
      <c r="D21" s="7" t="s">
        <v>59</v>
      </c>
      <c r="E21" s="7" t="s">
        <v>10</v>
      </c>
      <c r="F21" s="7"/>
      <c r="G21" s="7"/>
    </row>
    <row r="22" spans="1:7" s="8" customFormat="1" ht="13.9" customHeight="1" x14ac:dyDescent="0.2">
      <c r="A22" s="6">
        <v>20</v>
      </c>
      <c r="B22" s="7"/>
      <c r="C22" s="7" t="s">
        <v>118</v>
      </c>
      <c r="D22" s="7" t="s">
        <v>60</v>
      </c>
      <c r="E22" s="7" t="s">
        <v>20</v>
      </c>
      <c r="F22" s="7"/>
      <c r="G22" s="7"/>
    </row>
    <row r="23" spans="1:7" s="8" customFormat="1" ht="13.9" customHeight="1" x14ac:dyDescent="0.2">
      <c r="A23" s="6">
        <v>21</v>
      </c>
      <c r="B23" s="7"/>
      <c r="C23" s="7"/>
      <c r="D23" s="7" t="s">
        <v>61</v>
      </c>
      <c r="E23" s="7" t="s">
        <v>62</v>
      </c>
      <c r="F23" s="7"/>
      <c r="G23" s="7"/>
    </row>
    <row r="24" spans="1:7" s="8" customFormat="1" ht="13.9" customHeight="1" x14ac:dyDescent="0.2">
      <c r="A24" s="6">
        <v>22</v>
      </c>
      <c r="B24" s="7"/>
      <c r="C24" s="7"/>
      <c r="D24" s="7" t="s">
        <v>63</v>
      </c>
      <c r="E24" s="7" t="s">
        <v>28</v>
      </c>
      <c r="F24" s="7"/>
      <c r="G24" s="7"/>
    </row>
    <row r="25" spans="1:7" s="8" customFormat="1" ht="13.9" customHeight="1" x14ac:dyDescent="0.2">
      <c r="A25" s="6">
        <v>23</v>
      </c>
      <c r="B25" s="7"/>
      <c r="C25" s="7"/>
      <c r="D25" s="7" t="s">
        <v>64</v>
      </c>
      <c r="E25" s="7" t="s">
        <v>65</v>
      </c>
      <c r="F25" s="7"/>
      <c r="G25" s="7"/>
    </row>
    <row r="26" spans="1:7" s="8" customFormat="1" ht="13.9" customHeight="1" x14ac:dyDescent="0.2">
      <c r="A26" s="6">
        <v>24</v>
      </c>
      <c r="B26" s="7"/>
      <c r="C26" s="7"/>
      <c r="D26" s="7" t="s">
        <v>15</v>
      </c>
      <c r="E26" s="7" t="s">
        <v>32</v>
      </c>
      <c r="F26" s="7"/>
      <c r="G26" s="7"/>
    </row>
    <row r="27" spans="1:7" s="8" customFormat="1" ht="13.9" customHeight="1" x14ac:dyDescent="0.2">
      <c r="A27" s="6">
        <v>25</v>
      </c>
      <c r="B27" s="7"/>
      <c r="C27" s="7"/>
      <c r="D27" s="7" t="s">
        <v>66</v>
      </c>
      <c r="E27" s="7" t="s">
        <v>8</v>
      </c>
      <c r="F27" s="7"/>
      <c r="G27" s="7"/>
    </row>
    <row r="28" spans="1:7" s="8" customFormat="1" ht="13.9" customHeight="1" x14ac:dyDescent="0.2">
      <c r="A28" s="6">
        <v>26</v>
      </c>
      <c r="B28" s="7"/>
      <c r="C28" s="7"/>
      <c r="D28" s="7" t="s">
        <v>67</v>
      </c>
      <c r="E28" s="7" t="s">
        <v>68</v>
      </c>
      <c r="F28" s="7"/>
      <c r="G28" s="7"/>
    </row>
    <row r="29" spans="1:7" s="8" customFormat="1" ht="13.9" customHeight="1" x14ac:dyDescent="0.2">
      <c r="A29" s="6">
        <v>27</v>
      </c>
      <c r="B29" s="7"/>
      <c r="C29" s="7"/>
      <c r="D29" s="7" t="s">
        <v>69</v>
      </c>
      <c r="E29" s="7" t="s">
        <v>16</v>
      </c>
      <c r="F29" s="7"/>
      <c r="G29" s="7"/>
    </row>
    <row r="30" spans="1:7" s="8" customFormat="1" ht="13.9" customHeight="1" x14ac:dyDescent="0.2">
      <c r="A30" s="6">
        <v>28</v>
      </c>
      <c r="B30" s="7"/>
      <c r="C30" s="7"/>
      <c r="D30" s="7" t="s">
        <v>47</v>
      </c>
      <c r="E30" s="7" t="s">
        <v>70</v>
      </c>
      <c r="F30" s="7"/>
      <c r="G30" s="7"/>
    </row>
    <row r="31" spans="1:7" s="8" customFormat="1" ht="13.9" customHeight="1" x14ac:dyDescent="0.2">
      <c r="A31" s="6">
        <v>29</v>
      </c>
      <c r="B31" s="7"/>
      <c r="C31" s="7"/>
      <c r="D31" s="7" t="s">
        <v>23</v>
      </c>
      <c r="E31" s="7" t="s">
        <v>71</v>
      </c>
      <c r="F31" s="7"/>
      <c r="G31" s="7"/>
    </row>
    <row r="32" spans="1:7" s="8" customFormat="1" ht="13.9" customHeight="1" x14ac:dyDescent="0.2">
      <c r="A32" s="6">
        <v>30</v>
      </c>
      <c r="B32" s="7"/>
      <c r="C32" s="7"/>
      <c r="D32" s="7" t="s">
        <v>39</v>
      </c>
      <c r="E32" s="7" t="s">
        <v>72</v>
      </c>
      <c r="F32" s="7"/>
      <c r="G32" s="7"/>
    </row>
    <row r="33" spans="1:7" s="8" customFormat="1" ht="13.9" customHeight="1" x14ac:dyDescent="0.2">
      <c r="A33" s="6">
        <v>31</v>
      </c>
      <c r="B33" s="7"/>
      <c r="C33" s="7"/>
      <c r="D33" s="7" t="s">
        <v>12</v>
      </c>
      <c r="E33" s="7" t="s">
        <v>73</v>
      </c>
      <c r="F33" s="7"/>
      <c r="G33" s="7"/>
    </row>
    <row r="34" spans="1:7" s="8" customFormat="1" ht="13.9" customHeight="1" x14ac:dyDescent="0.2">
      <c r="A34" s="6">
        <v>32</v>
      </c>
      <c r="B34" s="7"/>
      <c r="C34" s="7"/>
      <c r="D34" s="7" t="s">
        <v>53</v>
      </c>
      <c r="E34" s="7" t="s">
        <v>74</v>
      </c>
      <c r="F34" s="7"/>
      <c r="G34" s="7"/>
    </row>
    <row r="35" spans="1:7" s="8" customFormat="1" ht="13.9" customHeight="1" x14ac:dyDescent="0.2">
      <c r="A35" s="6">
        <v>33</v>
      </c>
      <c r="B35" s="7"/>
      <c r="C35" s="7"/>
      <c r="D35" s="7" t="s">
        <v>26</v>
      </c>
      <c r="E35" s="7" t="s">
        <v>75</v>
      </c>
      <c r="F35" s="7"/>
      <c r="G35" s="7"/>
    </row>
    <row r="36" spans="1:7" s="8" customFormat="1" ht="13.9" customHeight="1" x14ac:dyDescent="0.2">
      <c r="A36" s="6">
        <v>34</v>
      </c>
      <c r="B36" s="7"/>
      <c r="C36" s="7"/>
      <c r="D36" s="7" t="s">
        <v>7</v>
      </c>
      <c r="E36" s="7" t="s">
        <v>76</v>
      </c>
      <c r="F36" s="7"/>
      <c r="G36" s="7"/>
    </row>
    <row r="37" spans="1:7" s="8" customFormat="1" ht="13.9" customHeight="1" x14ac:dyDescent="0.2">
      <c r="A37" s="6">
        <v>35</v>
      </c>
      <c r="B37" s="7"/>
      <c r="C37" s="7"/>
      <c r="D37" s="7" t="s">
        <v>14</v>
      </c>
      <c r="E37" s="7" t="s">
        <v>37</v>
      </c>
      <c r="F37" s="7"/>
      <c r="G37" s="7"/>
    </row>
    <row r="38" spans="1:7" s="8" customFormat="1" ht="13.9" customHeight="1" x14ac:dyDescent="0.2">
      <c r="A38" s="6">
        <v>36</v>
      </c>
      <c r="B38" s="7"/>
      <c r="C38" s="7"/>
      <c r="D38" s="7" t="s">
        <v>35</v>
      </c>
      <c r="E38" s="7" t="s">
        <v>77</v>
      </c>
      <c r="F38" s="7"/>
      <c r="G38" s="7"/>
    </row>
    <row r="39" spans="1:7" s="8" customFormat="1" ht="13.9" customHeight="1" x14ac:dyDescent="0.2">
      <c r="A39" s="6">
        <v>37</v>
      </c>
      <c r="B39" s="7"/>
      <c r="C39" s="7"/>
      <c r="D39" s="7" t="s">
        <v>34</v>
      </c>
      <c r="E39" s="7" t="s">
        <v>78</v>
      </c>
      <c r="F39" s="7"/>
      <c r="G39" s="7"/>
    </row>
    <row r="40" spans="1:7" s="8" customFormat="1" ht="13.9" customHeight="1" x14ac:dyDescent="0.2">
      <c r="A40" s="6">
        <v>38</v>
      </c>
      <c r="B40" s="7"/>
      <c r="C40" s="7"/>
      <c r="D40" s="7" t="s">
        <v>31</v>
      </c>
      <c r="E40" s="7" t="s">
        <v>79</v>
      </c>
      <c r="F40" s="7"/>
      <c r="G40" s="7"/>
    </row>
    <row r="41" spans="1:7" s="8" customFormat="1" ht="13.9" customHeight="1" x14ac:dyDescent="0.2">
      <c r="A41" s="6">
        <v>39</v>
      </c>
      <c r="B41" s="7"/>
      <c r="C41" s="7"/>
      <c r="D41" s="7" t="s">
        <v>17</v>
      </c>
      <c r="E41" s="7" t="s">
        <v>80</v>
      </c>
      <c r="F41" s="7"/>
      <c r="G41" s="7"/>
    </row>
    <row r="42" spans="1:7" s="8" customFormat="1" ht="13.9" customHeight="1" x14ac:dyDescent="0.2">
      <c r="A42" s="6">
        <v>40</v>
      </c>
      <c r="B42" s="7"/>
      <c r="C42" s="7"/>
      <c r="D42" s="7" t="s">
        <v>21</v>
      </c>
      <c r="E42" s="7" t="s">
        <v>81</v>
      </c>
      <c r="F42" s="7"/>
      <c r="G42" s="7"/>
    </row>
    <row r="43" spans="1:7" s="8" customFormat="1" ht="13.9" customHeight="1" x14ac:dyDescent="0.2">
      <c r="A43" s="6">
        <v>41</v>
      </c>
      <c r="B43" s="7"/>
      <c r="C43" s="7"/>
      <c r="D43" s="7" t="s">
        <v>2</v>
      </c>
      <c r="E43" s="7" t="s">
        <v>82</v>
      </c>
      <c r="F43" s="7"/>
      <c r="G43" s="7"/>
    </row>
    <row r="44" spans="1:7" s="8" customFormat="1" ht="13.9" customHeight="1" x14ac:dyDescent="0.2">
      <c r="A44" s="6">
        <v>42</v>
      </c>
      <c r="B44" s="7"/>
      <c r="C44" s="7"/>
      <c r="D44" s="7" t="s">
        <v>9</v>
      </c>
      <c r="E44" s="7" t="s">
        <v>83</v>
      </c>
      <c r="F44" s="7"/>
      <c r="G44" s="7"/>
    </row>
    <row r="45" spans="1:7" s="8" customFormat="1" ht="13.9" customHeight="1" x14ac:dyDescent="0.2">
      <c r="A45" s="6">
        <v>43</v>
      </c>
      <c r="B45" s="7"/>
      <c r="C45" s="7"/>
      <c r="D45" s="7" t="s">
        <v>6</v>
      </c>
      <c r="E45" s="7" t="s">
        <v>84</v>
      </c>
      <c r="F45" s="7"/>
      <c r="G45" s="7"/>
    </row>
    <row r="46" spans="1:7" s="8" customFormat="1" ht="13.9" customHeight="1" x14ac:dyDescent="0.2">
      <c r="A46" s="6">
        <v>44</v>
      </c>
      <c r="B46" s="7"/>
      <c r="C46" s="7"/>
      <c r="D46" s="7" t="s">
        <v>19</v>
      </c>
      <c r="E46" s="11"/>
      <c r="F46" s="7"/>
      <c r="G46" s="7"/>
    </row>
    <row r="47" spans="1:7" s="8" customFormat="1" ht="13.9" customHeight="1" x14ac:dyDescent="0.2">
      <c r="A47" s="6">
        <v>45</v>
      </c>
      <c r="B47" s="7"/>
      <c r="C47" s="7"/>
      <c r="D47" s="7" t="s">
        <v>13</v>
      </c>
      <c r="E47" s="11"/>
      <c r="F47" s="7"/>
      <c r="G47" s="7"/>
    </row>
    <row r="48" spans="1:7" s="8" customFormat="1" ht="13.9" customHeight="1" x14ac:dyDescent="0.2">
      <c r="A48" s="6">
        <v>46</v>
      </c>
      <c r="B48" s="7"/>
      <c r="C48" s="7"/>
      <c r="D48" s="7" t="s">
        <v>10</v>
      </c>
      <c r="E48" s="7"/>
      <c r="F48" s="7"/>
      <c r="G48" s="7"/>
    </row>
    <row r="49" spans="1:7" s="8" customFormat="1" ht="13.9" customHeight="1" x14ac:dyDescent="0.2">
      <c r="A49" s="6">
        <v>47</v>
      </c>
      <c r="B49" s="7"/>
      <c r="C49" s="7"/>
      <c r="D49" s="7" t="s">
        <v>20</v>
      </c>
      <c r="E49" s="7"/>
      <c r="F49" s="7"/>
      <c r="G49" s="7"/>
    </row>
    <row r="50" spans="1:7" s="8" customFormat="1" ht="13.9" customHeight="1" x14ac:dyDescent="0.2">
      <c r="A50" s="6">
        <v>48</v>
      </c>
      <c r="B50" s="7"/>
      <c r="C50" s="7"/>
      <c r="D50" s="7" t="s">
        <v>62</v>
      </c>
      <c r="E50" s="7"/>
      <c r="F50" s="7"/>
      <c r="G50" s="7"/>
    </row>
    <row r="51" spans="1:7" s="8" customFormat="1" ht="13.9" customHeight="1" x14ac:dyDescent="0.2">
      <c r="A51" s="6">
        <v>49</v>
      </c>
      <c r="B51" s="7"/>
      <c r="C51" s="7"/>
      <c r="D51" s="7" t="s">
        <v>28</v>
      </c>
      <c r="E51" s="7"/>
      <c r="F51" s="7"/>
      <c r="G51" s="7"/>
    </row>
    <row r="52" spans="1:7" s="8" customFormat="1" ht="13.9" customHeight="1" x14ac:dyDescent="0.2">
      <c r="A52" s="6">
        <v>50</v>
      </c>
      <c r="B52" s="7"/>
      <c r="C52" s="7"/>
      <c r="D52" s="7" t="s">
        <v>65</v>
      </c>
      <c r="E52" s="7"/>
      <c r="F52" s="7"/>
      <c r="G52" s="7"/>
    </row>
    <row r="53" spans="1:7" s="8" customFormat="1" ht="13.9" customHeight="1" x14ac:dyDescent="0.2">
      <c r="A53" s="6">
        <v>51</v>
      </c>
      <c r="B53" s="7"/>
      <c r="C53" s="7"/>
      <c r="D53" s="7" t="s">
        <v>32</v>
      </c>
      <c r="E53" s="7"/>
      <c r="F53" s="7"/>
      <c r="G53" s="7"/>
    </row>
    <row r="54" spans="1:7" s="8" customFormat="1" ht="13.9" customHeight="1" x14ac:dyDescent="0.2">
      <c r="A54" s="6">
        <v>52</v>
      </c>
      <c r="B54" s="7"/>
      <c r="C54" s="7"/>
      <c r="D54" s="7" t="s">
        <v>8</v>
      </c>
      <c r="E54" s="7"/>
      <c r="F54" s="7"/>
      <c r="G54" s="7"/>
    </row>
    <row r="55" spans="1:7" s="8" customFormat="1" ht="13.9" customHeight="1" x14ac:dyDescent="0.2">
      <c r="A55" s="6">
        <v>53</v>
      </c>
      <c r="B55" s="7"/>
      <c r="C55" s="7"/>
      <c r="D55" s="7" t="s">
        <v>68</v>
      </c>
      <c r="E55" s="7"/>
      <c r="F55" s="7"/>
      <c r="G55" s="7"/>
    </row>
    <row r="56" spans="1:7" s="8" customFormat="1" ht="13.9" customHeight="1" x14ac:dyDescent="0.2">
      <c r="A56" s="6">
        <v>54</v>
      </c>
      <c r="B56" s="7"/>
      <c r="C56" s="7"/>
      <c r="D56" s="7" t="s">
        <v>16</v>
      </c>
      <c r="E56" s="7"/>
      <c r="F56" s="7"/>
      <c r="G56" s="7"/>
    </row>
    <row r="57" spans="1:7" s="8" customFormat="1" ht="13.9" customHeight="1" x14ac:dyDescent="0.2">
      <c r="A57" s="6">
        <v>55</v>
      </c>
      <c r="B57" s="7"/>
      <c r="C57" s="7"/>
      <c r="D57" s="7" t="s">
        <v>70</v>
      </c>
      <c r="E57" s="7"/>
      <c r="F57" s="7"/>
      <c r="G57" s="7"/>
    </row>
    <row r="58" spans="1:7" s="8" customFormat="1" ht="13.9" customHeight="1" x14ac:dyDescent="0.2">
      <c r="A58" s="6">
        <v>56</v>
      </c>
      <c r="B58" s="7"/>
      <c r="C58" s="7"/>
      <c r="D58" s="7" t="s">
        <v>71</v>
      </c>
      <c r="E58" s="7"/>
      <c r="F58" s="7"/>
      <c r="G58" s="7"/>
    </row>
    <row r="59" spans="1:7" s="8" customFormat="1" ht="13.9" customHeight="1" x14ac:dyDescent="0.2">
      <c r="A59" s="6">
        <v>57</v>
      </c>
      <c r="B59" s="7"/>
      <c r="C59" s="7"/>
      <c r="D59" s="7" t="s">
        <v>72</v>
      </c>
      <c r="E59" s="7"/>
      <c r="F59" s="7"/>
      <c r="G59" s="7"/>
    </row>
    <row r="60" spans="1:7" s="8" customFormat="1" ht="13.9" customHeight="1" x14ac:dyDescent="0.2">
      <c r="A60" s="6">
        <v>58</v>
      </c>
      <c r="B60" s="7"/>
      <c r="C60" s="7"/>
      <c r="D60" s="7" t="s">
        <v>73</v>
      </c>
      <c r="E60" s="7"/>
      <c r="F60" s="7"/>
      <c r="G60" s="7"/>
    </row>
    <row r="61" spans="1:7" s="8" customFormat="1" ht="13.9" customHeight="1" x14ac:dyDescent="0.2">
      <c r="A61" s="6">
        <v>59</v>
      </c>
      <c r="B61" s="7"/>
      <c r="C61" s="7"/>
      <c r="D61" s="7" t="s">
        <v>74</v>
      </c>
      <c r="E61" s="7"/>
      <c r="F61" s="7"/>
      <c r="G61" s="7"/>
    </row>
    <row r="62" spans="1:7" s="8" customFormat="1" ht="13.9" customHeight="1" x14ac:dyDescent="0.2">
      <c r="A62" s="6">
        <v>60</v>
      </c>
      <c r="B62" s="7"/>
      <c r="C62" s="7"/>
      <c r="D62" s="7" t="s">
        <v>75</v>
      </c>
      <c r="E62" s="7"/>
      <c r="F62" s="7"/>
      <c r="G62" s="7"/>
    </row>
    <row r="63" spans="1:7" s="8" customFormat="1" ht="13.9" customHeight="1" x14ac:dyDescent="0.2">
      <c r="A63" s="6">
        <v>61</v>
      </c>
      <c r="B63" s="7"/>
      <c r="C63" s="7"/>
      <c r="D63" s="7" t="s">
        <v>76</v>
      </c>
      <c r="E63" s="11"/>
      <c r="F63" s="7"/>
      <c r="G63" s="7"/>
    </row>
    <row r="64" spans="1:7" s="8" customFormat="1" ht="13.9" customHeight="1" x14ac:dyDescent="0.2">
      <c r="A64" s="6">
        <v>62</v>
      </c>
      <c r="B64" s="7"/>
      <c r="C64" s="7"/>
      <c r="D64" s="7" t="s">
        <v>37</v>
      </c>
      <c r="E64" s="11"/>
      <c r="F64" s="7"/>
      <c r="G64" s="7"/>
    </row>
    <row r="65" spans="1:7" s="8" customFormat="1" ht="13.9" customHeight="1" x14ac:dyDescent="0.2">
      <c r="A65" s="6">
        <v>63</v>
      </c>
      <c r="B65" s="7"/>
      <c r="C65" s="7"/>
      <c r="D65" s="7" t="s">
        <v>77</v>
      </c>
      <c r="E65" s="11"/>
      <c r="F65" s="7"/>
      <c r="G65" s="7"/>
    </row>
    <row r="66" spans="1:7" s="8" customFormat="1" ht="13.9" customHeight="1" x14ac:dyDescent="0.2">
      <c r="A66" s="6">
        <v>64</v>
      </c>
      <c r="B66" s="7"/>
      <c r="C66" s="7"/>
      <c r="D66" s="7" t="s">
        <v>78</v>
      </c>
      <c r="E66" s="11"/>
      <c r="F66" s="7"/>
      <c r="G66" s="7"/>
    </row>
    <row r="67" spans="1:7" s="8" customFormat="1" ht="13.9" customHeight="1" x14ac:dyDescent="0.2">
      <c r="A67" s="6">
        <v>65</v>
      </c>
      <c r="B67" s="7"/>
      <c r="C67" s="7"/>
      <c r="D67" s="7" t="s">
        <v>79</v>
      </c>
      <c r="E67" s="11"/>
      <c r="F67" s="7"/>
      <c r="G67" s="7"/>
    </row>
    <row r="68" spans="1:7" s="8" customFormat="1" ht="13.9" customHeight="1" x14ac:dyDescent="0.2">
      <c r="A68" s="6">
        <v>66</v>
      </c>
      <c r="B68" s="7"/>
      <c r="C68" s="7"/>
      <c r="D68" s="7" t="s">
        <v>80</v>
      </c>
      <c r="E68" s="11"/>
      <c r="F68" s="7"/>
      <c r="G68" s="7"/>
    </row>
    <row r="69" spans="1:7" s="8" customFormat="1" ht="13.9" customHeight="1" x14ac:dyDescent="0.2">
      <c r="A69" s="6">
        <v>67</v>
      </c>
      <c r="B69" s="7"/>
      <c r="C69" s="7"/>
      <c r="D69" s="7" t="s">
        <v>81</v>
      </c>
      <c r="E69" s="11"/>
      <c r="F69" s="7"/>
      <c r="G69" s="7"/>
    </row>
    <row r="70" spans="1:7" s="8" customFormat="1" ht="13.9" customHeight="1" x14ac:dyDescent="0.2">
      <c r="A70" s="6">
        <v>68</v>
      </c>
      <c r="B70" s="7"/>
      <c r="C70" s="7"/>
      <c r="D70" s="7" t="s">
        <v>82</v>
      </c>
      <c r="E70" s="11"/>
      <c r="F70" s="7"/>
      <c r="G70" s="7"/>
    </row>
    <row r="71" spans="1:7" s="8" customFormat="1" ht="13.9" customHeight="1" x14ac:dyDescent="0.2">
      <c r="A71" s="6">
        <v>69</v>
      </c>
      <c r="B71" s="7"/>
      <c r="C71" s="7"/>
      <c r="D71" s="7" t="s">
        <v>83</v>
      </c>
      <c r="E71" s="11"/>
      <c r="F71" s="7"/>
      <c r="G71" s="7"/>
    </row>
    <row r="72" spans="1:7" s="8" customFormat="1" ht="13.9" customHeight="1" x14ac:dyDescent="0.2">
      <c r="A72" s="6">
        <v>70</v>
      </c>
      <c r="B72" s="7"/>
      <c r="C72" s="7"/>
      <c r="D72" s="7" t="s">
        <v>84</v>
      </c>
      <c r="E72" s="11"/>
      <c r="F72" s="7"/>
      <c r="G72" s="7"/>
    </row>
    <row r="73" spans="1:7" s="8" customFormat="1" ht="13.9" customHeight="1" x14ac:dyDescent="0.2">
      <c r="A73" s="6">
        <v>71</v>
      </c>
      <c r="B73" s="7"/>
      <c r="C73" s="7"/>
      <c r="D73" s="7"/>
      <c r="E73" s="11"/>
      <c r="F73" s="7"/>
      <c r="G73" s="7"/>
    </row>
    <row r="74" spans="1:7" s="8" customFormat="1" ht="13.9" customHeight="1" x14ac:dyDescent="0.2">
      <c r="A74" s="6">
        <v>72</v>
      </c>
      <c r="B74" s="7"/>
      <c r="C74" s="7"/>
      <c r="D74" s="7"/>
      <c r="E74" s="11"/>
      <c r="F74" s="7"/>
      <c r="G74" s="7"/>
    </row>
    <row r="75" spans="1:7" s="8" customFormat="1" ht="13.9" customHeight="1" x14ac:dyDescent="0.2">
      <c r="A75" s="6">
        <v>73</v>
      </c>
      <c r="B75" s="7"/>
      <c r="C75" s="7"/>
      <c r="D75" s="7"/>
      <c r="E75" s="11"/>
      <c r="F75" s="7"/>
      <c r="G75" s="7"/>
    </row>
    <row r="76" spans="1:7" s="8" customFormat="1" ht="13.9" customHeight="1" x14ac:dyDescent="0.2">
      <c r="A76" s="6">
        <v>74</v>
      </c>
      <c r="B76" s="7"/>
      <c r="C76" s="7"/>
      <c r="D76" s="7"/>
      <c r="E76" s="11"/>
      <c r="F76" s="7"/>
      <c r="G76" s="7"/>
    </row>
    <row r="77" spans="1:7" s="8" customFormat="1" ht="13.9" customHeight="1" x14ac:dyDescent="0.2"/>
    <row r="78" spans="1:7" s="8" customFormat="1" x14ac:dyDescent="0.2"/>
  </sheetData>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10</vt:i4>
      </vt:variant>
    </vt:vector>
  </HeadingPairs>
  <TitlesOfParts>
    <vt:vector size="13" baseType="lpstr">
      <vt:lpstr>FOR-AC-001</vt:lpstr>
      <vt:lpstr>Hoja1</vt:lpstr>
      <vt:lpstr>bd</vt:lpstr>
      <vt:lpstr>'FOR-AC-001'!Área_de_impresión</vt:lpstr>
      <vt:lpstr>dependencia</vt:lpstr>
      <vt:lpstr>estado</vt:lpstr>
      <vt:lpstr>origen</vt:lpstr>
      <vt:lpstr>origen_externo</vt:lpstr>
      <vt:lpstr>proceso</vt:lpstr>
      <vt:lpstr>tipo_accion</vt:lpstr>
      <vt:lpstr>'FOR-AC-001'!Títulos_a_imprimir</vt:lpstr>
      <vt:lpstr>ubicacion_origen</vt:lpstr>
      <vt:lpstr>valida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Guillermo Patiño Muñoz</dc:creator>
  <cp:lastModifiedBy>Sofy Lorena Arenas Vera</cp:lastModifiedBy>
  <cp:lastPrinted>2021-06-29T17:32:12Z</cp:lastPrinted>
  <dcterms:created xsi:type="dcterms:W3CDTF">2019-03-08T19:35:24Z</dcterms:created>
  <dcterms:modified xsi:type="dcterms:W3CDTF">2021-09-29T15:12:38Z</dcterms:modified>
</cp:coreProperties>
</file>