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Martha Cardoso\Documents\SDIS\1. Implementación MIPG y CI\2021-05-11 Instructivo mapas de aseguramiento (final)\Recibidos\"/>
    </mc:Choice>
  </mc:AlternateContent>
  <xr:revisionPtr revIDLastSave="0" documentId="13_ncr:1_{BC380299-52F9-4F8A-8FC6-EC0D3C079114}" xr6:coauthVersionLast="46" xr6:coauthVersionMax="47" xr10:uidLastSave="{00000000-0000-0000-0000-000000000000}"/>
  <bookViews>
    <workbookView xWindow="-120" yWindow="-120" windowWidth="20730" windowHeight="11160" tabRatio="510" activeTab="2" xr2:uid="{00000000-000D-0000-FFFF-FFFF00000000}"/>
  </bookViews>
  <sheets>
    <sheet name="Segunda línea" sheetId="5" r:id="rId1"/>
    <sheet name="Opciones" sheetId="4" state="hidden" r:id="rId2"/>
    <sheet name="Mapa de aseguramiento" sheetId="7" r:id="rId3"/>
    <sheet name="Instrucciones diligenciamiento" sheetId="3" r:id="rId4"/>
  </sheets>
  <definedNames>
    <definedName name="_xlnm._FilterDatabase" localSheetId="2" hidden="1">'Mapa de aseguramiento'!$B$8:$M$54</definedName>
    <definedName name="_xlnm._FilterDatabase" localSheetId="0" hidden="1">'Segunda línea'!$B$12:$Z$58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2" i="7" l="1"/>
  <c r="M32" i="7"/>
  <c r="L33" i="7"/>
  <c r="M33" i="7"/>
  <c r="L34" i="7"/>
  <c r="M34" i="7"/>
  <c r="L35" i="7"/>
  <c r="M35" i="7"/>
  <c r="L36" i="7"/>
  <c r="M36" i="7"/>
  <c r="L37" i="7"/>
  <c r="M37" i="7"/>
  <c r="L38" i="7"/>
  <c r="M38" i="7"/>
  <c r="L39" i="7"/>
  <c r="M39" i="7"/>
  <c r="L40" i="7"/>
  <c r="M40" i="7"/>
  <c r="L41" i="7"/>
  <c r="M41" i="7"/>
  <c r="L42" i="7"/>
  <c r="M42" i="7"/>
  <c r="L43" i="7"/>
  <c r="M43" i="7"/>
  <c r="L44" i="7"/>
  <c r="M44" i="7"/>
  <c r="L45" i="7"/>
  <c r="M45" i="7"/>
  <c r="L46" i="7"/>
  <c r="M46" i="7"/>
  <c r="L47" i="7"/>
  <c r="M47" i="7"/>
  <c r="L48" i="7"/>
  <c r="M48" i="7"/>
  <c r="L49" i="7"/>
  <c r="M49" i="7"/>
  <c r="L50" i="7"/>
  <c r="M50" i="7"/>
  <c r="L51" i="7"/>
  <c r="M51" i="7"/>
  <c r="L52" i="7"/>
  <c r="M52" i="7"/>
  <c r="L53" i="7"/>
  <c r="M53" i="7"/>
  <c r="L54" i="7"/>
  <c r="M54" i="7"/>
  <c r="L11" i="7"/>
  <c r="M11" i="7"/>
  <c r="L12" i="7"/>
  <c r="M12" i="7"/>
  <c r="L13" i="7"/>
  <c r="M13" i="7"/>
  <c r="L14" i="7"/>
  <c r="M14" i="7"/>
  <c r="L15" i="7"/>
  <c r="M15" i="7"/>
  <c r="L18" i="7"/>
  <c r="M18" i="7"/>
  <c r="L19" i="7"/>
  <c r="M19" i="7"/>
  <c r="L20" i="7"/>
  <c r="M20" i="7"/>
  <c r="L21" i="7"/>
  <c r="M21" i="7"/>
  <c r="L22" i="7"/>
  <c r="M22" i="7"/>
  <c r="L23" i="7"/>
  <c r="M23" i="7"/>
  <c r="L24" i="7"/>
  <c r="M24" i="7"/>
  <c r="L25" i="7"/>
  <c r="M25" i="7"/>
  <c r="L26" i="7"/>
  <c r="M26" i="7"/>
  <c r="L27" i="7"/>
  <c r="M27" i="7"/>
  <c r="L28" i="7"/>
  <c r="M28" i="7"/>
  <c r="L29" i="7"/>
  <c r="M29" i="7"/>
  <c r="W18" i="5" l="1"/>
  <c r="W15" i="5" l="1"/>
  <c r="X15" i="5" s="1"/>
  <c r="W16" i="5"/>
  <c r="X16" i="5" s="1"/>
  <c r="W17" i="5"/>
  <c r="X17" i="5" s="1"/>
  <c r="X18" i="5"/>
  <c r="W19" i="5"/>
  <c r="X19" i="5" s="1"/>
  <c r="W22" i="5"/>
  <c r="X22" i="5" s="1"/>
  <c r="W23" i="5"/>
  <c r="X23" i="5" s="1"/>
  <c r="W24" i="5"/>
  <c r="X24" i="5" s="1"/>
  <c r="W25" i="5"/>
  <c r="X25" i="5" s="1"/>
  <c r="W26" i="5"/>
  <c r="X26" i="5" s="1"/>
  <c r="W27" i="5"/>
  <c r="X27" i="5" s="1"/>
  <c r="W28" i="5"/>
  <c r="X28" i="5" s="1"/>
  <c r="W29" i="5"/>
  <c r="X29" i="5" s="1"/>
  <c r="W30" i="5"/>
  <c r="X30" i="5" s="1"/>
  <c r="W31" i="5"/>
  <c r="X31" i="5" s="1"/>
  <c r="W32" i="5"/>
  <c r="X32" i="5" s="1"/>
  <c r="W33" i="5"/>
  <c r="X33" i="5" s="1"/>
  <c r="W34" i="5"/>
  <c r="X34" i="5" s="1"/>
  <c r="W35" i="5"/>
  <c r="X35" i="5" s="1"/>
  <c r="W36" i="5"/>
  <c r="X36" i="5" s="1"/>
  <c r="W37" i="5"/>
  <c r="X37" i="5" s="1"/>
  <c r="W38" i="5"/>
  <c r="X38" i="5" s="1"/>
  <c r="W39" i="5"/>
  <c r="X39" i="5" s="1"/>
  <c r="W40" i="5"/>
  <c r="X40" i="5" s="1"/>
  <c r="W41" i="5"/>
  <c r="X41" i="5" s="1"/>
  <c r="W42" i="5"/>
  <c r="X42" i="5" s="1"/>
  <c r="Y42" i="5" s="1"/>
  <c r="W43" i="5"/>
  <c r="X43" i="5" s="1"/>
  <c r="Y43" i="5" s="1"/>
  <c r="W44" i="5"/>
  <c r="X44" i="5" s="1"/>
  <c r="Y44" i="5" s="1"/>
  <c r="W45" i="5"/>
  <c r="X45" i="5" s="1"/>
  <c r="Y45" i="5" s="1"/>
  <c r="W46" i="5"/>
  <c r="X46" i="5" s="1"/>
  <c r="Y46" i="5" s="1"/>
  <c r="W47" i="5"/>
  <c r="X47" i="5" s="1"/>
  <c r="Y47" i="5" s="1"/>
  <c r="W48" i="5"/>
  <c r="X48" i="5" s="1"/>
  <c r="Y48" i="5" s="1"/>
  <c r="W49" i="5"/>
  <c r="X49" i="5" s="1"/>
  <c r="Y49" i="5" s="1"/>
  <c r="W50" i="5"/>
  <c r="X50" i="5" s="1"/>
  <c r="Y50" i="5" s="1"/>
  <c r="W51" i="5"/>
  <c r="X51" i="5" s="1"/>
  <c r="Y51" i="5" s="1"/>
  <c r="W52" i="5"/>
  <c r="X52" i="5" s="1"/>
  <c r="Y52" i="5" s="1"/>
  <c r="W53" i="5"/>
  <c r="X53" i="5" s="1"/>
  <c r="Y53" i="5" s="1"/>
  <c r="W54" i="5"/>
  <c r="X54" i="5" s="1"/>
  <c r="Y54" i="5" s="1"/>
  <c r="W55" i="5"/>
  <c r="X55" i="5" s="1"/>
  <c r="Y55" i="5" s="1"/>
  <c r="W56" i="5"/>
  <c r="X56" i="5" s="1"/>
  <c r="Y56" i="5" s="1"/>
  <c r="W57" i="5"/>
  <c r="X57" i="5" s="1"/>
  <c r="Y57" i="5" s="1"/>
  <c r="W58" i="5"/>
  <c r="X58" i="5" s="1"/>
  <c r="Y58" i="5" s="1"/>
  <c r="M58" i="5"/>
  <c r="N58" i="5" s="1"/>
  <c r="Z47" i="5" l="1"/>
  <c r="Z55" i="5"/>
  <c r="Z51" i="5"/>
  <c r="Z57" i="5"/>
  <c r="Z46" i="5"/>
  <c r="Z43" i="5"/>
  <c r="Z53" i="5"/>
  <c r="Z49" i="5"/>
  <c r="Z45" i="5"/>
  <c r="Z41" i="5"/>
  <c r="Y41" i="5"/>
  <c r="Z28" i="5"/>
  <c r="Y28" i="5"/>
  <c r="Y16" i="5"/>
  <c r="Z16" i="5"/>
  <c r="Y40" i="5"/>
  <c r="Z40" i="5"/>
  <c r="Y39" i="5"/>
  <c r="Z39" i="5"/>
  <c r="Y37" i="5"/>
  <c r="Z37" i="5"/>
  <c r="Y35" i="5"/>
  <c r="Z35" i="5"/>
  <c r="Y31" i="5"/>
  <c r="Z31" i="5"/>
  <c r="Y27" i="5"/>
  <c r="Z27" i="5"/>
  <c r="Y23" i="5"/>
  <c r="Z23" i="5"/>
  <c r="Z19" i="5"/>
  <c r="Y19" i="5"/>
  <c r="Z38" i="5"/>
  <c r="Y38" i="5"/>
  <c r="Z32" i="5"/>
  <c r="Y32" i="5"/>
  <c r="Z24" i="5"/>
  <c r="Y24" i="5"/>
  <c r="Z58" i="5"/>
  <c r="Z56" i="5"/>
  <c r="Z54" i="5"/>
  <c r="Z52" i="5"/>
  <c r="Z50" i="5"/>
  <c r="Z48" i="5"/>
  <c r="Z44" i="5"/>
  <c r="Z42" i="5"/>
  <c r="Z36" i="5"/>
  <c r="Y36" i="5"/>
  <c r="Z34" i="5"/>
  <c r="Y34" i="5"/>
  <c r="Z30" i="5"/>
  <c r="Y30" i="5"/>
  <c r="Z26" i="5"/>
  <c r="Y26" i="5"/>
  <c r="Y22" i="5"/>
  <c r="Z22" i="5"/>
  <c r="Y18" i="5"/>
  <c r="Z18" i="5"/>
  <c r="Y33" i="5"/>
  <c r="Z33" i="5"/>
  <c r="Y29" i="5"/>
  <c r="Z29" i="5"/>
  <c r="Y25" i="5"/>
  <c r="Z25" i="5"/>
  <c r="Z17" i="5"/>
  <c r="Y17" i="5"/>
  <c r="Y15" i="5"/>
  <c r="Z15" i="5"/>
  <c r="M57" i="5" l="1"/>
  <c r="N57" i="5" s="1"/>
  <c r="M56" i="5"/>
  <c r="N56" i="5" s="1"/>
  <c r="M55" i="5"/>
  <c r="N55" i="5" s="1"/>
  <c r="M54" i="5"/>
  <c r="N54" i="5" s="1"/>
  <c r="M53" i="5" l="1"/>
  <c r="N53" i="5" s="1"/>
  <c r="M52" i="5" l="1"/>
  <c r="N52" i="5" s="1"/>
  <c r="M48" i="5" l="1"/>
  <c r="N48" i="5" s="1"/>
  <c r="M47" i="5" l="1"/>
  <c r="N47" i="5" s="1"/>
  <c r="M46" i="5" l="1"/>
  <c r="N46" i="5" s="1"/>
  <c r="M45" i="5" l="1"/>
  <c r="N45" i="5" s="1"/>
  <c r="M44" i="5"/>
  <c r="N44" i="5" s="1"/>
  <c r="M43" i="5"/>
  <c r="N43" i="5" s="1"/>
  <c r="M42" i="5"/>
  <c r="N42" i="5" s="1"/>
  <c r="M41" i="5"/>
  <c r="N41" i="5" s="1"/>
  <c r="M40" i="5"/>
  <c r="N40" i="5" s="1"/>
  <c r="M39" i="5"/>
  <c r="N39" i="5" s="1"/>
  <c r="M38" i="5"/>
  <c r="N38" i="5" s="1"/>
  <c r="M37" i="5"/>
  <c r="N37" i="5" s="1"/>
  <c r="M36" i="5"/>
  <c r="N36" i="5" s="1"/>
  <c r="M35" i="5" l="1"/>
  <c r="N35" i="5" s="1"/>
  <c r="M34" i="5"/>
  <c r="N34" i="5" s="1"/>
  <c r="M33" i="5" l="1"/>
  <c r="N33" i="5" s="1"/>
  <c r="M32" i="5"/>
  <c r="N32" i="5" s="1"/>
  <c r="M31" i="5"/>
  <c r="N31" i="5" s="1"/>
  <c r="M30" i="5"/>
  <c r="N30" i="5" s="1"/>
  <c r="M29" i="5"/>
  <c r="N29" i="5" s="1"/>
  <c r="M28" i="5"/>
  <c r="N28" i="5" s="1"/>
  <c r="M27" i="5"/>
  <c r="N27" i="5" s="1"/>
  <c r="M26" i="5" l="1"/>
  <c r="N26" i="5" s="1"/>
  <c r="M25" i="5"/>
  <c r="N25" i="5" s="1"/>
  <c r="M24" i="5" l="1"/>
  <c r="N24" i="5" s="1"/>
  <c r="M23" i="5" l="1"/>
  <c r="N23" i="5" s="1"/>
  <c r="M22" i="5"/>
  <c r="N22" i="5" s="1"/>
  <c r="M21" i="5" l="1"/>
  <c r="N21" i="5" s="1"/>
  <c r="M20" i="5"/>
  <c r="N20" i="5" s="1"/>
  <c r="M19" i="5"/>
  <c r="N19" i="5" s="1"/>
  <c r="M18" i="5" l="1"/>
  <c r="N18" i="5" s="1"/>
  <c r="M17" i="5"/>
  <c r="N17" i="5" s="1"/>
  <c r="M16" i="5" l="1"/>
  <c r="N16" i="5" s="1"/>
  <c r="M15" i="5" l="1"/>
  <c r="N15" i="5" s="1"/>
  <c r="W14" i="5" l="1"/>
  <c r="M31" i="7" l="1"/>
  <c r="L31" i="7"/>
  <c r="M30" i="7"/>
  <c r="L30" i="7"/>
</calcChain>
</file>

<file path=xl/sharedStrings.xml><?xml version="1.0" encoding="utf-8"?>
<sst xmlns="http://schemas.openxmlformats.org/spreadsheetml/2006/main" count="892" uniqueCount="357">
  <si>
    <t>Versión:  0</t>
  </si>
  <si>
    <r>
      <t>Fecha de diligenciamiento:</t>
    </r>
    <r>
      <rPr>
        <i/>
        <sz val="11"/>
        <color theme="1"/>
        <rFont val="Arial"/>
        <family val="2"/>
      </rPr>
      <t xml:space="preserve"> relacione la fecha en que se diligencia el formato.</t>
    </r>
  </si>
  <si>
    <t>No.</t>
  </si>
  <si>
    <t>Proceso</t>
  </si>
  <si>
    <t>Diseño e innovación de los servicios sociales</t>
  </si>
  <si>
    <t>Prestación de servicios para la inclusión social</t>
  </si>
  <si>
    <t>Atención a la ciudadanía</t>
  </si>
  <si>
    <t>Planeación estratégica</t>
  </si>
  <si>
    <t>Comunicación estratégica</t>
  </si>
  <si>
    <t>Tecnologías de la información</t>
  </si>
  <si>
    <t>Gestión del conocimiento</t>
  </si>
  <si>
    <t>Auditoría y control</t>
  </si>
  <si>
    <t>Inspección, vigilancia y control</t>
  </si>
  <si>
    <t>Gestión de talento humano</t>
  </si>
  <si>
    <t>Gestión de soporte y mantenimiento tecnológico</t>
  </si>
  <si>
    <t>Gestión contractual</t>
  </si>
  <si>
    <t>Gestión financiera</t>
  </si>
  <si>
    <t>Gestión de infraestructura física</t>
  </si>
  <si>
    <t>Gestión ambiental</t>
  </si>
  <si>
    <t>Gestión documental</t>
  </si>
  <si>
    <t>Gestión logística</t>
  </si>
  <si>
    <t>Gestión jurídica</t>
  </si>
  <si>
    <t>Procesos</t>
  </si>
  <si>
    <t>Dependencia</t>
  </si>
  <si>
    <t>Criterios para la identificación de la segunda línea de defensa</t>
  </si>
  <si>
    <t>Clasificación</t>
  </si>
  <si>
    <t>Riesgo asociado</t>
  </si>
  <si>
    <t>Controles de primera línea</t>
  </si>
  <si>
    <t>Aseguramiento y controles de segunda línea</t>
  </si>
  <si>
    <t>Proveedor de aseguramiento</t>
  </si>
  <si>
    <t>Criterios evaluadores de la función de aseguramiento</t>
  </si>
  <si>
    <t>Prácticas y metodología</t>
  </si>
  <si>
    <t>Comunicación de resultados</t>
  </si>
  <si>
    <t>Documentación</t>
  </si>
  <si>
    <t>Total</t>
  </si>
  <si>
    <t>Nivel de confianza</t>
  </si>
  <si>
    <t>Acción de la tercera línea de defensa</t>
  </si>
  <si>
    <t>Interpretación del nivel de confianza</t>
  </si>
  <si>
    <t>Responsable de ejecutar el aspecto</t>
  </si>
  <si>
    <t>Fecha de elaboración:</t>
  </si>
  <si>
    <t>Nombre del encargado de diligenciar el formato:</t>
  </si>
  <si>
    <t>Correo electrónico del encargado de diligenciar el formato:</t>
  </si>
  <si>
    <t>x</t>
  </si>
  <si>
    <t>Criterios</t>
  </si>
  <si>
    <t>X</t>
  </si>
  <si>
    <t>Interpretación</t>
  </si>
  <si>
    <t>La Oficina de Control Interno confiará en los resultados del aseguramiento de la segunda línea y, basado en sus informes, auditará la efectividad de dicha función, evitando evaluar los controles de la primera línea.</t>
  </si>
  <si>
    <t>Acciones</t>
  </si>
  <si>
    <t>Ninguna</t>
  </si>
  <si>
    <t>Dependencia que apoya la elaboración:</t>
  </si>
  <si>
    <t>Jefe de la dependencia que apoya la elaboración:</t>
  </si>
  <si>
    <t>Nombre del encargado de apoyar la elaboración:</t>
  </si>
  <si>
    <t>Correo electrónico del encargado de apoyar la elaboración:</t>
  </si>
  <si>
    <t>Aseguramiento alto</t>
  </si>
  <si>
    <t>Aseguramiento medio</t>
  </si>
  <si>
    <t>Aseguramiento bajo</t>
  </si>
  <si>
    <t>MAPA DE ASEGURAMIENTO</t>
  </si>
  <si>
    <t>INSTRUCCIONES DE DILIGENCIAMIENTO DEL FORMATO "ELABORACIÓN MAPA DE ASEGURAMIENTO INSTITUCIONAL"</t>
  </si>
  <si>
    <t>Página: 2 de 2</t>
  </si>
  <si>
    <t>Página: 1 de 2</t>
  </si>
  <si>
    <t>Página 1</t>
  </si>
  <si>
    <r>
      <t xml:space="preserve">Proceso: </t>
    </r>
    <r>
      <rPr>
        <i/>
        <sz val="11"/>
        <color theme="1"/>
        <rFont val="Arial"/>
        <family val="2"/>
      </rPr>
      <t>seleccione en el campo habilitado una de las opciones de la lista desplegable de acuerdo con el proceso al cual pertenece el aspecto clave.</t>
    </r>
  </si>
  <si>
    <r>
      <t xml:space="preserve">No.: </t>
    </r>
    <r>
      <rPr>
        <i/>
        <sz val="11"/>
        <color theme="1"/>
        <rFont val="Arial"/>
        <family val="2"/>
      </rPr>
      <t>número consecutivo del aspecto clave de éxito identificado</t>
    </r>
    <r>
      <rPr>
        <sz val="11"/>
        <color theme="1"/>
        <rFont val="Arial"/>
        <family val="2"/>
      </rPr>
      <t>.</t>
    </r>
  </si>
  <si>
    <r>
      <t xml:space="preserve">Responsable de liderar el aspecto: </t>
    </r>
    <r>
      <rPr>
        <i/>
        <sz val="11"/>
        <color theme="1"/>
        <rFont val="Arial"/>
        <family val="2"/>
      </rPr>
      <t>Indicar el responsable de liderar el aspecto clave identificado.</t>
    </r>
  </si>
  <si>
    <r>
      <t xml:space="preserve">Dependencia: </t>
    </r>
    <r>
      <rPr>
        <i/>
        <sz val="11"/>
        <color theme="1"/>
        <rFont val="Arial"/>
        <family val="2"/>
      </rPr>
      <t>Indicar el área funcional del responsable de liderar el aspecto.</t>
    </r>
  </si>
  <si>
    <r>
      <t xml:space="preserve">Aspecto clave de éxito: </t>
    </r>
    <r>
      <rPr>
        <i/>
        <sz val="11"/>
        <color theme="1"/>
        <rFont val="Arial"/>
        <family val="2"/>
      </rPr>
      <t>Indicar el aspecto clave de la entidad identificado. Son los programas, proyectos, procesos, sistemas, entre otros de la entidad que agregan valor para el cumplimiento de los objetivos institucionales.</t>
    </r>
  </si>
  <si>
    <t>Riesgo asociado: Indicar el riesgo asociado al aspecto clave identificado. Si un aspecto tiene más de un riesgo asociado, se deberá incluir nuevamente el aspecto en la fila siguiente para registrar la información de dicho riesgo.</t>
  </si>
  <si>
    <r>
      <rPr>
        <sz val="11"/>
        <rFont val="Arial"/>
        <family val="2"/>
      </rPr>
      <t xml:space="preserve">¿El responsable pertenece a la alta o media gerencia? </t>
    </r>
    <r>
      <rPr>
        <i/>
        <sz val="11"/>
        <rFont val="Arial"/>
        <family val="2"/>
      </rPr>
      <t>En esta sección, marque con una X la respuesta correspondiente a la pregunta formulada.</t>
    </r>
  </si>
  <si>
    <r>
      <t xml:space="preserve">¿Responde ante la Alta Dirección por el aspecto clave? </t>
    </r>
    <r>
      <rPr>
        <i/>
        <sz val="11"/>
        <rFont val="Arial"/>
        <family val="2"/>
      </rPr>
      <t>En esta sección, marque con una X la respuesta correspondiente a la pregunta formulada.</t>
    </r>
  </si>
  <si>
    <r>
      <rPr>
        <sz val="11"/>
        <rFont val="Arial"/>
        <family val="2"/>
      </rPr>
      <t>¿Realiza actividades de seguimiento?</t>
    </r>
    <r>
      <rPr>
        <i/>
        <sz val="11"/>
        <rFont val="Arial"/>
        <family val="2"/>
      </rPr>
      <t xml:space="preserve"> En esta sección, marque con una X la respuesta correspondiente a la pregunta formulada.</t>
    </r>
  </si>
  <si>
    <r>
      <rPr>
        <sz val="11"/>
        <rFont val="Arial"/>
        <family val="2"/>
      </rPr>
      <t>Clasificación:</t>
    </r>
    <r>
      <rPr>
        <i/>
        <sz val="11"/>
        <rFont val="Arial"/>
        <family val="2"/>
      </rPr>
      <t xml:space="preserve"> esta celda registra automáticamente la clasificación de los controles dependiendo de las respuestas ofrecidas a las tres preguntas anteriores.</t>
    </r>
  </si>
  <si>
    <t>¿El aspecto requiere aseguramiento de segunda línea?</t>
  </si>
  <si>
    <r>
      <t xml:space="preserve">¿El aspecto requiere aseguramiento de segunda línea?: </t>
    </r>
    <r>
      <rPr>
        <i/>
        <sz val="11"/>
        <rFont val="Arial"/>
        <family val="2"/>
      </rPr>
      <t>esta celda indica si el aspecto clave requiere aseguramiento de segunda línea de acuerdo con la clasificación obtenida</t>
    </r>
    <r>
      <rPr>
        <sz val="11"/>
        <rFont val="Arial"/>
        <family val="2"/>
      </rPr>
      <t>.</t>
    </r>
    <r>
      <rPr>
        <i/>
        <sz val="11"/>
        <rFont val="Arial"/>
        <family val="2"/>
      </rPr>
      <t>Si la respuesta es 'No', no se debe continuar con el diligenciamiento de los demás campos del riesgo asociado al aspecto clave.</t>
    </r>
  </si>
  <si>
    <r>
      <t xml:space="preserve">Aseguramiento y controles de segunda línea: </t>
    </r>
    <r>
      <rPr>
        <i/>
        <sz val="11"/>
        <rFont val="Arial"/>
        <family val="2"/>
      </rPr>
      <t>registrar los servicios de aseguramiento ofrecidos por la segunda línea definidos para el aspecto clave identificado.</t>
    </r>
  </si>
  <si>
    <r>
      <t>Proveedor de aseguramiento:</t>
    </r>
    <r>
      <rPr>
        <i/>
        <sz val="11"/>
        <rFont val="Arial"/>
        <family val="2"/>
      </rPr>
      <t xml:space="preserve"> registrar el cargo de quien proveerá los servicios de aseguramiento de segunda línea para el aspecto clave identificado.</t>
    </r>
  </si>
  <si>
    <t>El formato presenta cinco (5) criterios evaluadores los cuales deben ser revisados por la Oficina de Control Interno y, si está de acuerdo con ellos, los ratificará. En caso de no estar de acuerdo, propondrá otros que considere relevantes para evaluar el nivel de confianza de los servicios de aseguramiento que provee la segunda línea. Adicionalmente, deberá confirmar la ponderación propuesta de cada criterio o deberá modificar cada ponderación de acuerdo con su criterio. La ponderación de todos los criterios evauadores debe sumar 100%.</t>
  </si>
  <si>
    <r>
      <t>Criterios evaluadores de la función de aseguramiento:</t>
    </r>
    <r>
      <rPr>
        <i/>
        <sz val="11"/>
        <color theme="1"/>
        <rFont val="Arial"/>
        <family val="2"/>
      </rPr>
      <t xml:space="preserve"> la Oficina de Control Interno deberá calificar en escala de 1 a 5 el desempeño de cada uno de los criterios evaluadores definidos.</t>
    </r>
  </si>
  <si>
    <r>
      <t xml:space="preserve">Total: </t>
    </r>
    <r>
      <rPr>
        <i/>
        <sz val="11"/>
        <color theme="1"/>
        <rFont val="Arial"/>
        <family val="2"/>
      </rPr>
      <t xml:space="preserve">esta celda registra automáticamente la calificación ponderada de los criterios evaluadores para cada aspecto clave. </t>
    </r>
  </si>
  <si>
    <r>
      <t xml:space="preserve">Nivel de confianza: </t>
    </r>
    <r>
      <rPr>
        <i/>
        <sz val="11"/>
        <color theme="1"/>
        <rFont val="Arial"/>
        <family val="2"/>
      </rPr>
      <t>esta celda indica automáticamente el nivel de confianza del servicio de aseguramiento de acuerdo con la calificación obtenida.</t>
    </r>
  </si>
  <si>
    <r>
      <t xml:space="preserve">Interpretación del nivel de confianza: </t>
    </r>
    <r>
      <rPr>
        <i/>
        <sz val="11"/>
        <color theme="1"/>
        <rFont val="Arial"/>
        <family val="2"/>
      </rPr>
      <t>indica automáticamente el significado del nivel de confianza obtenido y las acciones correspondientes.</t>
    </r>
  </si>
  <si>
    <r>
      <t xml:space="preserve">Acción de la tercera línea de defensa: </t>
    </r>
    <r>
      <rPr>
        <i/>
        <sz val="11"/>
        <color theme="1"/>
        <rFont val="Arial"/>
        <family val="2"/>
      </rPr>
      <t>indica automáticamente la acción que deberá realizar la Oficina de Control Itenro de acuerdo con la calificación del nivel de confianza obtenida para el aspecto.</t>
    </r>
  </si>
  <si>
    <r>
      <t xml:space="preserve">Responsable de ejecutar el aspecto: </t>
    </r>
    <r>
      <rPr>
        <i/>
        <sz val="11"/>
        <color theme="1"/>
        <rFont val="Arial"/>
        <family val="2"/>
      </rPr>
      <t>Indicar el responsable de ejecutar el aspecto clave identificado</t>
    </r>
  </si>
  <si>
    <r>
      <t xml:space="preserve">Nivel de confianza: </t>
    </r>
    <r>
      <rPr>
        <i/>
        <sz val="11"/>
        <color theme="1"/>
        <rFont val="Arial"/>
        <family val="2"/>
      </rPr>
      <t>seleccione en el campo habilitado una de las opciones de la lista desplegable de acuerdo con el nivel de confianza obtenido para el servicio de aseguramiento.</t>
    </r>
  </si>
  <si>
    <t>Página 2</t>
  </si>
  <si>
    <t>En esta sección del formato se deben consolidar únicamente la información de segunda y tercera línea de defensa de los aspectos identificados según la matriz de la página 1.</t>
  </si>
  <si>
    <t>Responsable de liderar el aspecto (directivo)</t>
  </si>
  <si>
    <t>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t>
  </si>
  <si>
    <t>Incluirá el aspecto en la priorización de aspectos a evaluar en el Plan Anual de Auditoría</t>
  </si>
  <si>
    <t>La Oficina de Control Interno podrá auditar y generar hallazgos y recomendaciones a la función de aseguramiento de segunda línea para su mejora, y evaluar los aspectos que considere relevantes de la primera línea de defensa.</t>
  </si>
  <si>
    <t>Evaluará la inclusión del aspecto en la priorización de aspectos a evaluar en el Plan Anual de Auditoría</t>
  </si>
  <si>
    <t>PROCESO GESTIÓN DEL SISTEMA INTEGRADO - SIG
FORMATO MAPA DE ASEGURAMIENTO INSTITUCIONAL</t>
  </si>
  <si>
    <t>Frecuencia</t>
  </si>
  <si>
    <t>Objetivo y alcance</t>
  </si>
  <si>
    <t>Ejecución del responsable</t>
  </si>
  <si>
    <t>Dependencia responsable de la elaboración:</t>
  </si>
  <si>
    <t>Subdirección de Diseño, Evaluación y Sistematización</t>
  </si>
  <si>
    <r>
      <t xml:space="preserve">Jefe de la dependencia responsable de la elaboración: </t>
    </r>
    <r>
      <rPr>
        <i/>
        <sz val="11"/>
        <rFont val="Arial"/>
        <family val="2"/>
      </rPr>
      <t>relacione el nombre del jefe de la dependencia responsable de la elaboración del mapa de aseguramiento.</t>
    </r>
  </si>
  <si>
    <t>Jefe de la dependencia responsable de la elaboración:</t>
  </si>
  <si>
    <r>
      <t>Dependencia Dependencia responsable de la elaboración:</t>
    </r>
    <r>
      <rPr>
        <i/>
        <sz val="11"/>
        <rFont val="Arial"/>
        <family val="2"/>
      </rPr>
      <t xml:space="preserve"> campo prediligenciado con el nombre de la dependencia responsable de la elaboración del mapa de aseguramiento en la entidad, Subdirección de Diseño, Evaluación y Sistematización-SDES.</t>
    </r>
  </si>
  <si>
    <r>
      <t xml:space="preserve">Nombre del encargado de diligenciar el formato: </t>
    </r>
    <r>
      <rPr>
        <i/>
        <sz val="11"/>
        <rFont val="Arial"/>
        <family val="2"/>
      </rPr>
      <t>relacione el nombre del funcionario o contratista de la SDES, encargado de diligenciar este formato .</t>
    </r>
  </si>
  <si>
    <r>
      <t xml:space="preserve">Correo electrónico del encargado de diligenciar el formato: </t>
    </r>
    <r>
      <rPr>
        <i/>
        <sz val="11"/>
        <rFont val="Arial"/>
        <family val="2"/>
      </rPr>
      <t>relacione el correo del funcionario o contratista de la SDES, encargado de diligenciar este formato.</t>
    </r>
  </si>
  <si>
    <r>
      <t>Dependencia que apoya la elaboración:</t>
    </r>
    <r>
      <rPr>
        <i/>
        <sz val="11"/>
        <rFont val="Arial"/>
        <family val="2"/>
      </rPr>
      <t xml:space="preserve"> campo prediligenciado con el nombre de la dependencia responsable de apoyar la elaboración del mapa de aseguramiento en la entidad, Oficina de Control Interno-OCI.</t>
    </r>
  </si>
  <si>
    <r>
      <t xml:space="preserve">Jefe de la dependencia que apoya la elaboración: </t>
    </r>
    <r>
      <rPr>
        <i/>
        <sz val="11"/>
        <rFont val="Arial"/>
        <family val="2"/>
      </rPr>
      <t>relacione el nombre del jefe de la dependencia que apoya la elaboración del mapa de aseguramiento.</t>
    </r>
  </si>
  <si>
    <r>
      <t xml:space="preserve">Nombre del encargado de apoyar la elaboración: </t>
    </r>
    <r>
      <rPr>
        <i/>
        <sz val="11"/>
        <rFont val="Arial"/>
        <family val="2"/>
      </rPr>
      <t>relacione el nombre del funcionario o contratista de la OCI, encargado de apoyar la elaboración del mapa de aseguramiento</t>
    </r>
  </si>
  <si>
    <r>
      <t xml:space="preserve">Correo electrónico del encargado de apoyar la elaboración: </t>
    </r>
    <r>
      <rPr>
        <i/>
        <sz val="11"/>
        <rFont val="Arial"/>
        <family val="2"/>
      </rPr>
      <t>relacione el correo del funcionario o contratista de la OCI, encargado de apoyar la elaboración del mapa de aseguramiento.</t>
    </r>
  </si>
  <si>
    <t>Oficina de Control Interno</t>
  </si>
  <si>
    <r>
      <t>Responsable de ejecutar el aspecto: i</t>
    </r>
    <r>
      <rPr>
        <i/>
        <sz val="11"/>
        <color theme="1"/>
        <rFont val="Arial"/>
        <family val="2"/>
      </rPr>
      <t>ndicar el responsable (funcionario, contratista o equipo de trabajo) de ejecutar el aspecto clave identificado</t>
    </r>
  </si>
  <si>
    <r>
      <t xml:space="preserve">Responsable de liderar el aspecto: </t>
    </r>
    <r>
      <rPr>
        <i/>
        <sz val="11"/>
        <color theme="1"/>
        <rFont val="Arial"/>
        <family val="2"/>
      </rPr>
      <t>indicar el cargo del directivo perteneciente a la media o alta administración responsable de liderar el aspecto clave identificado.</t>
    </r>
  </si>
  <si>
    <r>
      <t xml:space="preserve">Dependencia: </t>
    </r>
    <r>
      <rPr>
        <i/>
        <sz val="11"/>
        <color theme="1"/>
        <rFont val="Arial"/>
        <family val="2"/>
      </rPr>
      <t>indicar el área funcional responsable de liderar el aspecto.</t>
    </r>
  </si>
  <si>
    <r>
      <t xml:space="preserve">Riesgo asociado: </t>
    </r>
    <r>
      <rPr>
        <i/>
        <sz val="11"/>
        <rFont val="Arial"/>
        <family val="2"/>
      </rPr>
      <t>indicar el riesgo asociado al aspecto clave identificado. Si un aspecto tiene más de un riesgo asociado, se deberá incluir nuevamente el aspecto en la fila siguiente para registrar la información de dicho riesgo. Se recomienta ver el mapa de riesgos del proceso y registrar los riesgos ya identificados para el aspecto clave.</t>
    </r>
  </si>
  <si>
    <r>
      <t xml:space="preserve">Controles de primera línea: </t>
    </r>
    <r>
      <rPr>
        <i/>
        <sz val="11"/>
        <rFont val="Arial"/>
        <family val="2"/>
      </rPr>
      <t>Registrar los controles de primera línea para el riesgo asociado que se está registrando.Se recomienta ver el mapa de riesgos del proceso y registrar los controles ya diseñados para el aspecto clave.</t>
    </r>
  </si>
  <si>
    <r>
      <t xml:space="preserve">Aspecto clave </t>
    </r>
    <r>
      <rPr>
        <sz val="10"/>
        <rFont val="Arial"/>
        <family val="2"/>
      </rPr>
      <t>a asegurar</t>
    </r>
  </si>
  <si>
    <t>El responsable de liderar pertenece a la alta o media gerencia</t>
  </si>
  <si>
    <t>Responde ante la Alta Dirección por el aspecto clave</t>
  </si>
  <si>
    <t>Realiza actividades de seguimiento</t>
  </si>
  <si>
    <r>
      <t>Responsable de liderar el aspecto (</t>
    </r>
    <r>
      <rPr>
        <sz val="10"/>
        <rFont val="Arial"/>
        <family val="2"/>
      </rPr>
      <t>funcionario de la alta dirección</t>
    </r>
    <r>
      <rPr>
        <sz val="10"/>
        <color theme="1"/>
        <rFont val="Arial"/>
        <family val="2"/>
      </rPr>
      <t>)</t>
    </r>
  </si>
  <si>
    <t>Aspecto clave a asegurar</t>
  </si>
  <si>
    <t>Código: FOR-GS-018</t>
  </si>
  <si>
    <t>Fecha: Memo I2021017182 – 09/06/2021</t>
  </si>
  <si>
    <t>Diana Larisa Caruso López</t>
  </si>
  <si>
    <t>Myriam Malambo, Jose Arthur Bernal, Andrés Gómez</t>
  </si>
  <si>
    <t>Gerencia de las políticas sociales</t>
  </si>
  <si>
    <t>Sistema de Gestión</t>
  </si>
  <si>
    <t>Subsecretario</t>
  </si>
  <si>
    <t xml:space="preserve">Equipo SIAC </t>
  </si>
  <si>
    <t>Subsecretaría</t>
  </si>
  <si>
    <t>Posibilidad de que no se promuevan mejoras a los servicios sociales según las necesidades de la ciudadanía.</t>
  </si>
  <si>
    <t>Trimestralmente, el equipo SIAC solicita a la Oficina Asesora de Comunicaciones - OAC, la publicación en la página web de la entidad, menú Atención ciudadana, el reporte de resultados de las encuestas de percepción del Servicio Integral de Atención a la Ciudadanía con el fin de que las diferentes dependencias de la entidad consulten la información y desarrollen acciones de mejora si hay lugar. En caso de no ser publicado se realiza seguimiento a la solicitud hasta que se efectúa la publicación. Como evidencia se cuenta con las solicitudes de publicación a la OAC y los reportes publicados en la página web.</t>
  </si>
  <si>
    <t>Validar semestralmente la socialización del reporte de resultados de las encuestas de percepción implementadas por el SIAC sea presentado al  Comité Institucional de Gestión y desempeño.</t>
  </si>
  <si>
    <t>Subsecretario o quién él delegue.</t>
  </si>
  <si>
    <t>Subdirectores técnicos de las  áreas misionales de: infancia, juventud, adultez, vejez, lgbti, ICI,SGIL,discapacidad, nutrición , abastecimiento</t>
  </si>
  <si>
    <t>direcciones territorial, dirección poblacional, dirección de nutrición y abastecimiento</t>
  </si>
  <si>
    <t>Posibilidad de tener servicios diseñados que no contemplan las necesidades de la población vulnerable.</t>
  </si>
  <si>
    <t>Cada vez que las subdirecciones misionales requieran  crear,  transformar o actualizar un servicio social, el representante del área presentará para revisión y validación  en la instancia denominada Mesa Técnica Gis,  la cual verificará que la propuesta del servicio se encuentre en coherencia con el plan de desarrollo, el proyecto de inversión, los objetivos estratégicos de la entidad y en especial en identificar  las necesidades  la población objeto atender. 
Una vez validado se someterá a aprobación por  parte del Comité Institucional de Gestión y Desempeño de acuerdo con las funciones establecidas.</t>
  </si>
  <si>
    <t xml:space="preserve">Comité Institucional de Gestión y desempeño </t>
  </si>
  <si>
    <t xml:space="preserve">Subsecretario </t>
  </si>
  <si>
    <t>Mesas trabajo con cada subdirección técnica para la revisión y verificación del servicio a crear o transformar corrresponda al lineamiento establecido por la  entidad para la creación, transformación o actualización de los servicios.
Mesa Técnica Gis , en el que se revisa y valida la creación, transformación o actulialización de los servicios sociales de la SDIS. La cual se reune de acuerdo con la demanda de las áreas misionales.</t>
  </si>
  <si>
    <t>Ejecución de las fases de formulación, implementación, seguimiento y/o evaluación de las políticas sociales</t>
  </si>
  <si>
    <t>Director(a) poblacional</t>
  </si>
  <si>
    <t>Subdirectores técnicos poblacionales, líderes de política pública</t>
  </si>
  <si>
    <t>Subdirecciones técnicas poblacionales</t>
  </si>
  <si>
    <t>Puede ocurrir inadecuada ejecución en las fases de la política social</t>
  </si>
  <si>
    <t>La Directora Poblacional coordina las socializaciones con la Secretaría Distrital de Planeación y los referentes de políticas públicas sobre las actualizaciones de la normatividad vigente cuando se requiera. Esto con el fin de articularse con otros procesos de la entidad y evitar retrasos en la formulación, implementación, seguimiento y/o evaluación de las políticas públicas sociales. En caso de no lograrse se realiza una solicitud mediante oficio y/o correo electrónico del / l(a) Director(a) Poblacional de la Secretaría Distrital de Integración Social al Director(a) de Equidad y Políticas Poblacionales de la Secretaria Distrital de Planeación  para coordinar las acciones. 
Como evidencia para validar la coordinación y verificar la participación se cuenta con correo electrónico, oficio y/o planilla de asistencia.</t>
  </si>
  <si>
    <t>La Director(a) poblacional y el equipo delegado para tal fin</t>
  </si>
  <si>
    <t>La Directora Poblacional  y el equipo de política pública (integrado por los referentes de políticas públicas y delegados de las Dirección de Análisis y Diseño Estratégico, Dirección Poblacional y áreas técnicas) se reúnen cada vez que se requiera para realizar seguimientoy verificación al reporte de información recibida por los sectores como insumo para la elaboración del informe de las políticas públicas lideradas por la Secretaría Distrital de Integración Social. 
En caso de no lograrse la reunión, se realiza una solicitud mediante correo electrónico a los referentes políticas públicas para solicitar el estado de reporte de los sectores. 
Como evidencia se cuenta con consolidado del estado de la información, soporte de la reunión, correos electrónicos que permiten cotejar las solicitudes y entregas de la información requerida por parte de los sectores.</t>
  </si>
  <si>
    <t>Director(a) de Gestión Corporativa</t>
  </si>
  <si>
    <t>Coordinador del equipo de gestión ambiental, funcionarios, contratistas y usuarios de la entidad.</t>
  </si>
  <si>
    <t>Dirección de Gestión Corporativa</t>
  </si>
  <si>
    <t>La gestora ambiental de la entidad (Director(a) de Gestión Corporativa) verificará semestralmente la   consolidación, el análisis y el reporte de los resultados de la implementación del Plan Institucional de Gestión Ambiental PIGA de la SDIS y la normatividad ambiental vigente, que el equipo de gestión ambiental  le presenta, estos resultados son comunicados semestralmente por la Director(a) de Gestión Corporativa ante el comité institucional de gestión y desempeño como insumo para la toma de decisiones ambientales de la SDIS.</t>
  </si>
  <si>
    <t>Director(a) de Gestión Corporativa o quien esta delegue</t>
  </si>
  <si>
    <t xml:space="preserve">Subdirector(a) de Contratación - </t>
  </si>
  <si>
    <t>Contratista - Responsable de comité de contratación</t>
  </si>
  <si>
    <t>Subdirección de Contratación</t>
  </si>
  <si>
    <t>Posibilidad de Direccionar  la Contratación y/o vinculación a favor de un tercero no presentando claridad tanto en los anexos técnicos como en los estudios previos que posibilitan que la selección de proveedores no se realice de forma eficiente y transparente</t>
  </si>
  <si>
    <r>
      <t xml:space="preserve">El líder del proceso de Gestión Contractual es la secretaría téncica de los comités de contratación quien cita cuando se requiera de ello, con el objetivo de asesorar a las diferentes dependencias en las etapas precontractual, contractual y post contractual para satisfacer las necesidades misionales y transversales de la Entidad, así como en materia de políticas y de buenas prácticas en la contratación pública. Como evidencia se cuenta con la citación del comité a través de correo electronico y actas de las mismas. En caso de que no se pueda llevar a cabo el comité se envía un alcance vía correo electronico a las diferentes áreas técnicas.
</t>
    </r>
    <r>
      <rPr>
        <sz val="10"/>
        <rFont val="Arial"/>
        <family val="2"/>
      </rPr>
      <t xml:space="preserve">
Estos comités de contratación se realizarán de acuerdo con los procesos contractuales, según la resolución 0911 del 1 de junio del 2020 y normas reglamentarias.</t>
    </r>
  </si>
  <si>
    <t>Verificar las actas de los Comité de Contratación y realizar seguimiento de los puntos presentados en las sesiones del comité.</t>
  </si>
  <si>
    <t>Líder de Dirección Corporativa o quien se delegue.</t>
  </si>
  <si>
    <t>Subdirector(a) de Contratación</t>
  </si>
  <si>
    <t>Contratistas - Líderes de la Subdirección de Contratación</t>
  </si>
  <si>
    <t>Posibilidad de que se realice una supervisión e interventoría inadecuada por un interés ilícito en su ejercicio a través de la manipulación u omisión de funciones en beneficio del contratista o de un tercero</t>
  </si>
  <si>
    <t>El líder del proceso de Gestión Contractual socializa semestralmente con los diferentes supervisores o apoyos a la supervisiones,  las directrices y lineamientos oficiales y vigentes referente a la contratación institucional, así como los posibles incumplimientos cuando a ello hubiere lugar, según lo evidenciado en la supervisión. Como evidencia se cuenta con registro de las socializaciones realizadas (presentaciones, actas, listados de asistencias, entre otras). En caso de no poder hacer la socialización en el día definido se reprogramará y realizará a la mayor brevedad posible, acorde con la disponibilidad del líder.</t>
  </si>
  <si>
    <t>Validar las socializaciones realizadas por la Subdirección de Contratación a los diferentes ordendadores de gasto y a sus equipos.</t>
  </si>
  <si>
    <t>Ordenadores de Gasto o quien se delegue.</t>
  </si>
  <si>
    <t>Posibilidad de que no se implementen los programas del PIGA y la normatividad ambiental aplicable a cada programa.</t>
  </si>
  <si>
    <t>Subdirector de Plantas Físicas</t>
  </si>
  <si>
    <t>Área de Gestión Predial y Área de Mantenimiento y Optimización de Infraestructura</t>
  </si>
  <si>
    <t>Subdirección de Plantas Físicas</t>
  </si>
  <si>
    <t>Probabilidad de emitir la viabilidad de equipamientos para ser tomados en arriendo en predios que no cumplen las condiciones técnicas mínimas exigidas por la SDIS, con el fin de beneficiar intereses particulares.</t>
  </si>
  <si>
    <t>La coordinación del área de Gestión Predial y Mantenimiento de la Subdirección de Plantas Físicas, realiza la correcta aplicación del procedimiento de Emisión de Conceptos Técnicos, a través de la implementación de los formatos establecidos, cada vez que se recepciona la solicitud de emisión de conceptos técnicos; con el fin de verificar las condiciones técnicas de infraestructura y de gestión predial de los equipamientos.
En caso de no realizarse, la Coordinación de Mantenimiento /o del Área Predial realiza las alertas correspondientes en reunión de seguimiento de coordinadores para la toma de decisiones según sea el caso.
Como registros quedan el memorando remisorio de los conceptos técnicos y sus anexos, o acta con las alertas identificadas y decisiones tomadas.</t>
  </si>
  <si>
    <t>Verificar en la lista de chequeo de cada proceso de arrendamiento, que contenga los conceptos técnicos viables emitidos por la Subdirección de Plantas Físicas, conforme con lo establecido en el procedimiento de arrendamiento en la etapa precontractual del proceso.
Como registro quedan las listas de chequeo de cada proceso de arrendamiento.</t>
  </si>
  <si>
    <t>Subdirectora de Contratación y el equipo delegado para tal fin</t>
  </si>
  <si>
    <t>Subdirector de Investigación e Información.</t>
  </si>
  <si>
    <t>Subdirección de Investigación e Información.</t>
  </si>
  <si>
    <t>Puede ocurrir que existan deficiencias en la gestión de los incidentes o requerimientos tecnológicos</t>
  </si>
  <si>
    <t xml:space="preserve">Realizar una validación aleatoria semestralmente a través de las herramientas existentes de la disponibilidad de la infraestructura de la Subdirección de Investigación e Información.La evidencia debe ser un informe que el líder de Infraestructura deberá hacer semestralmente del resultado del muestreo aleatorio a las bases de datos de las herramientas, donde se evidecie la veracidad de la información anteriormente generada del estado de la infraestructura y servicios tecnológicos.
</t>
  </si>
  <si>
    <t>Subdirector de Investigación e Información y su delegado ( Lider del equipo de Infraestructura)</t>
  </si>
  <si>
    <t>Realizar una validación semestralmente a través de las herramientas estadísticas con el fin de evitar la perdida del punto único de contacto de la Subdirección de Investigación e Información.La evidencia debe ser un informe que el líder de mesa de servicios deberá hacer semestralmente del análisis estadístico que arrojan las herramientas para evitar perder el punto unico de contacto.</t>
  </si>
  <si>
    <t>Subdirector de Investigación e Información y su delegado ( Lider del equipo mesa de servicios)</t>
  </si>
  <si>
    <t>Plan de Capacitacíón Institucional</t>
  </si>
  <si>
    <t>Subdirectora de Gestión y Desarrollo del Talento Humano</t>
  </si>
  <si>
    <t xml:space="preserve"> Lider del área de Capacitación y Desarrollo de la Subdirección de Gestión y Desarrollo de  Talento Humano</t>
  </si>
  <si>
    <t>Capacitación y Desarrollo</t>
  </si>
  <si>
    <t>Posibilidad que se otorgue acceso a beneficios establecidos en el Plan Institucional de Capacitación a funcionarios que no tengan derecho a este beneficio</t>
  </si>
  <si>
    <t>Verificar y validar a través de seguimientos,  dirigidos al líder funcional, los cuales se realizan antes de los reportes de avance, en las revisiones previas. Algunos seguimientos son mensuales pero se reportan trimestral o cuatrimestralmente.
Como evidencia se cuenta con base de datos de registro de solicitudes y verificación de derechos para acceder al beneficio o programa ofertado en el Plan Institucional de Capacitación.</t>
  </si>
  <si>
    <t xml:space="preserve">Subdirector de Gestión y Desarrollo de Talento Humano y el Equipo de Planeación de la Subdirección de Gestión y Desarrollo de Talento Humano 
</t>
  </si>
  <si>
    <t>Plan de Bienestar Social e Incentivos</t>
  </si>
  <si>
    <t xml:space="preserve"> Lider del área de Bienestar e incentivos de la Subdirección de Gestión y Desarrollo de  Talento Humano</t>
  </si>
  <si>
    <t>Bienestar e Incentivos</t>
  </si>
  <si>
    <t>Posibilidad que se otorgue acceso a beneficios establecidos en el Plan Bienestar Social e Incentivos a funcionarios que no cumplan con la totalidad de los parámetros establecidos en cada actividad.</t>
  </si>
  <si>
    <t>Verificar y validar a través de seguimientos,  dirigidos al líder funcional, los cuales se realizan antes de los reportes de avance, en las revisiones previas. Algunos seguimientos son mensuales pero se reportan trimestral o cuatrimestralmente.
Como evidencia se cuenta con una base de datos de los servidores inscritos , que cumplen con los requisitos definidos por actividad y que son aceptados y/o correos electrónicos en caso de identificar inconsistencias.</t>
  </si>
  <si>
    <t xml:space="preserve">Subdirector de Gestión y Desarrollo de Talento Humano y
Equipo de Planeación de la Subdirección de Gestión y Desarrollo de Talento Humano </t>
  </si>
  <si>
    <t>Verificar y validar a través de seguimientos,  dirigidos al líder funcional, los cuales se realizan antes de los reportes de avance, en las revisiones previas. Algunos seguimientos son mensuales pero se reportan trimestral o cuatrimestralmente.
Como evidencia se cuenta con los listados de asistencia y/o correos electrónicos.</t>
  </si>
  <si>
    <t xml:space="preserve">Subdirector de Gestión y Desarrollo de Talento Humano y
Equipo de Planeación de la Subdirección
de Gestión y Desarrollo de Talento Humano </t>
  </si>
  <si>
    <t>Plan de Integridad</t>
  </si>
  <si>
    <t xml:space="preserve">Posibilidad de que no se identifiquen oportunamente las  presuntas situaciones irregulares o  incumplimientos al código de integridad y conflicto de intereses favoreciendo así comportamientos indebidos </t>
  </si>
  <si>
    <t>Verificar y validar a través de seguimientos,  dirigidos al líder funcional, los cuales se realizan antes de los reportes de avance, en las revisiones previas. Algunos seguimientos son mensuales pero se reportan trimestral o cuatrimestralmente.
Como evidencias se cuenta con correo masivo y/o piezas comunicativas de divulgación del canal dispuesto para la recepción de denuncias realizadas en el periodo</t>
  </si>
  <si>
    <t>Verificar y validar a través de seguimientos,  dirigidos al líder funcional, los cuales se realizan antes de los reportes de avance, en las revisiones previas. Algunos seguimientos son mensuales pero se reportan trimestral o cuatrimestralmente.
Como evidencia se cuenta con el informe de gestión de integridad publicado en la página web</t>
  </si>
  <si>
    <t>Plan Anual de Vacantes y Plan de Previsión de Recursos Humanos</t>
  </si>
  <si>
    <t xml:space="preserve"> Lider del área de Administración de Personal de la Subdirección de Gestión y Desarrollo de  Talento Humano</t>
  </si>
  <si>
    <t>Administración de Personal</t>
  </si>
  <si>
    <t>Posibilidad de que no se cumpla con las actividades previstas en el Plan de Vacacantes y Plan de Previsión de Recursos Humanos</t>
  </si>
  <si>
    <r>
      <t xml:space="preserve">El líder de Administración de Personal de la Subdirección de Gestión y Desarrollo de Talento Humano realiza el cargue de vacantes a la CNCS, realiza las convocatorias para la provisión de vacantes temporales mediante encargos, proveer las vacantes definitivas mediante nombramientos provisionales.
</t>
    </r>
    <r>
      <rPr>
        <sz val="10"/>
        <rFont val="Arial"/>
        <family val="2"/>
      </rPr>
      <t xml:space="preserve">
Este control se realiza trimestralmente</t>
    </r>
  </si>
  <si>
    <t>Verificar y validar a través de seguimientos,  dirigidos al líder funcional, los cuales se realizan antes de los reportes de avance, en las revisiones previas. Algunos seguimientos son mensuales pero se reportan trimestral o cuatrimestralmente.
Como evidencia se cuenta con un Cronograma de actividades con fechas programadas y Soportes que den cuenta de las actividades ejecutadas</t>
  </si>
  <si>
    <t>Plan de Trabajo Anual de Seguridad y Salud en el Trabajo</t>
  </si>
  <si>
    <t xml:space="preserve"> Lider del Sistema de Gestión de Seguridad y Salud en el Trabajo de la Subdirección de Gestión y Desarrollo de  Talento Humano</t>
  </si>
  <si>
    <t>Seguridad y Salud en el Trabajo</t>
  </si>
  <si>
    <t>Posibilidad que no se ejecuten el 100% de las actividades programadas en el Plan de Trabajo.</t>
  </si>
  <si>
    <t>El líder del Sistema de Gestión de Seguridad y Salud en el trabajo realiza seguimiento mensualmente al cumplimiento de las actividades programadas en el Plan de Trabajo.</t>
  </si>
  <si>
    <t>El Profesional designado por el Subdirector de Gestión y Desarrollo del Talento Humano,verificará conforme a la periodicidad establecida en el cronograma del Plan Institucional de Capacitación que los inscritos tengan el derecho a acceder al beneficio ofertado. En caso de encontrar inconsistencias, devolverá la solicitud mediante comunicación escrita y/o correo electrónico, informando al colaborador  que NO cuenta con el derecho de acceder al beneficio o programa.  En caso que el profesional designado no realice la verificación, el líder del área de capacitación deberá revisar que los inscritos tienen el derecho de acceso a los beneficios.</t>
  </si>
  <si>
    <t xml:space="preserve">13. 2. El profesional a cargo del Código de Integridad de la Subdirector de Gestión y Desarrollo de Talento Humano sensibilizará, socializará, fomentará y ejemplificará los principios y valores del Código de Integridad a los colaboradores de la SDIS y a los ciudadanos interesados, de conformidad con lo establecido en el Plan de trabajo de integridad para la vigencia, a través de diferentes actividades, correos electrónicos y/o piezas comunicativas publicadas en la página web, las cuales tendrán un seguimiento trimestral (3 durante la vigencia).  En caso de no realizarse la sensibilización durante un trimestre,está deberá realizarse en el trimestre siguiente. </t>
  </si>
  <si>
    <t>13.1.El profesional a cargo del Código de Integridad de la Subdirección de Gestión y Desarrollo de Talento Humano gestionará la divulgación  del canal de denuncia a través de correo masivo y/o piezas comunicativas dirigidas a la totalidad de los servidores de la Secretaría, como mínimo una vez en el trimestre.  El manejo, seguimiento, consolidación y análisis de la información de denuncias y acciones a implementar estarán a cargo de la Subdirección de Gestión y Desarrollo de Talento Humano.  En caso de que durante un trimestre no se realice la respectiva divulgación en el trimestre siguiente se realizarán 2 acciones de divulgación.</t>
  </si>
  <si>
    <t>12.2. El Lider del área de Bienestar e incentivos de la Subdirección de Gestión y Desarrollo del Talento Humano,  anualmente durante el primer semestre, divulgará a los Gestores de Talento Humano y a los Gestores de Integridad, como multiplicadores de la información,  los valores y principios establecidos en el Código de Integridad y  Buen Gobierno de la entidad así como lo establecido en el lineamiento de conflicto de intereses, respecto a la posibilidad de acceder a los beneficios del Plan de Bienestar e Incentivos.  En caso de no relizarse durante el primer semestre de la vigencia, se debe realizar dentro de los tres meses siguientes.</t>
  </si>
  <si>
    <t>12.1. El Lider del área de Bienestar e incentivos de la Subdirección de Gestión y Desarrollo de  Talento Humano,  en el marco del cronograma del Plan de Bienestar para la vigencia y con base en los criterios establecidos en cada una de las actividades formuladas, realizará la validación de requisitos de cada uno de los servidores inscritos, dejando la debida trazabilidad.  En caso de encontrar inconsistencias de funcionarios sin el lleno de los requisitos para participar en la actividad, se informará al funcionario o al Gestor de talento humano mediante correo electrónico formalmente la inconsistencia.</t>
  </si>
  <si>
    <t>10.2 El líder de mesa de servicios de manera trimestral realiza seguimiento a las estrategias de divulgación y apropiación del punto único de contacto y los canales de la mesa de servicio, con el fin de evitar la perdida del punto único de contacto. En caso de encontrar alguna inconsistencia en las divulgaciones, procede a analizar y solicitar la corrección. La evidencia debe ser un informe del seguimiento que se hace trimestralmente a las estrategias de divulgación.</t>
  </si>
  <si>
    <t>10.1 El Líder de Infraestructura trimestralmente debe realizar seguimiento y monitoreo al estado de la infraestructura y servicios tecnológicos de la Entidad administrados por la Subdirección de Investigación e Información, con el objetivo de garantizar los servicios tecnológicos para la correcta disponibilidad de los mismos. En caso de presentarse alguna inconsistencia en la ejecución de seguimiento y monitoreo, se deberá analizar y proceder con las acciones respectivas para dar solución a lo presentado. La evidencia debe ser un informe que el líder de Infraestructura deberá hacer trimestralmente del resultado del seguimiento y monitoreo al estado de la infraestructura y servicios tecnológicos.</t>
  </si>
  <si>
    <t>6.3. Semestralmente, los líderes de los programas del PIGA, realizarán seguimiento al avance de las actividades del plan de acción del PIGA de la SDA, mediante la revisión de la matriz de seguimiento de la herramienta Storm User, con el fin de garantizar el cumplimiento de dicho plan. En caso que se identifiquen retrasos en la ejecución de actividades, se generan mediante correo electrónico las alertas a los respectivos responsables o los ajustes requeridos al plan. Como evidencia se tiene la matriz en Excel consolidando el seguimiento al cumplimiento y sus respectivos soportes, o los correos electrónicos cuando aplique.</t>
  </si>
  <si>
    <t>6.2. Cada que se recibe una solicitud de inclusión de cláusulas ambientales por parte de las diferentes dependencias de la entidad, el líder del programa de consumo sostenible, realiza la revisión de los estudios previos, anexo técnico y objeto contractual con el fin de definir y adelantar la inclusión de clausulas ambientales en el cumplimiento del Plan Institucional de Gestión Ambiental PIGA de la SDIS y la normatividad ambiental vigente a los contratos que les aplique. Como evidencia queda el correo electrónico con la trazabilidad de la solicitud y respuesta. En caso que no se realice la inclusión de las clausulas ambientales, el área solicitante reitera la solicitud hasta que el responsable del área de gestión ambiental genere la respuesta.</t>
  </si>
  <si>
    <t>6.1. Anualmente, los gestores ambientales y referentes ambientales técnicos, realizan seguimiento a la implementación del Plan Institucional de Gestión Ambiental PIGA de la SDIS y la normatividad ambiental vigente en las unidades operativas mediante la metodología de intervención ambiental de la entidad, con el propósito de valorar la implementación del lineamiento y subsanar los posibles incumplimientos. Como evidencia se tiene el acta de intervención, informe de intervención y lista de asistencia de intervención. En caso de no realizar la visita de intervención, la misma se reprogramará hasta su cumplimiento.</t>
  </si>
  <si>
    <t>5.2. Solicitud de información del estado de las políticas públicas sociales a directivos de otros sectores.
Medios de verificación: Correos electrónicos de solicitud de información dirigidos a los directivos de otros sectores, consolidado de información de avance de las políticas públicas donde se verifica la información recibida.</t>
  </si>
  <si>
    <t>5.1. Liderar la secretaría técnica de los comités operativos de las políticas públicas en cumplimiento a la normatividad actual vigente. Estos comités se realizarán mínimo 4 veces al año.
Medios de verificación: Actas de los comités operativos que incluyen observaciones, recomendaciones y otros que se produzcan en el desarrollo de estos.</t>
  </si>
  <si>
    <t>Producción de información misional para la toma de decisiones</t>
  </si>
  <si>
    <t>Subdirectora SDES</t>
  </si>
  <si>
    <t>Equipo de procesamiento de la Información</t>
  </si>
  <si>
    <t>SDES</t>
  </si>
  <si>
    <t>Posibilidad de retrasos en la generación de reportes de información misional</t>
  </si>
  <si>
    <t xml:space="preserve">Generación y entrega oportuna de la totalidad de los reportes mensuales de metas y Personas Únicas Atendidas en los servicios de la SDIS, al equipo de analistas de los proyectos de inversión de la SDES.              </t>
  </si>
  <si>
    <t xml:space="preserve">Verificar la generación oportuna de reportes de Personas Unicas Atendida y de metas, así como el acompañamiento técnico a los proyectos de inversión a través de los soportes de ejecución de las metas 3 y 5 del proyecto de inversion 7741 a cargo de la Direccion de Análisis y Diseño Estratégico. </t>
  </si>
  <si>
    <t>Director DADE o quien él delegue</t>
  </si>
  <si>
    <t xml:space="preserve">Posibilidad de generar inconsistencias entre la informacion misional contenida en los reportes de meta generados y el método de conteo, según las bitácoras de meta aprobadas. </t>
  </si>
  <si>
    <t>Recepción de correos electrónicos de validación de la consistencia de la información contenida en los reportes de meta generados con respecto a las bitacoras de conteo de metas, por parte del equipo de analistas de los proyectos de inversión de la SDES</t>
  </si>
  <si>
    <t xml:space="preserve">Validar de manera trimestral la consistencia de los reportes de metas,  verificando dicha actividad a través de los soportes de ejecución de la meta 3 del proyecto de inversion 7741 a cargo de la Direccion de Análisis y Diseño Estratégico. </t>
  </si>
  <si>
    <t>Subdirector Administrativo y Financiero</t>
  </si>
  <si>
    <t>Equipo SIGA</t>
  </si>
  <si>
    <t>Gestión Documental</t>
  </si>
  <si>
    <t>Posibilidad de expedientes electrónicos gestionados inadecuadamente</t>
  </si>
  <si>
    <r>
      <rPr>
        <sz val="10"/>
        <rFont val="Arial"/>
        <family val="2"/>
      </rPr>
      <t>Validar periódicamente el cumplimiento de los procedimientos asociados a la gestión de documentos y expedientes electrónicos que se evidenciará a través de 3 informes de avance cuatrimestrales</t>
    </r>
    <r>
      <rPr>
        <sz val="10"/>
        <color rgb="FFFF0000"/>
        <rFont val="Arial"/>
        <family val="2"/>
      </rPr>
      <t>.</t>
    </r>
  </si>
  <si>
    <t>Dirección Corporativa
Designado por la Dirección Corporativa</t>
  </si>
  <si>
    <t>Posibilidad de que el aplicativo Azdigital no cumpla con todos los requerimientos para la implementación de las formas y formularios electrónicos</t>
  </si>
  <si>
    <t>Validar el cumplimiento de los requerimientos para la implementación de formas y formularios electrónicos a través de 2 mesas de trabajo semestrales.</t>
  </si>
  <si>
    <t>Validar otras herramientas con las que cuenta la entidad que puedan servir para la automatización de formas y formularios electrónicos a través de 2 mesas de trabajo semestrales.</t>
  </si>
  <si>
    <t>Verificar las actas de reunión de las dos mesas de trabajo sobre la validación de otras herramientas de la entidad que se puedan acoplar a la implementación de formas y formularios electrónicos.</t>
  </si>
  <si>
    <t>Líder SGDEA y Correspondencia.
Líder SIG
Contratista de correspondencia</t>
  </si>
  <si>
    <t>Probabilidad de que el procedimiento recepción, radicación y distribución de comunicaciones oficiales externas e internas sea aplicado de manera inadecuada.</t>
  </si>
  <si>
    <t>Autoevaluar el procedimiento recepción, radicación y distribución de comunicaciones oficiales externas e internas para validar la pertinencia, nivel de comprensión y oportunidades de mejora del documento, al personal de correspondencia.</t>
  </si>
  <si>
    <t>Verificar los resultados de la autoevaluación del procedimiento: Recepción, radicación y distribución de comunicaciones oficiales externas e internas.</t>
  </si>
  <si>
    <t>Subdirección de Diseño, Evaluación y Sistematización.
Equipo Designado por la SDES.</t>
  </si>
  <si>
    <t>Posibilidad de que los documentos producidos sufran daños y/o deterioros por el deficiente sistema de almacenamiento ocasionando fuga y perdida de la información.</t>
  </si>
  <si>
    <t>En el marco de la aplicación del programa de almacenamiento y realmacenamiento cada que se identifique la necesidad por crecimiento en la volumetría documental o por desgaste de cajas y carpetas, el Subdirector Administrativo y Financiero (o responsable del área de gestión documental), solicitará conforme a las directrices presupuestales y contractuales la adquisición de  cajas y carpetas que se han deteriorado, con el propósito de conservar adecuadamente la información. En caso de no realizar la adquisición de insumos para la conservación documental, se requiere  hacer una campaña de sensibilización para la optimización de recursos. Como evidencia se cuenta con los informes de adquisición de los insumos de archivo, o planillas de asistencia a la campaña de sensibilización.</t>
  </si>
  <si>
    <t xml:space="preserve">Cotejar los informes de adquisición de insumos de archivo (cajas, carpetas y ganchos) vs los insumos entregados o verificar las planillas de asistencia a las campañas de sensibilización.
</t>
  </si>
  <si>
    <t>Realizar visitas de inspección a los archivos de gestión de las 16 Subdirecciones Locales y Archivo Central para dar recomendaciones de mejora del almacenamiento temporal como parte de la implementación del programa de inspección y mantenimiento de sistema de almacenamiento, que se evidenciará a través de los informes de visita.</t>
  </si>
  <si>
    <t>Revisar y verificar los informes de las visitas de seguimiento a los depósitos de archivo de las Dependencias de manera mensual.</t>
  </si>
  <si>
    <t>Asesor de Gestión Documental</t>
  </si>
  <si>
    <t>El Subdirector Administrativo y Financiero (o responsable del área de gestión documental) solicitará a la Subdirección de Plantas Físicas conforme el alcance del proceso de gestión documental los espacios requeridos para la adecuada conservación de documentos a través de correos electrónicos y/o mesas de trabajo que se evidenciará a través de actas de reunión cada vez que se identifique la necesidad considerando las adecuaciones que requieran las instalaciones de almacenamiento en cumplimiento de los requisitos tecnicos de control ambiental establecidos en la normatividad.</t>
  </si>
  <si>
    <t>Verificar el seguimiento a las solicitudes de Gestión Documental a la Subdirección de Plantas Físicas de acuerdo a la demanda de espacios de archivo documental.</t>
  </si>
  <si>
    <t>Posibilidad de que los documentos producidos sufran daños y/o deterioros por el deficiente sistema de almacenamiento ocasionando fuga y perdida de la información, así como, riesgos de seguridad en el trabajo.</t>
  </si>
  <si>
    <t>El Subdirector Administrativo y Financiero (o responsable del área de gestión documental), solicitará conforme a las directrices presupuestales y contractuales la adquisición de  mobiliario con el propósito de conservar adecuadamente la información, cada vez que se identifique la necesidad.</t>
  </si>
  <si>
    <t>Verificar el avance frente a las solicitudes de mobilidario para la adecuada conservación de información, cada que se identifique la necesidad.</t>
  </si>
  <si>
    <t>Posibilidad de que los documentos sufran deterioro biológico ocasionando perdida y fuga de la información, así como, riesgos de seguridad y salud en el trabajo.</t>
  </si>
  <si>
    <t xml:space="preserve">Elaborar el cronograma de implementación del programa de Saneamiento ambiental en sus tres frentes de control: desinfección ambiental, desinsectación y desratización en el Archivo Central, Nivel Central, Subdireciones Locales y Unidades Opertivas, a través del apoyo de contratos para los servicios especializados, que se evidenciará a través de los informes de ejecución de la actividad. </t>
  </si>
  <si>
    <t>Cotejar el seguimiento al cumplimiento del cronograma de implementación del programa de Saneamiento ambiental en el Archivo Central.</t>
  </si>
  <si>
    <t>El Asesor de Gestión Documental solicitará conforme a las directrices presupuestales y contractuales la contratación anual de los servicios para el sanemiento ambiental de las areas de almacenamiento documental de la SDIS.</t>
  </si>
  <si>
    <t>Verificar las evidencias de gestión del proceso de contratación de los programas de saneamiento conforme al Sistema Integrado de Conservación aprobado.</t>
  </si>
  <si>
    <t>Microbióloga</t>
  </si>
  <si>
    <t xml:space="preserve">Presentación de estados financieros </t>
  </si>
  <si>
    <t>Lider de Contabilidad</t>
  </si>
  <si>
    <t>Asesoría de recursos financieros - Contabilidad</t>
  </si>
  <si>
    <t>Posibilidad de presentar Estados Financieros de la entidad no razonables y/o inoportunos</t>
  </si>
  <si>
    <t xml:space="preserve">´- El profesional designado por el Subdirector Administrativo y Financiero, mensualmente lidera la realización de las conciliaciones de información reportada por las dependencias de la entidad frente a los registros contables, con el propósito de identificar similitudes, incosistencias y/o diferencias para unificar la información entre las áreas. </t>
  </si>
  <si>
    <t>Verificación y aprobación de estados financieros para firma mensualmente.</t>
  </si>
  <si>
    <t>Dirección Corporativa y/o a quienes deleguen</t>
  </si>
  <si>
    <t>Jefe Oficina Asesora Jurídica</t>
  </si>
  <si>
    <t>Gestores de proceso del sistema de gestión de la Entidad</t>
  </si>
  <si>
    <t>Oficina Asesora Jurídica</t>
  </si>
  <si>
    <t xml:space="preserve">Inseguridad Jurídica en la operación de la Entidad y la prestación de los servicios sociales. </t>
  </si>
  <si>
    <t>Evaluación de la matriz de los requisitos legales de la Entidad, de cada uno de los 20 procesos de sistema de gestión.</t>
  </si>
  <si>
    <t>Jefe y/oasesor de OAJ apoyado en el administrador del procedimiento de requsitos legales y en el gestor del proceso de gestiòn juridica</t>
  </si>
  <si>
    <t>Verificar el cumplimiento de la evaluación de los requisitos legales. Esta actividad se ejecuta a través de una mesa de trabajo, en compañía del jefe de la OAJ y/o del asesor, del administrador del procedimiento y del gestor del proceso.</t>
  </si>
  <si>
    <t>Subdirector SAF</t>
  </si>
  <si>
    <t>Gestor de Proceso, grupo de inventarios y grupo de seguros</t>
  </si>
  <si>
    <t>SAF</t>
  </si>
  <si>
    <t>Posibilidad de hurto y/o pérdida en el almacenamiento, suministro y durante el uso de los bienes para el beneficio propio o de terceros.</t>
  </si>
  <si>
    <t>1. El equipo de almacén e inventarios o la persona designada por el Lider de inventarios realiza el levantamiento físico de inventarios con el fin de confrontar las existencias reales o físicas, contra los saldos registrados  en la bodega, oficina de control de Inventarios y cuentas contables, la actividad se debe realizar durante la vigencia respectiva. En caso de no realizarse,  se reprogramará antes de terminar la vigencia la práctica de pruebas selectivas de los bienes por cada cuenta, dependencia o responsable, y como evidencia se tendra el inventario o informe de avance de pruebas selectivas.</t>
  </si>
  <si>
    <t>Verificación de informes de pruebas representativas realizado por las dependencias de la SDIS.</t>
  </si>
  <si>
    <t>Director(a) de Gestión Corporativa o quien este delegue</t>
  </si>
  <si>
    <r>
      <t>2. El profesional asignado por el Subdirector Administrativo y Financiero</t>
    </r>
    <r>
      <rPr>
        <sz val="10"/>
        <color theme="4" tint="-0.249977111117893"/>
        <rFont val="Arial"/>
        <family val="2"/>
      </rPr>
      <t xml:space="preserve"> </t>
    </r>
    <r>
      <rPr>
        <sz val="10"/>
        <color theme="1"/>
        <rFont val="Arial"/>
        <family val="2"/>
      </rPr>
      <t>tramita</t>
    </r>
    <r>
      <rPr>
        <sz val="10"/>
        <rFont val="Arial"/>
        <family val="2"/>
      </rPr>
      <t xml:space="preserve"> la contratación de pólizas de seguro y sus prórrogas y adicionces antes de su fecha de vencimiento, con el objetivo de amparar los intereses patrimoniales actuales y futuros, así como los bienes de propiedad de la entidad que estén bajo su responsabilidad y custodia, y aquellos que sean adquiridos para desarrollar las funciones inherentes a su actividad y/o cualquier otra póliza de seguros que requiera la entidad en el desarrollo de su actividad, las cuales deberán estar vigentes de manera permanente; en caso de no realizarse esta actividad se tramitará un contrato nuevo cuya fecha de inicio sera inmediatamente despues de la fecha de vencimiento de la póliza anterior. Como evidencia se suministra copia de las polizas de seguros vigentes y adiciones y prorrogas de las mismas suscritas en el periodo de reporte y según las fechas de vigencia de cada una.</t>
    </r>
  </si>
  <si>
    <t>Verificar el informe de pólizas vigentes que den muestra que los amparos se encuentran vigentes de forma permanente</t>
  </si>
  <si>
    <t>3. El equipo de almacén e inventarios o la persona designada por el Lider de inventarios expide el paz y salvo de bienes según solicitud de los funcionarios, con el fin de certificar la entrega de los bienes que tenía a cargo; estas solicitudes deben ser atendidas máximo dentro del mes siguiente de la solicitud; en caso de no generarse el paz y salvo de bienes  se presentara un reporte de la persona desiganada por el lider de inventarios con la justificacion detallada. Como evidencia se presentan los paz y salvos expedidos en el periodo o en su defecto los reportes.</t>
  </si>
  <si>
    <t>Verificar el informe de paz y salvos expedidos certificando la entrega en óptimas condiciones de los bienes que los funcionarios y/o contratistas tenían a su cargo.</t>
  </si>
  <si>
    <r>
      <t xml:space="preserve">4. El equipo de inventarios o la persona designada por el Lider de inventarios, suscribe mensualemente la autorización de movilización de los bienes de inventario de la SDIS que sean retirados del Nivel Central cuya copia se remite a la Empresa de Vigilancia, con el fin de tener un adecuado control de los mismos. </t>
    </r>
    <r>
      <rPr>
        <sz val="10"/>
        <color theme="8" tint="-0.249977111117893"/>
        <rFont val="Arial"/>
        <family val="2"/>
      </rPr>
      <t xml:space="preserve"> </t>
    </r>
    <r>
      <rPr>
        <sz val="10"/>
        <rFont val="Arial"/>
        <family val="2"/>
      </rPr>
      <t>En caso de no ser posible la presentación del formato de autorización de salida de bienes,  se remitirá autorización mediante correo electronico por parte del Subdirector Administrativo y financiero segun corresponda. Como evidencia se presenta formato de autorización de salida de bienes debidamente firmado y diligenciado o en su defecto los correos electrónicos remitidos por parte del Subdirector.</t>
    </r>
  </si>
  <si>
    <t>Verificar los informes de autorizaciones de movilización de los bienes inmuebles en el nivel central y las unidades operativas de la SDIS</t>
  </si>
  <si>
    <t xml:space="preserve">Líder del Equipo de Inspección y Vigilancia </t>
  </si>
  <si>
    <t xml:space="preserve">Líder equipo operativo de Inspección y Vigilancia </t>
  </si>
  <si>
    <t>Inspección y Vigilancia</t>
  </si>
  <si>
    <t>Subsecretario o quien él delegue</t>
  </si>
  <si>
    <t>3. El lider de proceso de Inspección, Vigilancia y Control, programa y desarrolla las visitas de inspección y/o vigilancia, en el marco de la verificación de estándares técnicos de calidad u otros lineamientos a las Instituciones no inscritas, e inscritas y activas en el Sistema de Información y Registro de Servicios Sociales (SIRSS). El control se realiza cada año.</t>
  </si>
  <si>
    <t>Verificación de la entrega de los informes de resultados producto de las visitas de Inspección y Vigilancia. 
Periodicidad: trimestral o semestralmente
Evidencias: Informe trimestral o semestral de resultados de las visitas.</t>
  </si>
  <si>
    <t>Director Territorial</t>
  </si>
  <si>
    <t>Equipo de la Subdirección Gestión Integral Local</t>
  </si>
  <si>
    <t>Subdirección Gestión Integral Local</t>
  </si>
  <si>
    <t>Posibilidad de que no se formalice y actualice una estrategia territorial - ETIS</t>
  </si>
  <si>
    <t>Presentación de la Estrategia ETIS en las instancia de formalización y aprobación de la Entidad
Revisión de la Autoevaluación del documento técnico de la formalización de la estrategia ETIS, verificando atributos de oportunidad y calidad, para la retroalimentación respectiva.</t>
  </si>
  <si>
    <t>Director Territorial o quien este delegue</t>
  </si>
  <si>
    <t>Formalizar una  estrategia territorial para la entidad.
Realizar autoevaluación del documento técnico de la formalización de la estrategia territorial que permita su actualización, si aplica.</t>
  </si>
  <si>
    <t>Implementación de las Políticas de Gestión y Desempeño del Modelo Integrado de Planeación y Gestión</t>
  </si>
  <si>
    <t>Subdirector(a) de Diseño, Evaluación y Sistematización</t>
  </si>
  <si>
    <t>Lideres de las politicas de gestión y desempeño</t>
  </si>
  <si>
    <t>Dependencias líderes de las politicas de gestión y desempeño</t>
  </si>
  <si>
    <t>Incumplimiento de los requisitos definidos para las Políticas de Gestión y Desempeño del Modelo Integrado de Planeación y Gestión</t>
  </si>
  <si>
    <t>Trimestralmente, los líderes de las politicas de gestión y desempeño realizan seguimiento a las actividades definidas en el Plan de ajuste y sostenibilidad del MIPG, reportando el avance en el instrumento establecido.</t>
  </si>
  <si>
    <t>Trimestralmente se verifica el reporte entregado por los líderes de política de gestión y desempeño, y en caso de identificar inconsistencias, se realiza la devolución a la dependencia correspondiente para que se realicen los ajustes requeridos. Posteriormente se consolidan los resultados, los cuales son presentados al Comité Institucional de Gestión y Desempeño. En caso que se identifiquen rezagos en la ejecución con respecto a lo programado, se presentan alertas por el incumplimiento, mediante memorando o correo electrónico al responsable.</t>
  </si>
  <si>
    <t>Subdirector(a) de Diseño, Evaluación y Sistematización (Equipo de Gestores SDES para el Sistema de Gestión)</t>
  </si>
  <si>
    <t>Administración de riesgos</t>
  </si>
  <si>
    <t>Lideres de los procesos institucionales</t>
  </si>
  <si>
    <t>Dependencias líderes de proceso</t>
  </si>
  <si>
    <t>Posibilidad de no detectar las materializaciones de riesgos en los procesos institucionales.</t>
  </si>
  <si>
    <t>Trimestral y cuatrimestralmente, los líderes y gestores de proceso monitorean sus riesgos y reportan mediante el Formato Mapa y plan de tratamiento de riesgos, si alguno de sus riesgos se ha materializado. En caso de reportar alguna materialización, se anexa Formato de plan de restrablecimiento en el cual se definen las tareas de actualización del mapa de riesgos.</t>
  </si>
  <si>
    <t>Trimestral y/o semestralmente, se realiza verificación de los reportes consolidados de todos los procesos y se informa a la Oficina de Control Interno y a las instancias decisoras (CICSCI y CIGD)</t>
  </si>
  <si>
    <t>Indicadores de gestión</t>
  </si>
  <si>
    <t>Posibilidad de no medir correctamente la gestión de los procesos institucionales.</t>
  </si>
  <si>
    <t>Mensualmente, el líder y su equipo de proceso, realizan seguimiento al avance de sus indicadores mediante el formato Formulación y seguimiento de indicadores. En caso de identificar algun incumplimiento a la meta establecida, el proceso realiza la gestión para dar cumplimiento a la misma o en su defecto, actualiza la formulación del indicador para medirlo correctamente.</t>
  </si>
  <si>
    <t>Trimestralmente se verifica el estado de avance de los indicadores de gestión y se genera un reporte y un avance cuantitativo institucional, el cual es insumo para el seguimiento del Plan de Acción Institucional, y es presentado en el CIGD.</t>
  </si>
  <si>
    <t>Control de documentos</t>
  </si>
  <si>
    <t>Posibilidad de oficializar documentos alterados con respecto a los generados por las dependencias, que se constituyen como desviaciones en los lineamientos de la gestión institucional.</t>
  </si>
  <si>
    <t>Cada que se requiere iniciar el trámite de creación, actualización o derogación de un documento, los gestores de proceso y dependencia, revisan el contenido de los documentos bajo los criterios establecidos en el Procedimiento Control de documentos vigente, para dar inicio a la solicitud de flujo de trabajo "Control de documentos" a través del Sistema de Gestión de Documentos Electrónicos de Archivo, mediante el cual se registra la trazabilidad de la solicitud y revisiones realizadas a los documentos.</t>
  </si>
  <si>
    <t>De acuerdo con las solicitudes recibidas, los gestores de la Subdirección de Diseño, Evaluación y Sistematización, verifican metodológicamente el cumplimiento de los criterios del Procedimiento Control de documentos y tramitan la oficialización pertinente de acuerdo con el tipo documental. La publicación de los documentos, realizada en el módulo del Sistema de Gestión, es notificada a los gestores de proceso y/o dependencia, para su respectiva verificación de conformidad.
Trimestralmente, se remiten alertas a los líderes de proceso informando la gestión realizada a los documentos y el estado de las autoevaluaciones realizadas a los procedimientos.</t>
  </si>
  <si>
    <t xml:space="preserve"> Equipo de Soluciones Tecnológicas.
</t>
  </si>
  <si>
    <t>El lider del equipo de Soluciones Tecnológicas realiza un seguimiento trimestral al cronograma de proyectos de TI mediante archivo compartido, con el fin de verificar el cumplimiento del nivel de las actividades contempladas en el mismo. En caso de que el lider del equipo de Soluciones Tecnológicas no realiace el seguimiento, la gestora SG programará mesa de trabajo para ejecutar el seguimiento al cronograma de proyectos.
Evidencia: Documento con el seguimiento trimestral al cronograma de proyectos.</t>
  </si>
  <si>
    <t>El profesional encargado de Gobierno Digital realiza seguimiento trimestral al PETI donde se consolida la información contemplada en el cronograma de la ejecución de los Proyectos y/o actividades de TI a cargo de la Subdirección de Investigación e Información, con el fin de presentar el avance del mismo. En caso tal no sea realizado dicho seguimiento, la Gestora SG programará mesa de trabajo para ejecutar el seguimiento al PETI.
EVIDENCIA: Informe de seguimiento trimestral del PETI.</t>
  </si>
  <si>
    <t>Subdirector de Investigación e Información.
(Equipo de Seguridad y Gobierno Digital).</t>
  </si>
  <si>
    <t xml:space="preserve">Equipo de Infraestructura
</t>
  </si>
  <si>
    <t>Equipo de mesa servicios.</t>
  </si>
  <si>
    <t>Implementación de acciones para la mejora de los servicios sociales</t>
  </si>
  <si>
    <t>Diseño de servicios</t>
  </si>
  <si>
    <t>Plan Institucional de Gestión Ambiental PIGA</t>
  </si>
  <si>
    <t>Contratación según los requisitos legales vigentes</t>
  </si>
  <si>
    <t>Supervisión e interventoría de los contratos</t>
  </si>
  <si>
    <t>Verificación de las condiciones técnicas de los equipamientos para ser tomados en arriendo.</t>
  </si>
  <si>
    <t>Gestión de incidentes y requerimientos tecnológicos</t>
  </si>
  <si>
    <t>Programa de gestión de documentos y expedientes electrónicos</t>
  </si>
  <si>
    <t xml:space="preserve">Programa de normalización de formas y formularios electrónicos.  </t>
  </si>
  <si>
    <t>Plan de conservación documental</t>
  </si>
  <si>
    <t>Implementación del ordenamiento jurídico vigente</t>
  </si>
  <si>
    <t>Administración de bienes</t>
  </si>
  <si>
    <r>
      <rPr>
        <sz val="10"/>
        <rFont val="Arial"/>
        <family val="2"/>
      </rPr>
      <t>Posibilidad que se disminuya la calidad del servici</t>
    </r>
    <r>
      <rPr>
        <sz val="10"/>
        <color theme="1"/>
        <rFont val="Arial"/>
        <family val="2"/>
      </rPr>
      <t>o y pérdida de interés por cumplir con los estándares de calidad y otros lineamientos, por parte de las Instituciones que prestan los servicios sociales de educación Inicial, y protección y atención Integral a la persona mayor.</t>
    </r>
  </si>
  <si>
    <t>Inspección y/o vigilancia en el marco de la verificación de estándares técnicos de calidad</t>
  </si>
  <si>
    <t>Estrategia Territorial Integral Social - ETIS</t>
  </si>
  <si>
    <t>La posibilidad del desarrollo y ejecución de los proyectos que no estén asociados a las actividades y o proyectos priorizados dentro del plan de trabajo de la Subdirección de Investigación e Información.</t>
  </si>
  <si>
    <t>Plan Estratégico de Tecnologías de la Información - PETI</t>
  </si>
  <si>
    <t>Observaciones</t>
  </si>
  <si>
    <t>No se identificó el aspecto clave a asegurar ni el Responsable de liderar el aspecto (funcionario de la alta dirección)</t>
  </si>
  <si>
    <t>Revisar la dependencia asignada</t>
  </si>
  <si>
    <t>Revisar y verificar los informes de avance cuatrimestal de la generación de documentos asociados al programa de gestión de documentos y expedientes electrónicos.</t>
  </si>
  <si>
    <t>Verificar las actas de reunión de las dos mesas de trabajo sobre la implementación de formas y formularios electrónicos.</t>
  </si>
  <si>
    <t>Yolman Julián Saenz Santamaría</t>
  </si>
  <si>
    <t>Andrés Penagos Guarnizo y Karinfer Yelitza Oliveera Donato</t>
  </si>
  <si>
    <t>mmalambo@sdis.gov.co; jabernala@sdis.gov.co; acgomezc@sdis.gov.co</t>
  </si>
  <si>
    <t>apenagosg@sdis.gov.co; KOlivera@sdis.gov.co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</si>
</sst>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8"/>
      <color theme="1"/>
      <name val="Calibri"/>
      <family val="2"/>
      <scheme val="minor"/>
    </font>
    <font>
      <sz val="11"/>
      <name val="Arial"/>
      <family val="2"/>
    </font>
    <font>
      <sz val="10"/>
      <name val="Arial"/>
      <family val="2"/>
    </font>
    <font>
      <i/>
      <sz val="11"/>
      <name val="Arial"/>
      <family val="2"/>
    </font>
    <font>
      <sz val="9"/>
      <name val="Arial"/>
      <family val="2"/>
    </font>
    <font>
      <sz val="11"/>
      <color theme="1"/>
      <name val="Arial"/>
      <family val="2"/>
    </font>
    <font>
      <i/>
      <sz val="11"/>
      <color theme="1"/>
      <name val="Arial"/>
      <family val="2"/>
    </font>
    <font>
      <b/>
      <sz val="8"/>
      <color theme="1"/>
      <name val="Calibri"/>
      <family val="2"/>
      <scheme val="minor"/>
    </font>
    <font>
      <sz val="10"/>
      <color theme="1"/>
      <name val="Arial"/>
      <family val="2"/>
    </font>
    <font>
      <u/>
      <sz val="11"/>
      <name val="Arial"/>
      <family val="2"/>
    </font>
    <font>
      <sz val="10"/>
      <color rgb="FFFF0000"/>
      <name val="Arial"/>
      <family val="2"/>
    </font>
    <font>
      <sz val="10"/>
      <color rgb="FF000000"/>
      <name val="Arial"/>
      <family val="2"/>
    </font>
    <font>
      <sz val="10"/>
      <color theme="4" tint="-0.249977111117893"/>
      <name val="Arial"/>
      <family val="2"/>
    </font>
    <font>
      <sz val="10"/>
      <color theme="8" tint="-0.249977111117893"/>
      <name val="Arial"/>
      <family val="2"/>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s>
  <borders count="21">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top style="thin">
        <color auto="1"/>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0" fontId="1" fillId="0" borderId="0"/>
    <xf numFmtId="0" fontId="15" fillId="0" borderId="0" applyNumberFormat="0" applyFill="0" applyBorder="0" applyAlignment="0" applyProtection="0"/>
  </cellStyleXfs>
  <cellXfs count="149">
    <xf numFmtId="0" fontId="0" fillId="0" borderId="0" xfId="0"/>
    <xf numFmtId="0" fontId="2" fillId="2" borderId="0" xfId="1" applyFont="1" applyFill="1" applyAlignment="1">
      <alignment vertical="center" wrapText="1"/>
    </xf>
    <xf numFmtId="0" fontId="6" fillId="0" borderId="0" xfId="1" applyFont="1"/>
    <xf numFmtId="0" fontId="6" fillId="0" borderId="0" xfId="1" applyFont="1" applyAlignment="1">
      <alignment wrapText="1"/>
    </xf>
    <xf numFmtId="0" fontId="6" fillId="2" borderId="9" xfId="1" applyFont="1" applyFill="1" applyBorder="1" applyAlignment="1">
      <alignment wrapText="1"/>
    </xf>
    <xf numFmtId="0" fontId="6" fillId="2" borderId="10" xfId="1" applyFont="1" applyFill="1" applyBorder="1" applyAlignment="1">
      <alignment wrapText="1"/>
    </xf>
    <xf numFmtId="0" fontId="6" fillId="2" borderId="11" xfId="1" applyFont="1" applyFill="1" applyBorder="1" applyAlignment="1">
      <alignment wrapText="1"/>
    </xf>
    <xf numFmtId="0" fontId="2" fillId="2" borderId="10" xfId="1" applyFont="1" applyFill="1" applyBorder="1" applyAlignment="1">
      <alignment vertical="center" wrapText="1"/>
    </xf>
    <xf numFmtId="0" fontId="4" fillId="2" borderId="10" xfId="1" applyFont="1" applyFill="1" applyBorder="1" applyAlignment="1">
      <alignment vertical="center" wrapText="1"/>
    </xf>
    <xf numFmtId="0" fontId="2" fillId="2" borderId="11" xfId="1" applyFont="1" applyFill="1" applyBorder="1" applyAlignment="1">
      <alignment vertical="center" wrapText="1"/>
    </xf>
    <xf numFmtId="0" fontId="2" fillId="0" borderId="10" xfId="1" applyFont="1" applyBorder="1" applyAlignment="1">
      <alignment vertical="center" wrapText="1"/>
    </xf>
    <xf numFmtId="0" fontId="6" fillId="0" borderId="12" xfId="1" applyFont="1" applyBorder="1" applyAlignment="1">
      <alignment horizontal="center" vertical="center" wrapText="1"/>
    </xf>
    <xf numFmtId="0" fontId="1" fillId="0" borderId="0" xfId="1"/>
    <xf numFmtId="0" fontId="8" fillId="0" borderId="0" xfId="1" applyFont="1"/>
    <xf numFmtId="0" fontId="2" fillId="2" borderId="7" xfId="1" applyFont="1" applyFill="1" applyBorder="1" applyAlignment="1">
      <alignment vertical="center"/>
    </xf>
    <xf numFmtId="0" fontId="2" fillId="2" borderId="0" xfId="1" applyFont="1" applyFill="1" applyAlignment="1">
      <alignment vertical="center"/>
    </xf>
    <xf numFmtId="0" fontId="2" fillId="0" borderId="0" xfId="1" applyFont="1" applyAlignment="1">
      <alignment vertical="center"/>
    </xf>
    <xf numFmtId="0" fontId="2" fillId="2" borderId="0" xfId="1" applyFont="1" applyFill="1" applyBorder="1" applyAlignment="1">
      <alignment vertical="center"/>
    </xf>
    <xf numFmtId="0" fontId="3" fillId="2" borderId="1" xfId="1" applyFont="1" applyFill="1" applyBorder="1"/>
    <xf numFmtId="0" fontId="3" fillId="2" borderId="0" xfId="1" applyFont="1" applyFill="1"/>
    <xf numFmtId="0" fontId="3" fillId="0" borderId="0" xfId="1" applyFont="1"/>
    <xf numFmtId="0" fontId="9" fillId="0" borderId="0" xfId="0" applyFont="1" applyAlignment="1">
      <alignmen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vertical="center"/>
    </xf>
    <xf numFmtId="0" fontId="9" fillId="0" borderId="2" xfId="0" applyFont="1" applyBorder="1" applyAlignment="1" applyProtection="1">
      <alignment horizontal="left" vertical="center" wrapText="1"/>
      <protection hidden="1"/>
    </xf>
    <xf numFmtId="0" fontId="9" fillId="0" borderId="2" xfId="0" applyFont="1" applyBorder="1" applyAlignment="1">
      <alignment vertical="center" wrapText="1"/>
    </xf>
    <xf numFmtId="0" fontId="3" fillId="0" borderId="0" xfId="1" applyFont="1" applyBorder="1"/>
    <xf numFmtId="0" fontId="9" fillId="0" borderId="0" xfId="0" applyFont="1" applyAlignment="1">
      <alignment vertical="center" wrapText="1"/>
    </xf>
    <xf numFmtId="0" fontId="3" fillId="2" borderId="3" xfId="1" applyFont="1" applyFill="1" applyBorder="1" applyAlignment="1">
      <alignment vertical="center" wrapText="1"/>
    </xf>
    <xf numFmtId="0" fontId="2" fillId="2" borderId="0" xfId="1" applyFont="1" applyFill="1" applyBorder="1" applyAlignment="1">
      <alignment horizontal="center" vertical="center"/>
    </xf>
    <xf numFmtId="0" fontId="3" fillId="2" borderId="3" xfId="1" applyFont="1" applyFill="1" applyBorder="1" applyAlignment="1">
      <alignment horizontal="left" vertical="center"/>
    </xf>
    <xf numFmtId="0" fontId="3" fillId="2" borderId="6" xfId="1" applyFont="1" applyFill="1" applyBorder="1" applyAlignment="1">
      <alignment horizontal="left" vertical="center"/>
    </xf>
    <xf numFmtId="0" fontId="9" fillId="3" borderId="2" xfId="0" applyFont="1" applyFill="1" applyBorder="1" applyAlignment="1">
      <alignment horizontal="center" vertical="center" wrapText="1"/>
    </xf>
    <xf numFmtId="9" fontId="9" fillId="3" borderId="2" xfId="0" applyNumberFormat="1" applyFont="1" applyFill="1" applyBorder="1" applyAlignment="1">
      <alignment horizontal="center" vertical="center" wrapText="1"/>
    </xf>
    <xf numFmtId="0" fontId="3" fillId="2" borderId="0" xfId="1" applyFont="1" applyFill="1" applyAlignment="1">
      <alignment vertical="center"/>
    </xf>
    <xf numFmtId="0" fontId="3" fillId="2" borderId="0" xfId="1" applyFont="1" applyFill="1" applyAlignment="1">
      <alignment horizontal="left" vertical="center"/>
    </xf>
    <xf numFmtId="0" fontId="3" fillId="2" borderId="0" xfId="1" applyFont="1" applyFill="1" applyBorder="1" applyAlignment="1">
      <alignment vertical="center" wrapText="1"/>
    </xf>
    <xf numFmtId="0" fontId="7" fillId="2" borderId="10" xfId="1" applyFont="1" applyFill="1" applyBorder="1" applyAlignment="1">
      <alignment wrapText="1"/>
    </xf>
    <xf numFmtId="0" fontId="6" fillId="0" borderId="20" xfId="1" applyFont="1" applyBorder="1" applyAlignment="1">
      <alignment horizontal="center" vertical="center" wrapText="1"/>
    </xf>
    <xf numFmtId="0" fontId="6" fillId="2" borderId="10" xfId="1" applyFont="1" applyFill="1" applyBorder="1" applyAlignment="1">
      <alignment horizontal="center" wrapText="1"/>
    </xf>
    <xf numFmtId="0" fontId="10" fillId="2" borderId="10" xfId="1" applyFont="1" applyFill="1" applyBorder="1" applyAlignment="1">
      <alignment vertical="center" wrapText="1"/>
    </xf>
    <xf numFmtId="0" fontId="3" fillId="2" borderId="0" xfId="1" applyFont="1" applyFill="1" applyBorder="1" applyAlignment="1">
      <alignment horizontal="center" vertical="center" wrapText="1"/>
    </xf>
    <xf numFmtId="0" fontId="5" fillId="0" borderId="2" xfId="1" applyFont="1" applyFill="1" applyBorder="1" applyAlignment="1">
      <alignment horizontal="left" vertical="center"/>
    </xf>
    <xf numFmtId="0" fontId="5" fillId="0" borderId="2" xfId="1" applyFont="1" applyFill="1" applyBorder="1" applyAlignment="1">
      <alignment horizontal="left" vertical="center" wrapText="1"/>
    </xf>
    <xf numFmtId="0" fontId="3" fillId="2" borderId="3" xfId="1" applyFont="1" applyFill="1" applyBorder="1" applyAlignment="1">
      <alignment vertical="center"/>
    </xf>
    <xf numFmtId="0" fontId="3" fillId="2" borderId="6" xfId="1" applyFont="1" applyFill="1" applyBorder="1" applyAlignment="1">
      <alignment vertical="center"/>
    </xf>
    <xf numFmtId="0" fontId="3" fillId="2" borderId="0" xfId="1" applyFont="1" applyFill="1" applyBorder="1" applyAlignment="1">
      <alignment vertical="center"/>
    </xf>
    <xf numFmtId="0" fontId="3" fillId="2" borderId="6" xfId="1" applyFont="1" applyFill="1" applyBorder="1" applyAlignment="1">
      <alignment horizontal="center" vertical="center"/>
    </xf>
    <xf numFmtId="0" fontId="3" fillId="2" borderId="3" xfId="1" applyFont="1" applyFill="1" applyBorder="1" applyAlignment="1">
      <alignment horizontal="center" vertical="center"/>
    </xf>
    <xf numFmtId="0" fontId="9" fillId="0" borderId="2" xfId="0" applyFont="1" applyBorder="1" applyAlignment="1">
      <alignment horizontal="center" vertical="center" wrapText="1"/>
    </xf>
    <xf numFmtId="0" fontId="3" fillId="0" borderId="2" xfId="0" applyFont="1" applyBorder="1" applyAlignment="1">
      <alignment vertical="center" wrapText="1"/>
    </xf>
    <xf numFmtId="0" fontId="9" fillId="2" borderId="2" xfId="0" applyFont="1" applyFill="1" applyBorder="1" applyAlignment="1">
      <alignment vertical="center" wrapText="1"/>
    </xf>
    <xf numFmtId="0" fontId="3" fillId="2" borderId="2" xfId="0" applyFont="1" applyFill="1" applyBorder="1" applyAlignment="1">
      <alignment vertical="center" wrapText="1"/>
    </xf>
    <xf numFmtId="0" fontId="9" fillId="2" borderId="2" xfId="0" applyFont="1" applyFill="1" applyBorder="1" applyAlignment="1">
      <alignment horizontal="center" vertical="center"/>
    </xf>
    <xf numFmtId="0" fontId="9" fillId="2" borderId="2" xfId="0" applyFont="1" applyFill="1" applyBorder="1" applyAlignment="1" applyProtection="1">
      <alignment horizontal="left" vertical="center" wrapText="1"/>
      <protection hidden="1"/>
    </xf>
    <xf numFmtId="0" fontId="12" fillId="0" borderId="2" xfId="0" applyFont="1" applyBorder="1" applyAlignment="1">
      <alignment vertical="center" wrapText="1"/>
    </xf>
    <xf numFmtId="0" fontId="3" fillId="0" borderId="2" xfId="0" applyFont="1" applyBorder="1" applyAlignment="1">
      <alignment horizontal="center" vertical="center"/>
    </xf>
    <xf numFmtId="0" fontId="12" fillId="0" borderId="2" xfId="0" applyFont="1" applyBorder="1" applyAlignment="1">
      <alignment horizontal="center" vertical="center"/>
    </xf>
    <xf numFmtId="0" fontId="9" fillId="0" borderId="2" xfId="0" applyFont="1" applyBorder="1" applyAlignment="1" applyProtection="1">
      <alignment horizontal="center" vertical="center" wrapText="1"/>
      <protection hidden="1"/>
    </xf>
    <xf numFmtId="0" fontId="3" fillId="4" borderId="2" xfId="0" applyFont="1" applyFill="1" applyBorder="1" applyAlignment="1" applyProtection="1">
      <alignment horizontal="left" vertical="center" wrapText="1"/>
      <protection locked="0"/>
    </xf>
    <xf numFmtId="0" fontId="9" fillId="0" borderId="2" xfId="0" applyFont="1" applyBorder="1" applyAlignment="1">
      <alignment horizontal="left" vertical="center" wrapText="1"/>
    </xf>
    <xf numFmtId="0" fontId="3" fillId="4" borderId="2" xfId="0" applyFont="1" applyFill="1" applyBorder="1" applyAlignment="1" applyProtection="1">
      <alignment vertical="center" wrapText="1"/>
      <protection locked="0"/>
    </xf>
    <xf numFmtId="0" fontId="9" fillId="0" borderId="2"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Fill="1" applyBorder="1" applyAlignment="1">
      <alignment vertical="center" wrapText="1"/>
    </xf>
    <xf numFmtId="0" fontId="3" fillId="0" borderId="2" xfId="0" applyFont="1" applyFill="1" applyBorder="1" applyAlignment="1" applyProtection="1">
      <alignment vertical="center" wrapText="1"/>
      <protection locked="0"/>
    </xf>
    <xf numFmtId="0" fontId="3" fillId="0" borderId="2" xfId="0" applyFont="1" applyBorder="1" applyAlignment="1">
      <alignment horizontal="center" vertical="center" wrapText="1"/>
    </xf>
    <xf numFmtId="0" fontId="3" fillId="0" borderId="2" xfId="0" applyFont="1" applyBorder="1" applyAlignment="1" applyProtection="1">
      <alignment horizontal="left" vertical="center" wrapText="1"/>
      <protection hidden="1"/>
    </xf>
    <xf numFmtId="0" fontId="3" fillId="0" borderId="0" xfId="0" applyFont="1" applyAlignment="1">
      <alignment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2" fillId="2" borderId="7" xfId="1" applyFont="1" applyFill="1" applyBorder="1" applyAlignment="1">
      <alignment horizontal="center"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2" xfId="0" applyFont="1" applyBorder="1" applyAlignment="1">
      <alignment horizontal="left" vertical="center" wrapText="1"/>
    </xf>
    <xf numFmtId="0" fontId="3" fillId="0" borderId="2" xfId="0" applyFont="1" applyFill="1" applyBorder="1" applyAlignment="1">
      <alignment vertical="center" wrapText="1"/>
    </xf>
    <xf numFmtId="0" fontId="3"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12" fillId="0" borderId="2" xfId="0" applyFont="1" applyFill="1" applyBorder="1" applyAlignment="1">
      <alignment vertical="center" wrapText="1"/>
    </xf>
    <xf numFmtId="0" fontId="12"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15" fillId="2" borderId="3" xfId="2" applyFill="1" applyBorder="1" applyAlignment="1">
      <alignment vertical="center"/>
    </xf>
    <xf numFmtId="0" fontId="15" fillId="2" borderId="3" xfId="2" applyFill="1" applyBorder="1" applyAlignment="1">
      <alignment horizontal="left" vertical="center"/>
    </xf>
    <xf numFmtId="14" fontId="3" fillId="2" borderId="6" xfId="1" applyNumberFormat="1" applyFont="1" applyFill="1" applyBorder="1" applyAlignment="1">
      <alignment horizontal="left" vertical="center" wrapText="1"/>
    </xf>
    <xf numFmtId="0" fontId="9" fillId="3"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pplyProtection="1">
      <alignment horizontal="center" vertical="center" wrapText="1"/>
      <protection hidden="1"/>
    </xf>
    <xf numFmtId="0" fontId="3" fillId="0" borderId="2"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12"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0" borderId="2" xfId="0" applyFont="1" applyBorder="1" applyAlignment="1">
      <alignment horizontal="left" vertical="center" wrapText="1"/>
    </xf>
    <xf numFmtId="0" fontId="2" fillId="0" borderId="8" xfId="1" applyFont="1" applyBorder="1" applyAlignment="1">
      <alignment horizontal="center" vertical="center"/>
    </xf>
    <xf numFmtId="0" fontId="2" fillId="0" borderId="7" xfId="1" applyFont="1" applyBorder="1" applyAlignment="1">
      <alignment horizontal="center" vertical="center"/>
    </xf>
    <xf numFmtId="0" fontId="2" fillId="0" borderId="14" xfId="1" applyFont="1" applyBorder="1" applyAlignment="1">
      <alignment horizontal="center" vertical="center"/>
    </xf>
    <xf numFmtId="0" fontId="2" fillId="0" borderId="1" xfId="1" applyFont="1" applyBorder="1" applyAlignment="1">
      <alignment horizontal="center" vertical="center"/>
    </xf>
    <xf numFmtId="0" fontId="2" fillId="0" borderId="0" xfId="1" applyFont="1" applyBorder="1" applyAlignment="1">
      <alignment horizontal="center" vertical="center"/>
    </xf>
    <xf numFmtId="0" fontId="2" fillId="0" borderId="13" xfId="1" applyFont="1" applyBorder="1" applyAlignment="1">
      <alignment horizontal="center" vertical="center"/>
    </xf>
    <xf numFmtId="0" fontId="2" fillId="0" borderId="15" xfId="1" applyFont="1" applyBorder="1" applyAlignment="1">
      <alignment horizontal="center" vertical="center"/>
    </xf>
    <xf numFmtId="0" fontId="2" fillId="0" borderId="6" xfId="1" applyFont="1" applyBorder="1" applyAlignment="1">
      <alignment horizontal="center" vertical="center"/>
    </xf>
    <xf numFmtId="0" fontId="2" fillId="0" borderId="16" xfId="1" applyFont="1" applyBorder="1" applyAlignment="1">
      <alignment horizontal="center" vertical="center"/>
    </xf>
    <xf numFmtId="0" fontId="3" fillId="2" borderId="0" xfId="1" applyFont="1" applyFill="1" applyAlignment="1">
      <alignment horizontal="left" vertical="center" wrapText="1"/>
    </xf>
    <xf numFmtId="0" fontId="3" fillId="2" borderId="0" xfId="1" applyFont="1" applyFill="1" applyBorder="1" applyAlignment="1">
      <alignment horizontal="left" vertical="center" wrapText="1"/>
    </xf>
    <xf numFmtId="0" fontId="5" fillId="0" borderId="2" xfId="1" applyFont="1" applyFill="1" applyBorder="1" applyAlignment="1">
      <alignment horizontal="left" vertical="center"/>
    </xf>
    <xf numFmtId="0" fontId="5" fillId="0" borderId="2" xfId="1" applyFont="1" applyFill="1" applyBorder="1" applyAlignment="1">
      <alignment horizontal="left" vertical="center" wrapText="1"/>
    </xf>
    <xf numFmtId="0" fontId="5" fillId="2" borderId="8"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9" fillId="3" borderId="2" xfId="0" applyFont="1" applyFill="1" applyBorder="1" applyAlignment="1">
      <alignment horizontal="center" vertical="center"/>
    </xf>
    <xf numFmtId="0" fontId="9" fillId="0" borderId="17" xfId="0" applyFont="1" applyBorder="1" applyAlignment="1" applyProtection="1">
      <alignment horizontal="center" vertical="center" wrapText="1"/>
      <protection hidden="1"/>
    </xf>
    <xf numFmtId="0" fontId="9" fillId="0" borderId="18" xfId="0" applyFont="1" applyBorder="1" applyAlignment="1" applyProtection="1">
      <alignment horizontal="center" vertical="center" wrapText="1"/>
      <protection hidden="1"/>
    </xf>
    <xf numFmtId="0" fontId="9" fillId="0" borderId="19" xfId="0" applyFont="1" applyBorder="1" applyAlignment="1" applyProtection="1">
      <alignment horizontal="center" vertical="center" wrapText="1"/>
      <protection hidden="1"/>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3" borderId="4"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5" xfId="0" applyFont="1" applyFill="1" applyBorder="1" applyAlignment="1">
      <alignment horizontal="center" vertical="center"/>
    </xf>
    <xf numFmtId="0" fontId="5" fillId="2" borderId="2" xfId="1"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0" borderId="17" xfId="0" applyFont="1" applyBorder="1" applyAlignment="1" applyProtection="1">
      <alignment horizontal="center" vertical="center" wrapText="1"/>
      <protection hidden="1"/>
    </xf>
    <xf numFmtId="0" fontId="3" fillId="0" borderId="18" xfId="0" applyFont="1" applyBorder="1" applyAlignment="1" applyProtection="1">
      <alignment horizontal="center" vertical="center" wrapText="1"/>
      <protection hidden="1"/>
    </xf>
    <xf numFmtId="0" fontId="3" fillId="0" borderId="19" xfId="0" applyFont="1" applyBorder="1" applyAlignment="1" applyProtection="1">
      <alignment horizontal="center" vertical="center" wrapText="1"/>
      <protection hidden="1"/>
    </xf>
  </cellXfs>
  <cellStyles count="3">
    <cellStyle name="Hipervínculo" xfId="2" builtinId="8"/>
    <cellStyle name="Normal" xfId="0" builtinId="0"/>
    <cellStyle name="Normal 2" xfId="1" xr:uid="{61505FE9-683C-4F14-9D6D-70B7A1746FBD}"/>
  </cellStyles>
  <dxfs count="24">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606426</xdr:colOff>
      <xdr:row>1</xdr:row>
      <xdr:rowOff>57150</xdr:rowOff>
    </xdr:from>
    <xdr:ext cx="1209674" cy="609600"/>
    <xdr:pic>
      <xdr:nvPicPr>
        <xdr:cNvPr id="2" name="Imagen 1" descr="escudo-alc">
          <a:extLst>
            <a:ext uri="{FF2B5EF4-FFF2-40B4-BE49-F238E27FC236}">
              <a16:creationId xmlns:a16="http://schemas.microsoft.com/office/drawing/2014/main" id="{DB586694-DBB6-4E18-BAB9-EF797CBAEC9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4426" y="120650"/>
          <a:ext cx="1209674" cy="6096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90344</xdr:colOff>
      <xdr:row>1</xdr:row>
      <xdr:rowOff>57150</xdr:rowOff>
    </xdr:from>
    <xdr:ext cx="1209674" cy="609600"/>
    <xdr:pic>
      <xdr:nvPicPr>
        <xdr:cNvPr id="2" name="Imagen 1" descr="escudo-alc">
          <a:extLst>
            <a:ext uri="{FF2B5EF4-FFF2-40B4-BE49-F238E27FC236}">
              <a16:creationId xmlns:a16="http://schemas.microsoft.com/office/drawing/2014/main" id="{C382F110-350D-4E7D-880B-022E1A9CCCD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3344" y="120650"/>
          <a:ext cx="1209674" cy="60960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penagosg@sdis.gov.co" TargetMode="External"/><Relationship Id="rId1" Type="http://schemas.openxmlformats.org/officeDocument/2006/relationships/hyperlink" Target="mailto:mmalambo@sdis.gov.co"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4639D-346F-4EAA-A87A-82C3C3B235D3}">
  <sheetPr>
    <pageSetUpPr fitToPage="1"/>
  </sheetPr>
  <dimension ref="A1:AA58"/>
  <sheetViews>
    <sheetView showGridLines="0" topLeftCell="A2" zoomScale="60" zoomScaleNormal="60" workbookViewId="0">
      <selection activeCell="B12" sqref="B12:B14"/>
    </sheetView>
  </sheetViews>
  <sheetFormatPr baseColWidth="10" defaultColWidth="11.42578125" defaultRowHeight="12.75" x14ac:dyDescent="0.25"/>
  <cols>
    <col min="1" max="1" width="2.7109375" style="21" customWidth="1"/>
    <col min="2" max="2" width="5" style="23" customWidth="1"/>
    <col min="3" max="3" width="11.42578125" style="29"/>
    <col min="4" max="4" width="32.28515625" style="21" customWidth="1"/>
    <col min="5" max="5" width="20" style="21" customWidth="1"/>
    <col min="6" max="6" width="20.28515625" style="21" customWidth="1"/>
    <col min="7" max="7" width="15.42578125" style="21" customWidth="1"/>
    <col min="8" max="8" width="40.5703125" style="29" customWidth="1"/>
    <col min="9" max="9" width="69.5703125" style="29" customWidth="1"/>
    <col min="10" max="12" width="13" style="23" customWidth="1"/>
    <col min="13" max="13" width="16.28515625" style="21" customWidth="1"/>
    <col min="14" max="14" width="11.42578125" style="23" customWidth="1"/>
    <col min="15" max="15" width="70.5703125" style="29" customWidth="1"/>
    <col min="16" max="16" width="25.7109375" style="21" customWidth="1"/>
    <col min="17" max="22" width="13.7109375" style="23" customWidth="1"/>
    <col min="23" max="23" width="7.7109375" style="23" customWidth="1"/>
    <col min="24" max="24" width="18.7109375" style="21" bestFit="1" customWidth="1"/>
    <col min="25" max="25" width="44.7109375" style="21" customWidth="1"/>
    <col min="26" max="26" width="21.28515625" style="21" customWidth="1"/>
    <col min="27" max="27" width="29.5703125" style="21" customWidth="1"/>
    <col min="28" max="16384" width="11.42578125" style="21"/>
  </cols>
  <sheetData>
    <row r="1" spans="1:27" s="15" customFormat="1" ht="4.5" customHeight="1" x14ac:dyDescent="0.25">
      <c r="A1" s="17"/>
      <c r="B1" s="31"/>
      <c r="C1" s="14"/>
      <c r="D1" s="14"/>
      <c r="E1" s="14"/>
      <c r="F1" s="14"/>
      <c r="G1" s="14"/>
      <c r="H1" s="14"/>
      <c r="I1" s="14"/>
      <c r="J1" s="14"/>
      <c r="K1" s="14"/>
      <c r="L1" s="14"/>
      <c r="M1" s="14"/>
    </row>
    <row r="2" spans="1:27" s="16" customFormat="1" ht="14.25" customHeight="1" x14ac:dyDescent="0.25">
      <c r="B2" s="106"/>
      <c r="C2" s="107"/>
      <c r="D2" s="108"/>
      <c r="E2" s="119" t="s">
        <v>90</v>
      </c>
      <c r="F2" s="120"/>
      <c r="G2" s="120"/>
      <c r="H2" s="120"/>
      <c r="I2" s="120"/>
      <c r="J2" s="120"/>
      <c r="K2" s="120"/>
      <c r="L2" s="120"/>
      <c r="M2" s="120"/>
      <c r="N2" s="120"/>
      <c r="O2" s="120"/>
      <c r="P2" s="120"/>
      <c r="Q2" s="120"/>
      <c r="R2" s="120"/>
      <c r="S2" s="120"/>
      <c r="T2" s="120"/>
      <c r="U2" s="120"/>
      <c r="V2" s="120"/>
      <c r="W2" s="120"/>
      <c r="X2" s="121"/>
      <c r="Y2" s="117" t="s">
        <v>117</v>
      </c>
      <c r="Z2" s="117"/>
    </row>
    <row r="3" spans="1:27" s="16" customFormat="1" ht="14.25" customHeight="1" x14ac:dyDescent="0.25">
      <c r="B3" s="109"/>
      <c r="C3" s="110"/>
      <c r="D3" s="111"/>
      <c r="E3" s="122"/>
      <c r="F3" s="123"/>
      <c r="G3" s="123"/>
      <c r="H3" s="123"/>
      <c r="I3" s="123"/>
      <c r="J3" s="123"/>
      <c r="K3" s="123"/>
      <c r="L3" s="123"/>
      <c r="M3" s="123"/>
      <c r="N3" s="123"/>
      <c r="O3" s="123"/>
      <c r="P3" s="123"/>
      <c r="Q3" s="123"/>
      <c r="R3" s="123"/>
      <c r="S3" s="123"/>
      <c r="T3" s="123"/>
      <c r="U3" s="123"/>
      <c r="V3" s="123"/>
      <c r="W3" s="123"/>
      <c r="X3" s="124"/>
      <c r="Y3" s="118" t="s">
        <v>0</v>
      </c>
      <c r="Z3" s="118"/>
    </row>
    <row r="4" spans="1:27" s="16" customFormat="1" ht="14.25" customHeight="1" x14ac:dyDescent="0.25">
      <c r="B4" s="109"/>
      <c r="C4" s="110"/>
      <c r="D4" s="111"/>
      <c r="E4" s="122"/>
      <c r="F4" s="123"/>
      <c r="G4" s="123"/>
      <c r="H4" s="123"/>
      <c r="I4" s="123"/>
      <c r="J4" s="123"/>
      <c r="K4" s="123"/>
      <c r="L4" s="123"/>
      <c r="M4" s="123"/>
      <c r="N4" s="123"/>
      <c r="O4" s="123"/>
      <c r="P4" s="123"/>
      <c r="Q4" s="123"/>
      <c r="R4" s="123"/>
      <c r="S4" s="123"/>
      <c r="T4" s="123"/>
      <c r="U4" s="123"/>
      <c r="V4" s="123"/>
      <c r="W4" s="123"/>
      <c r="X4" s="124"/>
      <c r="Y4" s="118" t="s">
        <v>118</v>
      </c>
      <c r="Z4" s="118"/>
    </row>
    <row r="5" spans="1:27" s="16" customFormat="1" ht="15" customHeight="1" x14ac:dyDescent="0.25">
      <c r="B5" s="112"/>
      <c r="C5" s="113"/>
      <c r="D5" s="114"/>
      <c r="E5" s="125"/>
      <c r="F5" s="126"/>
      <c r="G5" s="126"/>
      <c r="H5" s="126"/>
      <c r="I5" s="126"/>
      <c r="J5" s="126"/>
      <c r="K5" s="126"/>
      <c r="L5" s="126"/>
      <c r="M5" s="126"/>
      <c r="N5" s="126"/>
      <c r="O5" s="126"/>
      <c r="P5" s="126"/>
      <c r="Q5" s="126"/>
      <c r="R5" s="126"/>
      <c r="S5" s="126"/>
      <c r="T5" s="126"/>
      <c r="U5" s="126"/>
      <c r="V5" s="126"/>
      <c r="W5" s="126"/>
      <c r="X5" s="127"/>
      <c r="Y5" s="118" t="s">
        <v>59</v>
      </c>
      <c r="Z5" s="118"/>
    </row>
    <row r="6" spans="1:27" s="20" customFormat="1" ht="27" customHeight="1" x14ac:dyDescent="0.2">
      <c r="A6" s="18"/>
      <c r="B6" s="116" t="s">
        <v>39</v>
      </c>
      <c r="C6" s="116"/>
      <c r="D6" s="116"/>
      <c r="E6" s="116"/>
      <c r="F6" s="116"/>
      <c r="G6" s="89">
        <v>44467</v>
      </c>
      <c r="H6" s="47"/>
      <c r="I6" s="48"/>
      <c r="J6" s="38"/>
      <c r="K6" s="19"/>
      <c r="N6" s="28"/>
      <c r="O6" s="28"/>
      <c r="R6" s="28"/>
      <c r="S6" s="28"/>
    </row>
    <row r="7" spans="1:27" s="20" customFormat="1" ht="27" customHeight="1" x14ac:dyDescent="0.2">
      <c r="A7" s="18"/>
      <c r="B7" s="115" t="s">
        <v>94</v>
      </c>
      <c r="C7" s="115"/>
      <c r="D7" s="115"/>
      <c r="E7" s="115"/>
      <c r="F7" s="115"/>
      <c r="G7" s="32" t="s">
        <v>95</v>
      </c>
      <c r="H7" s="46"/>
      <c r="I7" s="46"/>
      <c r="K7" s="36" t="s">
        <v>49</v>
      </c>
      <c r="O7" s="33" t="s">
        <v>105</v>
      </c>
      <c r="P7" s="49"/>
      <c r="Q7" s="43"/>
      <c r="R7" s="43"/>
    </row>
    <row r="8" spans="1:27" s="20" customFormat="1" ht="27" customHeight="1" x14ac:dyDescent="0.2">
      <c r="A8" s="18"/>
      <c r="B8" s="115" t="s">
        <v>97</v>
      </c>
      <c r="C8" s="115"/>
      <c r="D8" s="115"/>
      <c r="E8" s="115"/>
      <c r="F8" s="115"/>
      <c r="G8" s="46" t="s">
        <v>119</v>
      </c>
      <c r="H8" s="46"/>
      <c r="I8" s="46"/>
      <c r="K8" s="37" t="s">
        <v>50</v>
      </c>
      <c r="O8" s="32" t="s">
        <v>353</v>
      </c>
      <c r="P8" s="50"/>
      <c r="Q8" s="43"/>
      <c r="R8" s="43"/>
    </row>
    <row r="9" spans="1:27" s="20" customFormat="1" ht="27" customHeight="1" x14ac:dyDescent="0.2">
      <c r="A9" s="18"/>
      <c r="B9" s="115" t="s">
        <v>40</v>
      </c>
      <c r="C9" s="115"/>
      <c r="D9" s="115"/>
      <c r="E9" s="115"/>
      <c r="F9" s="115"/>
      <c r="G9" s="46" t="s">
        <v>120</v>
      </c>
      <c r="H9" s="30"/>
      <c r="I9" s="30"/>
      <c r="K9" s="37" t="s">
        <v>51</v>
      </c>
      <c r="O9" s="32" t="s">
        <v>354</v>
      </c>
      <c r="P9" s="50"/>
      <c r="Q9" s="43"/>
      <c r="R9" s="43"/>
    </row>
    <row r="10" spans="1:27" s="20" customFormat="1" ht="27" customHeight="1" x14ac:dyDescent="0.2">
      <c r="A10" s="18"/>
      <c r="B10" s="115" t="s">
        <v>41</v>
      </c>
      <c r="C10" s="115"/>
      <c r="D10" s="115"/>
      <c r="E10" s="115"/>
      <c r="F10" s="115"/>
      <c r="G10" s="87" t="s">
        <v>355</v>
      </c>
      <c r="H10" s="46"/>
      <c r="I10" s="46"/>
      <c r="K10" s="37" t="s">
        <v>52</v>
      </c>
      <c r="O10" s="88" t="s">
        <v>356</v>
      </c>
      <c r="P10" s="50"/>
      <c r="Q10" s="43"/>
      <c r="R10" s="43"/>
    </row>
    <row r="11" spans="1:27" x14ac:dyDescent="0.25">
      <c r="C11" s="21"/>
      <c r="H11" s="21"/>
      <c r="I11" s="21"/>
      <c r="J11" s="21"/>
      <c r="K11" s="21"/>
      <c r="L11" s="21"/>
      <c r="N11" s="21"/>
      <c r="O11" s="21"/>
      <c r="Q11" s="21"/>
      <c r="T11" s="21"/>
      <c r="U11" s="21"/>
      <c r="V11" s="21"/>
      <c r="W11" s="21"/>
    </row>
    <row r="12" spans="1:27" s="22" customFormat="1" ht="26.25" customHeight="1" x14ac:dyDescent="0.25">
      <c r="B12" s="90" t="s">
        <v>2</v>
      </c>
      <c r="C12" s="90" t="s">
        <v>3</v>
      </c>
      <c r="D12" s="90" t="s">
        <v>111</v>
      </c>
      <c r="E12" s="90" t="s">
        <v>115</v>
      </c>
      <c r="F12" s="90" t="s">
        <v>38</v>
      </c>
      <c r="G12" s="90" t="s">
        <v>23</v>
      </c>
      <c r="H12" s="90" t="s">
        <v>26</v>
      </c>
      <c r="I12" s="90" t="s">
        <v>27</v>
      </c>
      <c r="J12" s="90" t="s">
        <v>24</v>
      </c>
      <c r="K12" s="90"/>
      <c r="L12" s="90"/>
      <c r="M12" s="90" t="s">
        <v>25</v>
      </c>
      <c r="N12" s="90" t="s">
        <v>71</v>
      </c>
      <c r="O12" s="90" t="s">
        <v>28</v>
      </c>
      <c r="P12" s="90" t="s">
        <v>29</v>
      </c>
      <c r="Q12" s="128" t="s">
        <v>30</v>
      </c>
      <c r="R12" s="128"/>
      <c r="S12" s="128"/>
      <c r="T12" s="128"/>
      <c r="U12" s="128"/>
      <c r="V12" s="128"/>
      <c r="W12" s="128"/>
      <c r="X12" s="90" t="s">
        <v>35</v>
      </c>
      <c r="Y12" s="90" t="s">
        <v>37</v>
      </c>
      <c r="Z12" s="90" t="s">
        <v>36</v>
      </c>
      <c r="AA12" s="90" t="s">
        <v>348</v>
      </c>
    </row>
    <row r="13" spans="1:27" s="22" customFormat="1" ht="60" customHeight="1" x14ac:dyDescent="0.25">
      <c r="B13" s="90"/>
      <c r="C13" s="90"/>
      <c r="D13" s="90"/>
      <c r="E13" s="90"/>
      <c r="F13" s="90"/>
      <c r="G13" s="90"/>
      <c r="H13" s="90"/>
      <c r="I13" s="90"/>
      <c r="J13" s="90" t="s">
        <v>112</v>
      </c>
      <c r="K13" s="90" t="s">
        <v>113</v>
      </c>
      <c r="L13" s="90" t="s">
        <v>114</v>
      </c>
      <c r="M13" s="90"/>
      <c r="N13" s="90"/>
      <c r="O13" s="90"/>
      <c r="P13" s="90"/>
      <c r="Q13" s="34" t="s">
        <v>92</v>
      </c>
      <c r="R13" s="34" t="s">
        <v>31</v>
      </c>
      <c r="S13" s="34" t="s">
        <v>93</v>
      </c>
      <c r="T13" s="34" t="s">
        <v>32</v>
      </c>
      <c r="U13" s="34" t="s">
        <v>33</v>
      </c>
      <c r="V13" s="34" t="s">
        <v>91</v>
      </c>
      <c r="W13" s="34" t="s">
        <v>34</v>
      </c>
      <c r="X13" s="90"/>
      <c r="Y13" s="90"/>
      <c r="Z13" s="90"/>
      <c r="AA13" s="90"/>
    </row>
    <row r="14" spans="1:27" s="22" customFormat="1" ht="14.25" customHeight="1" x14ac:dyDescent="0.25">
      <c r="B14" s="90"/>
      <c r="C14" s="90"/>
      <c r="D14" s="90"/>
      <c r="E14" s="90"/>
      <c r="F14" s="90"/>
      <c r="G14" s="90"/>
      <c r="H14" s="90"/>
      <c r="I14" s="90"/>
      <c r="J14" s="90"/>
      <c r="K14" s="90"/>
      <c r="L14" s="90"/>
      <c r="M14" s="90"/>
      <c r="N14" s="90"/>
      <c r="O14" s="90"/>
      <c r="P14" s="90"/>
      <c r="Q14" s="35">
        <v>0.17</v>
      </c>
      <c r="R14" s="35">
        <v>0.17</v>
      </c>
      <c r="S14" s="35">
        <v>0.17</v>
      </c>
      <c r="T14" s="35">
        <v>0.17</v>
      </c>
      <c r="U14" s="35">
        <v>0.16</v>
      </c>
      <c r="V14" s="35">
        <v>0.16</v>
      </c>
      <c r="W14" s="35">
        <f>SUM(Q14:V14)</f>
        <v>1</v>
      </c>
      <c r="X14" s="90"/>
      <c r="Y14" s="90"/>
      <c r="Z14" s="90"/>
      <c r="AA14" s="90"/>
    </row>
    <row r="15" spans="1:27" ht="102" x14ac:dyDescent="0.25">
      <c r="B15" s="24">
        <v>1</v>
      </c>
      <c r="C15" s="27" t="s">
        <v>6</v>
      </c>
      <c r="D15" s="27" t="s">
        <v>331</v>
      </c>
      <c r="E15" s="27" t="s">
        <v>123</v>
      </c>
      <c r="F15" s="27" t="s">
        <v>124</v>
      </c>
      <c r="G15" s="27" t="s">
        <v>125</v>
      </c>
      <c r="H15" s="27" t="s">
        <v>126</v>
      </c>
      <c r="I15" s="27" t="s">
        <v>127</v>
      </c>
      <c r="J15" s="24" t="s">
        <v>44</v>
      </c>
      <c r="K15" s="24" t="s">
        <v>44</v>
      </c>
      <c r="L15" s="24" t="s">
        <v>44</v>
      </c>
      <c r="M15" s="26" t="str">
        <f t="shared" ref="M15:M48" si="0">IF(COUNTIF(J15:L15,"X")=3,"Segunda línea de defensa",IF(COUNTIF(J15:L15,"X")=2,"Primera línea de defensa",IF(COUNTIF(J15:L15,"X")=1,"Primera línea de defensa",)))</f>
        <v>Segunda línea de defensa</v>
      </c>
      <c r="N15" s="24" t="str">
        <f t="shared" ref="N15:N48" si="1">IF(M15="Primera línea de defensa","No",IF(M15="Segunda línea de defensa","Sí"," "))</f>
        <v>Sí</v>
      </c>
      <c r="O15" s="27" t="s">
        <v>128</v>
      </c>
      <c r="P15" s="27" t="s">
        <v>129</v>
      </c>
      <c r="Q15" s="24">
        <v>5</v>
      </c>
      <c r="R15" s="24">
        <v>5</v>
      </c>
      <c r="S15" s="24">
        <v>5</v>
      </c>
      <c r="T15" s="24">
        <v>5</v>
      </c>
      <c r="U15" s="24">
        <v>5</v>
      </c>
      <c r="V15" s="24">
        <v>5</v>
      </c>
      <c r="W15" s="24">
        <f t="shared" ref="W15:W57" si="2">(Q15*$Q$14)+(R15*$R$14)+(S15*$S$14)+(T15*$T$14)+(U15*$U$14)+(V15*$V$14)</f>
        <v>5</v>
      </c>
      <c r="X15" s="26" t="str">
        <f t="shared" ref="X15:X57" si="3">IF(W15&gt;0,IF(W15&lt;=2.9,"Aseguramiento bajo",IF(W15&gt;=4,"Aseguramiento alto","Aseguramiento medio"))," ")</f>
        <v>Aseguramiento alto</v>
      </c>
      <c r="Y15" s="26" t="str">
        <f>IFERROR(VLOOKUP(X15,Opciones!$C$8:$D$11,2,0)," ")</f>
        <v>La Oficina de Control Interno confiará en los resultados del aseguramiento de la segunda línea y, basado en sus informes, auditará la efectividad de dicha función, evitando evaluar los controles de la primera línea.</v>
      </c>
      <c r="Z15" s="26" t="str">
        <f>IFERROR(VLOOKUP(X15,Opciones!$C$13:$D$16,2,0)," ")</f>
        <v>Ninguna</v>
      </c>
      <c r="AA15" s="25"/>
    </row>
    <row r="16" spans="1:27" ht="102" x14ac:dyDescent="0.25">
      <c r="B16" s="24">
        <v>2</v>
      </c>
      <c r="C16" s="27" t="s">
        <v>4</v>
      </c>
      <c r="D16" s="27" t="s">
        <v>332</v>
      </c>
      <c r="E16" s="27" t="s">
        <v>135</v>
      </c>
      <c r="F16" s="27" t="s">
        <v>130</v>
      </c>
      <c r="G16" s="27" t="s">
        <v>131</v>
      </c>
      <c r="H16" s="27" t="s">
        <v>132</v>
      </c>
      <c r="I16" s="27" t="s">
        <v>133</v>
      </c>
      <c r="J16" s="24" t="s">
        <v>44</v>
      </c>
      <c r="K16" s="24" t="s">
        <v>44</v>
      </c>
      <c r="L16" s="24" t="s">
        <v>44</v>
      </c>
      <c r="M16" s="26" t="str">
        <f t="shared" si="0"/>
        <v>Segunda línea de defensa</v>
      </c>
      <c r="N16" s="24" t="str">
        <f t="shared" si="1"/>
        <v>Sí</v>
      </c>
      <c r="O16" s="27" t="s">
        <v>136</v>
      </c>
      <c r="P16" s="27" t="s">
        <v>134</v>
      </c>
      <c r="Q16" s="24">
        <v>5</v>
      </c>
      <c r="R16" s="24">
        <v>5</v>
      </c>
      <c r="S16" s="24">
        <v>5</v>
      </c>
      <c r="T16" s="24">
        <v>5</v>
      </c>
      <c r="U16" s="24">
        <v>5</v>
      </c>
      <c r="V16" s="24">
        <v>5</v>
      </c>
      <c r="W16" s="24">
        <f t="shared" si="2"/>
        <v>5</v>
      </c>
      <c r="X16" s="26" t="str">
        <f t="shared" si="3"/>
        <v>Aseguramiento alto</v>
      </c>
      <c r="Y16" s="26" t="str">
        <f>IFERROR(VLOOKUP(X16,Opciones!$C$8:$D$11,2,0)," ")</f>
        <v>La Oficina de Control Interno confiará en los resultados del aseguramiento de la segunda línea y, basado en sus informes, auditará la efectividad de dicha función, evitando evaluar los controles de la primera línea.</v>
      </c>
      <c r="Z16" s="26" t="str">
        <f>IFERROR(VLOOKUP(X16,Opciones!$C$13:$D$16,2,0)," ")</f>
        <v>Ninguna</v>
      </c>
      <c r="AA16" s="25"/>
    </row>
    <row r="17" spans="2:27" ht="153" x14ac:dyDescent="0.25">
      <c r="B17" s="94">
        <v>3</v>
      </c>
      <c r="C17" s="92" t="s">
        <v>121</v>
      </c>
      <c r="D17" s="92" t="s">
        <v>137</v>
      </c>
      <c r="E17" s="92" t="s">
        <v>138</v>
      </c>
      <c r="F17" s="92" t="s">
        <v>139</v>
      </c>
      <c r="G17" s="92" t="s">
        <v>140</v>
      </c>
      <c r="H17" s="92" t="s">
        <v>141</v>
      </c>
      <c r="I17" s="27" t="s">
        <v>219</v>
      </c>
      <c r="J17" s="24" t="s">
        <v>44</v>
      </c>
      <c r="K17" s="24" t="s">
        <v>44</v>
      </c>
      <c r="L17" s="24" t="s">
        <v>44</v>
      </c>
      <c r="M17" s="26" t="str">
        <f t="shared" si="0"/>
        <v>Segunda línea de defensa</v>
      </c>
      <c r="N17" s="24" t="str">
        <f t="shared" si="1"/>
        <v>Sí</v>
      </c>
      <c r="O17" s="27" t="s">
        <v>142</v>
      </c>
      <c r="P17" s="27" t="s">
        <v>143</v>
      </c>
      <c r="Q17" s="24">
        <v>5</v>
      </c>
      <c r="R17" s="24">
        <v>5</v>
      </c>
      <c r="S17" s="24">
        <v>5</v>
      </c>
      <c r="T17" s="24">
        <v>5</v>
      </c>
      <c r="U17" s="24">
        <v>5</v>
      </c>
      <c r="V17" s="24">
        <v>5</v>
      </c>
      <c r="W17" s="24">
        <f t="shared" si="2"/>
        <v>5</v>
      </c>
      <c r="X17" s="26" t="str">
        <f t="shared" si="3"/>
        <v>Aseguramiento alto</v>
      </c>
      <c r="Y17" s="26" t="str">
        <f>IFERROR(VLOOKUP(X17,Opciones!$C$8:$D$11,2,0)," ")</f>
        <v>La Oficina de Control Interno confiará en los resultados del aseguramiento de la segunda línea y, basado en sus informes, auditará la efectividad de dicha función, evitando evaluar los controles de la primera línea.</v>
      </c>
      <c r="Z17" s="26" t="str">
        <f>IFERROR(VLOOKUP(X17,Opciones!$C$13:$D$16,2,0)," ")</f>
        <v>Ninguna</v>
      </c>
      <c r="AA17" s="25"/>
    </row>
    <row r="18" spans="2:27" ht="190.15" customHeight="1" x14ac:dyDescent="0.25">
      <c r="B18" s="93"/>
      <c r="C18" s="91"/>
      <c r="D18" s="91"/>
      <c r="E18" s="91"/>
      <c r="F18" s="91"/>
      <c r="G18" s="91"/>
      <c r="H18" s="91"/>
      <c r="I18" s="27" t="s">
        <v>218</v>
      </c>
      <c r="J18" s="24" t="s">
        <v>42</v>
      </c>
      <c r="K18" s="24" t="s">
        <v>42</v>
      </c>
      <c r="L18" s="24" t="s">
        <v>42</v>
      </c>
      <c r="M18" s="26" t="str">
        <f t="shared" si="0"/>
        <v>Segunda línea de defensa</v>
      </c>
      <c r="N18" s="24" t="str">
        <f t="shared" si="1"/>
        <v>Sí</v>
      </c>
      <c r="O18" s="67" t="s">
        <v>144</v>
      </c>
      <c r="P18" s="67" t="s">
        <v>143</v>
      </c>
      <c r="Q18" s="24">
        <v>1</v>
      </c>
      <c r="R18" s="24">
        <v>1</v>
      </c>
      <c r="S18" s="24">
        <v>1</v>
      </c>
      <c r="T18" s="24">
        <v>1</v>
      </c>
      <c r="U18" s="24">
        <v>1</v>
      </c>
      <c r="V18" s="24">
        <v>1</v>
      </c>
      <c r="W18" s="65">
        <f t="shared" si="2"/>
        <v>1</v>
      </c>
      <c r="X18" s="26" t="str">
        <f t="shared" si="3"/>
        <v>Aseguramiento bajo</v>
      </c>
      <c r="Y18" s="26" t="str">
        <f>IFERROR(VLOOKUP(X18,Opciones!$C$8:$D$11,2,0),"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Z18" s="26" t="str">
        <f>IFERROR(VLOOKUP(X18,Opciones!$C$13:$D$16,2,0)," ")</f>
        <v>Incluirá el aspecto en la priorización de aspectos a evaluar en el Plan Anual de Auditoría</v>
      </c>
      <c r="AA18" s="25"/>
    </row>
    <row r="19" spans="2:27" ht="114.75" customHeight="1" x14ac:dyDescent="0.25">
      <c r="B19" s="94">
        <v>4</v>
      </c>
      <c r="C19" s="92" t="s">
        <v>18</v>
      </c>
      <c r="D19" s="92" t="s">
        <v>333</v>
      </c>
      <c r="E19" s="92" t="s">
        <v>145</v>
      </c>
      <c r="F19" s="92" t="s">
        <v>146</v>
      </c>
      <c r="G19" s="92" t="s">
        <v>147</v>
      </c>
      <c r="H19" s="92" t="s">
        <v>163</v>
      </c>
      <c r="I19" s="61" t="s">
        <v>217</v>
      </c>
      <c r="J19" s="24" t="s">
        <v>44</v>
      </c>
      <c r="K19" s="24" t="s">
        <v>44</v>
      </c>
      <c r="L19" s="24" t="s">
        <v>44</v>
      </c>
      <c r="M19" s="26" t="str">
        <f t="shared" si="0"/>
        <v>Segunda línea de defensa</v>
      </c>
      <c r="N19" s="24" t="str">
        <f t="shared" si="1"/>
        <v>Sí</v>
      </c>
      <c r="O19" s="92" t="s">
        <v>148</v>
      </c>
      <c r="P19" s="135" t="s">
        <v>149</v>
      </c>
      <c r="Q19" s="132">
        <v>5</v>
      </c>
      <c r="R19" s="132">
        <v>5</v>
      </c>
      <c r="S19" s="132">
        <v>5</v>
      </c>
      <c r="T19" s="132">
        <v>5</v>
      </c>
      <c r="U19" s="132">
        <v>5</v>
      </c>
      <c r="V19" s="132">
        <v>5</v>
      </c>
      <c r="W19" s="132">
        <f t="shared" si="2"/>
        <v>5</v>
      </c>
      <c r="X19" s="129" t="str">
        <f t="shared" si="3"/>
        <v>Aseguramiento alto</v>
      </c>
      <c r="Y19" s="129" t="str">
        <f>IFERROR(VLOOKUP(X19,Opciones!$C$8:$D$11,2,0)," ")</f>
        <v>La Oficina de Control Interno confiará en los resultados del aseguramiento de la segunda línea y, basado en sus informes, auditará la efectividad de dicha función, evitando evaluar los controles de la primera línea.</v>
      </c>
      <c r="Z19" s="129" t="str">
        <f>IFERROR(VLOOKUP(X19,Opciones!$C$13:$D$16,2,0)," ")</f>
        <v>Ninguna</v>
      </c>
      <c r="AA19" s="132"/>
    </row>
    <row r="20" spans="2:27" ht="127.5" x14ac:dyDescent="0.25">
      <c r="B20" s="94"/>
      <c r="C20" s="92"/>
      <c r="D20" s="92"/>
      <c r="E20" s="92"/>
      <c r="F20" s="92"/>
      <c r="G20" s="92"/>
      <c r="H20" s="92"/>
      <c r="I20" s="61" t="s">
        <v>216</v>
      </c>
      <c r="J20" s="24" t="s">
        <v>44</v>
      </c>
      <c r="K20" s="24" t="s">
        <v>44</v>
      </c>
      <c r="L20" s="24" t="s">
        <v>44</v>
      </c>
      <c r="M20" s="26" t="str">
        <f t="shared" si="0"/>
        <v>Segunda línea de defensa</v>
      </c>
      <c r="N20" s="24" t="str">
        <f t="shared" si="1"/>
        <v>Sí</v>
      </c>
      <c r="O20" s="92"/>
      <c r="P20" s="136"/>
      <c r="Q20" s="133"/>
      <c r="R20" s="133"/>
      <c r="S20" s="133"/>
      <c r="T20" s="133"/>
      <c r="U20" s="133"/>
      <c r="V20" s="133"/>
      <c r="W20" s="133"/>
      <c r="X20" s="130"/>
      <c r="Y20" s="130"/>
      <c r="Z20" s="130"/>
      <c r="AA20" s="133"/>
    </row>
    <row r="21" spans="2:27" ht="114.75" x14ac:dyDescent="0.25">
      <c r="B21" s="94"/>
      <c r="C21" s="92"/>
      <c r="D21" s="92"/>
      <c r="E21" s="92"/>
      <c r="F21" s="92"/>
      <c r="G21" s="92"/>
      <c r="H21" s="92"/>
      <c r="I21" s="27" t="s">
        <v>215</v>
      </c>
      <c r="J21" s="24" t="s">
        <v>44</v>
      </c>
      <c r="K21" s="24" t="s">
        <v>44</v>
      </c>
      <c r="L21" s="24" t="s">
        <v>44</v>
      </c>
      <c r="M21" s="26" t="str">
        <f t="shared" si="0"/>
        <v>Segunda línea de defensa</v>
      </c>
      <c r="N21" s="24" t="str">
        <f t="shared" si="1"/>
        <v>Sí</v>
      </c>
      <c r="O21" s="92"/>
      <c r="P21" s="137"/>
      <c r="Q21" s="134"/>
      <c r="R21" s="134"/>
      <c r="S21" s="134"/>
      <c r="T21" s="134"/>
      <c r="U21" s="134"/>
      <c r="V21" s="134"/>
      <c r="W21" s="134"/>
      <c r="X21" s="131"/>
      <c r="Y21" s="131"/>
      <c r="Z21" s="131"/>
      <c r="AA21" s="134"/>
    </row>
    <row r="22" spans="2:27" ht="178.15" customHeight="1" x14ac:dyDescent="0.25">
      <c r="B22" s="82">
        <v>5</v>
      </c>
      <c r="C22" s="67" t="s">
        <v>15</v>
      </c>
      <c r="D22" s="80" t="s">
        <v>334</v>
      </c>
      <c r="E22" s="80" t="s">
        <v>150</v>
      </c>
      <c r="F22" s="80" t="s">
        <v>151</v>
      </c>
      <c r="G22" s="80" t="s">
        <v>152</v>
      </c>
      <c r="H22" s="80" t="s">
        <v>153</v>
      </c>
      <c r="I22" s="27" t="s">
        <v>154</v>
      </c>
      <c r="J22" s="24" t="s">
        <v>44</v>
      </c>
      <c r="K22" s="24" t="s">
        <v>44</v>
      </c>
      <c r="L22" s="24" t="s">
        <v>44</v>
      </c>
      <c r="M22" s="26" t="str">
        <f t="shared" si="0"/>
        <v>Segunda línea de defensa</v>
      </c>
      <c r="N22" s="24" t="str">
        <f t="shared" si="1"/>
        <v>Sí</v>
      </c>
      <c r="O22" s="80" t="s">
        <v>155</v>
      </c>
      <c r="P22" s="80" t="s">
        <v>156</v>
      </c>
      <c r="Q22" s="24">
        <v>5</v>
      </c>
      <c r="R22" s="24">
        <v>1</v>
      </c>
      <c r="S22" s="24">
        <v>5</v>
      </c>
      <c r="T22" s="24">
        <v>1</v>
      </c>
      <c r="U22" s="24">
        <v>1</v>
      </c>
      <c r="V22" s="24">
        <v>1</v>
      </c>
      <c r="W22" s="24">
        <f t="shared" si="2"/>
        <v>2.3600000000000003</v>
      </c>
      <c r="X22" s="26" t="str">
        <f t="shared" si="3"/>
        <v>Aseguramiento bajo</v>
      </c>
      <c r="Y22" s="26" t="str">
        <f>IFERROR(VLOOKUP(X22,Opciones!$C$8:$D$11,2,0),"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Z22" s="26" t="str">
        <f>IFERROR(VLOOKUP(X22,Opciones!$C$13:$D$16,2,0)," ")</f>
        <v>Incluirá el aspecto en la priorización de aspectos a evaluar en el Plan Anual de Auditoría</v>
      </c>
      <c r="AA22" s="25"/>
    </row>
    <row r="23" spans="2:27" ht="115.15" customHeight="1" x14ac:dyDescent="0.25">
      <c r="B23" s="82">
        <v>6</v>
      </c>
      <c r="C23" s="67" t="s">
        <v>15</v>
      </c>
      <c r="D23" s="80" t="s">
        <v>335</v>
      </c>
      <c r="E23" s="80" t="s">
        <v>157</v>
      </c>
      <c r="F23" s="80" t="s">
        <v>158</v>
      </c>
      <c r="G23" s="80" t="s">
        <v>152</v>
      </c>
      <c r="H23" s="80" t="s">
        <v>159</v>
      </c>
      <c r="I23" s="27" t="s">
        <v>160</v>
      </c>
      <c r="J23" s="24" t="s">
        <v>44</v>
      </c>
      <c r="K23" s="24" t="s">
        <v>44</v>
      </c>
      <c r="L23" s="24" t="s">
        <v>44</v>
      </c>
      <c r="M23" s="26" t="str">
        <f t="shared" si="0"/>
        <v>Segunda línea de defensa</v>
      </c>
      <c r="N23" s="24" t="str">
        <f t="shared" si="1"/>
        <v>Sí</v>
      </c>
      <c r="O23" s="80" t="s">
        <v>161</v>
      </c>
      <c r="P23" s="80" t="s">
        <v>162</v>
      </c>
      <c r="Q23" s="24">
        <v>1</v>
      </c>
      <c r="R23" s="24">
        <v>1</v>
      </c>
      <c r="S23" s="24">
        <v>1</v>
      </c>
      <c r="T23" s="24">
        <v>1</v>
      </c>
      <c r="U23" s="24">
        <v>1</v>
      </c>
      <c r="V23" s="24">
        <v>1</v>
      </c>
      <c r="W23" s="24">
        <f t="shared" si="2"/>
        <v>1</v>
      </c>
      <c r="X23" s="26" t="str">
        <f t="shared" si="3"/>
        <v>Aseguramiento bajo</v>
      </c>
      <c r="Y23" s="26" t="str">
        <f>IFERROR(VLOOKUP(X23,Opciones!$C$8:$D$11,2,0),"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Z23" s="26" t="str">
        <f>IFERROR(VLOOKUP(X23,Opciones!$C$13:$D$16,2,0)," ")</f>
        <v>Incluirá el aspecto en la priorización de aspectos a evaluar en el Plan Anual de Auditoría</v>
      </c>
      <c r="AA23" s="25"/>
    </row>
    <row r="24" spans="2:27" ht="153" x14ac:dyDescent="0.25">
      <c r="B24" s="24">
        <v>7</v>
      </c>
      <c r="C24" s="27" t="s">
        <v>17</v>
      </c>
      <c r="D24" s="27" t="s">
        <v>336</v>
      </c>
      <c r="E24" s="27" t="s">
        <v>164</v>
      </c>
      <c r="F24" s="27" t="s">
        <v>165</v>
      </c>
      <c r="G24" s="27" t="s">
        <v>166</v>
      </c>
      <c r="H24" s="27" t="s">
        <v>167</v>
      </c>
      <c r="I24" s="27" t="s">
        <v>168</v>
      </c>
      <c r="J24" s="24" t="s">
        <v>44</v>
      </c>
      <c r="K24" s="24" t="s">
        <v>44</v>
      </c>
      <c r="L24" s="24" t="s">
        <v>44</v>
      </c>
      <c r="M24" s="26" t="str">
        <f t="shared" si="0"/>
        <v>Segunda línea de defensa</v>
      </c>
      <c r="N24" s="24" t="str">
        <f t="shared" si="1"/>
        <v>Sí</v>
      </c>
      <c r="O24" s="52" t="s">
        <v>169</v>
      </c>
      <c r="P24" s="52" t="s">
        <v>170</v>
      </c>
      <c r="Q24" s="24">
        <v>5</v>
      </c>
      <c r="R24" s="24">
        <v>5</v>
      </c>
      <c r="S24" s="24">
        <v>5</v>
      </c>
      <c r="T24" s="24">
        <v>5</v>
      </c>
      <c r="U24" s="24">
        <v>5</v>
      </c>
      <c r="V24" s="24">
        <v>2</v>
      </c>
      <c r="W24" s="24">
        <f t="shared" si="2"/>
        <v>4.5200000000000005</v>
      </c>
      <c r="X24" s="26" t="str">
        <f t="shared" si="3"/>
        <v>Aseguramiento alto</v>
      </c>
      <c r="Y24" s="26" t="str">
        <f>IFERROR(VLOOKUP(X24,Opciones!$C$8:$D$11,2,0)," ")</f>
        <v>La Oficina de Control Interno confiará en los resultados del aseguramiento de la segunda línea y, basado en sus informes, auditará la efectividad de dicha función, evitando evaluar los controles de la primera línea.</v>
      </c>
      <c r="Z24" s="26" t="str">
        <f>IFERROR(VLOOKUP(X24,Opciones!$C$13:$D$16,2,0)," ")</f>
        <v>Ninguna</v>
      </c>
      <c r="AA24" s="25"/>
    </row>
    <row r="25" spans="2:27" ht="114.75" x14ac:dyDescent="0.25">
      <c r="B25" s="94">
        <v>8</v>
      </c>
      <c r="C25" s="92" t="s">
        <v>14</v>
      </c>
      <c r="D25" s="105" t="s">
        <v>337</v>
      </c>
      <c r="E25" s="92" t="s">
        <v>171</v>
      </c>
      <c r="F25" s="27" t="s">
        <v>329</v>
      </c>
      <c r="G25" s="92" t="s">
        <v>172</v>
      </c>
      <c r="H25" s="92" t="s">
        <v>173</v>
      </c>
      <c r="I25" s="27" t="s">
        <v>214</v>
      </c>
      <c r="J25" s="24" t="s">
        <v>44</v>
      </c>
      <c r="K25" s="24" t="s">
        <v>44</v>
      </c>
      <c r="L25" s="24" t="s">
        <v>44</v>
      </c>
      <c r="M25" s="26" t="str">
        <f t="shared" si="0"/>
        <v>Segunda línea de defensa</v>
      </c>
      <c r="N25" s="24" t="str">
        <f t="shared" si="1"/>
        <v>Sí</v>
      </c>
      <c r="O25" s="27" t="s">
        <v>174</v>
      </c>
      <c r="P25" s="27" t="s">
        <v>175</v>
      </c>
      <c r="Q25" s="24">
        <v>5</v>
      </c>
      <c r="R25" s="24">
        <v>5</v>
      </c>
      <c r="S25" s="24">
        <v>5</v>
      </c>
      <c r="T25" s="24">
        <v>5</v>
      </c>
      <c r="U25" s="24">
        <v>5</v>
      </c>
      <c r="V25" s="24">
        <v>5</v>
      </c>
      <c r="W25" s="24">
        <f t="shared" si="2"/>
        <v>5</v>
      </c>
      <c r="X25" s="26" t="str">
        <f t="shared" si="3"/>
        <v>Aseguramiento alto</v>
      </c>
      <c r="Y25" s="26" t="str">
        <f>IFERROR(VLOOKUP(X25,Opciones!$C$8:$D$11,2,0)," ")</f>
        <v>La Oficina de Control Interno confiará en los resultados del aseguramiento de la segunda línea y, basado en sus informes, auditará la efectividad de dicha función, evitando evaluar los controles de la primera línea.</v>
      </c>
      <c r="Z25" s="26" t="str">
        <f>IFERROR(VLOOKUP(X25,Opciones!$C$13:$D$16,2,0)," ")</f>
        <v>Ninguna</v>
      </c>
      <c r="AA25" s="25"/>
    </row>
    <row r="26" spans="2:27" ht="76.5" x14ac:dyDescent="0.25">
      <c r="B26" s="94"/>
      <c r="C26" s="92"/>
      <c r="D26" s="105"/>
      <c r="E26" s="92"/>
      <c r="F26" s="27" t="s">
        <v>330</v>
      </c>
      <c r="G26" s="92"/>
      <c r="H26" s="92"/>
      <c r="I26" s="27" t="s">
        <v>213</v>
      </c>
      <c r="J26" s="24" t="s">
        <v>44</v>
      </c>
      <c r="K26" s="24" t="s">
        <v>44</v>
      </c>
      <c r="L26" s="24" t="s">
        <v>44</v>
      </c>
      <c r="M26" s="26" t="str">
        <f t="shared" si="0"/>
        <v>Segunda línea de defensa</v>
      </c>
      <c r="N26" s="24" t="str">
        <f t="shared" si="1"/>
        <v>Sí</v>
      </c>
      <c r="O26" s="27" t="s">
        <v>176</v>
      </c>
      <c r="P26" s="27" t="s">
        <v>177</v>
      </c>
      <c r="Q26" s="24">
        <v>5</v>
      </c>
      <c r="R26" s="24">
        <v>5</v>
      </c>
      <c r="S26" s="24">
        <v>5</v>
      </c>
      <c r="T26" s="24">
        <v>5</v>
      </c>
      <c r="U26" s="24">
        <v>5</v>
      </c>
      <c r="V26" s="24">
        <v>5</v>
      </c>
      <c r="W26" s="24">
        <f t="shared" si="2"/>
        <v>5</v>
      </c>
      <c r="X26" s="26" t="str">
        <f t="shared" si="3"/>
        <v>Aseguramiento alto</v>
      </c>
      <c r="Y26" s="26" t="str">
        <f>IFERROR(VLOOKUP(X26,Opciones!$C$8:$D$11,2,0)," ")</f>
        <v>La Oficina de Control Interno confiará en los resultados del aseguramiento de la segunda línea y, basado en sus informes, auditará la efectividad de dicha función, evitando evaluar los controles de la primera línea.</v>
      </c>
      <c r="Z26" s="26" t="str">
        <f>IFERROR(VLOOKUP(X26,Opciones!$C$13:$D$16,2,0)," ")</f>
        <v>Ninguna</v>
      </c>
      <c r="AA26" s="25"/>
    </row>
    <row r="27" spans="2:27" ht="114.75" x14ac:dyDescent="0.25">
      <c r="B27" s="24">
        <v>9</v>
      </c>
      <c r="C27" s="27" t="s">
        <v>13</v>
      </c>
      <c r="D27" s="27" t="s">
        <v>178</v>
      </c>
      <c r="E27" s="27" t="s">
        <v>179</v>
      </c>
      <c r="F27" s="27" t="s">
        <v>180</v>
      </c>
      <c r="G27" s="27" t="s">
        <v>181</v>
      </c>
      <c r="H27" s="27" t="s">
        <v>182</v>
      </c>
      <c r="I27" s="27" t="s">
        <v>208</v>
      </c>
      <c r="J27" s="51" t="s">
        <v>44</v>
      </c>
      <c r="K27" s="24" t="s">
        <v>44</v>
      </c>
      <c r="L27" s="24" t="s">
        <v>44</v>
      </c>
      <c r="M27" s="26" t="str">
        <f t="shared" si="0"/>
        <v>Segunda línea de defensa</v>
      </c>
      <c r="N27" s="24" t="str">
        <f t="shared" si="1"/>
        <v>Sí</v>
      </c>
      <c r="O27" s="52" t="s">
        <v>183</v>
      </c>
      <c r="P27" s="52" t="s">
        <v>184</v>
      </c>
      <c r="Q27" s="24">
        <v>3</v>
      </c>
      <c r="R27" s="24">
        <v>1</v>
      </c>
      <c r="S27" s="24">
        <v>5</v>
      </c>
      <c r="T27" s="24">
        <v>5</v>
      </c>
      <c r="U27" s="24">
        <v>5</v>
      </c>
      <c r="V27" s="24">
        <v>5</v>
      </c>
      <c r="W27" s="24">
        <f t="shared" si="2"/>
        <v>3.9800000000000004</v>
      </c>
      <c r="X27" s="26" t="str">
        <f t="shared" si="3"/>
        <v>Aseguramiento medio</v>
      </c>
      <c r="Y27" s="26" t="str">
        <f>IFERROR(VLOOKUP(X27,Opciones!$C$8:$D$11,2,0)," ")</f>
        <v>La Oficina de Control Interno podrá auditar y generar hallazgos y recomendaciones a la función de aseguramiento de segunda línea para su mejora, y evaluar los aspectos que considere relevantes de la primera línea de defensa.</v>
      </c>
      <c r="Z27" s="26" t="str">
        <f>IFERROR(VLOOKUP(X27,Opciones!$C$13:$D$16,2,0)," ")</f>
        <v>Evaluará la inclusión del aspecto en la priorización de aspectos a evaluar en el Plan Anual de Auditoría</v>
      </c>
      <c r="AA27" s="25"/>
    </row>
    <row r="28" spans="2:27" ht="102" x14ac:dyDescent="0.25">
      <c r="B28" s="94">
        <v>10</v>
      </c>
      <c r="C28" s="92" t="s">
        <v>13</v>
      </c>
      <c r="D28" s="105" t="s">
        <v>185</v>
      </c>
      <c r="E28" s="92" t="s">
        <v>179</v>
      </c>
      <c r="F28" s="92" t="s">
        <v>186</v>
      </c>
      <c r="G28" s="92" t="s">
        <v>187</v>
      </c>
      <c r="H28" s="92" t="s">
        <v>188</v>
      </c>
      <c r="I28" s="27" t="s">
        <v>212</v>
      </c>
      <c r="J28" s="51" t="s">
        <v>44</v>
      </c>
      <c r="K28" s="24" t="s">
        <v>44</v>
      </c>
      <c r="L28" s="24" t="s">
        <v>44</v>
      </c>
      <c r="M28" s="26" t="str">
        <f t="shared" si="0"/>
        <v>Segunda línea de defensa</v>
      </c>
      <c r="N28" s="24" t="str">
        <f t="shared" si="1"/>
        <v>Sí</v>
      </c>
      <c r="O28" s="52" t="s">
        <v>189</v>
      </c>
      <c r="P28" s="52" t="s">
        <v>190</v>
      </c>
      <c r="Q28" s="24">
        <v>3</v>
      </c>
      <c r="R28" s="24">
        <v>1</v>
      </c>
      <c r="S28" s="24">
        <v>5</v>
      </c>
      <c r="T28" s="24">
        <v>5</v>
      </c>
      <c r="U28" s="24">
        <v>5</v>
      </c>
      <c r="V28" s="24">
        <v>5</v>
      </c>
      <c r="W28" s="24">
        <f t="shared" si="2"/>
        <v>3.9800000000000004</v>
      </c>
      <c r="X28" s="26" t="str">
        <f t="shared" si="3"/>
        <v>Aseguramiento medio</v>
      </c>
      <c r="Y28" s="26" t="str">
        <f>IFERROR(VLOOKUP(X28,Opciones!$C$8:$D$11,2,0)," ")</f>
        <v>La Oficina de Control Interno podrá auditar y generar hallazgos y recomendaciones a la función de aseguramiento de segunda línea para su mejora, y evaluar los aspectos que considere relevantes de la primera línea de defensa.</v>
      </c>
      <c r="Z28" s="26" t="str">
        <f>IFERROR(VLOOKUP(X28,Opciones!$C$13:$D$16,2,0)," ")</f>
        <v>Evaluará la inclusión del aspecto en la priorización de aspectos a evaluar en el Plan Anual de Auditoría</v>
      </c>
      <c r="AA28" s="25"/>
    </row>
    <row r="29" spans="2:27" ht="114.75" x14ac:dyDescent="0.25">
      <c r="B29" s="94"/>
      <c r="C29" s="92"/>
      <c r="D29" s="105"/>
      <c r="E29" s="92"/>
      <c r="F29" s="92"/>
      <c r="G29" s="92"/>
      <c r="H29" s="92"/>
      <c r="I29" s="27" t="s">
        <v>211</v>
      </c>
      <c r="J29" s="51" t="s">
        <v>44</v>
      </c>
      <c r="K29" s="24" t="s">
        <v>44</v>
      </c>
      <c r="L29" s="24" t="s">
        <v>44</v>
      </c>
      <c r="M29" s="26" t="str">
        <f t="shared" si="0"/>
        <v>Segunda línea de defensa</v>
      </c>
      <c r="N29" s="24" t="str">
        <f t="shared" si="1"/>
        <v>Sí</v>
      </c>
      <c r="O29" s="52" t="s">
        <v>191</v>
      </c>
      <c r="P29" s="52" t="s">
        <v>192</v>
      </c>
      <c r="Q29" s="24">
        <v>3</v>
      </c>
      <c r="R29" s="24">
        <v>1</v>
      </c>
      <c r="S29" s="24">
        <v>5</v>
      </c>
      <c r="T29" s="24">
        <v>5</v>
      </c>
      <c r="U29" s="24">
        <v>5</v>
      </c>
      <c r="V29" s="24">
        <v>5</v>
      </c>
      <c r="W29" s="24">
        <f t="shared" si="2"/>
        <v>3.9800000000000004</v>
      </c>
      <c r="X29" s="26" t="str">
        <f t="shared" si="3"/>
        <v>Aseguramiento medio</v>
      </c>
      <c r="Y29" s="26" t="str">
        <f>IFERROR(VLOOKUP(X29,Opciones!$C$8:$D$11,2,0)," ")</f>
        <v>La Oficina de Control Interno podrá auditar y generar hallazgos y recomendaciones a la función de aseguramiento de segunda línea para su mejora, y evaluar los aspectos que considere relevantes de la primera línea de defensa.</v>
      </c>
      <c r="Z29" s="26" t="str">
        <f>IFERROR(VLOOKUP(X29,Opciones!$C$13:$D$16,2,0)," ")</f>
        <v>Evaluará la inclusión del aspecto en la priorización de aspectos a evaluar en el Plan Anual de Auditoría</v>
      </c>
      <c r="AA29" s="25"/>
    </row>
    <row r="30" spans="2:27" ht="114.75" x14ac:dyDescent="0.25">
      <c r="B30" s="94">
        <v>11</v>
      </c>
      <c r="C30" s="92" t="s">
        <v>13</v>
      </c>
      <c r="D30" s="105" t="s">
        <v>193</v>
      </c>
      <c r="E30" s="92" t="s">
        <v>179</v>
      </c>
      <c r="F30" s="92" t="s">
        <v>186</v>
      </c>
      <c r="G30" s="92" t="s">
        <v>187</v>
      </c>
      <c r="H30" s="92" t="s">
        <v>194</v>
      </c>
      <c r="I30" s="27" t="s">
        <v>210</v>
      </c>
      <c r="J30" s="24" t="s">
        <v>44</v>
      </c>
      <c r="K30" s="24" t="s">
        <v>44</v>
      </c>
      <c r="L30" s="24" t="s">
        <v>44</v>
      </c>
      <c r="M30" s="26" t="str">
        <f t="shared" si="0"/>
        <v>Segunda línea de defensa</v>
      </c>
      <c r="N30" s="24" t="str">
        <f t="shared" si="1"/>
        <v>Sí</v>
      </c>
      <c r="O30" s="52" t="s">
        <v>195</v>
      </c>
      <c r="P30" s="52" t="s">
        <v>192</v>
      </c>
      <c r="Q30" s="24">
        <v>3</v>
      </c>
      <c r="R30" s="24">
        <v>1</v>
      </c>
      <c r="S30" s="24">
        <v>5</v>
      </c>
      <c r="T30" s="24">
        <v>5</v>
      </c>
      <c r="U30" s="24">
        <v>5</v>
      </c>
      <c r="V30" s="24">
        <v>5</v>
      </c>
      <c r="W30" s="24">
        <f t="shared" si="2"/>
        <v>3.9800000000000004</v>
      </c>
      <c r="X30" s="26" t="str">
        <f t="shared" si="3"/>
        <v>Aseguramiento medio</v>
      </c>
      <c r="Y30" s="26" t="str">
        <f>IFERROR(VLOOKUP(X30,Opciones!$C$8:$D$11,2,0)," ")</f>
        <v>La Oficina de Control Interno podrá auditar y generar hallazgos y recomendaciones a la función de aseguramiento de segunda línea para su mejora, y evaluar los aspectos que considere relevantes de la primera línea de defensa.</v>
      </c>
      <c r="Z30" s="26" t="str">
        <f>IFERROR(VLOOKUP(X30,Opciones!$C$13:$D$16,2,0)," ")</f>
        <v>Evaluará la inclusión del aspecto en la priorización de aspectos a evaluar en el Plan Anual de Auditoría</v>
      </c>
      <c r="AA30" s="25"/>
    </row>
    <row r="31" spans="2:27" ht="114.75" x14ac:dyDescent="0.25">
      <c r="B31" s="94"/>
      <c r="C31" s="92"/>
      <c r="D31" s="105"/>
      <c r="E31" s="92"/>
      <c r="F31" s="92"/>
      <c r="G31" s="92"/>
      <c r="H31" s="92"/>
      <c r="I31" s="27" t="s">
        <v>209</v>
      </c>
      <c r="J31" s="24" t="s">
        <v>44</v>
      </c>
      <c r="K31" s="24" t="s">
        <v>44</v>
      </c>
      <c r="L31" s="24" t="s">
        <v>44</v>
      </c>
      <c r="M31" s="26" t="str">
        <f t="shared" si="0"/>
        <v>Segunda línea de defensa</v>
      </c>
      <c r="N31" s="24" t="str">
        <f t="shared" si="1"/>
        <v>Sí</v>
      </c>
      <c r="O31" s="52" t="s">
        <v>196</v>
      </c>
      <c r="P31" s="52" t="s">
        <v>192</v>
      </c>
      <c r="Q31" s="24">
        <v>3</v>
      </c>
      <c r="R31" s="24">
        <v>1</v>
      </c>
      <c r="S31" s="24">
        <v>5</v>
      </c>
      <c r="T31" s="24">
        <v>5</v>
      </c>
      <c r="U31" s="24">
        <v>5</v>
      </c>
      <c r="V31" s="24">
        <v>5</v>
      </c>
      <c r="W31" s="24">
        <f t="shared" si="2"/>
        <v>3.9800000000000004</v>
      </c>
      <c r="X31" s="26" t="str">
        <f t="shared" si="3"/>
        <v>Aseguramiento medio</v>
      </c>
      <c r="Y31" s="26" t="str">
        <f>IFERROR(VLOOKUP(X31,Opciones!$C$8:$D$11,2,0)," ")</f>
        <v>La Oficina de Control Interno podrá auditar y generar hallazgos y recomendaciones a la función de aseguramiento de segunda línea para su mejora, y evaluar los aspectos que considere relevantes de la primera línea de defensa.</v>
      </c>
      <c r="Z31" s="26" t="str">
        <f>IFERROR(VLOOKUP(X31,Opciones!$C$13:$D$16,2,0)," ")</f>
        <v>Evaluará la inclusión del aspecto en la priorización de aspectos a evaluar en el Plan Anual de Auditoría</v>
      </c>
      <c r="AA31" s="25"/>
    </row>
    <row r="32" spans="2:27" ht="89.25" x14ac:dyDescent="0.25">
      <c r="B32" s="24">
        <v>12</v>
      </c>
      <c r="C32" s="27" t="s">
        <v>13</v>
      </c>
      <c r="D32" s="27" t="s">
        <v>197</v>
      </c>
      <c r="E32" s="27" t="s">
        <v>179</v>
      </c>
      <c r="F32" s="27" t="s">
        <v>198</v>
      </c>
      <c r="G32" s="27" t="s">
        <v>199</v>
      </c>
      <c r="H32" s="27" t="s">
        <v>200</v>
      </c>
      <c r="I32" s="27" t="s">
        <v>201</v>
      </c>
      <c r="J32" s="24" t="s">
        <v>44</v>
      </c>
      <c r="K32" s="24" t="s">
        <v>44</v>
      </c>
      <c r="L32" s="24" t="s">
        <v>44</v>
      </c>
      <c r="M32" s="26" t="str">
        <f t="shared" si="0"/>
        <v>Segunda línea de defensa</v>
      </c>
      <c r="N32" s="24" t="str">
        <f t="shared" si="1"/>
        <v>Sí</v>
      </c>
      <c r="O32" s="52" t="s">
        <v>202</v>
      </c>
      <c r="P32" s="52" t="s">
        <v>190</v>
      </c>
      <c r="Q32" s="24">
        <v>3</v>
      </c>
      <c r="R32" s="24">
        <v>1</v>
      </c>
      <c r="S32" s="24">
        <v>5</v>
      </c>
      <c r="T32" s="24">
        <v>5</v>
      </c>
      <c r="U32" s="24">
        <v>5</v>
      </c>
      <c r="V32" s="24">
        <v>5</v>
      </c>
      <c r="W32" s="24">
        <f t="shared" si="2"/>
        <v>3.9800000000000004</v>
      </c>
      <c r="X32" s="26" t="str">
        <f t="shared" si="3"/>
        <v>Aseguramiento medio</v>
      </c>
      <c r="Y32" s="26" t="str">
        <f>IFERROR(VLOOKUP(X32,Opciones!$C$8:$D$11,2,0)," ")</f>
        <v>La Oficina de Control Interno podrá auditar y generar hallazgos y recomendaciones a la función de aseguramiento de segunda línea para su mejora, y evaluar los aspectos que considere relevantes de la primera línea de defensa.</v>
      </c>
      <c r="Z32" s="26" t="str">
        <f>IFERROR(VLOOKUP(X32,Opciones!$C$13:$D$16,2,0)," ")</f>
        <v>Evaluará la inclusión del aspecto en la priorización de aspectos a evaluar en el Plan Anual de Auditoría</v>
      </c>
      <c r="AA32" s="25"/>
    </row>
    <row r="33" spans="2:27" ht="89.25" x14ac:dyDescent="0.25">
      <c r="B33" s="24">
        <v>13</v>
      </c>
      <c r="C33" s="27" t="s">
        <v>13</v>
      </c>
      <c r="D33" s="27" t="s">
        <v>203</v>
      </c>
      <c r="E33" s="27" t="s">
        <v>179</v>
      </c>
      <c r="F33" s="27" t="s">
        <v>204</v>
      </c>
      <c r="G33" s="27" t="s">
        <v>205</v>
      </c>
      <c r="H33" s="27" t="s">
        <v>206</v>
      </c>
      <c r="I33" s="27" t="s">
        <v>207</v>
      </c>
      <c r="J33" s="24" t="s">
        <v>44</v>
      </c>
      <c r="K33" s="24" t="s">
        <v>44</v>
      </c>
      <c r="L33" s="24" t="s">
        <v>42</v>
      </c>
      <c r="M33" s="26" t="str">
        <f t="shared" si="0"/>
        <v>Segunda línea de defensa</v>
      </c>
      <c r="N33" s="24" t="str">
        <f t="shared" si="1"/>
        <v>Sí</v>
      </c>
      <c r="O33" s="52" t="s">
        <v>202</v>
      </c>
      <c r="P33" s="52" t="s">
        <v>190</v>
      </c>
      <c r="Q33" s="24">
        <v>3</v>
      </c>
      <c r="R33" s="24">
        <v>1</v>
      </c>
      <c r="S33" s="24">
        <v>5</v>
      </c>
      <c r="T33" s="24">
        <v>5</v>
      </c>
      <c r="U33" s="24">
        <v>5</v>
      </c>
      <c r="V33" s="24">
        <v>5</v>
      </c>
      <c r="W33" s="24">
        <f t="shared" si="2"/>
        <v>3.9800000000000004</v>
      </c>
      <c r="X33" s="26" t="str">
        <f t="shared" si="3"/>
        <v>Aseguramiento medio</v>
      </c>
      <c r="Y33" s="26" t="str">
        <f>IFERROR(VLOOKUP(X33,Opciones!$C$8:$D$11,2,0)," ")</f>
        <v>La Oficina de Control Interno podrá auditar y generar hallazgos y recomendaciones a la función de aseguramiento de segunda línea para su mejora, y evaluar los aspectos que considere relevantes de la primera línea de defensa.</v>
      </c>
      <c r="Z33" s="26" t="str">
        <f>IFERROR(VLOOKUP(X33,Opciones!$C$13:$D$16,2,0)," ")</f>
        <v>Evaluará la inclusión del aspecto en la priorización de aspectos a evaluar en el Plan Anual de Auditoría</v>
      </c>
      <c r="AA33" s="25"/>
    </row>
    <row r="34" spans="2:27" ht="89.25" x14ac:dyDescent="0.25">
      <c r="B34" s="93">
        <v>14</v>
      </c>
      <c r="C34" s="91" t="s">
        <v>10</v>
      </c>
      <c r="D34" s="103" t="s">
        <v>220</v>
      </c>
      <c r="E34" s="91" t="s">
        <v>221</v>
      </c>
      <c r="F34" s="91" t="s">
        <v>222</v>
      </c>
      <c r="G34" s="91" t="s">
        <v>223</v>
      </c>
      <c r="H34" s="67" t="s">
        <v>224</v>
      </c>
      <c r="I34" s="54" t="s">
        <v>225</v>
      </c>
      <c r="J34" s="55" t="s">
        <v>44</v>
      </c>
      <c r="K34" s="55" t="s">
        <v>44</v>
      </c>
      <c r="L34" s="55" t="s">
        <v>44</v>
      </c>
      <c r="M34" s="56" t="str">
        <f t="shared" si="0"/>
        <v>Segunda línea de defensa</v>
      </c>
      <c r="N34" s="55" t="str">
        <f t="shared" si="1"/>
        <v>Sí</v>
      </c>
      <c r="O34" s="78" t="s">
        <v>226</v>
      </c>
      <c r="P34" s="67" t="s">
        <v>227</v>
      </c>
      <c r="Q34" s="24">
        <v>3</v>
      </c>
      <c r="R34" s="24">
        <v>3</v>
      </c>
      <c r="S34" s="24">
        <v>5</v>
      </c>
      <c r="T34" s="24">
        <v>1</v>
      </c>
      <c r="U34" s="24">
        <v>1</v>
      </c>
      <c r="V34" s="24">
        <v>1</v>
      </c>
      <c r="W34" s="24">
        <f t="shared" si="2"/>
        <v>2.3600000000000003</v>
      </c>
      <c r="X34" s="26" t="str">
        <f t="shared" si="3"/>
        <v>Aseguramiento bajo</v>
      </c>
      <c r="Y34" s="26" t="str">
        <f>IFERROR(VLOOKUP(X34,Opciones!$C$8:$D$11,2,0),"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Z34" s="26" t="str">
        <f>IFERROR(VLOOKUP(X34,Opciones!$C$13:$D$16,2,0)," ")</f>
        <v>Incluirá el aspecto en la priorización de aspectos a evaluar en el Plan Anual de Auditoría</v>
      </c>
      <c r="AA34" s="25"/>
    </row>
    <row r="35" spans="2:27" ht="63.75" x14ac:dyDescent="0.25">
      <c r="B35" s="94"/>
      <c r="C35" s="92"/>
      <c r="D35" s="104"/>
      <c r="E35" s="101"/>
      <c r="F35" s="101"/>
      <c r="G35" s="101"/>
      <c r="H35" s="53" t="s">
        <v>228</v>
      </c>
      <c r="I35" s="53" t="s">
        <v>229</v>
      </c>
      <c r="J35" s="55" t="s">
        <v>44</v>
      </c>
      <c r="K35" s="55" t="s">
        <v>44</v>
      </c>
      <c r="L35" s="55" t="s">
        <v>44</v>
      </c>
      <c r="M35" s="56" t="str">
        <f t="shared" si="0"/>
        <v>Segunda línea de defensa</v>
      </c>
      <c r="N35" s="55" t="str">
        <f t="shared" si="1"/>
        <v>Sí</v>
      </c>
      <c r="O35" s="53" t="s">
        <v>230</v>
      </c>
      <c r="P35" s="53" t="s">
        <v>227</v>
      </c>
      <c r="Q35" s="24">
        <v>5</v>
      </c>
      <c r="R35" s="24">
        <v>3</v>
      </c>
      <c r="S35" s="24">
        <v>5</v>
      </c>
      <c r="T35" s="24">
        <v>1</v>
      </c>
      <c r="U35" s="24">
        <v>1</v>
      </c>
      <c r="V35" s="24">
        <v>5</v>
      </c>
      <c r="W35" s="24">
        <f t="shared" si="2"/>
        <v>3.34</v>
      </c>
      <c r="X35" s="26" t="str">
        <f t="shared" si="3"/>
        <v>Aseguramiento medio</v>
      </c>
      <c r="Y35" s="26" t="str">
        <f>IFERROR(VLOOKUP(X35,Opciones!$C$8:$D$11,2,0)," ")</f>
        <v>La Oficina de Control Interno podrá auditar y generar hallazgos y recomendaciones a la función de aseguramiento de segunda línea para su mejora, y evaluar los aspectos que considere relevantes de la primera línea de defensa.</v>
      </c>
      <c r="Z35" s="26" t="str">
        <f>IFERROR(VLOOKUP(X35,Opciones!$C$13:$D$16,2,0)," ")</f>
        <v>Evaluará la inclusión del aspecto en la priorización de aspectos a evaluar en el Plan Anual de Auditoría</v>
      </c>
      <c r="AA35" s="25"/>
    </row>
    <row r="36" spans="2:27" ht="89.25" x14ac:dyDescent="0.25">
      <c r="B36" s="82">
        <v>15</v>
      </c>
      <c r="C36" s="67" t="s">
        <v>19</v>
      </c>
      <c r="D36" s="83" t="s">
        <v>338</v>
      </c>
      <c r="E36" s="83" t="s">
        <v>231</v>
      </c>
      <c r="F36" s="83" t="s">
        <v>232</v>
      </c>
      <c r="G36" s="83" t="s">
        <v>233</v>
      </c>
      <c r="H36" s="83" t="s">
        <v>234</v>
      </c>
      <c r="I36" s="57" t="s">
        <v>235</v>
      </c>
      <c r="J36" s="24" t="s">
        <v>44</v>
      </c>
      <c r="K36" s="24" t="s">
        <v>44</v>
      </c>
      <c r="L36" s="24" t="s">
        <v>44</v>
      </c>
      <c r="M36" s="26" t="str">
        <f t="shared" si="0"/>
        <v>Segunda línea de defensa</v>
      </c>
      <c r="N36" s="24" t="str">
        <f t="shared" si="1"/>
        <v>Sí</v>
      </c>
      <c r="O36" s="78" t="s">
        <v>351</v>
      </c>
      <c r="P36" s="85" t="s">
        <v>236</v>
      </c>
      <c r="Q36" s="24">
        <v>1</v>
      </c>
      <c r="R36" s="24">
        <v>1</v>
      </c>
      <c r="S36" s="24">
        <v>5</v>
      </c>
      <c r="T36" s="24">
        <v>1</v>
      </c>
      <c r="U36" s="24">
        <v>1</v>
      </c>
      <c r="V36" s="24">
        <v>5</v>
      </c>
      <c r="W36" s="24">
        <f t="shared" si="2"/>
        <v>2.3200000000000003</v>
      </c>
      <c r="X36" s="26" t="str">
        <f t="shared" si="3"/>
        <v>Aseguramiento bajo</v>
      </c>
      <c r="Y36" s="26" t="str">
        <f>IFERROR(VLOOKUP(X36,Opciones!$C$8:$D$11,2,0),"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Z36" s="26" t="str">
        <f>IFERROR(VLOOKUP(X36,Opciones!$C$13:$D$16,2,0)," ")</f>
        <v>Incluirá el aspecto en la priorización de aspectos a evaluar en el Plan Anual de Auditoría</v>
      </c>
      <c r="AA36" s="25"/>
    </row>
    <row r="37" spans="2:27" ht="89.25" x14ac:dyDescent="0.25">
      <c r="B37" s="93">
        <v>16</v>
      </c>
      <c r="C37" s="91" t="s">
        <v>19</v>
      </c>
      <c r="D37" s="102" t="s">
        <v>339</v>
      </c>
      <c r="E37" s="98" t="s">
        <v>231</v>
      </c>
      <c r="F37" s="98" t="s">
        <v>232</v>
      </c>
      <c r="G37" s="98" t="s">
        <v>233</v>
      </c>
      <c r="H37" s="98" t="s">
        <v>237</v>
      </c>
      <c r="I37" s="57" t="s">
        <v>238</v>
      </c>
      <c r="J37" s="24" t="s">
        <v>44</v>
      </c>
      <c r="K37" s="24" t="s">
        <v>44</v>
      </c>
      <c r="L37" s="24" t="s">
        <v>44</v>
      </c>
      <c r="M37" s="26" t="str">
        <f t="shared" si="0"/>
        <v>Segunda línea de defensa</v>
      </c>
      <c r="N37" s="24" t="str">
        <f t="shared" si="1"/>
        <v>Sí</v>
      </c>
      <c r="O37" s="67" t="s">
        <v>352</v>
      </c>
      <c r="P37" s="85" t="s">
        <v>236</v>
      </c>
      <c r="Q37" s="24">
        <v>3</v>
      </c>
      <c r="R37" s="24">
        <v>1</v>
      </c>
      <c r="S37" s="24">
        <v>5</v>
      </c>
      <c r="T37" s="24">
        <v>1</v>
      </c>
      <c r="U37" s="24">
        <v>1</v>
      </c>
      <c r="V37" s="24">
        <v>1</v>
      </c>
      <c r="W37" s="24">
        <f t="shared" si="2"/>
        <v>2.02</v>
      </c>
      <c r="X37" s="26" t="str">
        <f t="shared" si="3"/>
        <v>Aseguramiento bajo</v>
      </c>
      <c r="Y37" s="26" t="str">
        <f>IFERROR(VLOOKUP(X37,Opciones!$C$8:$D$11,2,0),"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Z37" s="26" t="str">
        <f>IFERROR(VLOOKUP(X37,Opciones!$C$13:$D$16,2,0)," ")</f>
        <v>Incluirá el aspecto en la priorización de aspectos a evaluar en el Plan Anual de Auditoría</v>
      </c>
      <c r="AA37" s="25"/>
    </row>
    <row r="38" spans="2:27" ht="89.25" x14ac:dyDescent="0.25">
      <c r="B38" s="93"/>
      <c r="C38" s="91"/>
      <c r="D38" s="102"/>
      <c r="E38" s="98"/>
      <c r="F38" s="98"/>
      <c r="G38" s="98"/>
      <c r="H38" s="98"/>
      <c r="I38" s="57" t="s">
        <v>239</v>
      </c>
      <c r="J38" s="24" t="s">
        <v>44</v>
      </c>
      <c r="K38" s="24" t="s">
        <v>44</v>
      </c>
      <c r="L38" s="24" t="s">
        <v>44</v>
      </c>
      <c r="M38" s="26" t="str">
        <f t="shared" si="0"/>
        <v>Segunda línea de defensa</v>
      </c>
      <c r="N38" s="24" t="str">
        <f t="shared" si="1"/>
        <v>Sí</v>
      </c>
      <c r="O38" s="67" t="s">
        <v>240</v>
      </c>
      <c r="P38" s="85" t="s">
        <v>236</v>
      </c>
      <c r="Q38" s="24">
        <v>3</v>
      </c>
      <c r="R38" s="24">
        <v>1</v>
      </c>
      <c r="S38" s="24">
        <v>5</v>
      </c>
      <c r="T38" s="24">
        <v>1</v>
      </c>
      <c r="U38" s="24">
        <v>1</v>
      </c>
      <c r="V38" s="24">
        <v>1</v>
      </c>
      <c r="W38" s="24">
        <f t="shared" si="2"/>
        <v>2.02</v>
      </c>
      <c r="X38" s="26" t="str">
        <f t="shared" si="3"/>
        <v>Aseguramiento bajo</v>
      </c>
      <c r="Y38" s="26" t="str">
        <f>IFERROR(VLOOKUP(X38,Opciones!$C$8:$D$11,2,0),"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Z38" s="26" t="str">
        <f>IFERROR(VLOOKUP(X38,Opciones!$C$13:$D$16,2,0)," ")</f>
        <v>Incluirá el aspecto en la priorización de aspectos a evaluar en el Plan Anual de Auditoría</v>
      </c>
      <c r="AA38" s="25"/>
    </row>
    <row r="39" spans="2:27" ht="89.25" x14ac:dyDescent="0.25">
      <c r="B39" s="93">
        <v>17</v>
      </c>
      <c r="C39" s="67" t="s">
        <v>19</v>
      </c>
      <c r="D39" s="100"/>
      <c r="E39" s="100"/>
      <c r="F39" s="83" t="s">
        <v>241</v>
      </c>
      <c r="G39" s="83" t="s">
        <v>233</v>
      </c>
      <c r="H39" s="84" t="s">
        <v>242</v>
      </c>
      <c r="I39" s="57" t="s">
        <v>243</v>
      </c>
      <c r="J39" s="24" t="s">
        <v>44</v>
      </c>
      <c r="K39" s="24" t="s">
        <v>44</v>
      </c>
      <c r="L39" s="24" t="s">
        <v>44</v>
      </c>
      <c r="M39" s="26" t="str">
        <f t="shared" si="0"/>
        <v>Segunda línea de defensa</v>
      </c>
      <c r="N39" s="24" t="str">
        <f t="shared" si="1"/>
        <v>Sí</v>
      </c>
      <c r="O39" s="67" t="s">
        <v>244</v>
      </c>
      <c r="P39" s="85" t="s">
        <v>245</v>
      </c>
      <c r="Q39" s="73">
        <v>3</v>
      </c>
      <c r="R39" s="73">
        <v>1</v>
      </c>
      <c r="S39" s="73">
        <v>5</v>
      </c>
      <c r="T39" s="73">
        <v>1</v>
      </c>
      <c r="U39" s="73">
        <v>1</v>
      </c>
      <c r="V39" s="73">
        <v>1</v>
      </c>
      <c r="W39" s="24">
        <f t="shared" si="2"/>
        <v>2.02</v>
      </c>
      <c r="X39" s="26" t="str">
        <f t="shared" si="3"/>
        <v>Aseguramiento bajo</v>
      </c>
      <c r="Y39" s="26" t="str">
        <f>IFERROR(VLOOKUP(X39,Opciones!$C$8:$D$11,2,0),"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Z39" s="26" t="str">
        <f>IFERROR(VLOOKUP(X39,Opciones!$C$13:$D$16,2,0)," ")</f>
        <v>Incluirá el aspecto en la priorización de aspectos a evaluar en el Plan Anual de Auditoría</v>
      </c>
      <c r="AA39" s="27" t="s">
        <v>349</v>
      </c>
    </row>
    <row r="40" spans="2:27" ht="140.25" x14ac:dyDescent="0.25">
      <c r="B40" s="93">
        <v>18</v>
      </c>
      <c r="C40" s="91" t="s">
        <v>19</v>
      </c>
      <c r="D40" s="98" t="s">
        <v>340</v>
      </c>
      <c r="E40" s="98" t="s">
        <v>231</v>
      </c>
      <c r="F40" s="83" t="s">
        <v>232</v>
      </c>
      <c r="G40" s="83" t="s">
        <v>233</v>
      </c>
      <c r="H40" s="98" t="s">
        <v>246</v>
      </c>
      <c r="I40" s="57" t="s">
        <v>247</v>
      </c>
      <c r="J40" s="59" t="s">
        <v>44</v>
      </c>
      <c r="K40" s="59" t="s">
        <v>44</v>
      </c>
      <c r="L40" s="59" t="s">
        <v>44</v>
      </c>
      <c r="M40" s="26" t="str">
        <f t="shared" si="0"/>
        <v>Segunda línea de defensa</v>
      </c>
      <c r="N40" s="24" t="str">
        <f t="shared" si="1"/>
        <v>Sí</v>
      </c>
      <c r="O40" s="67" t="s">
        <v>248</v>
      </c>
      <c r="P40" s="85" t="s">
        <v>245</v>
      </c>
      <c r="Q40" s="24">
        <v>3</v>
      </c>
      <c r="R40" s="24">
        <v>1</v>
      </c>
      <c r="S40" s="24">
        <v>5</v>
      </c>
      <c r="T40" s="24">
        <v>1</v>
      </c>
      <c r="U40" s="24">
        <v>1</v>
      </c>
      <c r="V40" s="24">
        <v>1</v>
      </c>
      <c r="W40" s="24">
        <f t="shared" si="2"/>
        <v>2.02</v>
      </c>
      <c r="X40" s="26" t="str">
        <f t="shared" si="3"/>
        <v>Aseguramiento bajo</v>
      </c>
      <c r="Y40" s="26" t="str">
        <f>IFERROR(VLOOKUP(X40,Opciones!$C$8:$D$11,2,0),"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Z40" s="26" t="str">
        <f>IFERROR(VLOOKUP(X40,Opciones!$C$13:$D$16,2,0)," ")</f>
        <v>Incluirá el aspecto en la priorización de aspectos a evaluar en el Plan Anual de Auditoría</v>
      </c>
      <c r="AA40" s="25"/>
    </row>
    <row r="41" spans="2:27" ht="127.5" customHeight="1" x14ac:dyDescent="0.25">
      <c r="B41" s="93"/>
      <c r="C41" s="91"/>
      <c r="D41" s="98"/>
      <c r="E41" s="98"/>
      <c r="F41" s="78" t="s">
        <v>262</v>
      </c>
      <c r="G41" s="78" t="s">
        <v>233</v>
      </c>
      <c r="H41" s="98"/>
      <c r="I41" s="52" t="s">
        <v>249</v>
      </c>
      <c r="J41" s="58" t="s">
        <v>44</v>
      </c>
      <c r="K41" s="58" t="s">
        <v>44</v>
      </c>
      <c r="L41" s="58" t="s">
        <v>44</v>
      </c>
      <c r="M41" s="26" t="str">
        <f t="shared" si="0"/>
        <v>Segunda línea de defensa</v>
      </c>
      <c r="N41" s="24" t="str">
        <f t="shared" si="1"/>
        <v>Sí</v>
      </c>
      <c r="O41" s="78" t="s">
        <v>250</v>
      </c>
      <c r="P41" s="86" t="s">
        <v>251</v>
      </c>
      <c r="Q41" s="73">
        <v>3</v>
      </c>
      <c r="R41" s="73">
        <v>1</v>
      </c>
      <c r="S41" s="73">
        <v>5</v>
      </c>
      <c r="T41" s="73">
        <v>1</v>
      </c>
      <c r="U41" s="73">
        <v>1</v>
      </c>
      <c r="V41" s="73">
        <v>5</v>
      </c>
      <c r="W41" s="24">
        <f t="shared" si="2"/>
        <v>2.66</v>
      </c>
      <c r="X41" s="26" t="str">
        <f t="shared" si="3"/>
        <v>Aseguramiento bajo</v>
      </c>
      <c r="Y41" s="26" t="str">
        <f>IFERROR(VLOOKUP(X41,Opciones!$C$8:$D$11,2,0),"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Z41" s="26" t="str">
        <f>IFERROR(VLOOKUP(X41,Opciones!$C$13:$D$16,2,0)," ")</f>
        <v>Incluirá el aspecto en la priorización de aspectos a evaluar en el Plan Anual de Auditoría</v>
      </c>
      <c r="AA41" s="25"/>
    </row>
    <row r="42" spans="2:27" ht="127.5" customHeight="1" x14ac:dyDescent="0.25">
      <c r="B42" s="93"/>
      <c r="C42" s="91"/>
      <c r="D42" s="98"/>
      <c r="E42" s="98"/>
      <c r="F42" s="78" t="s">
        <v>232</v>
      </c>
      <c r="G42" s="78" t="s">
        <v>233</v>
      </c>
      <c r="H42" s="98"/>
      <c r="I42" s="52" t="s">
        <v>252</v>
      </c>
      <c r="J42" s="58" t="s">
        <v>42</v>
      </c>
      <c r="K42" s="58" t="s">
        <v>44</v>
      </c>
      <c r="L42" s="58" t="s">
        <v>44</v>
      </c>
      <c r="M42" s="26" t="str">
        <f t="shared" si="0"/>
        <v>Segunda línea de defensa</v>
      </c>
      <c r="N42" s="24" t="str">
        <f t="shared" si="1"/>
        <v>Sí</v>
      </c>
      <c r="O42" s="78" t="s">
        <v>253</v>
      </c>
      <c r="P42" s="86" t="s">
        <v>251</v>
      </c>
      <c r="Q42" s="24">
        <v>3</v>
      </c>
      <c r="R42" s="24">
        <v>1</v>
      </c>
      <c r="S42" s="24">
        <v>5</v>
      </c>
      <c r="T42" s="24">
        <v>1</v>
      </c>
      <c r="U42" s="24">
        <v>1</v>
      </c>
      <c r="V42" s="24">
        <v>1</v>
      </c>
      <c r="W42" s="24">
        <f t="shared" si="2"/>
        <v>2.02</v>
      </c>
      <c r="X42" s="26" t="str">
        <f t="shared" si="3"/>
        <v>Aseguramiento bajo</v>
      </c>
      <c r="Y42" s="26" t="str">
        <f>IFERROR(VLOOKUP(X42,Opciones!$C$8:$D$11,2,0),"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Z42" s="26" t="str">
        <f>IFERROR(VLOOKUP(X42,Opciones!$C$13:$D$16,2,0)," ")</f>
        <v>Incluirá el aspecto en la priorización de aspectos a evaluar en el Plan Anual de Auditoría</v>
      </c>
      <c r="AA42" s="25"/>
    </row>
    <row r="43" spans="2:27" ht="127.5" customHeight="1" x14ac:dyDescent="0.25">
      <c r="B43" s="93"/>
      <c r="C43" s="91"/>
      <c r="D43" s="98"/>
      <c r="E43" s="98"/>
      <c r="F43" s="78" t="s">
        <v>232</v>
      </c>
      <c r="G43" s="78" t="s">
        <v>233</v>
      </c>
      <c r="H43" s="78" t="s">
        <v>254</v>
      </c>
      <c r="I43" s="52" t="s">
        <v>255</v>
      </c>
      <c r="J43" s="58" t="s">
        <v>44</v>
      </c>
      <c r="K43" s="58" t="s">
        <v>44</v>
      </c>
      <c r="L43" s="58" t="s">
        <v>44</v>
      </c>
      <c r="M43" s="26" t="str">
        <f t="shared" si="0"/>
        <v>Segunda línea de defensa</v>
      </c>
      <c r="N43" s="24" t="str">
        <f t="shared" si="1"/>
        <v>Sí</v>
      </c>
      <c r="O43" s="78" t="s">
        <v>256</v>
      </c>
      <c r="P43" s="86" t="s">
        <v>251</v>
      </c>
      <c r="Q43" s="66">
        <v>3</v>
      </c>
      <c r="R43" s="66">
        <v>1</v>
      </c>
      <c r="S43" s="66">
        <v>5</v>
      </c>
      <c r="T43" s="66">
        <v>1</v>
      </c>
      <c r="U43" s="66">
        <v>1</v>
      </c>
      <c r="V43" s="66">
        <v>1</v>
      </c>
      <c r="W43" s="24">
        <f t="shared" si="2"/>
        <v>2.02</v>
      </c>
      <c r="X43" s="26" t="str">
        <f t="shared" si="3"/>
        <v>Aseguramiento bajo</v>
      </c>
      <c r="Y43" s="26" t="str">
        <f>IFERROR(VLOOKUP(X43,Opciones!$C$8:$D$11,2,0),"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Z43" s="26" t="str">
        <f>IFERROR(VLOOKUP(X43,Opciones!$C$13:$D$16,2,0)," ")</f>
        <v>Incluirá el aspecto en la priorización de aspectos a evaluar en el Plan Anual de Auditoría</v>
      </c>
      <c r="AA43" s="25"/>
    </row>
    <row r="44" spans="2:27" ht="127.5" customHeight="1" x14ac:dyDescent="0.25">
      <c r="B44" s="93"/>
      <c r="C44" s="91"/>
      <c r="D44" s="98"/>
      <c r="E44" s="98"/>
      <c r="F44" s="83" t="s">
        <v>232</v>
      </c>
      <c r="G44" s="83" t="s">
        <v>233</v>
      </c>
      <c r="H44" s="98" t="s">
        <v>257</v>
      </c>
      <c r="I44" s="52" t="s">
        <v>258</v>
      </c>
      <c r="J44" s="59" t="s">
        <v>44</v>
      </c>
      <c r="K44" s="59" t="s">
        <v>44</v>
      </c>
      <c r="L44" s="59" t="s">
        <v>42</v>
      </c>
      <c r="M44" s="26" t="str">
        <f t="shared" si="0"/>
        <v>Segunda línea de defensa</v>
      </c>
      <c r="N44" s="24" t="str">
        <f t="shared" si="1"/>
        <v>Sí</v>
      </c>
      <c r="O44" s="67" t="s">
        <v>259</v>
      </c>
      <c r="P44" s="69" t="s">
        <v>251</v>
      </c>
      <c r="Q44" s="73">
        <v>3</v>
      </c>
      <c r="R44" s="73">
        <v>1</v>
      </c>
      <c r="S44" s="73">
        <v>5</v>
      </c>
      <c r="T44" s="73">
        <v>1</v>
      </c>
      <c r="U44" s="73">
        <v>1</v>
      </c>
      <c r="V44" s="73">
        <v>1</v>
      </c>
      <c r="W44" s="24">
        <f t="shared" si="2"/>
        <v>2.02</v>
      </c>
      <c r="X44" s="26" t="str">
        <f t="shared" si="3"/>
        <v>Aseguramiento bajo</v>
      </c>
      <c r="Y44" s="26" t="str">
        <f>IFERROR(VLOOKUP(X44,Opciones!$C$8:$D$11,2,0),"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Z44" s="26" t="str">
        <f>IFERROR(VLOOKUP(X44,Opciones!$C$13:$D$16,2,0)," ")</f>
        <v>Incluirá el aspecto en la priorización de aspectos a evaluar en el Plan Anual de Auditoría</v>
      </c>
      <c r="AA44" s="25"/>
    </row>
    <row r="45" spans="2:27" ht="127.5" customHeight="1" x14ac:dyDescent="0.25">
      <c r="B45" s="93"/>
      <c r="C45" s="92"/>
      <c r="D45" s="99"/>
      <c r="E45" s="99"/>
      <c r="F45" s="57" t="s">
        <v>232</v>
      </c>
      <c r="G45" s="57" t="s">
        <v>233</v>
      </c>
      <c r="H45" s="99"/>
      <c r="I45" s="52" t="s">
        <v>260</v>
      </c>
      <c r="J45" s="59" t="s">
        <v>44</v>
      </c>
      <c r="K45" s="59" t="s">
        <v>44</v>
      </c>
      <c r="L45" s="59" t="s">
        <v>44</v>
      </c>
      <c r="M45" s="26" t="str">
        <f t="shared" si="0"/>
        <v>Segunda línea de defensa</v>
      </c>
      <c r="N45" s="24" t="str">
        <f t="shared" si="1"/>
        <v>Sí</v>
      </c>
      <c r="O45" s="67" t="s">
        <v>261</v>
      </c>
      <c r="P45" s="72" t="s">
        <v>251</v>
      </c>
      <c r="Q45" s="73">
        <v>3</v>
      </c>
      <c r="R45" s="73">
        <v>1</v>
      </c>
      <c r="S45" s="73">
        <v>5</v>
      </c>
      <c r="T45" s="73">
        <v>1</v>
      </c>
      <c r="U45" s="73">
        <v>1</v>
      </c>
      <c r="V45" s="73">
        <v>1</v>
      </c>
      <c r="W45" s="24">
        <f t="shared" si="2"/>
        <v>2.02</v>
      </c>
      <c r="X45" s="26" t="str">
        <f t="shared" si="3"/>
        <v>Aseguramiento bajo</v>
      </c>
      <c r="Y45" s="26" t="str">
        <f>IFERROR(VLOOKUP(X45,Opciones!$C$8:$D$11,2,0),"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Z45" s="26" t="str">
        <f>IFERROR(VLOOKUP(X45,Opciones!$C$13:$D$16,2,0)," ")</f>
        <v>Incluirá el aspecto en la priorización de aspectos a evaluar en el Plan Anual de Auditoría</v>
      </c>
      <c r="AA45" s="25"/>
    </row>
    <row r="46" spans="2:27" ht="89.25" x14ac:dyDescent="0.25">
      <c r="B46" s="82">
        <v>19</v>
      </c>
      <c r="C46" s="67" t="s">
        <v>16</v>
      </c>
      <c r="D46" s="67" t="s">
        <v>263</v>
      </c>
      <c r="E46" s="67" t="s">
        <v>231</v>
      </c>
      <c r="F46" s="67" t="s">
        <v>264</v>
      </c>
      <c r="G46" s="78" t="s">
        <v>265</v>
      </c>
      <c r="H46" s="67" t="s">
        <v>266</v>
      </c>
      <c r="I46" s="27" t="s">
        <v>267</v>
      </c>
      <c r="J46" s="24" t="s">
        <v>44</v>
      </c>
      <c r="K46" s="24" t="s">
        <v>44</v>
      </c>
      <c r="L46" s="24" t="s">
        <v>44</v>
      </c>
      <c r="M46" s="26" t="str">
        <f t="shared" si="0"/>
        <v>Segunda línea de defensa</v>
      </c>
      <c r="N46" s="24" t="str">
        <f t="shared" si="1"/>
        <v>Sí</v>
      </c>
      <c r="O46" s="67" t="s">
        <v>268</v>
      </c>
      <c r="P46" s="67" t="s">
        <v>269</v>
      </c>
      <c r="Q46" s="73">
        <v>3</v>
      </c>
      <c r="R46" s="73">
        <v>1</v>
      </c>
      <c r="S46" s="73">
        <v>1</v>
      </c>
      <c r="T46" s="73">
        <v>1</v>
      </c>
      <c r="U46" s="73">
        <v>1</v>
      </c>
      <c r="V46" s="73">
        <v>5</v>
      </c>
      <c r="W46" s="24">
        <f t="shared" si="2"/>
        <v>1.98</v>
      </c>
      <c r="X46" s="26" t="str">
        <f t="shared" si="3"/>
        <v>Aseguramiento bajo</v>
      </c>
      <c r="Y46" s="26" t="str">
        <f>IFERROR(VLOOKUP(X46,Opciones!$C$8:$D$11,2,0),"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Z46" s="26" t="str">
        <f>IFERROR(VLOOKUP(X46,Opciones!$C$13:$D$16,2,0)," ")</f>
        <v>Incluirá el aspecto en la priorización de aspectos a evaluar en el Plan Anual de Auditoría</v>
      </c>
      <c r="AA46" s="27" t="s">
        <v>350</v>
      </c>
    </row>
    <row r="47" spans="2:27" ht="76.5" x14ac:dyDescent="0.25">
      <c r="B47" s="82">
        <v>20</v>
      </c>
      <c r="C47" s="67" t="s">
        <v>21</v>
      </c>
      <c r="D47" s="67" t="s">
        <v>341</v>
      </c>
      <c r="E47" s="67" t="s">
        <v>270</v>
      </c>
      <c r="F47" s="67" t="s">
        <v>271</v>
      </c>
      <c r="G47" s="80" t="s">
        <v>272</v>
      </c>
      <c r="H47" s="67" t="s">
        <v>273</v>
      </c>
      <c r="I47" s="27" t="s">
        <v>274</v>
      </c>
      <c r="J47" s="24" t="s">
        <v>44</v>
      </c>
      <c r="K47" s="24" t="s">
        <v>44</v>
      </c>
      <c r="L47" s="24" t="s">
        <v>44</v>
      </c>
      <c r="M47" s="26" t="str">
        <f t="shared" si="0"/>
        <v>Segunda línea de defensa</v>
      </c>
      <c r="N47" s="24" t="str">
        <f t="shared" si="1"/>
        <v>Sí</v>
      </c>
      <c r="O47" s="67" t="s">
        <v>276</v>
      </c>
      <c r="P47" s="67" t="s">
        <v>275</v>
      </c>
      <c r="Q47" s="73">
        <v>5</v>
      </c>
      <c r="R47" s="73">
        <v>5</v>
      </c>
      <c r="S47" s="73">
        <v>5</v>
      </c>
      <c r="T47" s="73">
        <v>1</v>
      </c>
      <c r="U47" s="73">
        <v>1</v>
      </c>
      <c r="V47" s="73">
        <v>1</v>
      </c>
      <c r="W47" s="24">
        <f t="shared" si="2"/>
        <v>3.0400000000000005</v>
      </c>
      <c r="X47" s="26" t="str">
        <f t="shared" si="3"/>
        <v>Aseguramiento medio</v>
      </c>
      <c r="Y47" s="26" t="str">
        <f>IFERROR(VLOOKUP(X47,Opciones!$C$8:$D$11,2,0)," ")</f>
        <v>La Oficina de Control Interno podrá auditar y generar hallazgos y recomendaciones a la función de aseguramiento de segunda línea para su mejora, y evaluar los aspectos que considere relevantes de la primera línea de defensa.</v>
      </c>
      <c r="Z47" s="26" t="str">
        <f>IFERROR(VLOOKUP(X47,Opciones!$C$13:$D$16,2,0)," ")</f>
        <v>Evaluará la inclusión del aspecto en la priorización de aspectos a evaluar en el Plan Anual de Auditoría</v>
      </c>
      <c r="AA47" s="27"/>
    </row>
    <row r="48" spans="2:27" ht="102" x14ac:dyDescent="0.25">
      <c r="B48" s="93">
        <v>21</v>
      </c>
      <c r="C48" s="91" t="s">
        <v>20</v>
      </c>
      <c r="D48" s="91" t="s">
        <v>342</v>
      </c>
      <c r="E48" s="91" t="s">
        <v>277</v>
      </c>
      <c r="F48" s="91" t="s">
        <v>278</v>
      </c>
      <c r="G48" s="91" t="s">
        <v>279</v>
      </c>
      <c r="H48" s="96" t="s">
        <v>280</v>
      </c>
      <c r="I48" s="68" t="s">
        <v>281</v>
      </c>
      <c r="J48" s="94" t="s">
        <v>44</v>
      </c>
      <c r="K48" s="94" t="s">
        <v>44</v>
      </c>
      <c r="L48" s="94" t="s">
        <v>44</v>
      </c>
      <c r="M48" s="95" t="str">
        <f t="shared" si="0"/>
        <v>Segunda línea de defensa</v>
      </c>
      <c r="N48" s="94" t="str">
        <f t="shared" si="1"/>
        <v>Sí</v>
      </c>
      <c r="O48" s="57" t="s">
        <v>282</v>
      </c>
      <c r="P48" s="67" t="s">
        <v>283</v>
      </c>
      <c r="Q48" s="73">
        <v>1</v>
      </c>
      <c r="R48" s="73">
        <v>1</v>
      </c>
      <c r="S48" s="73">
        <v>5</v>
      </c>
      <c r="T48" s="73">
        <v>1</v>
      </c>
      <c r="U48" s="73">
        <v>1</v>
      </c>
      <c r="V48" s="73">
        <v>1</v>
      </c>
      <c r="W48" s="24">
        <f t="shared" si="2"/>
        <v>1.68</v>
      </c>
      <c r="X48" s="26" t="str">
        <f t="shared" si="3"/>
        <v>Aseguramiento bajo</v>
      </c>
      <c r="Y48" s="26" t="str">
        <f>IFERROR(VLOOKUP(X48,Opciones!$C$8:$D$11,2,0),"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Z48" s="26" t="str">
        <f>IFERROR(VLOOKUP(X48,Opciones!$C$13:$D$16,2,0)," ")</f>
        <v>Incluirá el aspecto en la priorización de aspectos a evaluar en el Plan Anual de Auditoría</v>
      </c>
      <c r="AA48" s="25"/>
    </row>
    <row r="49" spans="2:27" ht="165.75" x14ac:dyDescent="0.25">
      <c r="B49" s="93"/>
      <c r="C49" s="91"/>
      <c r="D49" s="91"/>
      <c r="E49" s="91"/>
      <c r="F49" s="91"/>
      <c r="G49" s="91"/>
      <c r="H49" s="96"/>
      <c r="I49" s="63" t="s">
        <v>284</v>
      </c>
      <c r="J49" s="94"/>
      <c r="K49" s="94"/>
      <c r="L49" s="94"/>
      <c r="M49" s="95"/>
      <c r="N49" s="94"/>
      <c r="O49" s="57" t="s">
        <v>285</v>
      </c>
      <c r="P49" s="67" t="s">
        <v>283</v>
      </c>
      <c r="Q49" s="73">
        <v>1</v>
      </c>
      <c r="R49" s="73">
        <v>1</v>
      </c>
      <c r="S49" s="73">
        <v>5</v>
      </c>
      <c r="T49" s="73">
        <v>1</v>
      </c>
      <c r="U49" s="73">
        <v>1</v>
      </c>
      <c r="V49" s="73">
        <v>1</v>
      </c>
      <c r="W49" s="24">
        <f t="shared" si="2"/>
        <v>1.68</v>
      </c>
      <c r="X49" s="26" t="str">
        <f t="shared" si="3"/>
        <v>Aseguramiento bajo</v>
      </c>
      <c r="Y49" s="26" t="str">
        <f>IFERROR(VLOOKUP(X49,Opciones!$C$8:$D$11,2,0),"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Z49" s="26" t="str">
        <f>IFERROR(VLOOKUP(X49,Opciones!$C$13:$D$16,2,0)," ")</f>
        <v>Incluirá el aspecto en la priorización de aspectos a evaluar en el Plan Anual de Auditoría</v>
      </c>
      <c r="AA49" s="25"/>
    </row>
    <row r="50" spans="2:27" ht="102" x14ac:dyDescent="0.25">
      <c r="B50" s="94"/>
      <c r="C50" s="92"/>
      <c r="D50" s="92"/>
      <c r="E50" s="92"/>
      <c r="F50" s="92"/>
      <c r="G50" s="92"/>
      <c r="H50" s="97"/>
      <c r="I50" s="63" t="s">
        <v>286</v>
      </c>
      <c r="J50" s="94"/>
      <c r="K50" s="94"/>
      <c r="L50" s="94"/>
      <c r="M50" s="95"/>
      <c r="N50" s="94"/>
      <c r="O50" s="67" t="s">
        <v>287</v>
      </c>
      <c r="P50" s="27" t="s">
        <v>283</v>
      </c>
      <c r="Q50" s="73">
        <v>5</v>
      </c>
      <c r="R50" s="73">
        <v>1</v>
      </c>
      <c r="S50" s="73">
        <v>5</v>
      </c>
      <c r="T50" s="73">
        <v>1</v>
      </c>
      <c r="U50" s="73">
        <v>1</v>
      </c>
      <c r="V50" s="73">
        <v>1</v>
      </c>
      <c r="W50" s="24">
        <f t="shared" si="2"/>
        <v>2.3600000000000003</v>
      </c>
      <c r="X50" s="26" t="str">
        <f t="shared" si="3"/>
        <v>Aseguramiento bajo</v>
      </c>
      <c r="Y50" s="26" t="str">
        <f>IFERROR(VLOOKUP(X50,Opciones!$C$8:$D$11,2,0),"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Z50" s="26" t="str">
        <f>IFERROR(VLOOKUP(X50,Opciones!$C$13:$D$16,2,0)," ")</f>
        <v>Incluirá el aspecto en la priorización de aspectos a evaluar en el Plan Anual de Auditoría</v>
      </c>
      <c r="AA50" s="25"/>
    </row>
    <row r="51" spans="2:27" ht="163.15" customHeight="1" x14ac:dyDescent="0.25">
      <c r="B51" s="94"/>
      <c r="C51" s="92"/>
      <c r="D51" s="92"/>
      <c r="E51" s="92"/>
      <c r="F51" s="92"/>
      <c r="G51" s="92"/>
      <c r="H51" s="97"/>
      <c r="I51" s="63" t="s">
        <v>288</v>
      </c>
      <c r="J51" s="94"/>
      <c r="K51" s="94"/>
      <c r="L51" s="94"/>
      <c r="M51" s="95"/>
      <c r="N51" s="94"/>
      <c r="O51" s="67" t="s">
        <v>289</v>
      </c>
      <c r="P51" s="27" t="s">
        <v>283</v>
      </c>
      <c r="Q51" s="73">
        <v>3</v>
      </c>
      <c r="R51" s="73">
        <v>1</v>
      </c>
      <c r="S51" s="73">
        <v>5</v>
      </c>
      <c r="T51" s="73">
        <v>1</v>
      </c>
      <c r="U51" s="73">
        <v>1</v>
      </c>
      <c r="V51" s="73">
        <v>1</v>
      </c>
      <c r="W51" s="24">
        <f t="shared" si="2"/>
        <v>2.02</v>
      </c>
      <c r="X51" s="26" t="str">
        <f t="shared" si="3"/>
        <v>Aseguramiento bajo</v>
      </c>
      <c r="Y51" s="26" t="str">
        <f>IFERROR(VLOOKUP(X51,Opciones!$C$8:$D$11,2,0),"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Z51" s="26" t="str">
        <f>IFERROR(VLOOKUP(X51,Opciones!$C$13:$D$16,2,0)," ")</f>
        <v>Incluirá el aspecto en la priorización de aspectos a evaluar en el Plan Anual de Auditoría</v>
      </c>
      <c r="AA51" s="27"/>
    </row>
    <row r="52" spans="2:27" ht="89.25" x14ac:dyDescent="0.25">
      <c r="B52" s="64">
        <v>22</v>
      </c>
      <c r="C52" s="27" t="s">
        <v>12</v>
      </c>
      <c r="D52" s="52" t="s">
        <v>344</v>
      </c>
      <c r="E52" s="27" t="s">
        <v>290</v>
      </c>
      <c r="F52" s="27" t="s">
        <v>291</v>
      </c>
      <c r="G52" s="27" t="s">
        <v>292</v>
      </c>
      <c r="H52" s="27" t="s">
        <v>343</v>
      </c>
      <c r="I52" s="27" t="s">
        <v>294</v>
      </c>
      <c r="J52" s="24" t="s">
        <v>44</v>
      </c>
      <c r="K52" s="24" t="s">
        <v>44</v>
      </c>
      <c r="L52" s="24" t="s">
        <v>44</v>
      </c>
      <c r="M52" s="26" t="str">
        <f t="shared" ref="M52:M53" si="4">IF(COUNTIF(J52:L52,"X")=3,"Segunda línea de defensa",IF(COUNTIF(J52:L52,"X")=2,"Primera línea de defensa",IF(COUNTIF(J52:L52,"X")=1,"Primera línea de defensa",)))</f>
        <v>Segunda línea de defensa</v>
      </c>
      <c r="N52" s="24" t="str">
        <f t="shared" ref="N52" si="5">IF(M52="Primera línea de defensa","No",IF(M52="Segunda línea de defensa","Sí"," "))</f>
        <v>Sí</v>
      </c>
      <c r="O52" s="67" t="s">
        <v>295</v>
      </c>
      <c r="P52" s="27" t="s">
        <v>293</v>
      </c>
      <c r="Q52" s="73">
        <v>3</v>
      </c>
      <c r="R52" s="73">
        <v>1</v>
      </c>
      <c r="S52" s="73">
        <v>5</v>
      </c>
      <c r="T52" s="73">
        <v>1</v>
      </c>
      <c r="U52" s="73">
        <v>5</v>
      </c>
      <c r="V52" s="73">
        <v>5</v>
      </c>
      <c r="W52" s="24">
        <f t="shared" si="2"/>
        <v>3.3</v>
      </c>
      <c r="X52" s="26" t="str">
        <f t="shared" si="3"/>
        <v>Aseguramiento medio</v>
      </c>
      <c r="Y52" s="26" t="str">
        <f>IFERROR(VLOOKUP(X52,Opciones!$C$8:$D$11,2,0)," ")</f>
        <v>La Oficina de Control Interno podrá auditar y generar hallazgos y recomendaciones a la función de aseguramiento de segunda línea para su mejora, y evaluar los aspectos que considere relevantes de la primera línea de defensa.</v>
      </c>
      <c r="Z52" s="26" t="str">
        <f>IFERROR(VLOOKUP(X52,Opciones!$C$13:$D$16,2,0)," ")</f>
        <v>Evaluará la inclusión del aspecto en la priorización de aspectos a evaluar en el Plan Anual de Auditoría</v>
      </c>
      <c r="AA52" s="27"/>
    </row>
    <row r="53" spans="2:27" ht="63.75" x14ac:dyDescent="0.25">
      <c r="B53" s="24">
        <v>23</v>
      </c>
      <c r="C53" s="27" t="s">
        <v>5</v>
      </c>
      <c r="D53" s="62" t="s">
        <v>345</v>
      </c>
      <c r="E53" s="51" t="s">
        <v>296</v>
      </c>
      <c r="F53" s="51" t="s">
        <v>297</v>
      </c>
      <c r="G53" s="51" t="s">
        <v>298</v>
      </c>
      <c r="H53" s="51" t="s">
        <v>299</v>
      </c>
      <c r="I53" s="27" t="s">
        <v>302</v>
      </c>
      <c r="J53" s="24" t="s">
        <v>44</v>
      </c>
      <c r="K53" s="24" t="s">
        <v>44</v>
      </c>
      <c r="L53" s="24" t="s">
        <v>44</v>
      </c>
      <c r="M53" s="60" t="str">
        <f t="shared" si="4"/>
        <v>Segunda línea de defensa</v>
      </c>
      <c r="N53" s="24" t="str">
        <f t="shared" ref="N53" si="6">IF(M53="Primera línea de defensa","No",IF(M53="Segunda línea de defensa","Sí"," "))</f>
        <v>Sí</v>
      </c>
      <c r="O53" s="78" t="s">
        <v>300</v>
      </c>
      <c r="P53" s="51" t="s">
        <v>301</v>
      </c>
      <c r="Q53" s="24">
        <v>5</v>
      </c>
      <c r="R53" s="24">
        <v>1</v>
      </c>
      <c r="S53" s="24">
        <v>5</v>
      </c>
      <c r="T53" s="24">
        <v>5</v>
      </c>
      <c r="U53" s="24">
        <v>5</v>
      </c>
      <c r="V53" s="24">
        <v>1</v>
      </c>
      <c r="W53" s="24">
        <f t="shared" si="2"/>
        <v>3.6800000000000006</v>
      </c>
      <c r="X53" s="26" t="str">
        <f t="shared" si="3"/>
        <v>Aseguramiento medio</v>
      </c>
      <c r="Y53" s="26" t="str">
        <f>IFERROR(VLOOKUP(X53,Opciones!$C$8:$D$11,2,0)," ")</f>
        <v>La Oficina de Control Interno podrá auditar y generar hallazgos y recomendaciones a la función de aseguramiento de segunda línea para su mejora, y evaluar los aspectos que considere relevantes de la primera línea de defensa.</v>
      </c>
      <c r="Z53" s="26" t="str">
        <f>IFERROR(VLOOKUP(X53,Opciones!$C$13:$D$16,2,0)," ")</f>
        <v>Evaluará la inclusión del aspecto en la priorización de aspectos a evaluar en el Plan Anual de Auditoría</v>
      </c>
      <c r="AA53" s="27"/>
    </row>
    <row r="54" spans="2:27" ht="125.45" customHeight="1" x14ac:dyDescent="0.25">
      <c r="B54" s="24">
        <v>24</v>
      </c>
      <c r="C54" s="27" t="s">
        <v>122</v>
      </c>
      <c r="D54" s="27" t="s">
        <v>303</v>
      </c>
      <c r="E54" s="27" t="s">
        <v>304</v>
      </c>
      <c r="F54" s="27" t="s">
        <v>305</v>
      </c>
      <c r="G54" s="27" t="s">
        <v>306</v>
      </c>
      <c r="H54" s="27" t="s">
        <v>307</v>
      </c>
      <c r="I54" s="27" t="s">
        <v>308</v>
      </c>
      <c r="J54" s="24" t="s">
        <v>44</v>
      </c>
      <c r="K54" s="24" t="s">
        <v>44</v>
      </c>
      <c r="L54" s="24" t="s">
        <v>44</v>
      </c>
      <c r="M54" s="26" t="str">
        <f>IF(COUNTIF(J54:L54,"X")=3,"Segunda línea de defensa",IF(COUNTIF(J54:L54,"X")=2,"Primera línea de defensa",IF(COUNTIF(J54:L54,"X")=1,"Primera línea de defensa",)))</f>
        <v>Segunda línea de defensa</v>
      </c>
      <c r="N54" s="24" t="str">
        <f>IF(M54="Primera línea de defensa","No",IF(M54="Segunda línea de defensa","Sí"," "))</f>
        <v>Sí</v>
      </c>
      <c r="O54" s="27" t="s">
        <v>309</v>
      </c>
      <c r="P54" s="27" t="s">
        <v>310</v>
      </c>
      <c r="Q54" s="73">
        <v>5</v>
      </c>
      <c r="R54" s="73">
        <v>1</v>
      </c>
      <c r="S54" s="73">
        <v>5</v>
      </c>
      <c r="T54" s="73">
        <v>5</v>
      </c>
      <c r="U54" s="73">
        <v>5</v>
      </c>
      <c r="V54" s="73">
        <v>5</v>
      </c>
      <c r="W54" s="24">
        <f t="shared" si="2"/>
        <v>4.32</v>
      </c>
      <c r="X54" s="26" t="str">
        <f t="shared" si="3"/>
        <v>Aseguramiento alto</v>
      </c>
      <c r="Y54" s="26" t="str">
        <f>IFERROR(VLOOKUP(X54,Opciones!$C$8:$D$11,2,0)," ")</f>
        <v>La Oficina de Control Interno confiará en los resultados del aseguramiento de la segunda línea y, basado en sus informes, auditará la efectividad de dicha función, evitando evaluar los controles de la primera línea.</v>
      </c>
      <c r="Z54" s="26" t="str">
        <f>IFERROR(VLOOKUP(X54,Opciones!$C$13:$D$16,2,0)," ")</f>
        <v>Ninguna</v>
      </c>
      <c r="AA54" s="27"/>
    </row>
    <row r="55" spans="2:27" ht="115.15" customHeight="1" x14ac:dyDescent="0.25">
      <c r="B55" s="24">
        <v>25</v>
      </c>
      <c r="C55" s="27" t="s">
        <v>122</v>
      </c>
      <c r="D55" s="27" t="s">
        <v>311</v>
      </c>
      <c r="E55" s="27" t="s">
        <v>304</v>
      </c>
      <c r="F55" s="27" t="s">
        <v>312</v>
      </c>
      <c r="G55" s="27" t="s">
        <v>313</v>
      </c>
      <c r="H55" s="27" t="s">
        <v>314</v>
      </c>
      <c r="I55" s="27" t="s">
        <v>315</v>
      </c>
      <c r="J55" s="24" t="s">
        <v>44</v>
      </c>
      <c r="K55" s="24" t="s">
        <v>44</v>
      </c>
      <c r="L55" s="24" t="s">
        <v>44</v>
      </c>
      <c r="M55" s="26" t="str">
        <f t="shared" ref="M55:M58" si="7">IF(COUNTIF(J55:L55,"X")=3,"Segunda línea de defensa",IF(COUNTIF(J55:L55,"X")=2,"Primera línea de defensa",IF(COUNTIF(J55:L55,"X")=1,"Primera línea de defensa",)))</f>
        <v>Segunda línea de defensa</v>
      </c>
      <c r="N55" s="24" t="str">
        <f t="shared" ref="N55:N58" si="8">IF(M55="Primera línea de defensa","No",IF(M55="Segunda línea de defensa","Sí"," "))</f>
        <v>Sí</v>
      </c>
      <c r="O55" s="52" t="s">
        <v>316</v>
      </c>
      <c r="P55" s="27" t="s">
        <v>310</v>
      </c>
      <c r="Q55" s="73">
        <v>3</v>
      </c>
      <c r="R55" s="73">
        <v>1</v>
      </c>
      <c r="S55" s="73">
        <v>5</v>
      </c>
      <c r="T55" s="73">
        <v>5</v>
      </c>
      <c r="U55" s="73">
        <v>5</v>
      </c>
      <c r="V55" s="73">
        <v>5</v>
      </c>
      <c r="W55" s="24">
        <f t="shared" si="2"/>
        <v>3.9800000000000004</v>
      </c>
      <c r="X55" s="26" t="str">
        <f t="shared" si="3"/>
        <v>Aseguramiento medio</v>
      </c>
      <c r="Y55" s="26" t="str">
        <f>IFERROR(VLOOKUP(X55,Opciones!$C$8:$D$11,2,0)," ")</f>
        <v>La Oficina de Control Interno podrá auditar y generar hallazgos y recomendaciones a la función de aseguramiento de segunda línea para su mejora, y evaluar los aspectos que considere relevantes de la primera línea de defensa.</v>
      </c>
      <c r="Z55" s="26" t="str">
        <f>IFERROR(VLOOKUP(X55,Opciones!$C$13:$D$16,2,0)," ")</f>
        <v>Evaluará la inclusión del aspecto en la priorización de aspectos a evaluar en el Plan Anual de Auditoría</v>
      </c>
      <c r="AA55" s="27"/>
    </row>
    <row r="56" spans="2:27" ht="63.75" x14ac:dyDescent="0.25">
      <c r="B56" s="24">
        <v>26</v>
      </c>
      <c r="C56" s="27" t="s">
        <v>122</v>
      </c>
      <c r="D56" s="27" t="s">
        <v>317</v>
      </c>
      <c r="E56" s="27" t="s">
        <v>304</v>
      </c>
      <c r="F56" s="27" t="s">
        <v>312</v>
      </c>
      <c r="G56" s="27" t="s">
        <v>313</v>
      </c>
      <c r="H56" s="52" t="s">
        <v>318</v>
      </c>
      <c r="I56" s="27" t="s">
        <v>319</v>
      </c>
      <c r="J56" s="24" t="s">
        <v>44</v>
      </c>
      <c r="K56" s="24" t="s">
        <v>44</v>
      </c>
      <c r="L56" s="24" t="s">
        <v>44</v>
      </c>
      <c r="M56" s="26" t="str">
        <f t="shared" si="7"/>
        <v>Segunda línea de defensa</v>
      </c>
      <c r="N56" s="24" t="str">
        <f t="shared" si="8"/>
        <v>Sí</v>
      </c>
      <c r="O56" s="52" t="s">
        <v>320</v>
      </c>
      <c r="P56" s="27" t="s">
        <v>310</v>
      </c>
      <c r="Q56" s="73">
        <v>5</v>
      </c>
      <c r="R56" s="73">
        <v>1</v>
      </c>
      <c r="S56" s="73">
        <v>5</v>
      </c>
      <c r="T56" s="73">
        <v>5</v>
      </c>
      <c r="U56" s="73">
        <v>5</v>
      </c>
      <c r="V56" s="73">
        <v>5</v>
      </c>
      <c r="W56" s="24">
        <f t="shared" si="2"/>
        <v>4.32</v>
      </c>
      <c r="X56" s="26" t="str">
        <f t="shared" si="3"/>
        <v>Aseguramiento alto</v>
      </c>
      <c r="Y56" s="26" t="str">
        <f>IFERROR(VLOOKUP(X56,Opciones!$C$8:$D$11,2,0)," ")</f>
        <v>La Oficina de Control Interno confiará en los resultados del aseguramiento de la segunda línea y, basado en sus informes, auditará la efectividad de dicha función, evitando evaluar los controles de la primera línea.</v>
      </c>
      <c r="Z56" s="26" t="str">
        <f>IFERROR(VLOOKUP(X56,Opciones!$C$13:$D$16,2,0)," ")</f>
        <v>Ninguna</v>
      </c>
      <c r="AA56" s="27"/>
    </row>
    <row r="57" spans="2:27" ht="118.9" customHeight="1" x14ac:dyDescent="0.25">
      <c r="B57" s="24">
        <v>27</v>
      </c>
      <c r="C57" s="27" t="s">
        <v>122</v>
      </c>
      <c r="D57" s="27" t="s">
        <v>321</v>
      </c>
      <c r="E57" s="27" t="s">
        <v>304</v>
      </c>
      <c r="F57" s="27" t="s">
        <v>312</v>
      </c>
      <c r="G57" s="27" t="s">
        <v>313</v>
      </c>
      <c r="H57" s="27" t="s">
        <v>322</v>
      </c>
      <c r="I57" s="27" t="s">
        <v>323</v>
      </c>
      <c r="J57" s="24" t="s">
        <v>44</v>
      </c>
      <c r="K57" s="24" t="s">
        <v>44</v>
      </c>
      <c r="L57" s="24" t="s">
        <v>44</v>
      </c>
      <c r="M57" s="26" t="str">
        <f t="shared" si="7"/>
        <v>Segunda línea de defensa</v>
      </c>
      <c r="N57" s="24" t="str">
        <f t="shared" si="8"/>
        <v>Sí</v>
      </c>
      <c r="O57" s="52" t="s">
        <v>324</v>
      </c>
      <c r="P57" s="27" t="s">
        <v>310</v>
      </c>
      <c r="Q57" s="73">
        <v>5</v>
      </c>
      <c r="R57" s="73">
        <v>5</v>
      </c>
      <c r="S57" s="73">
        <v>5</v>
      </c>
      <c r="T57" s="73">
        <v>5</v>
      </c>
      <c r="U57" s="73">
        <v>5</v>
      </c>
      <c r="V57" s="73">
        <v>5</v>
      </c>
      <c r="W57" s="24">
        <f t="shared" si="2"/>
        <v>5</v>
      </c>
      <c r="X57" s="26" t="str">
        <f t="shared" si="3"/>
        <v>Aseguramiento alto</v>
      </c>
      <c r="Y57" s="26" t="str">
        <f>IFERROR(VLOOKUP(X57,Opciones!$C$8:$D$11,2,0)," ")</f>
        <v>La Oficina de Control Interno confiará en los resultados del aseguramiento de la segunda línea y, basado en sus informes, auditará la efectividad de dicha función, evitando evaluar los controles de la primera línea.</v>
      </c>
      <c r="Z57" s="26" t="str">
        <f>IFERROR(VLOOKUP(X57,Opciones!$C$13:$D$16,2,0)," ")</f>
        <v>Ninguna</v>
      </c>
      <c r="AA57" s="27"/>
    </row>
    <row r="58" spans="2:27" ht="125.25" customHeight="1" x14ac:dyDescent="0.25">
      <c r="B58" s="24">
        <v>28</v>
      </c>
      <c r="C58" s="27" t="s">
        <v>9</v>
      </c>
      <c r="D58" s="27" t="s">
        <v>347</v>
      </c>
      <c r="E58" s="27" t="s">
        <v>171</v>
      </c>
      <c r="F58" s="27" t="s">
        <v>325</v>
      </c>
      <c r="G58" s="27" t="s">
        <v>172</v>
      </c>
      <c r="H58" s="27" t="s">
        <v>346</v>
      </c>
      <c r="I58" s="27" t="s">
        <v>326</v>
      </c>
      <c r="J58" s="24" t="s">
        <v>44</v>
      </c>
      <c r="K58" s="24" t="s">
        <v>44</v>
      </c>
      <c r="L58" s="24" t="s">
        <v>44</v>
      </c>
      <c r="M58" s="26" t="str">
        <f t="shared" si="7"/>
        <v>Segunda línea de defensa</v>
      </c>
      <c r="N58" s="24" t="str">
        <f t="shared" si="8"/>
        <v>Sí</v>
      </c>
      <c r="O58" s="52" t="s">
        <v>327</v>
      </c>
      <c r="P58" s="27" t="s">
        <v>328</v>
      </c>
      <c r="Q58" s="73">
        <v>5</v>
      </c>
      <c r="R58" s="73">
        <v>1</v>
      </c>
      <c r="S58" s="73">
        <v>5</v>
      </c>
      <c r="T58" s="73">
        <v>5</v>
      </c>
      <c r="U58" s="73">
        <v>5</v>
      </c>
      <c r="V58" s="73">
        <v>5</v>
      </c>
      <c r="W58" s="24">
        <f t="shared" ref="W58" si="9">(Q58*$Q$14)+(R58*$R$14)+(S58*$S$14)+(T58*$T$14)+(U58*$U$14)+(V58*$V$14)</f>
        <v>4.32</v>
      </c>
      <c r="X58" s="26" t="str">
        <f t="shared" ref="X58" si="10">IF(W58&gt;0,IF(W58&lt;=2.9,"Aseguramiento bajo",IF(W58&gt;=4,"Aseguramiento alto","Aseguramiento medio"))," ")</f>
        <v>Aseguramiento alto</v>
      </c>
      <c r="Y58" s="26" t="str">
        <f>IFERROR(VLOOKUP(X58,Opciones!$C$8:$D$11,2,0)," ")</f>
        <v>La Oficina de Control Interno confiará en los resultados del aseguramiento de la segunda línea y, basado en sus informes, auditará la efectividad de dicha función, evitando evaluar los controles de la primera línea.</v>
      </c>
      <c r="Z58" s="26" t="str">
        <f>IFERROR(VLOOKUP(X58,Opciones!$C$13:$D$16,2,0)," ")</f>
        <v>Ninguna</v>
      </c>
      <c r="AA58" s="27"/>
    </row>
  </sheetData>
  <autoFilter ref="B12:Z58" xr:uid="{5F8D64FD-95F8-46E4-9055-A8894CC0DCBD}">
    <filterColumn colId="8" showButton="0"/>
    <filterColumn colId="9" showButton="0"/>
    <filterColumn colId="15" showButton="0"/>
    <filterColumn colId="16" showButton="0"/>
    <filterColumn colId="17" showButton="0"/>
    <filterColumn colId="18" showButton="0"/>
    <filterColumn colId="19" showButton="0"/>
    <filterColumn colId="20" showButton="0"/>
  </autoFilter>
  <mergeCells count="113">
    <mergeCell ref="Y19:Y21"/>
    <mergeCell ref="Z19:Z21"/>
    <mergeCell ref="AA19:AA21"/>
    <mergeCell ref="P19:P21"/>
    <mergeCell ref="W19:W21"/>
    <mergeCell ref="X19:X21"/>
    <mergeCell ref="Q19:Q21"/>
    <mergeCell ref="R19:R21"/>
    <mergeCell ref="S19:S21"/>
    <mergeCell ref="T19:T21"/>
    <mergeCell ref="U19:U21"/>
    <mergeCell ref="V19:V21"/>
    <mergeCell ref="H12:H14"/>
    <mergeCell ref="I12:I14"/>
    <mergeCell ref="M12:M14"/>
    <mergeCell ref="J12:L12"/>
    <mergeCell ref="J13:J14"/>
    <mergeCell ref="Y2:Z2"/>
    <mergeCell ref="Y3:Z3"/>
    <mergeCell ref="Y4:Z4"/>
    <mergeCell ref="Y5:Z5"/>
    <mergeCell ref="E2:X5"/>
    <mergeCell ref="Q12:W12"/>
    <mergeCell ref="X12:X14"/>
    <mergeCell ref="Y12:Y14"/>
    <mergeCell ref="Z12:Z14"/>
    <mergeCell ref="N12:N14"/>
    <mergeCell ref="O12:O14"/>
    <mergeCell ref="P12:P14"/>
    <mergeCell ref="K13:K14"/>
    <mergeCell ref="L13:L14"/>
    <mergeCell ref="G12:G14"/>
    <mergeCell ref="B12:B14"/>
    <mergeCell ref="C12:C14"/>
    <mergeCell ref="D12:D14"/>
    <mergeCell ref="E12:E14"/>
    <mergeCell ref="F12:F14"/>
    <mergeCell ref="B2:D5"/>
    <mergeCell ref="B8:F8"/>
    <mergeCell ref="B9:F9"/>
    <mergeCell ref="B10:F10"/>
    <mergeCell ref="B6:F6"/>
    <mergeCell ref="B7:F7"/>
    <mergeCell ref="O19:O21"/>
    <mergeCell ref="B19:B21"/>
    <mergeCell ref="B17:B18"/>
    <mergeCell ref="C17:C18"/>
    <mergeCell ref="C19:C21"/>
    <mergeCell ref="D19:D21"/>
    <mergeCell ref="E19:E21"/>
    <mergeCell ref="D17:D18"/>
    <mergeCell ref="E17:E18"/>
    <mergeCell ref="F17:F18"/>
    <mergeCell ref="G17:G18"/>
    <mergeCell ref="H17:H18"/>
    <mergeCell ref="G25:G26"/>
    <mergeCell ref="C30:C31"/>
    <mergeCell ref="H25:H26"/>
    <mergeCell ref="C25:C26"/>
    <mergeCell ref="F19:F21"/>
    <mergeCell ref="G19:G21"/>
    <mergeCell ref="H19:H21"/>
    <mergeCell ref="B30:B31"/>
    <mergeCell ref="B28:B29"/>
    <mergeCell ref="C28:C29"/>
    <mergeCell ref="B25:B26"/>
    <mergeCell ref="D25:D26"/>
    <mergeCell ref="E25:E26"/>
    <mergeCell ref="H28:H29"/>
    <mergeCell ref="D30:D31"/>
    <mergeCell ref="E30:E31"/>
    <mergeCell ref="F30:F31"/>
    <mergeCell ref="G30:G31"/>
    <mergeCell ref="H30:H31"/>
    <mergeCell ref="D28:D29"/>
    <mergeCell ref="E28:E29"/>
    <mergeCell ref="F28:F29"/>
    <mergeCell ref="G28:G29"/>
    <mergeCell ref="B34:B35"/>
    <mergeCell ref="E34:E35"/>
    <mergeCell ref="F34:F35"/>
    <mergeCell ref="G34:G35"/>
    <mergeCell ref="C37:C38"/>
    <mergeCell ref="B37:B38"/>
    <mergeCell ref="D37:D38"/>
    <mergeCell ref="E37:E38"/>
    <mergeCell ref="F37:F38"/>
    <mergeCell ref="G37:G38"/>
    <mergeCell ref="D34:D35"/>
    <mergeCell ref="AA12:AA14"/>
    <mergeCell ref="C48:C51"/>
    <mergeCell ref="B48:B51"/>
    <mergeCell ref="J48:J51"/>
    <mergeCell ref="K48:K51"/>
    <mergeCell ref="L48:L51"/>
    <mergeCell ref="M48:M51"/>
    <mergeCell ref="N48:N51"/>
    <mergeCell ref="D48:D51"/>
    <mergeCell ref="E48:E51"/>
    <mergeCell ref="F48:F51"/>
    <mergeCell ref="G48:G51"/>
    <mergeCell ref="H48:H51"/>
    <mergeCell ref="D40:D45"/>
    <mergeCell ref="C40:C45"/>
    <mergeCell ref="H37:H38"/>
    <mergeCell ref="B40:B45"/>
    <mergeCell ref="E40:E45"/>
    <mergeCell ref="H40:H42"/>
    <mergeCell ref="H44:H45"/>
    <mergeCell ref="B39"/>
    <mergeCell ref="D39"/>
    <mergeCell ref="E39"/>
    <mergeCell ref="C34:C35"/>
  </mergeCells>
  <conditionalFormatting sqref="M52 M36:M45 Y15:Z19 Y22:Z58">
    <cfRule type="cellIs" dxfId="23" priority="36" operator="equal">
      <formula>0</formula>
    </cfRule>
  </conditionalFormatting>
  <conditionalFormatting sqref="X15:X19 X22:X58">
    <cfRule type="containsText" dxfId="22" priority="22" operator="containsText" text="Aseguramiento alto">
      <formula>NOT(ISERROR(SEARCH("Aseguramiento alto",X15)))</formula>
    </cfRule>
    <cfRule type="containsText" dxfId="21" priority="23" operator="containsText" text="Aseguramiento medio">
      <formula>NOT(ISERROR(SEARCH("Aseguramiento medio",X15)))</formula>
    </cfRule>
    <cfRule type="containsText" dxfId="20" priority="24" operator="containsText" text="Aseguramiento bajo">
      <formula>NOT(ISERROR(SEARCH("Aseguramiento bajo",X15)))</formula>
    </cfRule>
  </conditionalFormatting>
  <conditionalFormatting sqref="M15">
    <cfRule type="cellIs" dxfId="19" priority="21" operator="equal">
      <formula>0</formula>
    </cfRule>
  </conditionalFormatting>
  <conditionalFormatting sqref="M16">
    <cfRule type="cellIs" dxfId="18" priority="20" operator="equal">
      <formula>0</formula>
    </cfRule>
  </conditionalFormatting>
  <conditionalFormatting sqref="M17:M18">
    <cfRule type="cellIs" dxfId="17" priority="19" operator="equal">
      <formula>0</formula>
    </cfRule>
  </conditionalFormatting>
  <conditionalFormatting sqref="M58">
    <cfRule type="cellIs" dxfId="16" priority="1" operator="equal">
      <formula>0</formula>
    </cfRule>
  </conditionalFormatting>
  <conditionalFormatting sqref="M19:M21">
    <cfRule type="cellIs" dxfId="15" priority="18" operator="equal">
      <formula>0</formula>
    </cfRule>
  </conditionalFormatting>
  <conditionalFormatting sqref="M22:M23">
    <cfRule type="cellIs" dxfId="14" priority="17" operator="equal">
      <formula>0</formula>
    </cfRule>
  </conditionalFormatting>
  <conditionalFormatting sqref="M24">
    <cfRule type="cellIs" dxfId="13" priority="16" operator="equal">
      <formula>0</formula>
    </cfRule>
  </conditionalFormatting>
  <conditionalFormatting sqref="M25:M26">
    <cfRule type="cellIs" dxfId="12" priority="15" operator="equal">
      <formula>0</formula>
    </cfRule>
  </conditionalFormatting>
  <conditionalFormatting sqref="M27:M30 M32:M33">
    <cfRule type="cellIs" dxfId="11" priority="14" operator="equal">
      <formula>0</formula>
    </cfRule>
  </conditionalFormatting>
  <conditionalFormatting sqref="M31">
    <cfRule type="cellIs" dxfId="10" priority="13" operator="equal">
      <formula>0</formula>
    </cfRule>
  </conditionalFormatting>
  <conditionalFormatting sqref="M34:M35">
    <cfRule type="cellIs" dxfId="9" priority="12" operator="equal">
      <formula>0</formula>
    </cfRule>
  </conditionalFormatting>
  <conditionalFormatting sqref="M46">
    <cfRule type="cellIs" dxfId="8" priority="8" operator="equal">
      <formula>0</formula>
    </cfRule>
  </conditionalFormatting>
  <conditionalFormatting sqref="M47">
    <cfRule type="cellIs" dxfId="7" priority="7" operator="equal">
      <formula>0</formula>
    </cfRule>
  </conditionalFormatting>
  <conditionalFormatting sqref="M48">
    <cfRule type="cellIs" dxfId="6" priority="6" operator="equal">
      <formula>0</formula>
    </cfRule>
  </conditionalFormatting>
  <conditionalFormatting sqref="M53">
    <cfRule type="cellIs" dxfId="5" priority="3" operator="equal">
      <formula>0</formula>
    </cfRule>
  </conditionalFormatting>
  <conditionalFormatting sqref="M54:M57">
    <cfRule type="cellIs" dxfId="4" priority="2" operator="equal">
      <formula>0</formula>
    </cfRule>
  </conditionalFormatting>
  <dataValidations count="2">
    <dataValidation allowBlank="1" showInputMessage="1" showErrorMessage="1" prompt="Si el aspecto no requiere aseguramiento de segunda línea, no se debe continuar con el diligenciamiento de los demás campos para dicho aspecto." sqref="N52:N58 N15:N48" xr:uid="{0FAD1DDB-71E8-4901-B63D-EB7F1DCD6755}"/>
    <dataValidation type="whole" allowBlank="1" showInputMessage="1" showErrorMessage="1" sqref="Q22:Q58 Q15:Q19 R22:R58 R15:R19 S22:S58 S15:S19 T22:T58 T15:T19 U22:U58 U15:U19 V15:V19 V22:V58" xr:uid="{01D21FA7-00B8-422B-885A-5C3CE828E1DA}">
      <formula1>1</formula1>
      <formula2>5</formula2>
    </dataValidation>
  </dataValidations>
  <hyperlinks>
    <hyperlink ref="G10" r:id="rId1" display="mmalambo@sdis.gov.co" xr:uid="{A0905A07-19E2-4F4D-912F-01F6685F2AF3}"/>
    <hyperlink ref="O10" r:id="rId2" display="apenagosg@sdis.gov.co" xr:uid="{10C1D35B-563C-4AA6-B9F0-CF0BB71D201D}"/>
  </hyperlinks>
  <pageMargins left="0.70866141732283472" right="0.70866141732283472" top="0.74803149606299213" bottom="0.74803149606299213" header="0.31496062992125984" footer="0.31496062992125984"/>
  <pageSetup scale="28" fitToHeight="0" orientation="landscape" verticalDpi="300"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prompt="Seleccione..." xr:uid="{C2040740-1E31-4CD7-9E05-6B3B3A9175DE}">
          <x14:formula1>
            <xm:f>Opciones!$B$3:$B$22</xm:f>
          </x14:formula1>
          <xm:sqref>C19 C22:C25 C27:C28 C30 C32:C34 C36:C37 C52:C58 C46:C48 C39:C40 C15:C17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E20DC-4764-4E3C-8BF7-2AA8FA9069E8}">
  <dimension ref="B2:D22"/>
  <sheetViews>
    <sheetView topLeftCell="A2" zoomScale="120" zoomScaleNormal="120" workbookViewId="0">
      <selection activeCell="D16" sqref="D16"/>
    </sheetView>
  </sheetViews>
  <sheetFormatPr baseColWidth="10" defaultColWidth="11.42578125" defaultRowHeight="11.25" x14ac:dyDescent="0.2"/>
  <cols>
    <col min="1" max="1" width="11.42578125" style="12"/>
    <col min="2" max="2" width="47.28515625" style="12" customWidth="1"/>
    <col min="3" max="3" width="16.7109375" style="12" customWidth="1"/>
    <col min="4" max="16384" width="11.42578125" style="12"/>
  </cols>
  <sheetData>
    <row r="2" spans="2:4" x14ac:dyDescent="0.2">
      <c r="B2" s="13" t="s">
        <v>22</v>
      </c>
      <c r="D2" s="13" t="s">
        <v>43</v>
      </c>
    </row>
    <row r="3" spans="2:4" x14ac:dyDescent="0.2">
      <c r="B3" s="12" t="s">
        <v>6</v>
      </c>
      <c r="D3" s="12" t="s">
        <v>42</v>
      </c>
    </row>
    <row r="4" spans="2:4" x14ac:dyDescent="0.2">
      <c r="B4" s="12" t="s">
        <v>11</v>
      </c>
      <c r="D4" s="12" t="s">
        <v>44</v>
      </c>
    </row>
    <row r="5" spans="2:4" x14ac:dyDescent="0.2">
      <c r="B5" s="12" t="s">
        <v>8</v>
      </c>
    </row>
    <row r="6" spans="2:4" x14ac:dyDescent="0.2">
      <c r="B6" s="12" t="s">
        <v>4</v>
      </c>
    </row>
    <row r="7" spans="2:4" x14ac:dyDescent="0.2">
      <c r="B7" s="12" t="s">
        <v>121</v>
      </c>
    </row>
    <row r="8" spans="2:4" x14ac:dyDescent="0.2">
      <c r="B8" s="12" t="s">
        <v>18</v>
      </c>
      <c r="D8" s="13" t="s">
        <v>45</v>
      </c>
    </row>
    <row r="9" spans="2:4" x14ac:dyDescent="0.2">
      <c r="B9" s="12" t="s">
        <v>15</v>
      </c>
      <c r="C9" s="12" t="s">
        <v>53</v>
      </c>
      <c r="D9" s="12" t="s">
        <v>46</v>
      </c>
    </row>
    <row r="10" spans="2:4" x14ac:dyDescent="0.2">
      <c r="B10" s="12" t="s">
        <v>17</v>
      </c>
      <c r="C10" s="12" t="s">
        <v>54</v>
      </c>
      <c r="D10" s="12" t="s">
        <v>88</v>
      </c>
    </row>
    <row r="11" spans="2:4" x14ac:dyDescent="0.2">
      <c r="B11" s="12" t="s">
        <v>14</v>
      </c>
      <c r="C11" s="12" t="s">
        <v>55</v>
      </c>
      <c r="D11" s="12" t="s">
        <v>86</v>
      </c>
    </row>
    <row r="12" spans="2:4" x14ac:dyDescent="0.2">
      <c r="B12" s="12" t="s">
        <v>13</v>
      </c>
    </row>
    <row r="13" spans="2:4" x14ac:dyDescent="0.2">
      <c r="B13" s="12" t="s">
        <v>10</v>
      </c>
      <c r="D13" s="13" t="s">
        <v>47</v>
      </c>
    </row>
    <row r="14" spans="2:4" x14ac:dyDescent="0.2">
      <c r="B14" s="12" t="s">
        <v>19</v>
      </c>
      <c r="C14" s="12" t="s">
        <v>53</v>
      </c>
      <c r="D14" s="12" t="s">
        <v>48</v>
      </c>
    </row>
    <row r="15" spans="2:4" x14ac:dyDescent="0.2">
      <c r="B15" s="12" t="s">
        <v>16</v>
      </c>
      <c r="C15" s="12" t="s">
        <v>54</v>
      </c>
      <c r="D15" s="12" t="s">
        <v>89</v>
      </c>
    </row>
    <row r="16" spans="2:4" x14ac:dyDescent="0.2">
      <c r="B16" s="12" t="s">
        <v>21</v>
      </c>
      <c r="C16" s="12" t="s">
        <v>55</v>
      </c>
      <c r="D16" s="12" t="s">
        <v>87</v>
      </c>
    </row>
    <row r="17" spans="2:2" x14ac:dyDescent="0.2">
      <c r="B17" s="12" t="s">
        <v>20</v>
      </c>
    </row>
    <row r="18" spans="2:2" x14ac:dyDescent="0.2">
      <c r="B18" s="12" t="s">
        <v>12</v>
      </c>
    </row>
    <row r="19" spans="2:2" x14ac:dyDescent="0.2">
      <c r="B19" s="12" t="s">
        <v>7</v>
      </c>
    </row>
    <row r="20" spans="2:2" x14ac:dyDescent="0.2">
      <c r="B20" s="12" t="s">
        <v>5</v>
      </c>
    </row>
    <row r="21" spans="2:2" x14ac:dyDescent="0.2">
      <c r="B21" s="12" t="s">
        <v>122</v>
      </c>
    </row>
    <row r="22" spans="2:2" x14ac:dyDescent="0.2">
      <c r="B22" s="12" t="s">
        <v>9</v>
      </c>
    </row>
  </sheetData>
  <sortState xmlns:xlrd2="http://schemas.microsoft.com/office/spreadsheetml/2017/richdata2" ref="B3:B22">
    <sortCondition ref="B3:B2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3A38F-1508-4A5E-8F0D-0FAE06E990D6}">
  <sheetPr>
    <pageSetUpPr fitToPage="1"/>
  </sheetPr>
  <dimension ref="B1:O54"/>
  <sheetViews>
    <sheetView showGridLines="0" tabSelected="1" zoomScale="70" zoomScaleNormal="70" workbookViewId="0">
      <selection activeCell="B8" sqref="B8:B10"/>
    </sheetView>
  </sheetViews>
  <sheetFormatPr baseColWidth="10" defaultColWidth="11.42578125" defaultRowHeight="12.75" x14ac:dyDescent="0.25"/>
  <cols>
    <col min="1" max="1" width="0.7109375" style="21" customWidth="1"/>
    <col min="2" max="2" width="5" style="23" customWidth="1"/>
    <col min="3" max="3" width="11.42578125" style="29"/>
    <col min="4" max="4" width="38.28515625" style="29" customWidth="1"/>
    <col min="5" max="5" width="24.28515625" style="29" customWidth="1"/>
    <col min="6" max="6" width="14.5703125" style="29" customWidth="1"/>
    <col min="7" max="7" width="15.28515625" style="29" customWidth="1"/>
    <col min="8" max="8" width="15.28515625" style="22" customWidth="1"/>
    <col min="9" max="9" width="58.42578125" style="29" customWidth="1"/>
    <col min="10" max="10" width="25.5703125" style="29" customWidth="1"/>
    <col min="11" max="11" width="18.7109375" style="21" bestFit="1" customWidth="1"/>
    <col min="12" max="12" width="34.7109375" style="29" customWidth="1"/>
    <col min="13" max="13" width="34.28515625" style="29" customWidth="1"/>
    <col min="14" max="16384" width="11.42578125" style="21"/>
  </cols>
  <sheetData>
    <row r="1" spans="2:15" s="15" customFormat="1" ht="4.5" customHeight="1" x14ac:dyDescent="0.25">
      <c r="B1" s="31"/>
      <c r="C1" s="14"/>
      <c r="D1" s="14"/>
      <c r="E1" s="14"/>
      <c r="F1" s="14"/>
      <c r="G1" s="14"/>
      <c r="H1" s="74"/>
    </row>
    <row r="2" spans="2:15" s="16" customFormat="1" ht="14.25" customHeight="1" x14ac:dyDescent="0.25">
      <c r="B2" s="106"/>
      <c r="C2" s="107"/>
      <c r="D2" s="108"/>
      <c r="E2" s="141" t="s">
        <v>90</v>
      </c>
      <c r="F2" s="141"/>
      <c r="G2" s="141"/>
      <c r="H2" s="141"/>
      <c r="I2" s="141"/>
      <c r="J2" s="141"/>
      <c r="K2" s="141"/>
      <c r="L2" s="141"/>
      <c r="M2" s="44" t="s">
        <v>117</v>
      </c>
    </row>
    <row r="3" spans="2:15" s="16" customFormat="1" ht="14.25" customHeight="1" x14ac:dyDescent="0.25">
      <c r="B3" s="109"/>
      <c r="C3" s="110"/>
      <c r="D3" s="111"/>
      <c r="E3" s="141"/>
      <c r="F3" s="141"/>
      <c r="G3" s="141"/>
      <c r="H3" s="141"/>
      <c r="I3" s="141"/>
      <c r="J3" s="141"/>
      <c r="K3" s="141"/>
      <c r="L3" s="141"/>
      <c r="M3" s="45" t="s">
        <v>0</v>
      </c>
    </row>
    <row r="4" spans="2:15" s="16" customFormat="1" ht="14.25" customHeight="1" x14ac:dyDescent="0.25">
      <c r="B4" s="109"/>
      <c r="C4" s="110"/>
      <c r="D4" s="111"/>
      <c r="E4" s="141"/>
      <c r="F4" s="141"/>
      <c r="G4" s="141"/>
      <c r="H4" s="141"/>
      <c r="I4" s="141"/>
      <c r="J4" s="141"/>
      <c r="K4" s="141"/>
      <c r="L4" s="141"/>
      <c r="M4" s="45" t="s">
        <v>118</v>
      </c>
    </row>
    <row r="5" spans="2:15" s="16" customFormat="1" ht="14.25" customHeight="1" x14ac:dyDescent="0.25">
      <c r="B5" s="112"/>
      <c r="C5" s="113"/>
      <c r="D5" s="114"/>
      <c r="E5" s="141"/>
      <c r="F5" s="141"/>
      <c r="G5" s="141"/>
      <c r="H5" s="141"/>
      <c r="I5" s="141"/>
      <c r="J5" s="141"/>
      <c r="K5" s="141"/>
      <c r="L5" s="141"/>
      <c r="M5" s="45" t="s">
        <v>58</v>
      </c>
    </row>
    <row r="6" spans="2:15" x14ac:dyDescent="0.25">
      <c r="C6" s="21"/>
      <c r="D6" s="21"/>
      <c r="E6" s="21"/>
      <c r="F6" s="21"/>
      <c r="G6" s="21"/>
      <c r="H6" s="23"/>
      <c r="I6" s="21"/>
      <c r="J6" s="21"/>
      <c r="L6" s="21"/>
      <c r="M6" s="21"/>
    </row>
    <row r="7" spans="2:15" x14ac:dyDescent="0.25">
      <c r="B7" s="138" t="s">
        <v>56</v>
      </c>
      <c r="C7" s="139"/>
      <c r="D7" s="139"/>
      <c r="E7" s="139"/>
      <c r="F7" s="139"/>
      <c r="G7" s="139"/>
      <c r="H7" s="139"/>
      <c r="I7" s="139"/>
      <c r="J7" s="139"/>
      <c r="K7" s="139"/>
      <c r="L7" s="139"/>
      <c r="M7" s="140"/>
    </row>
    <row r="8" spans="2:15" s="22" customFormat="1" ht="26.25" customHeight="1" x14ac:dyDescent="0.25">
      <c r="B8" s="142" t="s">
        <v>2</v>
      </c>
      <c r="C8" s="142" t="s">
        <v>3</v>
      </c>
      <c r="D8" s="145" t="s">
        <v>116</v>
      </c>
      <c r="E8" s="142" t="s">
        <v>26</v>
      </c>
      <c r="F8" s="142" t="s">
        <v>85</v>
      </c>
      <c r="G8" s="142" t="s">
        <v>38</v>
      </c>
      <c r="H8" s="142" t="s">
        <v>23</v>
      </c>
      <c r="I8" s="142" t="s">
        <v>28</v>
      </c>
      <c r="J8" s="142" t="s">
        <v>29</v>
      </c>
      <c r="K8" s="142" t="s">
        <v>35</v>
      </c>
      <c r="L8" s="142" t="s">
        <v>37</v>
      </c>
      <c r="M8" s="142" t="s">
        <v>36</v>
      </c>
    </row>
    <row r="9" spans="2:15" s="22" customFormat="1" ht="60" customHeight="1" x14ac:dyDescent="0.25">
      <c r="B9" s="143"/>
      <c r="C9" s="143"/>
      <c r="D9" s="143"/>
      <c r="E9" s="143"/>
      <c r="F9" s="143"/>
      <c r="G9" s="143"/>
      <c r="H9" s="143"/>
      <c r="I9" s="143"/>
      <c r="J9" s="143"/>
      <c r="K9" s="143"/>
      <c r="L9" s="143"/>
      <c r="M9" s="143"/>
    </row>
    <row r="10" spans="2:15" s="22" customFormat="1" ht="14.25" customHeight="1" x14ac:dyDescent="0.25">
      <c r="B10" s="144"/>
      <c r="C10" s="144"/>
      <c r="D10" s="144"/>
      <c r="E10" s="144"/>
      <c r="F10" s="144"/>
      <c r="G10" s="144"/>
      <c r="H10" s="144"/>
      <c r="I10" s="144"/>
      <c r="J10" s="144"/>
      <c r="K10" s="144"/>
      <c r="L10" s="144"/>
      <c r="M10" s="144"/>
    </row>
    <row r="11" spans="2:15" ht="76.5" x14ac:dyDescent="0.25">
      <c r="B11" s="76">
        <v>1</v>
      </c>
      <c r="C11" s="27" t="s">
        <v>6</v>
      </c>
      <c r="D11" s="27" t="s">
        <v>331</v>
      </c>
      <c r="E11" s="27" t="s">
        <v>126</v>
      </c>
      <c r="F11" s="27" t="s">
        <v>123</v>
      </c>
      <c r="G11" s="27" t="s">
        <v>124</v>
      </c>
      <c r="H11" s="27" t="s">
        <v>125</v>
      </c>
      <c r="I11" s="27" t="s">
        <v>128</v>
      </c>
      <c r="J11" s="27" t="s">
        <v>129</v>
      </c>
      <c r="K11" s="70" t="s">
        <v>53</v>
      </c>
      <c r="L11" s="70" t="str">
        <f>IFERROR(VLOOKUP(K11,Opciones!$C$8:$D$11,2,0)," ")</f>
        <v>La Oficina de Control Interno confiará en los resultados del aseguramiento de la segunda línea y, basado en sus informes, auditará la efectividad de dicha función, evitando evaluar los controles de la primera línea.</v>
      </c>
      <c r="M11" s="70" t="str">
        <f>IFERROR(VLOOKUP(K11,Opciones!$C$13:$D$16,2,0)," ")</f>
        <v>Ninguna</v>
      </c>
      <c r="N11" s="71"/>
      <c r="O11" s="71"/>
    </row>
    <row r="12" spans="2:15" ht="127.5" x14ac:dyDescent="0.25">
      <c r="B12" s="76">
        <v>2</v>
      </c>
      <c r="C12" s="27" t="s">
        <v>4</v>
      </c>
      <c r="D12" s="27" t="s">
        <v>332</v>
      </c>
      <c r="E12" s="27" t="s">
        <v>132</v>
      </c>
      <c r="F12" s="27" t="s">
        <v>135</v>
      </c>
      <c r="G12" s="27" t="s">
        <v>130</v>
      </c>
      <c r="H12" s="27" t="s">
        <v>131</v>
      </c>
      <c r="I12" s="27" t="s">
        <v>136</v>
      </c>
      <c r="J12" s="27" t="s">
        <v>134</v>
      </c>
      <c r="K12" s="70" t="s">
        <v>53</v>
      </c>
      <c r="L12" s="70" t="str">
        <f>IFERROR(VLOOKUP(K12,Opciones!$C$8:$D$11,2,0)," ")</f>
        <v>La Oficina de Control Interno confiará en los resultados del aseguramiento de la segunda línea y, basado en sus informes, auditará la efectividad de dicha función, evitando evaluar los controles de la primera línea.</v>
      </c>
      <c r="M12" s="70" t="str">
        <f>IFERROR(VLOOKUP(K12,Opciones!$C$13:$D$16,2,0)," ")</f>
        <v>Ninguna</v>
      </c>
      <c r="N12" s="71"/>
      <c r="O12" s="71"/>
    </row>
    <row r="13" spans="2:15" ht="130.15" customHeight="1" x14ac:dyDescent="0.25">
      <c r="B13" s="94">
        <v>3</v>
      </c>
      <c r="C13" s="92" t="s">
        <v>121</v>
      </c>
      <c r="D13" s="92" t="s">
        <v>137</v>
      </c>
      <c r="E13" s="92" t="s">
        <v>141</v>
      </c>
      <c r="F13" s="92" t="s">
        <v>138</v>
      </c>
      <c r="G13" s="92" t="s">
        <v>139</v>
      </c>
      <c r="H13" s="92" t="s">
        <v>140</v>
      </c>
      <c r="I13" s="27" t="s">
        <v>142</v>
      </c>
      <c r="J13" s="27" t="s">
        <v>143</v>
      </c>
      <c r="K13" s="70" t="s">
        <v>53</v>
      </c>
      <c r="L13" s="70" t="str">
        <f>IFERROR(VLOOKUP(K13,Opciones!$C$8:$D$11,2,0)," ")</f>
        <v>La Oficina de Control Interno confiará en los resultados del aseguramiento de la segunda línea y, basado en sus informes, auditará la efectividad de dicha función, evitando evaluar los controles de la primera línea.</v>
      </c>
      <c r="M13" s="70" t="str">
        <f>IFERROR(VLOOKUP(K13,Opciones!$C$13:$D$16,2,0)," ")</f>
        <v>Ninguna</v>
      </c>
      <c r="N13" s="71"/>
      <c r="O13" s="71"/>
    </row>
    <row r="14" spans="2:15" ht="76.150000000000006" customHeight="1" x14ac:dyDescent="0.25">
      <c r="B14" s="93"/>
      <c r="C14" s="91"/>
      <c r="D14" s="91"/>
      <c r="E14" s="91"/>
      <c r="F14" s="91"/>
      <c r="G14" s="91"/>
      <c r="H14" s="91"/>
      <c r="I14" s="67" t="s">
        <v>144</v>
      </c>
      <c r="J14" s="67" t="s">
        <v>143</v>
      </c>
      <c r="K14" s="70" t="s">
        <v>55</v>
      </c>
      <c r="L14" s="70" t="str">
        <f>IFERROR(VLOOKUP(K14,Opciones!$C$8:$D$11,2,0),"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M14" s="70" t="str">
        <f>IFERROR(VLOOKUP(K14,Opciones!$C$13:$D$16,2,0)," ")</f>
        <v>Incluirá el aspecto en la priorización de aspectos a evaluar en el Plan Anual de Auditoría</v>
      </c>
      <c r="N14" s="71"/>
      <c r="O14" s="71"/>
    </row>
    <row r="15" spans="2:15" ht="52.9" customHeight="1" x14ac:dyDescent="0.25">
      <c r="B15" s="94">
        <v>4</v>
      </c>
      <c r="C15" s="92" t="s">
        <v>18</v>
      </c>
      <c r="D15" s="92" t="s">
        <v>333</v>
      </c>
      <c r="E15" s="92" t="s">
        <v>163</v>
      </c>
      <c r="F15" s="92" t="s">
        <v>145</v>
      </c>
      <c r="G15" s="92" t="s">
        <v>146</v>
      </c>
      <c r="H15" s="92" t="s">
        <v>147</v>
      </c>
      <c r="I15" s="92" t="s">
        <v>148</v>
      </c>
      <c r="J15" s="135" t="s">
        <v>149</v>
      </c>
      <c r="K15" s="146" t="s">
        <v>53</v>
      </c>
      <c r="L15" s="146" t="str">
        <f>IFERROR(VLOOKUP(K15,Opciones!$C$8:$D$11,2,0)," ")</f>
        <v>La Oficina de Control Interno confiará en los resultados del aseguramiento de la segunda línea y, basado en sus informes, auditará la efectividad de dicha función, evitando evaluar los controles de la primera línea.</v>
      </c>
      <c r="M15" s="146" t="str">
        <f>IFERROR(VLOOKUP(K15,Opciones!$C$13:$D$16,2,0)," ")</f>
        <v>Ninguna</v>
      </c>
      <c r="N15" s="71"/>
      <c r="O15" s="71"/>
    </row>
    <row r="16" spans="2:15" ht="46.9" customHeight="1" x14ac:dyDescent="0.25">
      <c r="B16" s="94"/>
      <c r="C16" s="92"/>
      <c r="D16" s="92"/>
      <c r="E16" s="92"/>
      <c r="F16" s="92"/>
      <c r="G16" s="92"/>
      <c r="H16" s="92"/>
      <c r="I16" s="92"/>
      <c r="J16" s="136"/>
      <c r="K16" s="147"/>
      <c r="L16" s="147"/>
      <c r="M16" s="147"/>
      <c r="N16" s="71"/>
      <c r="O16" s="71"/>
    </row>
    <row r="17" spans="2:15" ht="48" customHeight="1" x14ac:dyDescent="0.25">
      <c r="B17" s="94"/>
      <c r="C17" s="92"/>
      <c r="D17" s="92"/>
      <c r="E17" s="92"/>
      <c r="F17" s="92"/>
      <c r="G17" s="92"/>
      <c r="H17" s="92"/>
      <c r="I17" s="92"/>
      <c r="J17" s="137"/>
      <c r="K17" s="148"/>
      <c r="L17" s="148"/>
      <c r="M17" s="148"/>
      <c r="N17" s="71"/>
      <c r="O17" s="71"/>
    </row>
    <row r="18" spans="2:15" ht="140.25" x14ac:dyDescent="0.25">
      <c r="B18" s="82">
        <v>5</v>
      </c>
      <c r="C18" s="67" t="s">
        <v>15</v>
      </c>
      <c r="D18" s="81" t="s">
        <v>334</v>
      </c>
      <c r="E18" s="81" t="s">
        <v>153</v>
      </c>
      <c r="F18" s="81" t="s">
        <v>150</v>
      </c>
      <c r="G18" s="81" t="s">
        <v>151</v>
      </c>
      <c r="H18" s="81" t="s">
        <v>152</v>
      </c>
      <c r="I18" s="81" t="s">
        <v>155</v>
      </c>
      <c r="J18" s="81" t="s">
        <v>156</v>
      </c>
      <c r="K18" s="70" t="s">
        <v>55</v>
      </c>
      <c r="L18" s="70" t="str">
        <f>IFERROR(VLOOKUP(K18,Opciones!$C$8:$D$11,2,0),"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M18" s="70" t="str">
        <f>IFERROR(VLOOKUP(K18,Opciones!$C$13:$D$16,2,0)," ")</f>
        <v>Incluirá el aspecto en la priorización de aspectos a evaluar en el Plan Anual de Auditoría</v>
      </c>
      <c r="N18" s="71"/>
      <c r="O18" s="71"/>
    </row>
    <row r="19" spans="2:15" ht="90" customHeight="1" x14ac:dyDescent="0.25">
      <c r="B19" s="82">
        <v>6</v>
      </c>
      <c r="C19" s="67" t="s">
        <v>15</v>
      </c>
      <c r="D19" s="81" t="s">
        <v>335</v>
      </c>
      <c r="E19" s="81" t="s">
        <v>159</v>
      </c>
      <c r="F19" s="81" t="s">
        <v>157</v>
      </c>
      <c r="G19" s="81" t="s">
        <v>158</v>
      </c>
      <c r="H19" s="81" t="s">
        <v>152</v>
      </c>
      <c r="I19" s="81" t="s">
        <v>161</v>
      </c>
      <c r="J19" s="81" t="s">
        <v>162</v>
      </c>
      <c r="K19" s="70" t="s">
        <v>55</v>
      </c>
      <c r="L19" s="70" t="str">
        <f>IFERROR(VLOOKUP(K19,Opciones!$C$8:$D$11,2,0),"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M19" s="70" t="str">
        <f>IFERROR(VLOOKUP(K19,Opciones!$C$13:$D$16,2,0)," ")</f>
        <v>Incluirá el aspecto en la priorización de aspectos a evaluar en el Plan Anual de Auditoría</v>
      </c>
      <c r="N19" s="71"/>
      <c r="O19" s="71"/>
    </row>
    <row r="20" spans="2:15" ht="114.75" x14ac:dyDescent="0.25">
      <c r="B20" s="76">
        <v>7</v>
      </c>
      <c r="C20" s="27" t="s">
        <v>17</v>
      </c>
      <c r="D20" s="27" t="s">
        <v>336</v>
      </c>
      <c r="E20" s="27" t="s">
        <v>167</v>
      </c>
      <c r="F20" s="27" t="s">
        <v>164</v>
      </c>
      <c r="G20" s="27" t="s">
        <v>165</v>
      </c>
      <c r="H20" s="27" t="s">
        <v>166</v>
      </c>
      <c r="I20" s="52" t="s">
        <v>169</v>
      </c>
      <c r="J20" s="52" t="s">
        <v>170</v>
      </c>
      <c r="K20" s="70" t="s">
        <v>53</v>
      </c>
      <c r="L20" s="70" t="str">
        <f>IFERROR(VLOOKUP(K20,Opciones!$C$8:$D$11,2,0)," ")</f>
        <v>La Oficina de Control Interno confiará en los resultados del aseguramiento de la segunda línea y, basado en sus informes, auditará la efectividad de dicha función, evitando evaluar los controles de la primera línea.</v>
      </c>
      <c r="M20" s="70" t="str">
        <f>IFERROR(VLOOKUP(K20,Opciones!$C$13:$D$16,2,0)," ")</f>
        <v>Ninguna</v>
      </c>
      <c r="N20" s="71"/>
      <c r="O20" s="71"/>
    </row>
    <row r="21" spans="2:15" ht="56.45" customHeight="1" x14ac:dyDescent="0.25">
      <c r="B21" s="94">
        <v>8</v>
      </c>
      <c r="C21" s="92" t="s">
        <v>14</v>
      </c>
      <c r="D21" s="105" t="s">
        <v>337</v>
      </c>
      <c r="E21" s="92" t="s">
        <v>173</v>
      </c>
      <c r="F21" s="92" t="s">
        <v>171</v>
      </c>
      <c r="G21" s="27" t="s">
        <v>329</v>
      </c>
      <c r="H21" s="92" t="s">
        <v>172</v>
      </c>
      <c r="I21" s="27" t="s">
        <v>174</v>
      </c>
      <c r="J21" s="27" t="s">
        <v>175</v>
      </c>
      <c r="K21" s="70" t="s">
        <v>53</v>
      </c>
      <c r="L21" s="70" t="str">
        <f>IFERROR(VLOOKUP(K21,Opciones!$C$8:$D$11,2,0)," ")</f>
        <v>La Oficina de Control Interno confiará en los resultados del aseguramiento de la segunda línea y, basado en sus informes, auditará la efectividad de dicha función, evitando evaluar los controles de la primera línea.</v>
      </c>
      <c r="M21" s="70" t="str">
        <f>IFERROR(VLOOKUP(K21,Opciones!$C$13:$D$16,2,0)," ")</f>
        <v>Ninguna</v>
      </c>
      <c r="N21" s="71"/>
      <c r="O21" s="71"/>
    </row>
    <row r="22" spans="2:15" ht="131.44999999999999" customHeight="1" x14ac:dyDescent="0.25">
      <c r="B22" s="94"/>
      <c r="C22" s="92"/>
      <c r="D22" s="105"/>
      <c r="E22" s="92"/>
      <c r="F22" s="92"/>
      <c r="G22" s="27" t="s">
        <v>330</v>
      </c>
      <c r="H22" s="92"/>
      <c r="I22" s="27" t="s">
        <v>176</v>
      </c>
      <c r="J22" s="27" t="s">
        <v>177</v>
      </c>
      <c r="K22" s="70" t="s">
        <v>53</v>
      </c>
      <c r="L22" s="70" t="str">
        <f>IFERROR(VLOOKUP(K22,Opciones!$C$8:$D$11,2,0)," ")</f>
        <v>La Oficina de Control Interno confiará en los resultados del aseguramiento de la segunda línea y, basado en sus informes, auditará la efectividad de dicha función, evitando evaluar los controles de la primera línea.</v>
      </c>
      <c r="M22" s="70" t="str">
        <f>IFERROR(VLOOKUP(K22,Opciones!$C$13:$D$16,2,0)," ")</f>
        <v>Ninguna</v>
      </c>
      <c r="N22" s="71"/>
      <c r="O22" s="71"/>
    </row>
    <row r="23" spans="2:15" ht="131.44999999999999" customHeight="1" x14ac:dyDescent="0.25">
      <c r="B23" s="76">
        <v>9</v>
      </c>
      <c r="C23" s="27" t="s">
        <v>13</v>
      </c>
      <c r="D23" s="27" t="s">
        <v>178</v>
      </c>
      <c r="E23" s="27" t="s">
        <v>182</v>
      </c>
      <c r="F23" s="27" t="s">
        <v>179</v>
      </c>
      <c r="G23" s="27" t="s">
        <v>180</v>
      </c>
      <c r="H23" s="27" t="s">
        <v>181</v>
      </c>
      <c r="I23" s="52" t="s">
        <v>183</v>
      </c>
      <c r="J23" s="52" t="s">
        <v>184</v>
      </c>
      <c r="K23" s="70" t="s">
        <v>54</v>
      </c>
      <c r="L23" s="70" t="str">
        <f>IFERROR(VLOOKUP(K23,Opciones!$C$8:$D$11,2,0)," ")</f>
        <v>La Oficina de Control Interno podrá auditar y generar hallazgos y recomendaciones a la función de aseguramiento de segunda línea para su mejora, y evaluar los aspectos que considere relevantes de la primera línea de defensa.</v>
      </c>
      <c r="M23" s="70" t="str">
        <f>IFERROR(VLOOKUP(K23,Opciones!$C$13:$D$16,2,0)," ")</f>
        <v>Evaluará la inclusión del aspecto en la priorización de aspectos a evaluar en el Plan Anual de Auditoría</v>
      </c>
      <c r="N23" s="71"/>
      <c r="O23" s="71"/>
    </row>
    <row r="24" spans="2:15" ht="114.75" x14ac:dyDescent="0.25">
      <c r="B24" s="94">
        <v>10</v>
      </c>
      <c r="C24" s="92" t="s">
        <v>13</v>
      </c>
      <c r="D24" s="105" t="s">
        <v>185</v>
      </c>
      <c r="E24" s="92" t="s">
        <v>188</v>
      </c>
      <c r="F24" s="92" t="s">
        <v>179</v>
      </c>
      <c r="G24" s="92" t="s">
        <v>186</v>
      </c>
      <c r="H24" s="92" t="s">
        <v>187</v>
      </c>
      <c r="I24" s="52" t="s">
        <v>189</v>
      </c>
      <c r="J24" s="52" t="s">
        <v>190</v>
      </c>
      <c r="K24" s="70" t="s">
        <v>54</v>
      </c>
      <c r="L24" s="70" t="str">
        <f>IFERROR(VLOOKUP(K24,Opciones!$C$8:$D$11,2,0)," ")</f>
        <v>La Oficina de Control Interno podrá auditar y generar hallazgos y recomendaciones a la función de aseguramiento de segunda línea para su mejora, y evaluar los aspectos que considere relevantes de la primera línea de defensa.</v>
      </c>
      <c r="M24" s="70" t="str">
        <f>IFERROR(VLOOKUP(K24,Opciones!$C$13:$D$16,2,0)," ")</f>
        <v>Evaluará la inclusión del aspecto en la priorización de aspectos a evaluar en el Plan Anual de Auditoría</v>
      </c>
      <c r="N24" s="71"/>
      <c r="O24" s="71"/>
    </row>
    <row r="25" spans="2:15" ht="58.15" customHeight="1" x14ac:dyDescent="0.25">
      <c r="B25" s="94"/>
      <c r="C25" s="92"/>
      <c r="D25" s="105"/>
      <c r="E25" s="92"/>
      <c r="F25" s="92"/>
      <c r="G25" s="92"/>
      <c r="H25" s="92"/>
      <c r="I25" s="52" t="s">
        <v>191</v>
      </c>
      <c r="J25" s="52" t="s">
        <v>192</v>
      </c>
      <c r="K25" s="70" t="s">
        <v>54</v>
      </c>
      <c r="L25" s="70" t="str">
        <f>IFERROR(VLOOKUP(K25,Opciones!$C$8:$D$11,2,0)," ")</f>
        <v>La Oficina de Control Interno podrá auditar y generar hallazgos y recomendaciones a la función de aseguramiento de segunda línea para su mejora, y evaluar los aspectos que considere relevantes de la primera línea de defensa.</v>
      </c>
      <c r="M25" s="70" t="str">
        <f>IFERROR(VLOOKUP(K25,Opciones!$C$13:$D$16,2,0)," ")</f>
        <v>Evaluará la inclusión del aspecto en la priorización de aspectos a evaluar en el Plan Anual de Auditoría</v>
      </c>
      <c r="N25" s="71"/>
      <c r="O25" s="71"/>
    </row>
    <row r="26" spans="2:15" ht="83.45" customHeight="1" x14ac:dyDescent="0.25">
      <c r="B26" s="94">
        <v>11</v>
      </c>
      <c r="C26" s="92" t="s">
        <v>13</v>
      </c>
      <c r="D26" s="105" t="s">
        <v>193</v>
      </c>
      <c r="E26" s="92" t="s">
        <v>194</v>
      </c>
      <c r="F26" s="92" t="s">
        <v>179</v>
      </c>
      <c r="G26" s="92" t="s">
        <v>186</v>
      </c>
      <c r="H26" s="92" t="s">
        <v>187</v>
      </c>
      <c r="I26" s="52" t="s">
        <v>195</v>
      </c>
      <c r="J26" s="52" t="s">
        <v>192</v>
      </c>
      <c r="K26" s="70" t="s">
        <v>54</v>
      </c>
      <c r="L26" s="70" t="str">
        <f>IFERROR(VLOOKUP(K26,Opciones!$C$8:$D$11,2,0)," ")</f>
        <v>La Oficina de Control Interno podrá auditar y generar hallazgos y recomendaciones a la función de aseguramiento de segunda línea para su mejora, y evaluar los aspectos que considere relevantes de la primera línea de defensa.</v>
      </c>
      <c r="M26" s="70" t="str">
        <f>IFERROR(VLOOKUP(K26,Opciones!$C$13:$D$16,2,0)," ")</f>
        <v>Evaluará la inclusión del aspecto en la priorización de aspectos a evaluar en el Plan Anual de Auditoría</v>
      </c>
      <c r="N26" s="71"/>
      <c r="O26" s="71"/>
    </row>
    <row r="27" spans="2:15" ht="83.45" customHeight="1" x14ac:dyDescent="0.25">
      <c r="B27" s="94"/>
      <c r="C27" s="92"/>
      <c r="D27" s="105"/>
      <c r="E27" s="92"/>
      <c r="F27" s="92"/>
      <c r="G27" s="92"/>
      <c r="H27" s="92"/>
      <c r="I27" s="52" t="s">
        <v>196</v>
      </c>
      <c r="J27" s="52" t="s">
        <v>192</v>
      </c>
      <c r="K27" s="70" t="s">
        <v>54</v>
      </c>
      <c r="L27" s="70" t="str">
        <f>IFERROR(VLOOKUP(K27,Opciones!$C$8:$D$11,2,0)," ")</f>
        <v>La Oficina de Control Interno podrá auditar y generar hallazgos y recomendaciones a la función de aseguramiento de segunda línea para su mejora, y evaluar los aspectos que considere relevantes de la primera línea de defensa.</v>
      </c>
      <c r="M27" s="70" t="str">
        <f>IFERROR(VLOOKUP(K27,Opciones!$C$13:$D$16,2,0)," ")</f>
        <v>Evaluará la inclusión del aspecto en la priorización de aspectos a evaluar en el Plan Anual de Auditoría</v>
      </c>
      <c r="N27" s="71"/>
      <c r="O27" s="71"/>
    </row>
    <row r="28" spans="2:15" ht="83.45" customHeight="1" x14ac:dyDescent="0.25">
      <c r="B28" s="76">
        <v>12</v>
      </c>
      <c r="C28" s="27" t="s">
        <v>13</v>
      </c>
      <c r="D28" s="27" t="s">
        <v>197</v>
      </c>
      <c r="E28" s="27" t="s">
        <v>200</v>
      </c>
      <c r="F28" s="27" t="s">
        <v>179</v>
      </c>
      <c r="G28" s="27" t="s">
        <v>198</v>
      </c>
      <c r="H28" s="27" t="s">
        <v>199</v>
      </c>
      <c r="I28" s="52" t="s">
        <v>202</v>
      </c>
      <c r="J28" s="52" t="s">
        <v>190</v>
      </c>
      <c r="K28" s="70" t="s">
        <v>54</v>
      </c>
      <c r="L28" s="70" t="str">
        <f>IFERROR(VLOOKUP(K28,Opciones!$C$8:$D$11,2,0)," ")</f>
        <v>La Oficina de Control Interno podrá auditar y generar hallazgos y recomendaciones a la función de aseguramiento de segunda línea para su mejora, y evaluar los aspectos que considere relevantes de la primera línea de defensa.</v>
      </c>
      <c r="M28" s="70" t="str">
        <f>IFERROR(VLOOKUP(K28,Opciones!$C$13:$D$16,2,0)," ")</f>
        <v>Evaluará la inclusión del aspecto en la priorización de aspectos a evaluar en el Plan Anual de Auditoría</v>
      </c>
      <c r="N28" s="71"/>
      <c r="O28" s="71"/>
    </row>
    <row r="29" spans="2:15" ht="127.5" x14ac:dyDescent="0.25">
      <c r="B29" s="76">
        <v>13</v>
      </c>
      <c r="C29" s="27" t="s">
        <v>13</v>
      </c>
      <c r="D29" s="27" t="s">
        <v>203</v>
      </c>
      <c r="E29" s="27" t="s">
        <v>206</v>
      </c>
      <c r="F29" s="27" t="s">
        <v>179</v>
      </c>
      <c r="G29" s="27" t="s">
        <v>204</v>
      </c>
      <c r="H29" s="27" t="s">
        <v>205</v>
      </c>
      <c r="I29" s="52" t="s">
        <v>202</v>
      </c>
      <c r="J29" s="52" t="s">
        <v>190</v>
      </c>
      <c r="K29" s="70" t="s">
        <v>54</v>
      </c>
      <c r="L29" s="70" t="str">
        <f>IFERROR(VLOOKUP(K29,Opciones!$C$8:$D$11,2,0)," ")</f>
        <v>La Oficina de Control Interno podrá auditar y generar hallazgos y recomendaciones a la función de aseguramiento de segunda línea para su mejora, y evaluar los aspectos que considere relevantes de la primera línea de defensa.</v>
      </c>
      <c r="M29" s="70" t="str">
        <f>IFERROR(VLOOKUP(K29,Opciones!$C$13:$D$16,2,0)," ")</f>
        <v>Evaluará la inclusión del aspecto en la priorización de aspectos a evaluar en el Plan Anual de Auditoría</v>
      </c>
      <c r="N29" s="71"/>
      <c r="O29" s="71"/>
    </row>
    <row r="30" spans="2:15" ht="114.75" x14ac:dyDescent="0.25">
      <c r="B30" s="93">
        <v>14</v>
      </c>
      <c r="C30" s="91" t="s">
        <v>10</v>
      </c>
      <c r="D30" s="103" t="s">
        <v>220</v>
      </c>
      <c r="E30" s="67" t="s">
        <v>224</v>
      </c>
      <c r="F30" s="91" t="s">
        <v>221</v>
      </c>
      <c r="G30" s="91" t="s">
        <v>222</v>
      </c>
      <c r="H30" s="91" t="s">
        <v>223</v>
      </c>
      <c r="I30" s="78" t="s">
        <v>226</v>
      </c>
      <c r="J30" s="67" t="s">
        <v>227</v>
      </c>
      <c r="K30" s="70" t="s">
        <v>55</v>
      </c>
      <c r="L30" s="70" t="str">
        <f>IFERROR(VLOOKUP(K30,Opciones!$C$8:$D$11,2,0),"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M30" s="70" t="str">
        <f>IFERROR(VLOOKUP(K30,Opciones!$C$13:$D$16,2,0)," ")</f>
        <v>Incluirá el aspecto en la priorización de aspectos a evaluar en el Plan Anual de Auditoría</v>
      </c>
      <c r="N30" s="71"/>
      <c r="O30" s="71"/>
    </row>
    <row r="31" spans="2:15" ht="102" x14ac:dyDescent="0.25">
      <c r="B31" s="94"/>
      <c r="C31" s="92"/>
      <c r="D31" s="104"/>
      <c r="E31" s="53" t="s">
        <v>228</v>
      </c>
      <c r="F31" s="101"/>
      <c r="G31" s="101"/>
      <c r="H31" s="101"/>
      <c r="I31" s="53" t="s">
        <v>230</v>
      </c>
      <c r="J31" s="53" t="s">
        <v>227</v>
      </c>
      <c r="K31" s="70" t="s">
        <v>54</v>
      </c>
      <c r="L31" s="70" t="str">
        <f>IFERROR(VLOOKUP(K31,Opciones!$C$8:$D$11,2,0)," ")</f>
        <v>La Oficina de Control Interno podrá auditar y generar hallazgos y recomendaciones a la función de aseguramiento de segunda línea para su mejora, y evaluar los aspectos que considere relevantes de la primera línea de defensa.</v>
      </c>
      <c r="M31" s="70" t="str">
        <f>IFERROR(VLOOKUP(K31,Opciones!$C$13:$D$16,2,0)," ")</f>
        <v>Evaluará la inclusión del aspecto en la priorización de aspectos a evaluar en el Plan Anual de Auditoría</v>
      </c>
      <c r="N31" s="71"/>
      <c r="O31" s="71"/>
    </row>
    <row r="32" spans="2:15" ht="114.75" x14ac:dyDescent="0.25">
      <c r="B32" s="82">
        <v>15</v>
      </c>
      <c r="C32" s="67" t="s">
        <v>19</v>
      </c>
      <c r="D32" s="83" t="s">
        <v>338</v>
      </c>
      <c r="E32" s="83" t="s">
        <v>234</v>
      </c>
      <c r="F32" s="83" t="s">
        <v>231</v>
      </c>
      <c r="G32" s="83" t="s">
        <v>232</v>
      </c>
      <c r="H32" s="83" t="s">
        <v>233</v>
      </c>
      <c r="I32" s="78" t="s">
        <v>351</v>
      </c>
      <c r="J32" s="85" t="s">
        <v>236</v>
      </c>
      <c r="K32" s="70" t="s">
        <v>55</v>
      </c>
      <c r="L32" s="70" t="str">
        <f>IFERROR(VLOOKUP(K32,Opciones!$C$8:$D$11,2,0),"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M32" s="70" t="str">
        <f>IFERROR(VLOOKUP(K32,Opciones!$C$13:$D$16,2,0)," ")</f>
        <v>Incluirá el aspecto en la priorización de aspectos a evaluar en el Plan Anual de Auditoría</v>
      </c>
      <c r="N32" s="71"/>
      <c r="O32" s="71"/>
    </row>
    <row r="33" spans="2:15" ht="114.75" x14ac:dyDescent="0.25">
      <c r="B33" s="93">
        <v>16</v>
      </c>
      <c r="C33" s="91" t="s">
        <v>19</v>
      </c>
      <c r="D33" s="102" t="s">
        <v>339</v>
      </c>
      <c r="E33" s="98" t="s">
        <v>237</v>
      </c>
      <c r="F33" s="98" t="s">
        <v>231</v>
      </c>
      <c r="G33" s="98" t="s">
        <v>232</v>
      </c>
      <c r="H33" s="98" t="s">
        <v>233</v>
      </c>
      <c r="I33" s="67" t="s">
        <v>352</v>
      </c>
      <c r="J33" s="85" t="s">
        <v>236</v>
      </c>
      <c r="K33" s="70" t="s">
        <v>55</v>
      </c>
      <c r="L33" s="70" t="str">
        <f>IFERROR(VLOOKUP(K33,Opciones!$C$8:$D$11,2,0),"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M33" s="70" t="str">
        <f>IFERROR(VLOOKUP(K33,Opciones!$C$13:$D$16,2,0)," ")</f>
        <v>Incluirá el aspecto en la priorización de aspectos a evaluar en el Plan Anual de Auditoría</v>
      </c>
      <c r="N33" s="71"/>
      <c r="O33" s="71"/>
    </row>
    <row r="34" spans="2:15" ht="114.75" x14ac:dyDescent="0.25">
      <c r="B34" s="93"/>
      <c r="C34" s="91"/>
      <c r="D34" s="102"/>
      <c r="E34" s="98"/>
      <c r="F34" s="98"/>
      <c r="G34" s="98"/>
      <c r="H34" s="98"/>
      <c r="I34" s="67" t="s">
        <v>240</v>
      </c>
      <c r="J34" s="85" t="s">
        <v>236</v>
      </c>
      <c r="K34" s="70" t="s">
        <v>55</v>
      </c>
      <c r="L34" s="70" t="str">
        <f>IFERROR(VLOOKUP(K34,Opciones!$C$8:$D$11,2,0),"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M34" s="70" t="str">
        <f>IFERROR(VLOOKUP(K34,Opciones!$C$13:$D$16,2,0)," ")</f>
        <v>Incluirá el aspecto en la priorización de aspectos a evaluar en el Plan Anual de Auditoría</v>
      </c>
      <c r="N34" s="71"/>
      <c r="O34" s="71"/>
    </row>
    <row r="35" spans="2:15" ht="114.75" x14ac:dyDescent="0.25">
      <c r="B35" s="82">
        <v>17</v>
      </c>
      <c r="C35" s="67" t="s">
        <v>19</v>
      </c>
      <c r="D35" s="79"/>
      <c r="E35" s="84" t="s">
        <v>242</v>
      </c>
      <c r="F35" s="79"/>
      <c r="G35" s="83" t="s">
        <v>241</v>
      </c>
      <c r="H35" s="83" t="s">
        <v>233</v>
      </c>
      <c r="I35" s="67" t="s">
        <v>244</v>
      </c>
      <c r="J35" s="85" t="s">
        <v>245</v>
      </c>
      <c r="K35" s="70" t="s">
        <v>55</v>
      </c>
      <c r="L35" s="70" t="str">
        <f>IFERROR(VLOOKUP(K35,Opciones!$C$8:$D$11,2,0),"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M35" s="70" t="str">
        <f>IFERROR(VLOOKUP(K35,Opciones!$C$13:$D$16,2,0)," ")</f>
        <v>Incluirá el aspecto en la priorización de aspectos a evaluar en el Plan Anual de Auditoría</v>
      </c>
    </row>
    <row r="36" spans="2:15" ht="114.75" x14ac:dyDescent="0.25">
      <c r="B36" s="93">
        <v>18</v>
      </c>
      <c r="C36" s="91" t="s">
        <v>19</v>
      </c>
      <c r="D36" s="98" t="s">
        <v>340</v>
      </c>
      <c r="E36" s="98" t="s">
        <v>246</v>
      </c>
      <c r="F36" s="98" t="s">
        <v>231</v>
      </c>
      <c r="G36" s="83" t="s">
        <v>232</v>
      </c>
      <c r="H36" s="83" t="s">
        <v>233</v>
      </c>
      <c r="I36" s="67" t="s">
        <v>248</v>
      </c>
      <c r="J36" s="85" t="s">
        <v>245</v>
      </c>
      <c r="K36" s="70" t="s">
        <v>55</v>
      </c>
      <c r="L36" s="70" t="str">
        <f>IFERROR(VLOOKUP(K36,Opciones!$C$8:$D$11,2,0),"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M36" s="70" t="str">
        <f>IFERROR(VLOOKUP(K36,Opciones!$C$13:$D$16,2,0)," ")</f>
        <v>Incluirá el aspecto en la priorización de aspectos a evaluar en el Plan Anual de Auditoría</v>
      </c>
    </row>
    <row r="37" spans="2:15" ht="114.75" x14ac:dyDescent="0.25">
      <c r="B37" s="93"/>
      <c r="C37" s="91"/>
      <c r="D37" s="98"/>
      <c r="E37" s="98"/>
      <c r="F37" s="98"/>
      <c r="G37" s="78" t="s">
        <v>262</v>
      </c>
      <c r="H37" s="78" t="s">
        <v>233</v>
      </c>
      <c r="I37" s="78" t="s">
        <v>250</v>
      </c>
      <c r="J37" s="86" t="s">
        <v>251</v>
      </c>
      <c r="K37" s="70" t="s">
        <v>55</v>
      </c>
      <c r="L37" s="70" t="str">
        <f>IFERROR(VLOOKUP(K37,Opciones!$C$8:$D$11,2,0),"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M37" s="70" t="str">
        <f>IFERROR(VLOOKUP(K37,Opciones!$C$13:$D$16,2,0)," ")</f>
        <v>Incluirá el aspecto en la priorización de aspectos a evaluar en el Plan Anual de Auditoría</v>
      </c>
    </row>
    <row r="38" spans="2:15" ht="114.75" x14ac:dyDescent="0.25">
      <c r="B38" s="93"/>
      <c r="C38" s="91"/>
      <c r="D38" s="98"/>
      <c r="E38" s="98"/>
      <c r="F38" s="98"/>
      <c r="G38" s="78" t="s">
        <v>232</v>
      </c>
      <c r="H38" s="78" t="s">
        <v>233</v>
      </c>
      <c r="I38" s="78" t="s">
        <v>253</v>
      </c>
      <c r="J38" s="86" t="s">
        <v>251</v>
      </c>
      <c r="K38" s="70" t="s">
        <v>55</v>
      </c>
      <c r="L38" s="70" t="str">
        <f>IFERROR(VLOOKUP(K38,Opciones!$C$8:$D$11,2,0),"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M38" s="70" t="str">
        <f>IFERROR(VLOOKUP(K38,Opciones!$C$13:$D$16,2,0)," ")</f>
        <v>Incluirá el aspecto en la priorización de aspectos a evaluar en el Plan Anual de Auditoría</v>
      </c>
    </row>
    <row r="39" spans="2:15" ht="114.75" x14ac:dyDescent="0.25">
      <c r="B39" s="93"/>
      <c r="C39" s="91"/>
      <c r="D39" s="98"/>
      <c r="E39" s="78" t="s">
        <v>254</v>
      </c>
      <c r="F39" s="98"/>
      <c r="G39" s="78" t="s">
        <v>232</v>
      </c>
      <c r="H39" s="78" t="s">
        <v>233</v>
      </c>
      <c r="I39" s="78" t="s">
        <v>256</v>
      </c>
      <c r="J39" s="86" t="s">
        <v>251</v>
      </c>
      <c r="K39" s="70" t="s">
        <v>55</v>
      </c>
      <c r="L39" s="70" t="str">
        <f>IFERROR(VLOOKUP(K39,Opciones!$C$8:$D$11,2,0),"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M39" s="70" t="str">
        <f>IFERROR(VLOOKUP(K39,Opciones!$C$13:$D$16,2,0)," ")</f>
        <v>Incluirá el aspecto en la priorización de aspectos a evaluar en el Plan Anual de Auditoría</v>
      </c>
    </row>
    <row r="40" spans="2:15" ht="114.75" x14ac:dyDescent="0.25">
      <c r="B40" s="93"/>
      <c r="C40" s="91"/>
      <c r="D40" s="98"/>
      <c r="E40" s="98" t="s">
        <v>257</v>
      </c>
      <c r="F40" s="98"/>
      <c r="G40" s="83" t="s">
        <v>232</v>
      </c>
      <c r="H40" s="83" t="s">
        <v>233</v>
      </c>
      <c r="I40" s="67" t="s">
        <v>259</v>
      </c>
      <c r="J40" s="69" t="s">
        <v>251</v>
      </c>
      <c r="K40" s="70" t="s">
        <v>55</v>
      </c>
      <c r="L40" s="70" t="str">
        <f>IFERROR(VLOOKUP(K40,Opciones!$C$8:$D$11,2,0),"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M40" s="70" t="str">
        <f>IFERROR(VLOOKUP(K40,Opciones!$C$13:$D$16,2,0)," ")</f>
        <v>Incluirá el aspecto en la priorización de aspectos a evaluar en el Plan Anual de Auditoría</v>
      </c>
    </row>
    <row r="41" spans="2:15" ht="114.75" x14ac:dyDescent="0.25">
      <c r="B41" s="93"/>
      <c r="C41" s="92"/>
      <c r="D41" s="99"/>
      <c r="E41" s="99"/>
      <c r="F41" s="99"/>
      <c r="G41" s="57" t="s">
        <v>232</v>
      </c>
      <c r="H41" s="57" t="s">
        <v>233</v>
      </c>
      <c r="I41" s="67" t="s">
        <v>261</v>
      </c>
      <c r="J41" s="75" t="s">
        <v>251</v>
      </c>
      <c r="K41" s="70" t="s">
        <v>55</v>
      </c>
      <c r="L41" s="70" t="str">
        <f>IFERROR(VLOOKUP(K41,Opciones!$C$8:$D$11,2,0),"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M41" s="70" t="str">
        <f>IFERROR(VLOOKUP(K41,Opciones!$C$13:$D$16,2,0)," ")</f>
        <v>Incluirá el aspecto en la priorización de aspectos a evaluar en el Plan Anual de Auditoría</v>
      </c>
    </row>
    <row r="42" spans="2:15" ht="114.75" x14ac:dyDescent="0.25">
      <c r="B42" s="82">
        <v>19</v>
      </c>
      <c r="C42" s="67" t="s">
        <v>16</v>
      </c>
      <c r="D42" s="67" t="s">
        <v>263</v>
      </c>
      <c r="E42" s="67" t="s">
        <v>266</v>
      </c>
      <c r="F42" s="67" t="s">
        <v>231</v>
      </c>
      <c r="G42" s="67" t="s">
        <v>264</v>
      </c>
      <c r="H42" s="78" t="s">
        <v>265</v>
      </c>
      <c r="I42" s="67" t="s">
        <v>268</v>
      </c>
      <c r="J42" s="67" t="s">
        <v>269</v>
      </c>
      <c r="K42" s="70" t="s">
        <v>55</v>
      </c>
      <c r="L42" s="70" t="str">
        <f>IFERROR(VLOOKUP(K42,Opciones!$C$8:$D$11,2,0),"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M42" s="70" t="str">
        <f>IFERROR(VLOOKUP(K42,Opciones!$C$13:$D$16,2,0)," ")</f>
        <v>Incluirá el aspecto en la priorización de aspectos a evaluar en el Plan Anual de Auditoría</v>
      </c>
    </row>
    <row r="43" spans="2:15" ht="89.25" x14ac:dyDescent="0.25">
      <c r="B43" s="82">
        <v>20</v>
      </c>
      <c r="C43" s="67" t="s">
        <v>21</v>
      </c>
      <c r="D43" s="67" t="s">
        <v>341</v>
      </c>
      <c r="E43" s="67" t="s">
        <v>273</v>
      </c>
      <c r="F43" s="67" t="s">
        <v>270</v>
      </c>
      <c r="G43" s="67" t="s">
        <v>271</v>
      </c>
      <c r="H43" s="81" t="s">
        <v>272</v>
      </c>
      <c r="I43" s="67" t="s">
        <v>276</v>
      </c>
      <c r="J43" s="67" t="s">
        <v>275</v>
      </c>
      <c r="K43" s="70" t="s">
        <v>54</v>
      </c>
      <c r="L43" s="70" t="str">
        <f>IFERROR(VLOOKUP(K43,Opciones!$C$8:$D$11,2,0)," ")</f>
        <v>La Oficina de Control Interno podrá auditar y generar hallazgos y recomendaciones a la función de aseguramiento de segunda línea para su mejora, y evaluar los aspectos que considere relevantes de la primera línea de defensa.</v>
      </c>
      <c r="M43" s="70" t="str">
        <f>IFERROR(VLOOKUP(K43,Opciones!$C$13:$D$16,2,0)," ")</f>
        <v>Evaluará la inclusión del aspecto en la priorización de aspectos a evaluar en el Plan Anual de Auditoría</v>
      </c>
    </row>
    <row r="44" spans="2:15" ht="114.75" x14ac:dyDescent="0.25">
      <c r="B44" s="93">
        <v>21</v>
      </c>
      <c r="C44" s="91" t="s">
        <v>20</v>
      </c>
      <c r="D44" s="91" t="s">
        <v>342</v>
      </c>
      <c r="E44" s="96" t="s">
        <v>280</v>
      </c>
      <c r="F44" s="91" t="s">
        <v>277</v>
      </c>
      <c r="G44" s="91" t="s">
        <v>278</v>
      </c>
      <c r="H44" s="91" t="s">
        <v>279</v>
      </c>
      <c r="I44" s="57" t="s">
        <v>282</v>
      </c>
      <c r="J44" s="67" t="s">
        <v>283</v>
      </c>
      <c r="K44" s="70" t="s">
        <v>55</v>
      </c>
      <c r="L44" s="70" t="str">
        <f>IFERROR(VLOOKUP(K44,Opciones!$C$8:$D$11,2,0),"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M44" s="70" t="str">
        <f>IFERROR(VLOOKUP(K44,Opciones!$C$13:$D$16,2,0)," ")</f>
        <v>Incluirá el aspecto en la priorización de aspectos a evaluar en el Plan Anual de Auditoría</v>
      </c>
    </row>
    <row r="45" spans="2:15" ht="114.75" x14ac:dyDescent="0.25">
      <c r="B45" s="93"/>
      <c r="C45" s="91"/>
      <c r="D45" s="91"/>
      <c r="E45" s="96"/>
      <c r="F45" s="91"/>
      <c r="G45" s="91"/>
      <c r="H45" s="91"/>
      <c r="I45" s="57" t="s">
        <v>285</v>
      </c>
      <c r="J45" s="67" t="s">
        <v>283</v>
      </c>
      <c r="K45" s="70" t="s">
        <v>55</v>
      </c>
      <c r="L45" s="70" t="str">
        <f>IFERROR(VLOOKUP(K45,Opciones!$C$8:$D$11,2,0),"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M45" s="70" t="str">
        <f>IFERROR(VLOOKUP(K45,Opciones!$C$13:$D$16,2,0)," ")</f>
        <v>Incluirá el aspecto en la priorización de aspectos a evaluar en el Plan Anual de Auditoría</v>
      </c>
    </row>
    <row r="46" spans="2:15" ht="114.75" x14ac:dyDescent="0.25">
      <c r="B46" s="94"/>
      <c r="C46" s="92"/>
      <c r="D46" s="92"/>
      <c r="E46" s="97"/>
      <c r="F46" s="92"/>
      <c r="G46" s="92"/>
      <c r="H46" s="92"/>
      <c r="I46" s="67" t="s">
        <v>287</v>
      </c>
      <c r="J46" s="27" t="s">
        <v>283</v>
      </c>
      <c r="K46" s="70" t="s">
        <v>55</v>
      </c>
      <c r="L46" s="70" t="str">
        <f>IFERROR(VLOOKUP(K46,Opciones!$C$8:$D$11,2,0),"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M46" s="70" t="str">
        <f>IFERROR(VLOOKUP(K46,Opciones!$C$13:$D$16,2,0)," ")</f>
        <v>Incluirá el aspecto en la priorización de aspectos a evaluar en el Plan Anual de Auditoría</v>
      </c>
    </row>
    <row r="47" spans="2:15" ht="114.75" x14ac:dyDescent="0.25">
      <c r="B47" s="94"/>
      <c r="C47" s="92"/>
      <c r="D47" s="92"/>
      <c r="E47" s="97"/>
      <c r="F47" s="92"/>
      <c r="G47" s="92"/>
      <c r="H47" s="92"/>
      <c r="I47" s="67" t="s">
        <v>289</v>
      </c>
      <c r="J47" s="27" t="s">
        <v>283</v>
      </c>
      <c r="K47" s="70" t="s">
        <v>55</v>
      </c>
      <c r="L47" s="70" t="str">
        <f>IFERROR(VLOOKUP(K47,Opciones!$C$8:$D$11,2,0)," ")</f>
        <v>La Oficina de Control Interno tendrá en cuenta el aspecto para la formulación del Plan de Auditoría a partir del cual se podrán generar hallazgos y recomendaciones a la función de aseguramiento para su mejora y evaluar los controles de la primera línea de defensa que corresponderían a la segunda línea de defensa.</v>
      </c>
      <c r="M47" s="70" t="str">
        <f>IFERROR(VLOOKUP(K47,Opciones!$C$13:$D$16,2,0)," ")</f>
        <v>Incluirá el aspecto en la priorización de aspectos a evaluar en el Plan Anual de Auditoría</v>
      </c>
    </row>
    <row r="48" spans="2:15" ht="153" x14ac:dyDescent="0.25">
      <c r="B48" s="76">
        <v>22</v>
      </c>
      <c r="C48" s="27" t="s">
        <v>12</v>
      </c>
      <c r="D48" s="52" t="s">
        <v>344</v>
      </c>
      <c r="E48" s="27" t="s">
        <v>343</v>
      </c>
      <c r="F48" s="27" t="s">
        <v>290</v>
      </c>
      <c r="G48" s="27" t="s">
        <v>291</v>
      </c>
      <c r="H48" s="27" t="s">
        <v>292</v>
      </c>
      <c r="I48" s="67" t="s">
        <v>295</v>
      </c>
      <c r="J48" s="27" t="s">
        <v>293</v>
      </c>
      <c r="K48" s="70" t="s">
        <v>54</v>
      </c>
      <c r="L48" s="70" t="str">
        <f>IFERROR(VLOOKUP(K48,Opciones!$C$8:$D$11,2,0)," ")</f>
        <v>La Oficina de Control Interno podrá auditar y generar hallazgos y recomendaciones a la función de aseguramiento de segunda línea para su mejora, y evaluar los aspectos que considere relevantes de la primera línea de defensa.</v>
      </c>
      <c r="M48" s="70" t="str">
        <f>IFERROR(VLOOKUP(K48,Opciones!$C$13:$D$16,2,0)," ")</f>
        <v>Evaluará la inclusión del aspecto en la priorización de aspectos a evaluar en el Plan Anual de Auditoría</v>
      </c>
    </row>
    <row r="49" spans="2:13" ht="89.25" x14ac:dyDescent="0.25">
      <c r="B49" s="76">
        <v>23</v>
      </c>
      <c r="C49" s="27" t="s">
        <v>5</v>
      </c>
      <c r="D49" s="77" t="s">
        <v>345</v>
      </c>
      <c r="E49" s="75" t="s">
        <v>299</v>
      </c>
      <c r="F49" s="75" t="s">
        <v>296</v>
      </c>
      <c r="G49" s="75" t="s">
        <v>297</v>
      </c>
      <c r="H49" s="75" t="s">
        <v>298</v>
      </c>
      <c r="I49" s="78" t="s">
        <v>300</v>
      </c>
      <c r="J49" s="75" t="s">
        <v>301</v>
      </c>
      <c r="K49" s="70" t="s">
        <v>54</v>
      </c>
      <c r="L49" s="70" t="str">
        <f>IFERROR(VLOOKUP(K49,Opciones!$C$8:$D$11,2,0)," ")</f>
        <v>La Oficina de Control Interno podrá auditar y generar hallazgos y recomendaciones a la función de aseguramiento de segunda línea para su mejora, y evaluar los aspectos que considere relevantes de la primera línea de defensa.</v>
      </c>
      <c r="M49" s="70" t="str">
        <f>IFERROR(VLOOKUP(K49,Opciones!$C$13:$D$16,2,0)," ")</f>
        <v>Evaluará la inclusión del aspecto en la priorización de aspectos a evaluar en el Plan Anual de Auditoría</v>
      </c>
    </row>
    <row r="50" spans="2:13" ht="114.75" x14ac:dyDescent="0.25">
      <c r="B50" s="76">
        <v>24</v>
      </c>
      <c r="C50" s="27" t="s">
        <v>122</v>
      </c>
      <c r="D50" s="27" t="s">
        <v>303</v>
      </c>
      <c r="E50" s="27" t="s">
        <v>307</v>
      </c>
      <c r="F50" s="27" t="s">
        <v>304</v>
      </c>
      <c r="G50" s="27" t="s">
        <v>305</v>
      </c>
      <c r="H50" s="27" t="s">
        <v>306</v>
      </c>
      <c r="I50" s="27" t="s">
        <v>309</v>
      </c>
      <c r="J50" s="27" t="s">
        <v>310</v>
      </c>
      <c r="K50" s="70" t="s">
        <v>53</v>
      </c>
      <c r="L50" s="70" t="str">
        <f>IFERROR(VLOOKUP(K50,Opciones!$C$8:$D$11,2,0)," ")</f>
        <v>La Oficina de Control Interno confiará en los resultados del aseguramiento de la segunda línea y, basado en sus informes, auditará la efectividad de dicha función, evitando evaluar los controles de la primera línea.</v>
      </c>
      <c r="M50" s="70" t="str">
        <f>IFERROR(VLOOKUP(K50,Opciones!$C$13:$D$16,2,0)," ")</f>
        <v>Ninguna</v>
      </c>
    </row>
    <row r="51" spans="2:13" ht="89.25" x14ac:dyDescent="0.25">
      <c r="B51" s="76">
        <v>25</v>
      </c>
      <c r="C51" s="27" t="s">
        <v>122</v>
      </c>
      <c r="D51" s="27" t="s">
        <v>311</v>
      </c>
      <c r="E51" s="27" t="s">
        <v>314</v>
      </c>
      <c r="F51" s="27" t="s">
        <v>304</v>
      </c>
      <c r="G51" s="27" t="s">
        <v>312</v>
      </c>
      <c r="H51" s="27" t="s">
        <v>313</v>
      </c>
      <c r="I51" s="52" t="s">
        <v>316</v>
      </c>
      <c r="J51" s="27" t="s">
        <v>310</v>
      </c>
      <c r="K51" s="70" t="s">
        <v>54</v>
      </c>
      <c r="L51" s="70" t="str">
        <f>IFERROR(VLOOKUP(K51,Opciones!$C$8:$D$11,2,0)," ")</f>
        <v>La Oficina de Control Interno podrá auditar y generar hallazgos y recomendaciones a la función de aseguramiento de segunda línea para su mejora, y evaluar los aspectos que considere relevantes de la primera línea de defensa.</v>
      </c>
      <c r="M51" s="70" t="str">
        <f>IFERROR(VLOOKUP(K51,Opciones!$C$13:$D$16,2,0)," ")</f>
        <v>Evaluará la inclusión del aspecto en la priorización de aspectos a evaluar en el Plan Anual de Auditoría</v>
      </c>
    </row>
    <row r="52" spans="2:13" ht="76.5" x14ac:dyDescent="0.25">
      <c r="B52" s="76">
        <v>26</v>
      </c>
      <c r="C52" s="27" t="s">
        <v>122</v>
      </c>
      <c r="D52" s="27" t="s">
        <v>317</v>
      </c>
      <c r="E52" s="52" t="s">
        <v>318</v>
      </c>
      <c r="F52" s="27" t="s">
        <v>304</v>
      </c>
      <c r="G52" s="27" t="s">
        <v>312</v>
      </c>
      <c r="H52" s="27" t="s">
        <v>313</v>
      </c>
      <c r="I52" s="52" t="s">
        <v>320</v>
      </c>
      <c r="J52" s="27" t="s">
        <v>310</v>
      </c>
      <c r="K52" s="70" t="s">
        <v>53</v>
      </c>
      <c r="L52" s="70" t="str">
        <f>IFERROR(VLOOKUP(K52,Opciones!$C$8:$D$11,2,0)," ")</f>
        <v>La Oficina de Control Interno confiará en los resultados del aseguramiento de la segunda línea y, basado en sus informes, auditará la efectividad de dicha función, evitando evaluar los controles de la primera línea.</v>
      </c>
      <c r="M52" s="70" t="str">
        <f>IFERROR(VLOOKUP(K52,Opciones!$C$13:$D$16,2,0)," ")</f>
        <v>Ninguna</v>
      </c>
    </row>
    <row r="53" spans="2:13" ht="153" x14ac:dyDescent="0.25">
      <c r="B53" s="76">
        <v>27</v>
      </c>
      <c r="C53" s="27" t="s">
        <v>122</v>
      </c>
      <c r="D53" s="27" t="s">
        <v>321</v>
      </c>
      <c r="E53" s="27" t="s">
        <v>322</v>
      </c>
      <c r="F53" s="27" t="s">
        <v>304</v>
      </c>
      <c r="G53" s="27" t="s">
        <v>312</v>
      </c>
      <c r="H53" s="27" t="s">
        <v>313</v>
      </c>
      <c r="I53" s="52" t="s">
        <v>324</v>
      </c>
      <c r="J53" s="27" t="s">
        <v>310</v>
      </c>
      <c r="K53" s="70" t="s">
        <v>53</v>
      </c>
      <c r="L53" s="70" t="str">
        <f>IFERROR(VLOOKUP(K53,Opciones!$C$8:$D$11,2,0)," ")</f>
        <v>La Oficina de Control Interno confiará en los resultados del aseguramiento de la segunda línea y, basado en sus informes, auditará la efectividad de dicha función, evitando evaluar los controles de la primera línea.</v>
      </c>
      <c r="M53" s="70" t="str">
        <f>IFERROR(VLOOKUP(K53,Opciones!$C$13:$D$16,2,0)," ")</f>
        <v>Ninguna</v>
      </c>
    </row>
    <row r="54" spans="2:13" ht="114.75" x14ac:dyDescent="0.25">
      <c r="B54" s="76">
        <v>28</v>
      </c>
      <c r="C54" s="27" t="s">
        <v>9</v>
      </c>
      <c r="D54" s="27" t="s">
        <v>347</v>
      </c>
      <c r="E54" s="27" t="s">
        <v>346</v>
      </c>
      <c r="F54" s="27" t="s">
        <v>171</v>
      </c>
      <c r="G54" s="27" t="s">
        <v>325</v>
      </c>
      <c r="H54" s="27" t="s">
        <v>172</v>
      </c>
      <c r="I54" s="52" t="s">
        <v>327</v>
      </c>
      <c r="J54" s="27" t="s">
        <v>328</v>
      </c>
      <c r="K54" s="70" t="s">
        <v>53</v>
      </c>
      <c r="L54" s="70" t="str">
        <f>IFERROR(VLOOKUP(K54,Opciones!$C$8:$D$11,2,0)," ")</f>
        <v>La Oficina de Control Interno confiará en los resultados del aseguramiento de la segunda línea y, basado en sus informes, auditará la efectividad de dicha función, evitando evaluar los controles de la primera línea.</v>
      </c>
      <c r="M54" s="70" t="str">
        <f>IFERROR(VLOOKUP(K54,Opciones!$C$13:$D$16,2,0)," ")</f>
        <v>Ninguna</v>
      </c>
    </row>
  </sheetData>
  <mergeCells count="80">
    <mergeCell ref="M15:M17"/>
    <mergeCell ref="G8:G10"/>
    <mergeCell ref="D26:D27"/>
    <mergeCell ref="J15:J17"/>
    <mergeCell ref="K15:K17"/>
    <mergeCell ref="L15:L17"/>
    <mergeCell ref="G13:G14"/>
    <mergeCell ref="H13:H14"/>
    <mergeCell ref="G15:G17"/>
    <mergeCell ref="H15:H17"/>
    <mergeCell ref="B26:B27"/>
    <mergeCell ref="C26:C27"/>
    <mergeCell ref="B7:M7"/>
    <mergeCell ref="E2:L5"/>
    <mergeCell ref="I8:I10"/>
    <mergeCell ref="J8:J10"/>
    <mergeCell ref="K8:K10"/>
    <mergeCell ref="L8:L10"/>
    <mergeCell ref="M8:M10"/>
    <mergeCell ref="H8:H10"/>
    <mergeCell ref="E8:E10"/>
    <mergeCell ref="B2:D5"/>
    <mergeCell ref="B8:B10"/>
    <mergeCell ref="C8:C10"/>
    <mergeCell ref="D8:D10"/>
    <mergeCell ref="F8:F10"/>
    <mergeCell ref="B21:B22"/>
    <mergeCell ref="C21:C22"/>
    <mergeCell ref="D21:D22"/>
    <mergeCell ref="B24:B25"/>
    <mergeCell ref="C24:C25"/>
    <mergeCell ref="D24:D25"/>
    <mergeCell ref="B13:B14"/>
    <mergeCell ref="C13:C14"/>
    <mergeCell ref="D13:D14"/>
    <mergeCell ref="B15:B17"/>
    <mergeCell ref="C15:C17"/>
    <mergeCell ref="D15:D17"/>
    <mergeCell ref="B30:B31"/>
    <mergeCell ref="C30:C31"/>
    <mergeCell ref="D30:D31"/>
    <mergeCell ref="B33:B34"/>
    <mergeCell ref="C33:C34"/>
    <mergeCell ref="D33:D34"/>
    <mergeCell ref="B36:B41"/>
    <mergeCell ref="C36:C41"/>
    <mergeCell ref="D36:D41"/>
    <mergeCell ref="B44:B47"/>
    <mergeCell ref="C44:C47"/>
    <mergeCell ref="D44:D47"/>
    <mergeCell ref="E33:E34"/>
    <mergeCell ref="E36:E38"/>
    <mergeCell ref="E40:E41"/>
    <mergeCell ref="E44:E47"/>
    <mergeCell ref="F13:F14"/>
    <mergeCell ref="F21:F22"/>
    <mergeCell ref="F30:F31"/>
    <mergeCell ref="F36:F41"/>
    <mergeCell ref="F44:F47"/>
    <mergeCell ref="E13:E14"/>
    <mergeCell ref="E15:E17"/>
    <mergeCell ref="E21:E22"/>
    <mergeCell ref="E24:E25"/>
    <mergeCell ref="E26:E27"/>
    <mergeCell ref="F15:F17"/>
    <mergeCell ref="F33:F34"/>
    <mergeCell ref="F24:F25"/>
    <mergeCell ref="G24:G25"/>
    <mergeCell ref="H24:H25"/>
    <mergeCell ref="F26:F27"/>
    <mergeCell ref="G26:G27"/>
    <mergeCell ref="H26:H27"/>
    <mergeCell ref="G44:G47"/>
    <mergeCell ref="H44:H47"/>
    <mergeCell ref="I15:I17"/>
    <mergeCell ref="G30:G31"/>
    <mergeCell ref="H30:H31"/>
    <mergeCell ref="G33:G34"/>
    <mergeCell ref="H33:H34"/>
    <mergeCell ref="H21:H22"/>
  </mergeCells>
  <conditionalFormatting sqref="L11:M15 L18:M54">
    <cfRule type="cellIs" dxfId="3" priority="10" operator="equal">
      <formula>0</formula>
    </cfRule>
  </conditionalFormatting>
  <conditionalFormatting sqref="K11:K15 K18:K54">
    <cfRule type="containsText" dxfId="2" priority="1" operator="containsText" text="Aseguramiento alto">
      <formula>NOT(ISERROR(SEARCH("Aseguramiento alto",K11)))</formula>
    </cfRule>
    <cfRule type="containsText" dxfId="1" priority="2" operator="containsText" text="Aseguramiento medio">
      <formula>NOT(ISERROR(SEARCH("Aseguramiento medio",K11)))</formula>
    </cfRule>
    <cfRule type="containsText" dxfId="0" priority="3" operator="containsText" text="Aseguramiento bajo">
      <formula>NOT(ISERROR(SEARCH("Aseguramiento bajo",K11)))</formula>
    </cfRule>
  </conditionalFormatting>
  <pageMargins left="0.7" right="0.7" top="0.75" bottom="0.75" header="0.3" footer="0.3"/>
  <pageSetup scale="57"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Seleccione..." xr:uid="{40A170F1-2E04-4429-A8BC-A38279EA092A}">
          <x14:formula1>
            <xm:f>Opciones!$B$3:$B$22</xm:f>
          </x14:formula1>
          <xm:sqref>C15 C18:C21 C23:C24 C26 C28:C30 C32:C33 C48:C54 C42:C44 C35:C36 C11:C13</xm:sqref>
        </x14:dataValidation>
        <x14:dataValidation type="list" allowBlank="1" showInputMessage="1" showErrorMessage="1" prompt="Seleccione el nivel de confianza obtenido para el servicio de aseguramiento en la página 1" xr:uid="{676CB541-FA4A-458E-8DC3-4D06792B65D8}">
          <x14:formula1>
            <xm:f>Opciones!$C$9:$C$11</xm:f>
          </x14:formula1>
          <xm:sqref>K11:K15 K18:K54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1EBA6-E100-4376-893D-2ADCA057A0C3}">
  <sheetPr>
    <tabColor rgb="FFFF0000"/>
  </sheetPr>
  <dimension ref="B1:K53"/>
  <sheetViews>
    <sheetView showGridLines="0" topLeftCell="A15" zoomScale="80" zoomScaleNormal="80" workbookViewId="0">
      <selection activeCell="B28" sqref="B28"/>
    </sheetView>
  </sheetViews>
  <sheetFormatPr baseColWidth="10" defaultColWidth="11.42578125" defaultRowHeight="14.25" x14ac:dyDescent="0.2"/>
  <cols>
    <col min="1" max="1" width="0.7109375" style="2" customWidth="1"/>
    <col min="2" max="2" width="172.5703125" style="3" customWidth="1"/>
    <col min="3" max="16384" width="11.42578125" style="2"/>
  </cols>
  <sheetData>
    <row r="1" spans="2:3" ht="4.5" customHeight="1" thickBot="1" x14ac:dyDescent="0.25"/>
    <row r="2" spans="2:3" ht="29.25" customHeight="1" thickBot="1" x14ac:dyDescent="0.25">
      <c r="B2" s="11" t="s">
        <v>57</v>
      </c>
    </row>
    <row r="3" spans="2:3" x14ac:dyDescent="0.2">
      <c r="B3" s="40" t="s">
        <v>60</v>
      </c>
    </row>
    <row r="4" spans="2:3" x14ac:dyDescent="0.2">
      <c r="B4" s="5" t="s">
        <v>1</v>
      </c>
    </row>
    <row r="5" spans="2:3" ht="28.5" x14ac:dyDescent="0.2">
      <c r="B5" s="7" t="s">
        <v>98</v>
      </c>
    </row>
    <row r="6" spans="2:3" x14ac:dyDescent="0.2">
      <c r="B6" s="10" t="s">
        <v>96</v>
      </c>
    </row>
    <row r="7" spans="2:3" x14ac:dyDescent="0.2">
      <c r="B7" s="7" t="s">
        <v>99</v>
      </c>
      <c r="C7" s="1"/>
    </row>
    <row r="8" spans="2:3" x14ac:dyDescent="0.2">
      <c r="B8" s="7" t="s">
        <v>100</v>
      </c>
      <c r="C8" s="1"/>
    </row>
    <row r="9" spans="2:3" ht="28.5" x14ac:dyDescent="0.2">
      <c r="B9" s="7" t="s">
        <v>101</v>
      </c>
    </row>
    <row r="10" spans="2:3" x14ac:dyDescent="0.2">
      <c r="B10" s="10" t="s">
        <v>102</v>
      </c>
    </row>
    <row r="11" spans="2:3" x14ac:dyDescent="0.2">
      <c r="B11" s="7" t="s">
        <v>103</v>
      </c>
      <c r="C11" s="1"/>
    </row>
    <row r="12" spans="2:3" ht="30.75" customHeight="1" x14ac:dyDescent="0.2">
      <c r="B12" s="7" t="s">
        <v>104</v>
      </c>
      <c r="C12" s="1"/>
    </row>
    <row r="13" spans="2:3" x14ac:dyDescent="0.2">
      <c r="B13" s="9"/>
      <c r="C13" s="1"/>
    </row>
    <row r="14" spans="2:3" x14ac:dyDescent="0.2">
      <c r="B14" s="5" t="s">
        <v>62</v>
      </c>
    </row>
    <row r="15" spans="2:3" x14ac:dyDescent="0.2">
      <c r="B15" s="5" t="s">
        <v>61</v>
      </c>
    </row>
    <row r="16" spans="2:3" ht="28.5" x14ac:dyDescent="0.2">
      <c r="B16" s="5" t="s">
        <v>65</v>
      </c>
    </row>
    <row r="17" spans="2:11" x14ac:dyDescent="0.2">
      <c r="B17" s="5" t="s">
        <v>107</v>
      </c>
    </row>
    <row r="18" spans="2:11" x14ac:dyDescent="0.2">
      <c r="B18" s="5" t="s">
        <v>106</v>
      </c>
    </row>
    <row r="19" spans="2:11" x14ac:dyDescent="0.2">
      <c r="B19" s="5" t="s">
        <v>108</v>
      </c>
    </row>
    <row r="20" spans="2:11" ht="28.5" x14ac:dyDescent="0.2">
      <c r="B20" s="7" t="s">
        <v>109</v>
      </c>
      <c r="C20" s="1"/>
    </row>
    <row r="21" spans="2:11" ht="28.5" x14ac:dyDescent="0.2">
      <c r="B21" s="9" t="s">
        <v>110</v>
      </c>
      <c r="C21" s="1"/>
    </row>
    <row r="22" spans="2:11" x14ac:dyDescent="0.2">
      <c r="B22" s="42" t="s">
        <v>24</v>
      </c>
      <c r="C22" s="1"/>
    </row>
    <row r="23" spans="2:11" x14ac:dyDescent="0.2">
      <c r="B23" s="8" t="s">
        <v>67</v>
      </c>
      <c r="C23" s="1"/>
    </row>
    <row r="24" spans="2:11" x14ac:dyDescent="0.2">
      <c r="B24" s="7" t="s">
        <v>68</v>
      </c>
      <c r="C24" s="1"/>
    </row>
    <row r="25" spans="2:11" x14ac:dyDescent="0.2">
      <c r="B25" s="8" t="s">
        <v>69</v>
      </c>
      <c r="C25" s="1"/>
    </row>
    <row r="26" spans="2:11" x14ac:dyDescent="0.2">
      <c r="B26" s="8" t="s">
        <v>70</v>
      </c>
      <c r="C26" s="1"/>
    </row>
    <row r="27" spans="2:11" ht="28.5" x14ac:dyDescent="0.2">
      <c r="B27" s="7" t="s">
        <v>72</v>
      </c>
      <c r="C27" s="1"/>
    </row>
    <row r="28" spans="2:11" x14ac:dyDescent="0.2">
      <c r="B28" s="7" t="s">
        <v>73</v>
      </c>
      <c r="C28" s="1"/>
      <c r="D28" s="1"/>
      <c r="E28" s="1"/>
      <c r="F28" s="1"/>
      <c r="G28" s="1"/>
      <c r="H28" s="1"/>
      <c r="I28" s="1"/>
      <c r="J28" s="1"/>
      <c r="K28" s="1"/>
    </row>
    <row r="29" spans="2:11" x14ac:dyDescent="0.2">
      <c r="B29" s="7" t="s">
        <v>74</v>
      </c>
      <c r="C29" s="1"/>
      <c r="D29" s="1"/>
      <c r="E29" s="1"/>
      <c r="F29" s="1"/>
      <c r="G29" s="1"/>
      <c r="H29" s="1"/>
      <c r="I29" s="1"/>
      <c r="J29" s="1"/>
      <c r="K29" s="1"/>
    </row>
    <row r="30" spans="2:11" x14ac:dyDescent="0.2">
      <c r="B30" s="6"/>
    </row>
    <row r="31" spans="2:11" ht="43.5" customHeight="1" x14ac:dyDescent="0.2">
      <c r="B31" s="39" t="s">
        <v>75</v>
      </c>
    </row>
    <row r="32" spans="2:11" ht="14.25" customHeight="1" x14ac:dyDescent="0.2">
      <c r="B32" s="39"/>
    </row>
    <row r="33" spans="2:11" ht="14.25" customHeight="1" x14ac:dyDescent="0.2">
      <c r="B33" s="5" t="s">
        <v>76</v>
      </c>
    </row>
    <row r="34" spans="2:11" x14ac:dyDescent="0.2">
      <c r="B34" s="5" t="s">
        <v>77</v>
      </c>
    </row>
    <row r="35" spans="2:11" x14ac:dyDescent="0.2">
      <c r="B35" s="5" t="s">
        <v>78</v>
      </c>
    </row>
    <row r="36" spans="2:11" x14ac:dyDescent="0.2">
      <c r="B36" s="5" t="s">
        <v>79</v>
      </c>
    </row>
    <row r="37" spans="2:11" ht="28.5" x14ac:dyDescent="0.2">
      <c r="B37" s="5" t="s">
        <v>80</v>
      </c>
    </row>
    <row r="38" spans="2:11" ht="15" thickBot="1" x14ac:dyDescent="0.25">
      <c r="B38" s="4"/>
    </row>
    <row r="39" spans="2:11" x14ac:dyDescent="0.2">
      <c r="B39" s="41" t="s">
        <v>83</v>
      </c>
    </row>
    <row r="40" spans="2:11" x14ac:dyDescent="0.2">
      <c r="B40" s="5" t="s">
        <v>84</v>
      </c>
    </row>
    <row r="41" spans="2:11" x14ac:dyDescent="0.2">
      <c r="B41" s="5" t="s">
        <v>62</v>
      </c>
    </row>
    <row r="42" spans="2:11" x14ac:dyDescent="0.2">
      <c r="B42" s="5" t="s">
        <v>61</v>
      </c>
    </row>
    <row r="43" spans="2:11" ht="28.5" x14ac:dyDescent="0.2">
      <c r="B43" s="5" t="s">
        <v>65</v>
      </c>
    </row>
    <row r="44" spans="2:11" ht="28.5" x14ac:dyDescent="0.2">
      <c r="B44" s="7" t="s">
        <v>66</v>
      </c>
      <c r="C44" s="1"/>
    </row>
    <row r="45" spans="2:11" x14ac:dyDescent="0.2">
      <c r="B45" s="5" t="s">
        <v>63</v>
      </c>
    </row>
    <row r="46" spans="2:11" x14ac:dyDescent="0.2">
      <c r="B46" s="5" t="s">
        <v>81</v>
      </c>
    </row>
    <row r="47" spans="2:11" x14ac:dyDescent="0.2">
      <c r="B47" s="5" t="s">
        <v>64</v>
      </c>
    </row>
    <row r="48" spans="2:11" x14ac:dyDescent="0.2">
      <c r="B48" s="7" t="s">
        <v>73</v>
      </c>
      <c r="C48" s="1"/>
      <c r="D48" s="1"/>
      <c r="E48" s="1"/>
      <c r="F48" s="1"/>
      <c r="G48" s="1"/>
      <c r="H48" s="1"/>
      <c r="I48" s="1"/>
      <c r="J48" s="1"/>
      <c r="K48" s="1"/>
    </row>
    <row r="49" spans="2:11" x14ac:dyDescent="0.2">
      <c r="B49" s="7" t="s">
        <v>74</v>
      </c>
      <c r="C49" s="1"/>
      <c r="D49" s="1"/>
      <c r="E49" s="1"/>
      <c r="F49" s="1"/>
      <c r="G49" s="1"/>
      <c r="H49" s="1"/>
      <c r="I49" s="1"/>
      <c r="J49" s="1"/>
      <c r="K49" s="1"/>
    </row>
    <row r="50" spans="2:11" x14ac:dyDescent="0.2">
      <c r="B50" s="5" t="s">
        <v>82</v>
      </c>
    </row>
    <row r="51" spans="2:11" x14ac:dyDescent="0.2">
      <c r="B51" s="5" t="s">
        <v>79</v>
      </c>
    </row>
    <row r="52" spans="2:11" ht="28.5" x14ac:dyDescent="0.2">
      <c r="B52" s="5" t="s">
        <v>80</v>
      </c>
    </row>
    <row r="53" spans="2:11" ht="15" thickBot="1" x14ac:dyDescent="0.25">
      <c r="B53" s="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k n y 0 U j G p i z G j A A A A 9 Q A A A B I A H A B D b 2 5 m a W c v U G F j a 2 F n Z S 5 4 b W w g o h g A K K A U A A A A A A A A A A A A A A A A A A A A A A A A A A A A h Y + x D o I w G I R f h X S n L e h A y E 8 Z W C W a m B j X p v x i I x R D i + X d H H w k X 0 G M o m 6 O d 9 9 d c n e / 3 i A f 2 y a 4 Y G 9 1 Z z I S U U 4 C N K q r t K k z M r h D m J B c w E a q k 6 w x m M L G p q P V G T k 6 d 0 4 Z 8 9 5 T v 6 B d X 7 O Y 8 4 j t y 9 V W H b G V o T b W S a O Q f F r V / x Y R s H u N E T F N l j T h 0 y R g s w e l N l 8 e T + x J f 0 w o h s Y N P Q q 0 Y b E G N k t g 7 w v i A V B L A w Q U A A I A C A C S f L R 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n y 0 U i i K R 7 g O A A A A E Q A A A B M A H A B G b 3 J t d W x h c y 9 T Z W N 0 a W 9 u M S 5 t I K I Y A C i g F A A A A A A A A A A A A A A A A A A A A A A A A A A A A C t O T S 7 J z M 9 T C I b Q h t Y A U E s B A i 0 A F A A C A A g A k n y 0 U j G p i z G j A A A A 9 Q A A A B I A A A A A A A A A A A A A A A A A A A A A A E N v b m Z p Z y 9 Q Y W N r Y W d l L n h t b F B L A Q I t A B Q A A g A I A J J 8 t F I P y u m r p A A A A O k A A A A T A A A A A A A A A A A A A A A A A O 8 A A A B b Q 2 9 u d G V u d F 9 U e X B l c 1 0 u e G 1 s U E s B A i 0 A F A A C A A g A k n y 0 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B 5 I E B h v 1 c 1 B h M 6 h K u h J g 9 g A A A A A A g A A A A A A E G Y A A A A B A A A g A A A A J Z 4 w 5 Q p 1 Y 4 G 8 C r 6 g K 1 D M e 0 B N T R l R U F H e P r e S I h + A Z K A A A A A A D o A A A A A C A A A g A A A A K N m e Y k s t Q 4 I f c C z 8 / 8 0 E S S r 4 X 8 E i k I / i g 2 g b A H 4 x m x l Q A A A A N z 6 L K a l Z f X Z F t U d 4 7 t f E 5 4 O o f M s o R m N y 0 O C I C d T w s i e n B W m P V E d H U k G m 9 l Q R D B y Z A f o j T 0 N q y m V G B G h H A G e y R P n R r G p q U 5 J p 9 K a V 9 q g J 8 + t A A A A A 3 V J 9 D c W l Y K H V 3 O A / v j i x w R L j x A s 1 J 9 I i 2 G Z O N g V V 2 v k G V A D 2 / n A T Q Q I G W o 9 J 7 3 B 6 1 5 O h Q N f X 5 j k P J M X 0 F g 3 q L Q = = < / D a t a M a s h u p > 
</file>

<file path=customXml/itemProps1.xml><?xml version="1.0" encoding="utf-8"?>
<ds:datastoreItem xmlns:ds="http://schemas.openxmlformats.org/officeDocument/2006/customXml" ds:itemID="{E071F0AD-D98D-4DBA-98A8-1C19E5F220C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Segunda línea</vt:lpstr>
      <vt:lpstr>Opciones</vt:lpstr>
      <vt:lpstr>Mapa de aseguramiento</vt:lpstr>
      <vt:lpstr>Instrucciones diligenciamiento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Camilo Gómez</dc:creator>
  <cp:lastModifiedBy>Andrés Gómez</cp:lastModifiedBy>
  <cp:lastPrinted>2021-06-09T19:43:26Z</cp:lastPrinted>
  <dcterms:created xsi:type="dcterms:W3CDTF">2015-06-05T18:19:34Z</dcterms:created>
  <dcterms:modified xsi:type="dcterms:W3CDTF">2021-11-18T21:56:43Z</dcterms:modified>
</cp:coreProperties>
</file>