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hidePivotFieldList="1"/>
  <mc:AlternateContent xmlns:mc="http://schemas.openxmlformats.org/markup-compatibility/2006">
    <mc:Choice Requires="x15">
      <x15ac:absPath xmlns:x15ac="http://schemas.microsoft.com/office/spreadsheetml/2010/11/ac" url="C:\Users\Viviana Mendoza\Downloads\"/>
    </mc:Choice>
  </mc:AlternateContent>
  <xr:revisionPtr revIDLastSave="0" documentId="13_ncr:1_{CBE35E24-0733-4FB5-937C-CFAD1A34D24B}" xr6:coauthVersionLast="47" xr6:coauthVersionMax="47" xr10:uidLastSave="{00000000-0000-0000-0000-000000000000}"/>
  <bookViews>
    <workbookView xWindow="-120" yWindow="-120" windowWidth="20730" windowHeight="11160" tabRatio="726" xr2:uid="{00000000-000D-0000-FFFF-FFFF00000000}"/>
  </bookViews>
  <sheets>
    <sheet name="Menú" sheetId="9" r:id="rId1"/>
    <sheet name="Instrucciones" sheetId="10" r:id="rId2"/>
    <sheet name="Matriz" sheetId="4" r:id="rId3"/>
    <sheet name="Informe" sheetId="13" r:id="rId4"/>
    <sheet name="Validación 2" sheetId="14" state="hidden" r:id="rId5"/>
    <sheet name="Validación" sheetId="12" state="hidden" r:id="rId6"/>
    <sheet name="Descripción de ítems" sheetId="11" r:id="rId7"/>
    <sheet name="Parámetros calificación" sheetId="2" r:id="rId8"/>
  </sheets>
  <definedNames>
    <definedName name="_xlnm._FilterDatabase" localSheetId="2" hidden="1">Matriz!$B$10:$AH$225</definedName>
    <definedName name="_xlnm._FilterDatabase" localSheetId="4" hidden="1">'Validación 2'!$A$1:$P$4078</definedName>
    <definedName name="Actividades2">'Descripción de ítems'!$B$8:$B$25</definedName>
    <definedName name="Administrativos">Validación!$D$48</definedName>
    <definedName name="Alcance1">Validación!$S$6:$S$8</definedName>
    <definedName name="_xlnm.Print_Area" localSheetId="3">Informe!$A$1:$K$54</definedName>
    <definedName name="_xlnm.Print_Area" localSheetId="1">Instrucciones!$A$1:$G$39</definedName>
    <definedName name="_xlnm.Print_Area" localSheetId="0">Menú!$A$1:$P$19</definedName>
    <definedName name="Aspectos2">'Descripción de ítems'!$D$8:$D$29</definedName>
    <definedName name="Cantidad1">Validación!$S$18:$S$20</definedName>
    <definedName name="Discapacidad">Validación!$D$21:$D$25</definedName>
    <definedName name="Duración1">Validación!$S$12:$S$14</definedName>
    <definedName name="Familia">Validación!$D$37:$D$39</definedName>
    <definedName name="Fortalecimiento">Validación!$D$41:$D$43</definedName>
    <definedName name="Habitante_calle">Validación!$D$27:$D$32</definedName>
    <definedName name="Impactos2">'Descripción de ítems'!$F$8:$F$28</definedName>
    <definedName name="Infancia">Validación!$D$5:$D$12</definedName>
    <definedName name="Juventud">Validación!$D$14</definedName>
    <definedName name="LGBTI">Validación!$D$34:$D$35</definedName>
    <definedName name="Normatividad1">Validación!$S$21:$S$22</definedName>
    <definedName name="Probabilidad1">Validación!$S$9:$S$11</definedName>
    <definedName name="Recuperabilidad">Validación!$S$15:$S$17</definedName>
    <definedName name="Recursos1">'Descripción de ítems'!$J$8:$J$13</definedName>
    <definedName name="Regularidad1">'Descripción de ítems'!$B$28:$B$30</definedName>
    <definedName name="Seguridad_alimentaria">Validación!$D$45:$D$46</definedName>
    <definedName name="Selección">Matriz!$K$7</definedName>
    <definedName name="Tipo1">'Descripción de ítems'!$H$33:$H$34</definedName>
    <definedName name="Vejez">Validación!$D$16:$D$19</definedName>
  </definedNames>
  <calcPr calcId="181029"/>
</workbook>
</file>

<file path=xl/calcChain.xml><?xml version="1.0" encoding="utf-8"?>
<calcChain xmlns="http://schemas.openxmlformats.org/spreadsheetml/2006/main">
  <c r="D223" i="4" l="1"/>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6" i="4"/>
  <c r="W47" i="4"/>
  <c r="W48" i="4"/>
  <c r="W49" i="4"/>
  <c r="W50" i="4"/>
  <c r="Y13" i="4"/>
  <c r="Y14" i="4"/>
  <c r="Y15" i="4"/>
  <c r="Y16" i="4"/>
  <c r="Y17" i="4"/>
  <c r="Y18" i="4"/>
  <c r="Y19" i="4"/>
  <c r="Y20" i="4"/>
  <c r="Y21" i="4"/>
  <c r="Y22" i="4"/>
  <c r="Y23" i="4"/>
  <c r="Y24" i="4"/>
  <c r="Y25" i="4"/>
  <c r="Y26" i="4"/>
  <c r="Y27" i="4"/>
  <c r="Y28" i="4"/>
  <c r="Y29" i="4"/>
  <c r="Y30" i="4"/>
  <c r="Y31" i="4"/>
  <c r="Y32" i="4"/>
  <c r="Y33" i="4"/>
  <c r="Y34" i="4"/>
  <c r="Y35" i="4"/>
  <c r="Y36" i="4"/>
  <c r="Y37" i="4"/>
  <c r="Y38" i="4"/>
  <c r="Y39" i="4"/>
  <c r="Y40" i="4"/>
  <c r="Y41" i="4"/>
  <c r="Y42" i="4"/>
  <c r="Y43" i="4"/>
  <c r="Y44" i="4"/>
  <c r="Y45" i="4"/>
  <c r="Y46" i="4"/>
  <c r="Y47" i="4"/>
  <c r="Y48" i="4"/>
  <c r="Y49" i="4"/>
  <c r="Y50"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B2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M116" i="4"/>
  <c r="M117" i="4"/>
  <c r="M118" i="4"/>
  <c r="M119" i="4"/>
  <c r="M120" i="4"/>
  <c r="M121" i="4"/>
  <c r="M122" i="4"/>
  <c r="M123" i="4"/>
  <c r="M124" i="4"/>
  <c r="M125" i="4"/>
  <c r="M126" i="4"/>
  <c r="M127" i="4"/>
  <c r="M128" i="4"/>
  <c r="M129" i="4"/>
  <c r="M130" i="4"/>
  <c r="M131" i="4"/>
  <c r="M132" i="4"/>
  <c r="M133" i="4"/>
  <c r="M134" i="4"/>
  <c r="M135" i="4"/>
  <c r="M136" i="4"/>
  <c r="M137" i="4"/>
  <c r="M138" i="4"/>
  <c r="M139" i="4"/>
  <c r="M140" i="4"/>
  <c r="M141" i="4"/>
  <c r="M142" i="4"/>
  <c r="M143" i="4"/>
  <c r="M144" i="4"/>
  <c r="M145" i="4"/>
  <c r="M146" i="4"/>
  <c r="M147" i="4"/>
  <c r="M148" i="4"/>
  <c r="M149" i="4"/>
  <c r="M150" i="4"/>
  <c r="M151" i="4"/>
  <c r="M152" i="4"/>
  <c r="M153" i="4"/>
  <c r="M154" i="4"/>
  <c r="M155" i="4"/>
  <c r="M156" i="4"/>
  <c r="M157" i="4"/>
  <c r="M158" i="4"/>
  <c r="M159" i="4"/>
  <c r="M160" i="4"/>
  <c r="M161" i="4"/>
  <c r="M162" i="4"/>
  <c r="M163" i="4"/>
  <c r="M164" i="4"/>
  <c r="M165" i="4"/>
  <c r="M166" i="4"/>
  <c r="M167" i="4"/>
  <c r="M168" i="4"/>
  <c r="M169"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S116" i="4"/>
  <c r="S117" i="4"/>
  <c r="S118" i="4"/>
  <c r="S119" i="4"/>
  <c r="S120" i="4"/>
  <c r="S121" i="4"/>
  <c r="S122" i="4"/>
  <c r="S123" i="4"/>
  <c r="S124" i="4"/>
  <c r="S125" i="4"/>
  <c r="S126" i="4"/>
  <c r="S127" i="4"/>
  <c r="S128" i="4"/>
  <c r="S129" i="4"/>
  <c r="S130" i="4"/>
  <c r="S131" i="4"/>
  <c r="S132" i="4"/>
  <c r="S133" i="4"/>
  <c r="S134" i="4"/>
  <c r="S135" i="4"/>
  <c r="S136" i="4"/>
  <c r="S137" i="4"/>
  <c r="S138" i="4"/>
  <c r="S139" i="4"/>
  <c r="S140" i="4"/>
  <c r="S141" i="4"/>
  <c r="S142" i="4"/>
  <c r="S143" i="4"/>
  <c r="S144" i="4"/>
  <c r="S145" i="4"/>
  <c r="S146" i="4"/>
  <c r="S147" i="4"/>
  <c r="S148" i="4"/>
  <c r="S149" i="4"/>
  <c r="S150" i="4"/>
  <c r="S151" i="4"/>
  <c r="S152" i="4"/>
  <c r="S153" i="4"/>
  <c r="S154" i="4"/>
  <c r="S155" i="4"/>
  <c r="S156" i="4"/>
  <c r="S157" i="4"/>
  <c r="S158" i="4"/>
  <c r="S159" i="4"/>
  <c r="S160" i="4"/>
  <c r="S161" i="4"/>
  <c r="S162" i="4"/>
  <c r="S163" i="4"/>
  <c r="S164" i="4"/>
  <c r="S165" i="4"/>
  <c r="S166" i="4"/>
  <c r="S167" i="4"/>
  <c r="S168" i="4"/>
  <c r="S169" i="4"/>
  <c r="U116" i="4"/>
  <c r="U117" i="4"/>
  <c r="U118" i="4"/>
  <c r="U119" i="4"/>
  <c r="U120" i="4"/>
  <c r="U121" i="4"/>
  <c r="U122" i="4"/>
  <c r="U123" i="4"/>
  <c r="U124" i="4"/>
  <c r="U125" i="4"/>
  <c r="U126" i="4"/>
  <c r="U127" i="4"/>
  <c r="U128" i="4"/>
  <c r="U129" i="4"/>
  <c r="U130" i="4"/>
  <c r="U131" i="4"/>
  <c r="U132" i="4"/>
  <c r="U133" i="4"/>
  <c r="U134" i="4"/>
  <c r="U135" i="4"/>
  <c r="U136" i="4"/>
  <c r="U137" i="4"/>
  <c r="U138" i="4"/>
  <c r="U139" i="4"/>
  <c r="U140" i="4"/>
  <c r="U141" i="4"/>
  <c r="U142" i="4"/>
  <c r="U143" i="4"/>
  <c r="U144" i="4"/>
  <c r="U145" i="4"/>
  <c r="U146" i="4"/>
  <c r="U147" i="4"/>
  <c r="U148" i="4"/>
  <c r="U149" i="4"/>
  <c r="U150" i="4"/>
  <c r="U151" i="4"/>
  <c r="U152" i="4"/>
  <c r="U153" i="4"/>
  <c r="U154" i="4"/>
  <c r="U155" i="4"/>
  <c r="U156" i="4"/>
  <c r="U157" i="4"/>
  <c r="U158" i="4"/>
  <c r="U159" i="4"/>
  <c r="U160" i="4"/>
  <c r="U161" i="4"/>
  <c r="U162" i="4"/>
  <c r="U163" i="4"/>
  <c r="U164" i="4"/>
  <c r="U165" i="4"/>
  <c r="U166" i="4"/>
  <c r="U167" i="4"/>
  <c r="U168" i="4"/>
  <c r="U169" i="4"/>
  <c r="W116" i="4"/>
  <c r="W117" i="4"/>
  <c r="W118" i="4"/>
  <c r="W119" i="4"/>
  <c r="W120" i="4"/>
  <c r="W121" i="4"/>
  <c r="W122" i="4"/>
  <c r="W123" i="4"/>
  <c r="W124" i="4"/>
  <c r="W125" i="4"/>
  <c r="W126" i="4"/>
  <c r="W127" i="4"/>
  <c r="W128" i="4"/>
  <c r="W129" i="4"/>
  <c r="W130" i="4"/>
  <c r="W131" i="4"/>
  <c r="W132" i="4"/>
  <c r="W133" i="4"/>
  <c r="W134" i="4"/>
  <c r="W135" i="4"/>
  <c r="W136" i="4"/>
  <c r="W137" i="4"/>
  <c r="W138" i="4"/>
  <c r="W139" i="4"/>
  <c r="W140" i="4"/>
  <c r="W141" i="4"/>
  <c r="W142" i="4"/>
  <c r="W143" i="4"/>
  <c r="W144" i="4"/>
  <c r="W145" i="4"/>
  <c r="W146" i="4"/>
  <c r="W147" i="4"/>
  <c r="W148" i="4"/>
  <c r="W149" i="4"/>
  <c r="W150" i="4"/>
  <c r="W151" i="4"/>
  <c r="W152" i="4"/>
  <c r="W153" i="4"/>
  <c r="W154" i="4"/>
  <c r="W155" i="4"/>
  <c r="W156" i="4"/>
  <c r="W157" i="4"/>
  <c r="W158" i="4"/>
  <c r="W159" i="4"/>
  <c r="W160" i="4"/>
  <c r="W161" i="4"/>
  <c r="W162" i="4"/>
  <c r="W163" i="4"/>
  <c r="W164" i="4"/>
  <c r="W165" i="4"/>
  <c r="W166" i="4"/>
  <c r="W167" i="4"/>
  <c r="W168" i="4"/>
  <c r="W169" i="4"/>
  <c r="Y116" i="4"/>
  <c r="Y117" i="4"/>
  <c r="Y118" i="4"/>
  <c r="Y119" i="4"/>
  <c r="Y120" i="4"/>
  <c r="Y121" i="4"/>
  <c r="Y122" i="4"/>
  <c r="Y123" i="4"/>
  <c r="Y124" i="4"/>
  <c r="Y125" i="4"/>
  <c r="Y126" i="4"/>
  <c r="Y127" i="4"/>
  <c r="Y128" i="4"/>
  <c r="Y129" i="4"/>
  <c r="Y130" i="4"/>
  <c r="Y131" i="4"/>
  <c r="Y132" i="4"/>
  <c r="Y133" i="4"/>
  <c r="Y134" i="4"/>
  <c r="Y135" i="4"/>
  <c r="Y136" i="4"/>
  <c r="Y137" i="4"/>
  <c r="Y138" i="4"/>
  <c r="Y139" i="4"/>
  <c r="Y140" i="4"/>
  <c r="Y141" i="4"/>
  <c r="Y142" i="4"/>
  <c r="Y143" i="4"/>
  <c r="Y144" i="4"/>
  <c r="Y145" i="4"/>
  <c r="Y146" i="4"/>
  <c r="Y147" i="4"/>
  <c r="Y148" i="4"/>
  <c r="Y149" i="4"/>
  <c r="Y150" i="4"/>
  <c r="Y151" i="4"/>
  <c r="Y152" i="4"/>
  <c r="Y153" i="4"/>
  <c r="Y154" i="4"/>
  <c r="Y155" i="4"/>
  <c r="Y156" i="4"/>
  <c r="Y157" i="4"/>
  <c r="Y158" i="4"/>
  <c r="Y159" i="4"/>
  <c r="Y160" i="4"/>
  <c r="Y161" i="4"/>
  <c r="Y162" i="4"/>
  <c r="Y163" i="4"/>
  <c r="Y164" i="4"/>
  <c r="Y165" i="4"/>
  <c r="Y166" i="4"/>
  <c r="Y167" i="4"/>
  <c r="Y168" i="4"/>
  <c r="Y169" i="4"/>
  <c r="AA116" i="4"/>
  <c r="AA117" i="4"/>
  <c r="AA118" i="4"/>
  <c r="AA119" i="4"/>
  <c r="AA120" i="4"/>
  <c r="AA121" i="4"/>
  <c r="AA122" i="4"/>
  <c r="AA123" i="4"/>
  <c r="AA124" i="4"/>
  <c r="AA125" i="4"/>
  <c r="AA126" i="4"/>
  <c r="AA127" i="4"/>
  <c r="AA128" i="4"/>
  <c r="AA129" i="4"/>
  <c r="AA130" i="4"/>
  <c r="AA131" i="4"/>
  <c r="AA132" i="4"/>
  <c r="AA133" i="4"/>
  <c r="AA134" i="4"/>
  <c r="AA135" i="4"/>
  <c r="AA136" i="4"/>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AA160" i="4"/>
  <c r="AA161" i="4"/>
  <c r="AA162" i="4"/>
  <c r="AA163" i="4"/>
  <c r="AA164" i="4"/>
  <c r="AA165" i="4"/>
  <c r="AA166" i="4"/>
  <c r="AA167" i="4"/>
  <c r="AA168" i="4"/>
  <c r="AA169" i="4"/>
  <c r="AC116" i="4"/>
  <c r="AC117" i="4"/>
  <c r="AC118" i="4"/>
  <c r="AC119" i="4"/>
  <c r="AC120" i="4"/>
  <c r="AC121" i="4"/>
  <c r="AC122" i="4"/>
  <c r="AC123" i="4"/>
  <c r="AC124"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49" i="4"/>
  <c r="AC150" i="4"/>
  <c r="AC151" i="4"/>
  <c r="AC152" i="4"/>
  <c r="AC153" i="4"/>
  <c r="AC154" i="4"/>
  <c r="AC155" i="4"/>
  <c r="AC156" i="4"/>
  <c r="AC157" i="4"/>
  <c r="AC158" i="4"/>
  <c r="AC159" i="4"/>
  <c r="AC160" i="4"/>
  <c r="AC161" i="4"/>
  <c r="AC162" i="4"/>
  <c r="AC163" i="4"/>
  <c r="AC164" i="4"/>
  <c r="AC165" i="4"/>
  <c r="AC166" i="4"/>
  <c r="AC167" i="4"/>
  <c r="AC168" i="4"/>
  <c r="AC169" i="4"/>
  <c r="AD116" i="4"/>
  <c r="AD117" i="4"/>
  <c r="AD118" i="4"/>
  <c r="AD119" i="4"/>
  <c r="AD120" i="4"/>
  <c r="AD121" i="4"/>
  <c r="AD122" i="4"/>
  <c r="AD123" i="4"/>
  <c r="AD124" i="4"/>
  <c r="AD125" i="4"/>
  <c r="AD126" i="4"/>
  <c r="AD127" i="4"/>
  <c r="AD128" i="4"/>
  <c r="AD129" i="4"/>
  <c r="AD130" i="4"/>
  <c r="AD131" i="4"/>
  <c r="AD132" i="4"/>
  <c r="AD133" i="4"/>
  <c r="AD134" i="4"/>
  <c r="AD135" i="4"/>
  <c r="AD136" i="4"/>
  <c r="AD137" i="4"/>
  <c r="AD138" i="4"/>
  <c r="AD139" i="4"/>
  <c r="AD140" i="4"/>
  <c r="AD141" i="4"/>
  <c r="AD142" i="4"/>
  <c r="AD143" i="4"/>
  <c r="AD144" i="4"/>
  <c r="AD145" i="4"/>
  <c r="AD146" i="4"/>
  <c r="AD147" i="4"/>
  <c r="AD148" i="4"/>
  <c r="AD149" i="4"/>
  <c r="AD150" i="4"/>
  <c r="AD151" i="4"/>
  <c r="AD152" i="4"/>
  <c r="AD153" i="4"/>
  <c r="AD154" i="4"/>
  <c r="AD155" i="4"/>
  <c r="AD156" i="4"/>
  <c r="AD157" i="4"/>
  <c r="AD158" i="4"/>
  <c r="AD159" i="4"/>
  <c r="AD160" i="4"/>
  <c r="AD161" i="4"/>
  <c r="AD162" i="4"/>
  <c r="AD163" i="4"/>
  <c r="AD164" i="4"/>
  <c r="AD165" i="4"/>
  <c r="AD166" i="4"/>
  <c r="AD167" i="4"/>
  <c r="AD168" i="4"/>
  <c r="AD169" i="4"/>
  <c r="B12"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C12"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E12"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H12"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J12"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M12"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O12"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Q12"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S12"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109" i="4"/>
  <c r="U12"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U97" i="4"/>
  <c r="U98" i="4"/>
  <c r="U99" i="4"/>
  <c r="U100" i="4"/>
  <c r="U101" i="4"/>
  <c r="U102" i="4"/>
  <c r="U103" i="4"/>
  <c r="U104" i="4"/>
  <c r="U105" i="4"/>
  <c r="U106" i="4"/>
  <c r="U107" i="4"/>
  <c r="U108" i="4"/>
  <c r="U109" i="4"/>
  <c r="W12" i="4"/>
  <c r="W51" i="4"/>
  <c r="W52" i="4"/>
  <c r="W53" i="4"/>
  <c r="W54" i="4"/>
  <c r="W55" i="4"/>
  <c r="W56" i="4"/>
  <c r="W57" i="4"/>
  <c r="W58" i="4"/>
  <c r="W59" i="4"/>
  <c r="W60" i="4"/>
  <c r="W61" i="4"/>
  <c r="W62" i="4"/>
  <c r="W63" i="4"/>
  <c r="W64" i="4"/>
  <c r="W65" i="4"/>
  <c r="W66" i="4"/>
  <c r="W67" i="4"/>
  <c r="W68" i="4"/>
  <c r="W69" i="4"/>
  <c r="W70" i="4"/>
  <c r="W71" i="4"/>
  <c r="W72" i="4"/>
  <c r="W73" i="4"/>
  <c r="W74" i="4"/>
  <c r="W75" i="4"/>
  <c r="W76" i="4"/>
  <c r="W77" i="4"/>
  <c r="W78" i="4"/>
  <c r="W79" i="4"/>
  <c r="W80" i="4"/>
  <c r="W81" i="4"/>
  <c r="W82" i="4"/>
  <c r="W83" i="4"/>
  <c r="W84" i="4"/>
  <c r="W85" i="4"/>
  <c r="W86" i="4"/>
  <c r="W87" i="4"/>
  <c r="W88" i="4"/>
  <c r="W89" i="4"/>
  <c r="W90" i="4"/>
  <c r="W91" i="4"/>
  <c r="W92" i="4"/>
  <c r="W93" i="4"/>
  <c r="W94" i="4"/>
  <c r="W95" i="4"/>
  <c r="W96" i="4"/>
  <c r="W97" i="4"/>
  <c r="W98" i="4"/>
  <c r="W99" i="4"/>
  <c r="W100" i="4"/>
  <c r="W101" i="4"/>
  <c r="W102" i="4"/>
  <c r="W103" i="4"/>
  <c r="W104" i="4"/>
  <c r="W105" i="4"/>
  <c r="W106" i="4"/>
  <c r="W107" i="4"/>
  <c r="W108" i="4"/>
  <c r="W109" i="4"/>
  <c r="Y12" i="4"/>
  <c r="Y51" i="4"/>
  <c r="Y52" i="4"/>
  <c r="Y53" i="4"/>
  <c r="Y54" i="4"/>
  <c r="Y55" i="4"/>
  <c r="Y56" i="4"/>
  <c r="Y57" i="4"/>
  <c r="Y58" i="4"/>
  <c r="Y59" i="4"/>
  <c r="Y60" i="4"/>
  <c r="Y61" i="4"/>
  <c r="Y62" i="4"/>
  <c r="Y63" i="4"/>
  <c r="Y64" i="4"/>
  <c r="Y65" i="4"/>
  <c r="Y66" i="4"/>
  <c r="Y67" i="4"/>
  <c r="Y68" i="4"/>
  <c r="Y69" i="4"/>
  <c r="Y70" i="4"/>
  <c r="Y71" i="4"/>
  <c r="Y72" i="4"/>
  <c r="Y73" i="4"/>
  <c r="Y74" i="4"/>
  <c r="Y75" i="4"/>
  <c r="Y76" i="4"/>
  <c r="Y77" i="4"/>
  <c r="Y78" i="4"/>
  <c r="Y79" i="4"/>
  <c r="Y80" i="4"/>
  <c r="Y81" i="4"/>
  <c r="Y82" i="4"/>
  <c r="Y83" i="4"/>
  <c r="Y84" i="4"/>
  <c r="Y85" i="4"/>
  <c r="Y86" i="4"/>
  <c r="Y87" i="4"/>
  <c r="Y88" i="4"/>
  <c r="Y89" i="4"/>
  <c r="Y90" i="4"/>
  <c r="Y91" i="4"/>
  <c r="Y92" i="4"/>
  <c r="Y93" i="4"/>
  <c r="Y94" i="4"/>
  <c r="Y95" i="4"/>
  <c r="Y96" i="4"/>
  <c r="Y97" i="4"/>
  <c r="Y98" i="4"/>
  <c r="Y99" i="4"/>
  <c r="Y100" i="4"/>
  <c r="Y101" i="4"/>
  <c r="Y102" i="4"/>
  <c r="Y103" i="4"/>
  <c r="Y104" i="4"/>
  <c r="Y105" i="4"/>
  <c r="Y106" i="4"/>
  <c r="Y107" i="4"/>
  <c r="Y108" i="4"/>
  <c r="Y109" i="4"/>
  <c r="AA12"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107" i="4"/>
  <c r="AA108" i="4"/>
  <c r="AA109" i="4"/>
  <c r="AB12"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AC12" i="4"/>
  <c r="AC51" i="4"/>
  <c r="AC52" i="4"/>
  <c r="AC53" i="4"/>
  <c r="AC54" i="4"/>
  <c r="AC55" i="4"/>
  <c r="AC56" i="4"/>
  <c r="AC57" i="4"/>
  <c r="AC58" i="4"/>
  <c r="AC59" i="4"/>
  <c r="AC60" i="4"/>
  <c r="AC61" i="4"/>
  <c r="AC62" i="4"/>
  <c r="AC63" i="4"/>
  <c r="AC64" i="4"/>
  <c r="AC65" i="4"/>
  <c r="AC66" i="4"/>
  <c r="AC67" i="4"/>
  <c r="AC68" i="4"/>
  <c r="AC69" i="4"/>
  <c r="AC70" i="4"/>
  <c r="AC71" i="4"/>
  <c r="AC72" i="4"/>
  <c r="AC73" i="4"/>
  <c r="AC74" i="4"/>
  <c r="AC75" i="4"/>
  <c r="AC76" i="4"/>
  <c r="AC77" i="4"/>
  <c r="AC78" i="4"/>
  <c r="AC79" i="4"/>
  <c r="AC80" i="4"/>
  <c r="AC81" i="4"/>
  <c r="AC82" i="4"/>
  <c r="AC83" i="4"/>
  <c r="AC84" i="4"/>
  <c r="AC85" i="4"/>
  <c r="AC86" i="4"/>
  <c r="AC87" i="4"/>
  <c r="AC88" i="4"/>
  <c r="AC89" i="4"/>
  <c r="AC90" i="4"/>
  <c r="AC91" i="4"/>
  <c r="AC92" i="4"/>
  <c r="AC93" i="4"/>
  <c r="AC94" i="4"/>
  <c r="AC95" i="4"/>
  <c r="AC96" i="4"/>
  <c r="AC97" i="4"/>
  <c r="AC98" i="4"/>
  <c r="AC99" i="4"/>
  <c r="AC100" i="4"/>
  <c r="AC101" i="4"/>
  <c r="AC102" i="4"/>
  <c r="AC103" i="4"/>
  <c r="AC104" i="4"/>
  <c r="AC105" i="4"/>
  <c r="AC106" i="4"/>
  <c r="AC107" i="4"/>
  <c r="AC108" i="4"/>
  <c r="AC109" i="4"/>
  <c r="AD12" i="4"/>
  <c r="AD51" i="4"/>
  <c r="AD52" i="4"/>
  <c r="AD53" i="4"/>
  <c r="AD54" i="4"/>
  <c r="AD55" i="4"/>
  <c r="AD56" i="4"/>
  <c r="AD57" i="4"/>
  <c r="AD58" i="4"/>
  <c r="AD59" i="4"/>
  <c r="AD60" i="4"/>
  <c r="AD61" i="4"/>
  <c r="AD62" i="4"/>
  <c r="AD63" i="4"/>
  <c r="AD64" i="4"/>
  <c r="AD65" i="4"/>
  <c r="AD66" i="4"/>
  <c r="AD67" i="4"/>
  <c r="AD68" i="4"/>
  <c r="AD69" i="4"/>
  <c r="AD70" i="4"/>
  <c r="AD71" i="4"/>
  <c r="AD72" i="4"/>
  <c r="AD73" i="4"/>
  <c r="AD74" i="4"/>
  <c r="AD75" i="4"/>
  <c r="AD76" i="4"/>
  <c r="AD77" i="4"/>
  <c r="AD78" i="4"/>
  <c r="AD79" i="4"/>
  <c r="AD80" i="4"/>
  <c r="AD81" i="4"/>
  <c r="AD82" i="4"/>
  <c r="AD83" i="4"/>
  <c r="AD84" i="4"/>
  <c r="AD85" i="4"/>
  <c r="AD86" i="4"/>
  <c r="AD87" i="4"/>
  <c r="AD88" i="4"/>
  <c r="AD89" i="4"/>
  <c r="AD90" i="4"/>
  <c r="AD91" i="4"/>
  <c r="AD92" i="4"/>
  <c r="AD93" i="4"/>
  <c r="AD94" i="4"/>
  <c r="AD95" i="4"/>
  <c r="AD96" i="4"/>
  <c r="AD97" i="4"/>
  <c r="AD98" i="4"/>
  <c r="AD99" i="4"/>
  <c r="AD100" i="4"/>
  <c r="AD101" i="4"/>
  <c r="AD102" i="4"/>
  <c r="AD103" i="4"/>
  <c r="AD104" i="4"/>
  <c r="AD105" i="4"/>
  <c r="AD106" i="4"/>
  <c r="AD107" i="4"/>
  <c r="AD108" i="4"/>
  <c r="AD109" i="4"/>
  <c r="B110" i="4"/>
  <c r="B111" i="4"/>
  <c r="B112" i="4"/>
  <c r="B113" i="4"/>
  <c r="B114" i="4"/>
  <c r="B115" i="4"/>
  <c r="B170" i="4"/>
  <c r="B171" i="4"/>
  <c r="B172" i="4"/>
  <c r="B173" i="4"/>
  <c r="B174" i="4"/>
  <c r="B175" i="4"/>
  <c r="B176" i="4"/>
  <c r="B177" i="4"/>
  <c r="B178" i="4"/>
  <c r="B179" i="4"/>
  <c r="B180" i="4"/>
  <c r="B181" i="4"/>
  <c r="B182" i="4"/>
  <c r="B183" i="4"/>
  <c r="B184" i="4"/>
  <c r="B185" i="4"/>
  <c r="B186" i="4"/>
  <c r="B187" i="4"/>
  <c r="B188" i="4"/>
  <c r="B189" i="4"/>
  <c r="B190" i="4"/>
  <c r="B191" i="4"/>
  <c r="B192" i="4"/>
  <c r="B193" i="4"/>
  <c r="C110" i="4"/>
  <c r="C111" i="4"/>
  <c r="C112" i="4"/>
  <c r="C113" i="4"/>
  <c r="C114" i="4"/>
  <c r="C115" i="4"/>
  <c r="C170" i="4"/>
  <c r="C171" i="4"/>
  <c r="C172" i="4"/>
  <c r="C173" i="4"/>
  <c r="C174" i="4"/>
  <c r="C175" i="4"/>
  <c r="C176" i="4"/>
  <c r="C177" i="4"/>
  <c r="C178" i="4"/>
  <c r="C179" i="4"/>
  <c r="C180" i="4"/>
  <c r="C181" i="4"/>
  <c r="C182" i="4"/>
  <c r="C183" i="4"/>
  <c r="C184" i="4"/>
  <c r="C185" i="4"/>
  <c r="C186" i="4"/>
  <c r="C187" i="4"/>
  <c r="C188" i="4"/>
  <c r="C189" i="4"/>
  <c r="C190" i="4"/>
  <c r="C191" i="4"/>
  <c r="C192" i="4"/>
  <c r="C193" i="4"/>
  <c r="E110" i="4"/>
  <c r="E111" i="4"/>
  <c r="E112" i="4"/>
  <c r="E113" i="4"/>
  <c r="E114" i="4"/>
  <c r="E115" i="4"/>
  <c r="E170" i="4"/>
  <c r="E171" i="4"/>
  <c r="E172" i="4"/>
  <c r="E173" i="4"/>
  <c r="E174" i="4"/>
  <c r="E175" i="4"/>
  <c r="E176" i="4"/>
  <c r="E177" i="4"/>
  <c r="E178" i="4"/>
  <c r="E179" i="4"/>
  <c r="E180" i="4"/>
  <c r="E181" i="4"/>
  <c r="E182" i="4"/>
  <c r="E183" i="4"/>
  <c r="E184" i="4"/>
  <c r="E185" i="4"/>
  <c r="E186" i="4"/>
  <c r="E187" i="4"/>
  <c r="E188" i="4"/>
  <c r="E189" i="4"/>
  <c r="E190" i="4"/>
  <c r="E191" i="4"/>
  <c r="E192" i="4"/>
  <c r="E193" i="4"/>
  <c r="H110" i="4"/>
  <c r="H111" i="4"/>
  <c r="H112" i="4"/>
  <c r="H113" i="4"/>
  <c r="H114" i="4"/>
  <c r="H115" i="4"/>
  <c r="H170" i="4"/>
  <c r="H171" i="4"/>
  <c r="H172" i="4"/>
  <c r="H173" i="4"/>
  <c r="H174" i="4"/>
  <c r="H175" i="4"/>
  <c r="H176" i="4"/>
  <c r="H177" i="4"/>
  <c r="H178" i="4"/>
  <c r="H179" i="4"/>
  <c r="H180" i="4"/>
  <c r="H181" i="4"/>
  <c r="H182" i="4"/>
  <c r="H183" i="4"/>
  <c r="H184" i="4"/>
  <c r="H185" i="4"/>
  <c r="H186" i="4"/>
  <c r="H187" i="4"/>
  <c r="H188" i="4"/>
  <c r="H189" i="4"/>
  <c r="H190" i="4"/>
  <c r="H191" i="4"/>
  <c r="H192" i="4"/>
  <c r="H193" i="4"/>
  <c r="J110" i="4"/>
  <c r="J111" i="4"/>
  <c r="J112" i="4"/>
  <c r="J113" i="4"/>
  <c r="J114" i="4"/>
  <c r="J115" i="4"/>
  <c r="J170" i="4"/>
  <c r="J171" i="4"/>
  <c r="J172" i="4"/>
  <c r="J173" i="4"/>
  <c r="J174" i="4"/>
  <c r="J175" i="4"/>
  <c r="J176" i="4"/>
  <c r="J177" i="4"/>
  <c r="J178" i="4"/>
  <c r="J179" i="4"/>
  <c r="J180" i="4"/>
  <c r="J181" i="4"/>
  <c r="J182" i="4"/>
  <c r="J183" i="4"/>
  <c r="J184" i="4"/>
  <c r="J185" i="4"/>
  <c r="J186" i="4"/>
  <c r="J187" i="4"/>
  <c r="J188" i="4"/>
  <c r="J189" i="4"/>
  <c r="J190" i="4"/>
  <c r="J191" i="4"/>
  <c r="J192" i="4"/>
  <c r="J193" i="4"/>
  <c r="M110" i="4"/>
  <c r="M111" i="4"/>
  <c r="M112" i="4"/>
  <c r="M113" i="4"/>
  <c r="M114" i="4"/>
  <c r="M115" i="4"/>
  <c r="M170" i="4"/>
  <c r="M171" i="4"/>
  <c r="M172" i="4"/>
  <c r="M173" i="4"/>
  <c r="M174" i="4"/>
  <c r="M175" i="4"/>
  <c r="M176" i="4"/>
  <c r="M177" i="4"/>
  <c r="M178" i="4"/>
  <c r="M179" i="4"/>
  <c r="M180" i="4"/>
  <c r="M181" i="4"/>
  <c r="M182" i="4"/>
  <c r="M183" i="4"/>
  <c r="M184" i="4"/>
  <c r="M185" i="4"/>
  <c r="M186" i="4"/>
  <c r="M187" i="4"/>
  <c r="M188" i="4"/>
  <c r="M189" i="4"/>
  <c r="M190" i="4"/>
  <c r="M191" i="4"/>
  <c r="M192" i="4"/>
  <c r="M193" i="4"/>
  <c r="O110" i="4"/>
  <c r="O111" i="4"/>
  <c r="O112" i="4"/>
  <c r="O113" i="4"/>
  <c r="O114" i="4"/>
  <c r="O115" i="4"/>
  <c r="O170" i="4"/>
  <c r="O171" i="4"/>
  <c r="O172" i="4"/>
  <c r="O173" i="4"/>
  <c r="O174" i="4"/>
  <c r="O175" i="4"/>
  <c r="O176" i="4"/>
  <c r="O177" i="4"/>
  <c r="O178" i="4"/>
  <c r="O179" i="4"/>
  <c r="O180" i="4"/>
  <c r="O181" i="4"/>
  <c r="O182" i="4"/>
  <c r="O183" i="4"/>
  <c r="O184" i="4"/>
  <c r="O185" i="4"/>
  <c r="O186" i="4"/>
  <c r="O187" i="4"/>
  <c r="O188" i="4"/>
  <c r="O189" i="4"/>
  <c r="O190" i="4"/>
  <c r="O191" i="4"/>
  <c r="O192" i="4"/>
  <c r="O193" i="4"/>
  <c r="Q110" i="4"/>
  <c r="Q111" i="4"/>
  <c r="Q112" i="4"/>
  <c r="Q113" i="4"/>
  <c r="Q114" i="4"/>
  <c r="Q115" i="4"/>
  <c r="Q170" i="4"/>
  <c r="Q171" i="4"/>
  <c r="Q172" i="4"/>
  <c r="Q173" i="4"/>
  <c r="Q174" i="4"/>
  <c r="Q175" i="4"/>
  <c r="Q176" i="4"/>
  <c r="Q177" i="4"/>
  <c r="Q178" i="4"/>
  <c r="Q179" i="4"/>
  <c r="Q180" i="4"/>
  <c r="Q181" i="4"/>
  <c r="Q182" i="4"/>
  <c r="Q183" i="4"/>
  <c r="Q184" i="4"/>
  <c r="Q185" i="4"/>
  <c r="Q186" i="4"/>
  <c r="Q187" i="4"/>
  <c r="Q188" i="4"/>
  <c r="Q189" i="4"/>
  <c r="Q190" i="4"/>
  <c r="Q191" i="4"/>
  <c r="Q192" i="4"/>
  <c r="Q193" i="4"/>
  <c r="S110" i="4"/>
  <c r="S111" i="4"/>
  <c r="S112" i="4"/>
  <c r="S113" i="4"/>
  <c r="S114" i="4"/>
  <c r="S115" i="4"/>
  <c r="S170" i="4"/>
  <c r="S171" i="4"/>
  <c r="S172" i="4"/>
  <c r="S173" i="4"/>
  <c r="S174" i="4"/>
  <c r="S175" i="4"/>
  <c r="S176" i="4"/>
  <c r="S177" i="4"/>
  <c r="S178" i="4"/>
  <c r="S179" i="4"/>
  <c r="S180" i="4"/>
  <c r="S181" i="4"/>
  <c r="S182" i="4"/>
  <c r="S183" i="4"/>
  <c r="S184" i="4"/>
  <c r="S185" i="4"/>
  <c r="S186" i="4"/>
  <c r="S187" i="4"/>
  <c r="S188" i="4"/>
  <c r="S189" i="4"/>
  <c r="S190" i="4"/>
  <c r="S191" i="4"/>
  <c r="S192" i="4"/>
  <c r="S193" i="4"/>
  <c r="U110" i="4"/>
  <c r="U111" i="4"/>
  <c r="U112" i="4"/>
  <c r="U113" i="4"/>
  <c r="U114" i="4"/>
  <c r="U115" i="4"/>
  <c r="U170" i="4"/>
  <c r="U171" i="4"/>
  <c r="U172" i="4"/>
  <c r="U173" i="4"/>
  <c r="U174" i="4"/>
  <c r="U175" i="4"/>
  <c r="U176" i="4"/>
  <c r="U177" i="4"/>
  <c r="U178" i="4"/>
  <c r="U179" i="4"/>
  <c r="U180" i="4"/>
  <c r="U181" i="4"/>
  <c r="U182" i="4"/>
  <c r="U183" i="4"/>
  <c r="U184" i="4"/>
  <c r="U185" i="4"/>
  <c r="U186" i="4"/>
  <c r="U187" i="4"/>
  <c r="U188" i="4"/>
  <c r="U189" i="4"/>
  <c r="U190" i="4"/>
  <c r="U191" i="4"/>
  <c r="U192" i="4"/>
  <c r="U193" i="4"/>
  <c r="W110" i="4"/>
  <c r="W111" i="4"/>
  <c r="W112" i="4"/>
  <c r="W113" i="4"/>
  <c r="W114" i="4"/>
  <c r="W115" i="4"/>
  <c r="W170" i="4"/>
  <c r="W171" i="4"/>
  <c r="W172" i="4"/>
  <c r="W173" i="4"/>
  <c r="W174" i="4"/>
  <c r="W175" i="4"/>
  <c r="W176" i="4"/>
  <c r="W177" i="4"/>
  <c r="W178" i="4"/>
  <c r="W179" i="4"/>
  <c r="W180" i="4"/>
  <c r="W181" i="4"/>
  <c r="W182" i="4"/>
  <c r="W183" i="4"/>
  <c r="W184" i="4"/>
  <c r="W185" i="4"/>
  <c r="W186" i="4"/>
  <c r="W187" i="4"/>
  <c r="W188" i="4"/>
  <c r="W189" i="4"/>
  <c r="W190" i="4"/>
  <c r="W191" i="4"/>
  <c r="W192" i="4"/>
  <c r="W193" i="4"/>
  <c r="Y110" i="4"/>
  <c r="Y111" i="4"/>
  <c r="Y112" i="4"/>
  <c r="Y113" i="4"/>
  <c r="Y114" i="4"/>
  <c r="Y115" i="4"/>
  <c r="Y170" i="4"/>
  <c r="Y171" i="4"/>
  <c r="Y172" i="4"/>
  <c r="Y173" i="4"/>
  <c r="Y174" i="4"/>
  <c r="Y175" i="4"/>
  <c r="Y176" i="4"/>
  <c r="Y177" i="4"/>
  <c r="Y178" i="4"/>
  <c r="Y179" i="4"/>
  <c r="Y180" i="4"/>
  <c r="Y181" i="4"/>
  <c r="Y182" i="4"/>
  <c r="Y183" i="4"/>
  <c r="Y184" i="4"/>
  <c r="Y185" i="4"/>
  <c r="Y186" i="4"/>
  <c r="Y187" i="4"/>
  <c r="Y188" i="4"/>
  <c r="Y189" i="4"/>
  <c r="Y190" i="4"/>
  <c r="Y191" i="4"/>
  <c r="Y192" i="4"/>
  <c r="Y193" i="4"/>
  <c r="AA110" i="4"/>
  <c r="AA111" i="4"/>
  <c r="AA112" i="4"/>
  <c r="AA113" i="4"/>
  <c r="AA114" i="4"/>
  <c r="AA115" i="4"/>
  <c r="AA170" i="4"/>
  <c r="AA171" i="4"/>
  <c r="AA172" i="4"/>
  <c r="AA173" i="4"/>
  <c r="AA174" i="4"/>
  <c r="AA175" i="4"/>
  <c r="AA176" i="4"/>
  <c r="AA177" i="4"/>
  <c r="AA178" i="4"/>
  <c r="AA179" i="4"/>
  <c r="AA180" i="4"/>
  <c r="AA181" i="4"/>
  <c r="AA182" i="4"/>
  <c r="AA183" i="4"/>
  <c r="AA184" i="4"/>
  <c r="AA185" i="4"/>
  <c r="AA186" i="4"/>
  <c r="AA187" i="4"/>
  <c r="AA188" i="4"/>
  <c r="AA189" i="4"/>
  <c r="AA190" i="4"/>
  <c r="AA191" i="4"/>
  <c r="AA192" i="4"/>
  <c r="AA193" i="4"/>
  <c r="AC110" i="4"/>
  <c r="AC111" i="4"/>
  <c r="AC112" i="4"/>
  <c r="AC113" i="4"/>
  <c r="AC114" i="4"/>
  <c r="AC115" i="4"/>
  <c r="AC170" i="4"/>
  <c r="AC171" i="4"/>
  <c r="AC172" i="4"/>
  <c r="AC173" i="4"/>
  <c r="AC174" i="4"/>
  <c r="AC175" i="4"/>
  <c r="AC176" i="4"/>
  <c r="AC177" i="4"/>
  <c r="AC178" i="4"/>
  <c r="AC179" i="4"/>
  <c r="AC180" i="4"/>
  <c r="AC181" i="4"/>
  <c r="AC182" i="4"/>
  <c r="AC183" i="4"/>
  <c r="AC184" i="4"/>
  <c r="AC185" i="4"/>
  <c r="AC186" i="4"/>
  <c r="AC187" i="4"/>
  <c r="AC188" i="4"/>
  <c r="AC189" i="4"/>
  <c r="AC190" i="4"/>
  <c r="AC191" i="4"/>
  <c r="AC192" i="4"/>
  <c r="AC193" i="4"/>
  <c r="AD110" i="4"/>
  <c r="AD111" i="4"/>
  <c r="AD112" i="4"/>
  <c r="AD113" i="4"/>
  <c r="AD114" i="4"/>
  <c r="AD115" i="4"/>
  <c r="AD170" i="4"/>
  <c r="AD171" i="4"/>
  <c r="AD172" i="4"/>
  <c r="AD173" i="4"/>
  <c r="AD174" i="4"/>
  <c r="AD175" i="4"/>
  <c r="AD176" i="4"/>
  <c r="AD177" i="4"/>
  <c r="AD178" i="4"/>
  <c r="AD179" i="4"/>
  <c r="AD180" i="4"/>
  <c r="AD181" i="4"/>
  <c r="AD182" i="4"/>
  <c r="AD183" i="4"/>
  <c r="AD184" i="4"/>
  <c r="AD185" i="4"/>
  <c r="AD186" i="4"/>
  <c r="AD187" i="4"/>
  <c r="AD188" i="4"/>
  <c r="AD189" i="4"/>
  <c r="AD190" i="4"/>
  <c r="AD191" i="4"/>
  <c r="AD192" i="4"/>
  <c r="AD193" i="4"/>
  <c r="AB134" i="4" l="1"/>
  <c r="AB13" i="4"/>
  <c r="AB45" i="4"/>
  <c r="AB166" i="4"/>
  <c r="AB142" i="4"/>
  <c r="AB158" i="4"/>
  <c r="AB150" i="4"/>
  <c r="AB126" i="4"/>
  <c r="AB118" i="4"/>
  <c r="AB42" i="4"/>
  <c r="AB23" i="4"/>
  <c r="AB34" i="4"/>
  <c r="AB30" i="4"/>
  <c r="AB168" i="4"/>
  <c r="AB160" i="4"/>
  <c r="AB152" i="4"/>
  <c r="AB144" i="4"/>
  <c r="AB136" i="4"/>
  <c r="AB128" i="4"/>
  <c r="AB120" i="4"/>
  <c r="AB29" i="4"/>
  <c r="AB39" i="4"/>
  <c r="AB50" i="4"/>
  <c r="AB46" i="4"/>
  <c r="AB38" i="4"/>
  <c r="AB26" i="4"/>
  <c r="AB18" i="4"/>
  <c r="AB14" i="4"/>
  <c r="AB165" i="4"/>
  <c r="AB117" i="4"/>
  <c r="AB149" i="4"/>
  <c r="AB133" i="4"/>
  <c r="AB154" i="4"/>
  <c r="AB138" i="4"/>
  <c r="AB122" i="4"/>
  <c r="AB164" i="4"/>
  <c r="AB156" i="4"/>
  <c r="AB148" i="4"/>
  <c r="AB140" i="4"/>
  <c r="AB132" i="4"/>
  <c r="AB124" i="4"/>
  <c r="AB116" i="4"/>
  <c r="AB49" i="4"/>
  <c r="AB37" i="4"/>
  <c r="AB25" i="4"/>
  <c r="AB47" i="4"/>
  <c r="AB35" i="4"/>
  <c r="AB19" i="4"/>
  <c r="AB41" i="4"/>
  <c r="AB17" i="4"/>
  <c r="AB43" i="4"/>
  <c r="AB31" i="4"/>
  <c r="AB15" i="4"/>
  <c r="AB181" i="4"/>
  <c r="AB33" i="4"/>
  <c r="AB21" i="4"/>
  <c r="AB27" i="4"/>
  <c r="AB162" i="4"/>
  <c r="AB146" i="4"/>
  <c r="AB130" i="4"/>
  <c r="AB153" i="4"/>
  <c r="AB137" i="4"/>
  <c r="AB125" i="4"/>
  <c r="AB170" i="4"/>
  <c r="AB169" i="4"/>
  <c r="AB157" i="4"/>
  <c r="AB145" i="4"/>
  <c r="AB121" i="4"/>
  <c r="AB111" i="4"/>
  <c r="AB161" i="4"/>
  <c r="AB141" i="4"/>
  <c r="AB129" i="4"/>
  <c r="AB48" i="4"/>
  <c r="AB44" i="4"/>
  <c r="AB40" i="4"/>
  <c r="AB36" i="4"/>
  <c r="AB32" i="4"/>
  <c r="AB28" i="4"/>
  <c r="AB24" i="4"/>
  <c r="AB20" i="4"/>
  <c r="AB16" i="4"/>
  <c r="AB174" i="4"/>
  <c r="AB110" i="4"/>
  <c r="AB163" i="4"/>
  <c r="AB151" i="4"/>
  <c r="AB135" i="4"/>
  <c r="AB119" i="4"/>
  <c r="AB190" i="4"/>
  <c r="AB180" i="4"/>
  <c r="AB167" i="4"/>
  <c r="AB155" i="4"/>
  <c r="AB143" i="4"/>
  <c r="AB131" i="4"/>
  <c r="AB123" i="4"/>
  <c r="AB186" i="4"/>
  <c r="AB192" i="4"/>
  <c r="AB176" i="4"/>
  <c r="AB159" i="4"/>
  <c r="AB147" i="4"/>
  <c r="AB139" i="4"/>
  <c r="AB127" i="4"/>
  <c r="AB189" i="4"/>
  <c r="AB177" i="4"/>
  <c r="AB115" i="4"/>
  <c r="AB188" i="4"/>
  <c r="AB184" i="4"/>
  <c r="AB172" i="4"/>
  <c r="AB114" i="4"/>
  <c r="AB182" i="4"/>
  <c r="AB178" i="4"/>
  <c r="AB112" i="4"/>
  <c r="AB193" i="4"/>
  <c r="AB185" i="4"/>
  <c r="AB173" i="4"/>
  <c r="AB191" i="4"/>
  <c r="AB175" i="4"/>
  <c r="AB187" i="4"/>
  <c r="AB171" i="4"/>
  <c r="AB179" i="4"/>
  <c r="AB183" i="4"/>
  <c r="AB113" i="4"/>
  <c r="D224" i="4"/>
  <c r="I1172" i="14" l="1"/>
  <c r="C224" i="4" l="1"/>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U224" i="4"/>
  <c r="U223" i="4"/>
  <c r="U222" i="4"/>
  <c r="U221" i="4"/>
  <c r="U220" i="4"/>
  <c r="U219" i="4"/>
  <c r="U218" i="4"/>
  <c r="U217" i="4"/>
  <c r="U216" i="4"/>
  <c r="U215" i="4"/>
  <c r="U214" i="4"/>
  <c r="U213" i="4"/>
  <c r="U212" i="4"/>
  <c r="U211" i="4"/>
  <c r="U210" i="4"/>
  <c r="U209" i="4"/>
  <c r="U208" i="4"/>
  <c r="U207" i="4"/>
  <c r="U206" i="4"/>
  <c r="U205" i="4"/>
  <c r="U204" i="4"/>
  <c r="U203" i="4"/>
  <c r="U202" i="4"/>
  <c r="U201" i="4"/>
  <c r="U200" i="4"/>
  <c r="U199" i="4"/>
  <c r="U198" i="4"/>
  <c r="U197" i="4"/>
  <c r="U196" i="4"/>
  <c r="U195" i="4"/>
  <c r="U194"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Q224" i="4"/>
  <c r="Q223" i="4"/>
  <c r="Q222" i="4"/>
  <c r="Q221" i="4"/>
  <c r="Q220" i="4"/>
  <c r="Q219" i="4"/>
  <c r="Q218" i="4"/>
  <c r="Q217" i="4"/>
  <c r="Q216" i="4"/>
  <c r="Q215" i="4"/>
  <c r="Q214" i="4"/>
  <c r="Q213" i="4"/>
  <c r="Q212" i="4"/>
  <c r="Q211" i="4"/>
  <c r="Q210" i="4"/>
  <c r="Q209" i="4"/>
  <c r="Q208" i="4"/>
  <c r="Q207" i="4"/>
  <c r="Q206" i="4"/>
  <c r="Q205" i="4"/>
  <c r="Q204" i="4"/>
  <c r="Q203" i="4"/>
  <c r="Q202" i="4"/>
  <c r="Q201" i="4"/>
  <c r="Q200" i="4"/>
  <c r="Q199" i="4"/>
  <c r="Q198" i="4"/>
  <c r="Q197" i="4"/>
  <c r="Q196" i="4"/>
  <c r="Q195" i="4"/>
  <c r="Q194" i="4"/>
  <c r="O224" i="4"/>
  <c r="O223" i="4"/>
  <c r="O222" i="4"/>
  <c r="O221" i="4"/>
  <c r="AB221" i="4" s="1"/>
  <c r="O220" i="4"/>
  <c r="O219" i="4"/>
  <c r="O218" i="4"/>
  <c r="O217" i="4"/>
  <c r="AB217" i="4" s="1"/>
  <c r="O216" i="4"/>
  <c r="O215" i="4"/>
  <c r="O214" i="4"/>
  <c r="O213" i="4"/>
  <c r="O212" i="4"/>
  <c r="O211" i="4"/>
  <c r="O210" i="4"/>
  <c r="O209" i="4"/>
  <c r="AB209" i="4" s="1"/>
  <c r="O208" i="4"/>
  <c r="O207" i="4"/>
  <c r="O206" i="4"/>
  <c r="O205" i="4"/>
  <c r="AB205" i="4" s="1"/>
  <c r="O204" i="4"/>
  <c r="O203" i="4"/>
  <c r="O202" i="4"/>
  <c r="O201" i="4"/>
  <c r="AB201" i="4" s="1"/>
  <c r="O200" i="4"/>
  <c r="O199" i="4"/>
  <c r="O198" i="4"/>
  <c r="O197" i="4"/>
  <c r="AB197" i="4" s="1"/>
  <c r="O196" i="4"/>
  <c r="O195" i="4"/>
  <c r="O194"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AB213" i="4" l="1"/>
  <c r="AB200" i="4"/>
  <c r="AB204" i="4"/>
  <c r="AB208" i="4"/>
  <c r="AB212" i="4"/>
  <c r="AB216" i="4"/>
  <c r="AB220" i="4"/>
  <c r="AB224" i="4"/>
  <c r="AB196" i="4"/>
  <c r="AB194" i="4"/>
  <c r="AB198" i="4"/>
  <c r="AB202" i="4"/>
  <c r="AB206" i="4"/>
  <c r="AB210" i="4"/>
  <c r="AB214" i="4"/>
  <c r="AB218" i="4"/>
  <c r="AB222" i="4"/>
  <c r="AB195" i="4"/>
  <c r="AB199" i="4"/>
  <c r="AB203" i="4"/>
  <c r="AB207" i="4"/>
  <c r="AB211" i="4"/>
  <c r="AB215" i="4"/>
  <c r="AB219" i="4"/>
  <c r="AB223" i="4"/>
  <c r="AD11" i="4"/>
  <c r="AA11" i="4"/>
  <c r="Y11" i="4"/>
  <c r="W11" i="4"/>
  <c r="U11" i="4"/>
  <c r="S11" i="4"/>
  <c r="Q11" i="4"/>
  <c r="O11" i="4"/>
  <c r="E11" i="4"/>
  <c r="B11" i="4"/>
  <c r="D11" i="4" l="1"/>
  <c r="AB11" i="4"/>
  <c r="I2" i="14"/>
  <c r="I3" i="14"/>
  <c r="I4" i="14"/>
  <c r="I5" i="14"/>
  <c r="I6"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163" i="14"/>
  <c r="I164" i="14"/>
  <c r="I165" i="14"/>
  <c r="I166" i="14"/>
  <c r="I167" i="14"/>
  <c r="I168" i="14"/>
  <c r="I169" i="14"/>
  <c r="I170" i="14"/>
  <c r="I171" i="14"/>
  <c r="I172" i="14"/>
  <c r="I173" i="14"/>
  <c r="I174" i="14"/>
  <c r="I175" i="14"/>
  <c r="I176" i="14"/>
  <c r="I177" i="14"/>
  <c r="I178" i="14"/>
  <c r="I179" i="14"/>
  <c r="I180" i="14"/>
  <c r="I181" i="14"/>
  <c r="I182" i="14"/>
  <c r="I183" i="14"/>
  <c r="I184" i="14"/>
  <c r="I185" i="14"/>
  <c r="I186" i="14"/>
  <c r="I187" i="14"/>
  <c r="I188" i="14"/>
  <c r="I189" i="14"/>
  <c r="I190" i="14"/>
  <c r="I191" i="14"/>
  <c r="I192" i="14"/>
  <c r="I193" i="14"/>
  <c r="I194" i="14"/>
  <c r="I195" i="14"/>
  <c r="I196" i="14"/>
  <c r="I197" i="14"/>
  <c r="I198" i="14"/>
  <c r="I199" i="14"/>
  <c r="I200" i="14"/>
  <c r="I201" i="14"/>
  <c r="I202" i="14"/>
  <c r="I203" i="14"/>
  <c r="I204" i="14"/>
  <c r="I205" i="14"/>
  <c r="I206" i="14"/>
  <c r="I207" i="14"/>
  <c r="I208" i="14"/>
  <c r="I209" i="14"/>
  <c r="I210" i="14"/>
  <c r="I211" i="14"/>
  <c r="I212" i="14"/>
  <c r="I213" i="14"/>
  <c r="I214" i="14"/>
  <c r="I215" i="14"/>
  <c r="I216" i="14"/>
  <c r="I217" i="14"/>
  <c r="I218" i="14"/>
  <c r="I219" i="14"/>
  <c r="I220" i="14"/>
  <c r="I221" i="14"/>
  <c r="I222" i="14"/>
  <c r="I223" i="14"/>
  <c r="I224" i="14"/>
  <c r="I225" i="14"/>
  <c r="I226" i="14"/>
  <c r="I227" i="14"/>
  <c r="I228" i="14"/>
  <c r="I229" i="14"/>
  <c r="I230" i="14"/>
  <c r="I231" i="14"/>
  <c r="I232" i="14"/>
  <c r="I233" i="14"/>
  <c r="I234" i="14"/>
  <c r="I235" i="14"/>
  <c r="I236" i="14"/>
  <c r="I237" i="14"/>
  <c r="I238" i="14"/>
  <c r="I239" i="14"/>
  <c r="I240" i="14"/>
  <c r="I241" i="14"/>
  <c r="I242" i="14"/>
  <c r="I243" i="14"/>
  <c r="I244" i="14"/>
  <c r="I245" i="14"/>
  <c r="I246" i="14"/>
  <c r="I247" i="14"/>
  <c r="I248" i="14"/>
  <c r="I249" i="14"/>
  <c r="I250" i="14"/>
  <c r="I251" i="14"/>
  <c r="I252" i="14"/>
  <c r="I253" i="14"/>
  <c r="I254" i="14"/>
  <c r="I255" i="14"/>
  <c r="I256" i="14"/>
  <c r="I257" i="14"/>
  <c r="I258" i="14"/>
  <c r="I259" i="14"/>
  <c r="I260" i="14"/>
  <c r="I261" i="14"/>
  <c r="I262" i="14"/>
  <c r="I263" i="14"/>
  <c r="I264" i="14"/>
  <c r="I265" i="14"/>
  <c r="I266" i="14"/>
  <c r="I267" i="14"/>
  <c r="I268" i="14"/>
  <c r="I269" i="14"/>
  <c r="I270" i="14"/>
  <c r="I271" i="14"/>
  <c r="I272" i="14"/>
  <c r="I273" i="14"/>
  <c r="I274" i="14"/>
  <c r="I275" i="14"/>
  <c r="I276" i="14"/>
  <c r="I277" i="14"/>
  <c r="I278" i="14"/>
  <c r="I279" i="14"/>
  <c r="I280" i="14"/>
  <c r="I281" i="14"/>
  <c r="I282" i="14"/>
  <c r="I283" i="14"/>
  <c r="I284" i="14"/>
  <c r="I285" i="14"/>
  <c r="I286" i="14"/>
  <c r="I287" i="14"/>
  <c r="I288" i="14"/>
  <c r="I289" i="14"/>
  <c r="I290" i="14"/>
  <c r="I291" i="14"/>
  <c r="I292" i="14"/>
  <c r="I293" i="14"/>
  <c r="I294" i="14"/>
  <c r="I295" i="14"/>
  <c r="I296" i="14"/>
  <c r="I297" i="14"/>
  <c r="I298" i="14"/>
  <c r="I299" i="14"/>
  <c r="I300" i="14"/>
  <c r="I301" i="14"/>
  <c r="I302" i="14"/>
  <c r="I303" i="14"/>
  <c r="I304" i="14"/>
  <c r="I305" i="14"/>
  <c r="I306" i="14"/>
  <c r="I307" i="14"/>
  <c r="I308" i="14"/>
  <c r="I309" i="14"/>
  <c r="I310" i="14"/>
  <c r="I311" i="14"/>
  <c r="I312" i="14"/>
  <c r="I313" i="14"/>
  <c r="I314" i="14"/>
  <c r="I315" i="14"/>
  <c r="I316" i="14"/>
  <c r="I317" i="14"/>
  <c r="I318" i="14"/>
  <c r="I319" i="14"/>
  <c r="I320" i="14"/>
  <c r="I321" i="14"/>
  <c r="I322" i="14"/>
  <c r="I323" i="14"/>
  <c r="I324" i="14"/>
  <c r="I325" i="14"/>
  <c r="I326" i="14"/>
  <c r="I327" i="14"/>
  <c r="I328" i="14"/>
  <c r="I329" i="14"/>
  <c r="I330" i="14"/>
  <c r="I331" i="14"/>
  <c r="I332" i="14"/>
  <c r="I333" i="14"/>
  <c r="I334" i="14"/>
  <c r="I335" i="14"/>
  <c r="I336" i="14"/>
  <c r="I337" i="14"/>
  <c r="I338" i="14"/>
  <c r="I339" i="14"/>
  <c r="I340" i="14"/>
  <c r="I341" i="14"/>
  <c r="I342" i="14"/>
  <c r="I343" i="14"/>
  <c r="I344" i="14"/>
  <c r="I345" i="14"/>
  <c r="I346" i="14"/>
  <c r="I347" i="14"/>
  <c r="I348" i="14"/>
  <c r="I349" i="14"/>
  <c r="I350" i="14"/>
  <c r="I351" i="14"/>
  <c r="I352" i="14"/>
  <c r="I353" i="14"/>
  <c r="I354" i="14"/>
  <c r="I355" i="14"/>
  <c r="I356" i="14"/>
  <c r="I357" i="14"/>
  <c r="I358" i="14"/>
  <c r="I359" i="14"/>
  <c r="I360" i="14"/>
  <c r="I361" i="14"/>
  <c r="I362" i="14"/>
  <c r="I363" i="14"/>
  <c r="I364" i="14"/>
  <c r="I365" i="14"/>
  <c r="I366" i="14"/>
  <c r="I367" i="14"/>
  <c r="I368" i="14"/>
  <c r="I369" i="14"/>
  <c r="I370" i="14"/>
  <c r="I371" i="14"/>
  <c r="I372" i="14"/>
  <c r="I373" i="14"/>
  <c r="I374" i="14"/>
  <c r="I375" i="14"/>
  <c r="I376" i="14"/>
  <c r="I377" i="14"/>
  <c r="I378" i="14"/>
  <c r="I379" i="14"/>
  <c r="I380" i="14"/>
  <c r="I381" i="14"/>
  <c r="I382" i="14"/>
  <c r="I383" i="14"/>
  <c r="I384" i="14"/>
  <c r="I385" i="14"/>
  <c r="I386" i="14"/>
  <c r="I387" i="14"/>
  <c r="I388" i="14"/>
  <c r="I389" i="14"/>
  <c r="I390" i="14"/>
  <c r="I391" i="14"/>
  <c r="I392" i="14"/>
  <c r="I393" i="14"/>
  <c r="I394" i="14"/>
  <c r="I395" i="14"/>
  <c r="I396" i="14"/>
  <c r="I397" i="14"/>
  <c r="I398" i="14"/>
  <c r="I399" i="14"/>
  <c r="I400" i="14"/>
  <c r="I401" i="14"/>
  <c r="I402" i="14"/>
  <c r="I403" i="14"/>
  <c r="I404" i="14"/>
  <c r="I405" i="14"/>
  <c r="I406" i="14"/>
  <c r="I407" i="14"/>
  <c r="I408" i="14"/>
  <c r="I409" i="14"/>
  <c r="I410" i="14"/>
  <c r="I411" i="14"/>
  <c r="I412" i="14"/>
  <c r="I413" i="14"/>
  <c r="I414" i="14"/>
  <c r="I415" i="14"/>
  <c r="I416" i="14"/>
  <c r="I417" i="14"/>
  <c r="I418" i="14"/>
  <c r="I419" i="14"/>
  <c r="I420" i="14"/>
  <c r="I421" i="14"/>
  <c r="I422" i="14"/>
  <c r="I423" i="14"/>
  <c r="I424" i="14"/>
  <c r="I425" i="14"/>
  <c r="I426" i="14"/>
  <c r="I427" i="14"/>
  <c r="I428" i="14"/>
  <c r="I429" i="14"/>
  <c r="I430" i="14"/>
  <c r="I431" i="14"/>
  <c r="I432" i="14"/>
  <c r="I433" i="14"/>
  <c r="I434" i="14"/>
  <c r="I435" i="14"/>
  <c r="I436" i="14"/>
  <c r="I437" i="14"/>
  <c r="I438" i="14"/>
  <c r="I439" i="14"/>
  <c r="I440" i="14"/>
  <c r="I441" i="14"/>
  <c r="I442" i="14"/>
  <c r="I443" i="14"/>
  <c r="I444" i="14"/>
  <c r="I445" i="14"/>
  <c r="I446" i="14"/>
  <c r="I447" i="14"/>
  <c r="I448" i="14"/>
  <c r="I449" i="14"/>
  <c r="I450" i="14"/>
  <c r="I451" i="14"/>
  <c r="I452" i="14"/>
  <c r="I453" i="14"/>
  <c r="I454" i="14"/>
  <c r="I455" i="14"/>
  <c r="I456" i="14"/>
  <c r="I457" i="14"/>
  <c r="I458" i="14"/>
  <c r="I459" i="14"/>
  <c r="I460" i="14"/>
  <c r="I461" i="14"/>
  <c r="I462" i="14"/>
  <c r="I463" i="14"/>
  <c r="I464" i="14"/>
  <c r="I465" i="14"/>
  <c r="I466" i="14"/>
  <c r="I467" i="14"/>
  <c r="I468" i="14"/>
  <c r="I469" i="14"/>
  <c r="I470" i="14"/>
  <c r="I471" i="14"/>
  <c r="I472" i="14"/>
  <c r="I473" i="14"/>
  <c r="I474" i="14"/>
  <c r="I475" i="14"/>
  <c r="I476" i="14"/>
  <c r="I477" i="14"/>
  <c r="I478" i="14"/>
  <c r="I479" i="14"/>
  <c r="I480" i="14"/>
  <c r="I481" i="14"/>
  <c r="I482" i="14"/>
  <c r="I483" i="14"/>
  <c r="I484" i="14"/>
  <c r="I485" i="14"/>
  <c r="I486" i="14"/>
  <c r="I487" i="14"/>
  <c r="I488" i="14"/>
  <c r="I489" i="14"/>
  <c r="I490" i="14"/>
  <c r="I491" i="14"/>
  <c r="I492" i="14"/>
  <c r="I493" i="14"/>
  <c r="I494" i="14"/>
  <c r="I495" i="14"/>
  <c r="I496" i="14"/>
  <c r="I497" i="14"/>
  <c r="I498" i="14"/>
  <c r="I499" i="14"/>
  <c r="I500" i="14"/>
  <c r="I501" i="14"/>
  <c r="I502" i="14"/>
  <c r="I503" i="14"/>
  <c r="I504" i="14"/>
  <c r="I505" i="14"/>
  <c r="I506" i="14"/>
  <c r="I507" i="14"/>
  <c r="I508" i="14"/>
  <c r="I509" i="14"/>
  <c r="I510" i="14"/>
  <c r="I511" i="14"/>
  <c r="I512" i="14"/>
  <c r="I513" i="14"/>
  <c r="I514" i="14"/>
  <c r="I515" i="14"/>
  <c r="I516" i="14"/>
  <c r="I517" i="14"/>
  <c r="I518" i="14"/>
  <c r="I519" i="14"/>
  <c r="I520" i="14"/>
  <c r="I521" i="14"/>
  <c r="I522" i="14"/>
  <c r="I523" i="14"/>
  <c r="I524" i="14"/>
  <c r="I525" i="14"/>
  <c r="I526" i="14"/>
  <c r="I527" i="14"/>
  <c r="I528" i="14"/>
  <c r="I529" i="14"/>
  <c r="I530" i="14"/>
  <c r="I531" i="14"/>
  <c r="I532" i="14"/>
  <c r="I533" i="14"/>
  <c r="I534" i="14"/>
  <c r="I535" i="14"/>
  <c r="I536" i="14"/>
  <c r="I537" i="14"/>
  <c r="I538" i="14"/>
  <c r="I539" i="14"/>
  <c r="I540" i="14"/>
  <c r="I541" i="14"/>
  <c r="I542" i="14"/>
  <c r="I543" i="14"/>
  <c r="I544" i="14"/>
  <c r="I545" i="14"/>
  <c r="I546" i="14"/>
  <c r="I547" i="14"/>
  <c r="I548" i="14"/>
  <c r="I549" i="14"/>
  <c r="I550" i="14"/>
  <c r="I551" i="14"/>
  <c r="I552" i="14"/>
  <c r="I553" i="14"/>
  <c r="I554" i="14"/>
  <c r="I555" i="14"/>
  <c r="I556" i="14"/>
  <c r="I557" i="14"/>
  <c r="I558" i="14"/>
  <c r="I559" i="14"/>
  <c r="I560" i="14"/>
  <c r="I561" i="14"/>
  <c r="I562" i="14"/>
  <c r="I563" i="14"/>
  <c r="I564" i="14"/>
  <c r="I565" i="14"/>
  <c r="I566" i="14"/>
  <c r="I567" i="14"/>
  <c r="I568" i="14"/>
  <c r="I569" i="14"/>
  <c r="I570" i="14"/>
  <c r="I571" i="14"/>
  <c r="I572" i="14"/>
  <c r="I573" i="14"/>
  <c r="I574" i="14"/>
  <c r="I575" i="14"/>
  <c r="I576" i="14"/>
  <c r="I577" i="14"/>
  <c r="I578" i="14"/>
  <c r="I579" i="14"/>
  <c r="I580" i="14"/>
  <c r="I581" i="14"/>
  <c r="I582" i="14"/>
  <c r="I583" i="14"/>
  <c r="I584" i="14"/>
  <c r="I585" i="14"/>
  <c r="I586" i="14"/>
  <c r="I587" i="14"/>
  <c r="I588" i="14"/>
  <c r="I589" i="14"/>
  <c r="I590" i="14"/>
  <c r="I591" i="14"/>
  <c r="I592" i="14"/>
  <c r="I593" i="14"/>
  <c r="I594" i="14"/>
  <c r="I595" i="14"/>
  <c r="I596" i="14"/>
  <c r="I597" i="14"/>
  <c r="I598" i="14"/>
  <c r="I599" i="14"/>
  <c r="I600" i="14"/>
  <c r="I601" i="14"/>
  <c r="I602" i="14"/>
  <c r="I603" i="14"/>
  <c r="I604" i="14"/>
  <c r="I605" i="14"/>
  <c r="I606" i="14"/>
  <c r="I607" i="14"/>
  <c r="I608" i="14"/>
  <c r="I609" i="14"/>
  <c r="I610" i="14"/>
  <c r="I611" i="14"/>
  <c r="I612" i="14"/>
  <c r="I613" i="14"/>
  <c r="I614" i="14"/>
  <c r="I615" i="14"/>
  <c r="I616" i="14"/>
  <c r="I617" i="14"/>
  <c r="I618" i="14"/>
  <c r="I619" i="14"/>
  <c r="I620" i="14"/>
  <c r="I621" i="14"/>
  <c r="I622" i="14"/>
  <c r="I623" i="14"/>
  <c r="I624" i="14"/>
  <c r="I625" i="14"/>
  <c r="I626" i="14"/>
  <c r="I627" i="14"/>
  <c r="I628" i="14"/>
  <c r="I629" i="14"/>
  <c r="I630" i="14"/>
  <c r="I631" i="14"/>
  <c r="I632" i="14"/>
  <c r="I633" i="14"/>
  <c r="I634" i="14"/>
  <c r="I635" i="14"/>
  <c r="I636" i="14"/>
  <c r="I637" i="14"/>
  <c r="I638" i="14"/>
  <c r="I639" i="14"/>
  <c r="I640" i="14"/>
  <c r="I641" i="14"/>
  <c r="I642" i="14"/>
  <c r="I643" i="14"/>
  <c r="I644" i="14"/>
  <c r="I645" i="14"/>
  <c r="I646" i="14"/>
  <c r="I647" i="14"/>
  <c r="I648" i="14"/>
  <c r="I649" i="14"/>
  <c r="I650" i="14"/>
  <c r="I651" i="14"/>
  <c r="I652" i="14"/>
  <c r="I653" i="14"/>
  <c r="I654" i="14"/>
  <c r="I655" i="14"/>
  <c r="I656" i="14"/>
  <c r="I657" i="14"/>
  <c r="I658" i="14"/>
  <c r="I659" i="14"/>
  <c r="I660" i="14"/>
  <c r="I661" i="14"/>
  <c r="I662" i="14"/>
  <c r="I663" i="14"/>
  <c r="I664" i="14"/>
  <c r="I665" i="14"/>
  <c r="I666" i="14"/>
  <c r="I667" i="14"/>
  <c r="I668" i="14"/>
  <c r="I669" i="14"/>
  <c r="I670" i="14"/>
  <c r="I671" i="14"/>
  <c r="I672" i="14"/>
  <c r="I673" i="14"/>
  <c r="I674" i="14"/>
  <c r="I675" i="14"/>
  <c r="I676" i="14"/>
  <c r="I677" i="14"/>
  <c r="I678" i="14"/>
  <c r="I679" i="14"/>
  <c r="I680" i="14"/>
  <c r="I681" i="14"/>
  <c r="I682" i="14"/>
  <c r="I683" i="14"/>
  <c r="I684" i="14"/>
  <c r="I685" i="14"/>
  <c r="I686" i="14"/>
  <c r="I687" i="14"/>
  <c r="I688" i="14"/>
  <c r="I689" i="14"/>
  <c r="I690" i="14"/>
  <c r="I691" i="14"/>
  <c r="I692" i="14"/>
  <c r="I693" i="14"/>
  <c r="I694" i="14"/>
  <c r="I695" i="14"/>
  <c r="I696" i="14"/>
  <c r="I697" i="14"/>
  <c r="I698" i="14"/>
  <c r="I699" i="14"/>
  <c r="I700" i="14"/>
  <c r="I701" i="14"/>
  <c r="I702" i="14"/>
  <c r="I703" i="14"/>
  <c r="I704" i="14"/>
  <c r="I705" i="14"/>
  <c r="I706" i="14"/>
  <c r="I707" i="14"/>
  <c r="I708" i="14"/>
  <c r="I709" i="14"/>
  <c r="I710" i="14"/>
  <c r="I711" i="14"/>
  <c r="I712" i="14"/>
  <c r="I713" i="14"/>
  <c r="I714" i="14"/>
  <c r="I715" i="14"/>
  <c r="I716" i="14"/>
  <c r="I717" i="14"/>
  <c r="I718" i="14"/>
  <c r="I719" i="14"/>
  <c r="I720" i="14"/>
  <c r="I721" i="14"/>
  <c r="I722" i="14"/>
  <c r="I723" i="14"/>
  <c r="I724" i="14"/>
  <c r="I725" i="14"/>
  <c r="I726" i="14"/>
  <c r="I727" i="14"/>
  <c r="I728" i="14"/>
  <c r="I729" i="14"/>
  <c r="I730" i="14"/>
  <c r="I731" i="14"/>
  <c r="I732" i="14"/>
  <c r="I733" i="14"/>
  <c r="I734" i="14"/>
  <c r="I735" i="14"/>
  <c r="I736" i="14"/>
  <c r="I737" i="14"/>
  <c r="I738" i="14"/>
  <c r="I739" i="14"/>
  <c r="I740" i="14"/>
  <c r="I741" i="14"/>
  <c r="I742" i="14"/>
  <c r="I743" i="14"/>
  <c r="I744" i="14"/>
  <c r="I745" i="14"/>
  <c r="I746" i="14"/>
  <c r="I747" i="14"/>
  <c r="I748" i="14"/>
  <c r="I749" i="14"/>
  <c r="I750" i="14"/>
  <c r="I751" i="14"/>
  <c r="I752" i="14"/>
  <c r="I753" i="14"/>
  <c r="I754" i="14"/>
  <c r="I755" i="14"/>
  <c r="I756" i="14"/>
  <c r="I757" i="14"/>
  <c r="I758" i="14"/>
  <c r="I759" i="14"/>
  <c r="I760" i="14"/>
  <c r="I761" i="14"/>
  <c r="I762" i="14"/>
  <c r="I763" i="14"/>
  <c r="I764" i="14"/>
  <c r="I765" i="14"/>
  <c r="I766" i="14"/>
  <c r="I767" i="14"/>
  <c r="I768" i="14"/>
  <c r="I769" i="14"/>
  <c r="I770" i="14"/>
  <c r="I771" i="14"/>
  <c r="I772" i="14"/>
  <c r="I773" i="14"/>
  <c r="I774" i="14"/>
  <c r="I775" i="14"/>
  <c r="I776" i="14"/>
  <c r="I777" i="14"/>
  <c r="I778" i="14"/>
  <c r="I779" i="14"/>
  <c r="I780" i="14"/>
  <c r="I781" i="14"/>
  <c r="I782" i="14"/>
  <c r="I783" i="14"/>
  <c r="I784" i="14"/>
  <c r="I785" i="14"/>
  <c r="I786" i="14"/>
  <c r="I787" i="14"/>
  <c r="I788" i="14"/>
  <c r="I789" i="14"/>
  <c r="I790" i="14"/>
  <c r="I791" i="14"/>
  <c r="I792" i="14"/>
  <c r="I793" i="14"/>
  <c r="I794" i="14"/>
  <c r="I795" i="14"/>
  <c r="I796" i="14"/>
  <c r="I797" i="14"/>
  <c r="I798" i="14"/>
  <c r="I799" i="14"/>
  <c r="I800" i="14"/>
  <c r="I801" i="14"/>
  <c r="I802" i="14"/>
  <c r="I803" i="14"/>
  <c r="I804" i="14"/>
  <c r="I805" i="14"/>
  <c r="I806" i="14"/>
  <c r="I807" i="14"/>
  <c r="I808" i="14"/>
  <c r="I809" i="14"/>
  <c r="I810" i="14"/>
  <c r="I811" i="14"/>
  <c r="I812" i="14"/>
  <c r="I813" i="14"/>
  <c r="I814" i="14"/>
  <c r="I815" i="14"/>
  <c r="I816" i="14"/>
  <c r="I817" i="14"/>
  <c r="I818" i="14"/>
  <c r="I819" i="14"/>
  <c r="I820" i="14"/>
  <c r="I821" i="14"/>
  <c r="I822" i="14"/>
  <c r="I823" i="14"/>
  <c r="I824" i="14"/>
  <c r="I825" i="14"/>
  <c r="I826" i="14"/>
  <c r="I827" i="14"/>
  <c r="I828" i="14"/>
  <c r="I829" i="14"/>
  <c r="I830" i="14"/>
  <c r="I831" i="14"/>
  <c r="I832" i="14"/>
  <c r="I833" i="14"/>
  <c r="I834" i="14"/>
  <c r="I835" i="14"/>
  <c r="I836" i="14"/>
  <c r="I837" i="14"/>
  <c r="I838" i="14"/>
  <c r="I839" i="14"/>
  <c r="I840" i="14"/>
  <c r="I841" i="14"/>
  <c r="I842" i="14"/>
  <c r="I843" i="14"/>
  <c r="I844" i="14"/>
  <c r="I845" i="14"/>
  <c r="I846" i="14"/>
  <c r="I847" i="14"/>
  <c r="I848" i="14"/>
  <c r="I849" i="14"/>
  <c r="I850" i="14"/>
  <c r="I851" i="14"/>
  <c r="I852" i="14"/>
  <c r="I853" i="14"/>
  <c r="I854" i="14"/>
  <c r="I855" i="14"/>
  <c r="I856" i="14"/>
  <c r="I857" i="14"/>
  <c r="I858" i="14"/>
  <c r="I859" i="14"/>
  <c r="I860" i="14"/>
  <c r="I861" i="14"/>
  <c r="I862" i="14"/>
  <c r="I863" i="14"/>
  <c r="I864" i="14"/>
  <c r="I865" i="14"/>
  <c r="I866" i="14"/>
  <c r="I867" i="14"/>
  <c r="I868" i="14"/>
  <c r="I869" i="14"/>
  <c r="I870" i="14"/>
  <c r="I871" i="14"/>
  <c r="I872" i="14"/>
  <c r="I873" i="14"/>
  <c r="I874" i="14"/>
  <c r="I875" i="14"/>
  <c r="I876" i="14"/>
  <c r="I877" i="14"/>
  <c r="I878" i="14"/>
  <c r="I879" i="14"/>
  <c r="I880" i="14"/>
  <c r="I881" i="14"/>
  <c r="I882" i="14"/>
  <c r="I883" i="14"/>
  <c r="I884" i="14"/>
  <c r="I885" i="14"/>
  <c r="I886" i="14"/>
  <c r="I887" i="14"/>
  <c r="I888" i="14"/>
  <c r="I889" i="14"/>
  <c r="I890" i="14"/>
  <c r="I891" i="14"/>
  <c r="I892" i="14"/>
  <c r="I893" i="14"/>
  <c r="I894" i="14"/>
  <c r="I895" i="14"/>
  <c r="I896" i="14"/>
  <c r="I897" i="14"/>
  <c r="I898" i="14"/>
  <c r="I899" i="14"/>
  <c r="I900" i="14"/>
  <c r="I901" i="14"/>
  <c r="I902" i="14"/>
  <c r="I903" i="14"/>
  <c r="I904" i="14"/>
  <c r="I905" i="14"/>
  <c r="I906" i="14"/>
  <c r="I907" i="14"/>
  <c r="I908" i="14"/>
  <c r="I909" i="14"/>
  <c r="I910" i="14"/>
  <c r="I911" i="14"/>
  <c r="I912" i="14"/>
  <c r="I913" i="14"/>
  <c r="I914" i="14"/>
  <c r="I915" i="14"/>
  <c r="I916" i="14"/>
  <c r="I917" i="14"/>
  <c r="I918" i="14"/>
  <c r="I919" i="14"/>
  <c r="I920" i="14"/>
  <c r="I921" i="14"/>
  <c r="I922" i="14"/>
  <c r="I923" i="14"/>
  <c r="I924" i="14"/>
  <c r="I925" i="14"/>
  <c r="I926" i="14"/>
  <c r="I927" i="14"/>
  <c r="I928" i="14"/>
  <c r="I929" i="14"/>
  <c r="I930" i="14"/>
  <c r="I931" i="14"/>
  <c r="I932" i="14"/>
  <c r="I933" i="14"/>
  <c r="I934" i="14"/>
  <c r="I935" i="14"/>
  <c r="I936" i="14"/>
  <c r="I937" i="14"/>
  <c r="I938" i="14"/>
  <c r="I939" i="14"/>
  <c r="I940" i="14"/>
  <c r="I941" i="14"/>
  <c r="I942" i="14"/>
  <c r="I943" i="14"/>
  <c r="I944" i="14"/>
  <c r="I945" i="14"/>
  <c r="I946" i="14"/>
  <c r="I947" i="14"/>
  <c r="I948" i="14"/>
  <c r="I949" i="14"/>
  <c r="I950" i="14"/>
  <c r="I951" i="14"/>
  <c r="I952" i="14"/>
  <c r="I953" i="14"/>
  <c r="I954" i="14"/>
  <c r="I955" i="14"/>
  <c r="I956" i="14"/>
  <c r="I957" i="14"/>
  <c r="I958" i="14"/>
  <c r="I959" i="14"/>
  <c r="I960" i="14"/>
  <c r="I961" i="14"/>
  <c r="I962" i="14"/>
  <c r="I963" i="14"/>
  <c r="I964" i="14"/>
  <c r="I965" i="14"/>
  <c r="I966" i="14"/>
  <c r="I967" i="14"/>
  <c r="I968" i="14"/>
  <c r="I969" i="14"/>
  <c r="I970" i="14"/>
  <c r="I971" i="14"/>
  <c r="I972" i="14"/>
  <c r="I973" i="14"/>
  <c r="I974" i="14"/>
  <c r="I975" i="14"/>
  <c r="I976" i="14"/>
  <c r="I977" i="14"/>
  <c r="I978" i="14"/>
  <c r="I979" i="14"/>
  <c r="I980" i="14"/>
  <c r="I981" i="14"/>
  <c r="I982" i="14"/>
  <c r="I983" i="14"/>
  <c r="I984" i="14"/>
  <c r="I985" i="14"/>
  <c r="I986" i="14"/>
  <c r="I987" i="14"/>
  <c r="I988" i="14"/>
  <c r="I989" i="14"/>
  <c r="I990" i="14"/>
  <c r="I991" i="14"/>
  <c r="I992" i="14"/>
  <c r="I993" i="14"/>
  <c r="I994" i="14"/>
  <c r="I995" i="14"/>
  <c r="I996" i="14"/>
  <c r="I997" i="14"/>
  <c r="I998" i="14"/>
  <c r="I999" i="14"/>
  <c r="I1000" i="14"/>
  <c r="I1001" i="14"/>
  <c r="I1002" i="14"/>
  <c r="I1003" i="14"/>
  <c r="I1004" i="14"/>
  <c r="I1005" i="14"/>
  <c r="I1006" i="14"/>
  <c r="I1007" i="14"/>
  <c r="I1008" i="14"/>
  <c r="I1009" i="14"/>
  <c r="I1010" i="14"/>
  <c r="I1011" i="14"/>
  <c r="I1012" i="14"/>
  <c r="I1013" i="14"/>
  <c r="I1014" i="14"/>
  <c r="I1015" i="14"/>
  <c r="I1016" i="14"/>
  <c r="I1017" i="14"/>
  <c r="I1018" i="14"/>
  <c r="I1019" i="14"/>
  <c r="I1020" i="14"/>
  <c r="I1021" i="14"/>
  <c r="I1022" i="14"/>
  <c r="I1023" i="14"/>
  <c r="I1024" i="14"/>
  <c r="I1025" i="14"/>
  <c r="I1026" i="14"/>
  <c r="I1027" i="14"/>
  <c r="I1028" i="14"/>
  <c r="I1029" i="14"/>
  <c r="I1030" i="14"/>
  <c r="I1031" i="14"/>
  <c r="I1032" i="14"/>
  <c r="I1033" i="14"/>
  <c r="I1034" i="14"/>
  <c r="I1035" i="14"/>
  <c r="I1036" i="14"/>
  <c r="I1037" i="14"/>
  <c r="I1038" i="14"/>
  <c r="I1039" i="14"/>
  <c r="I1040" i="14"/>
  <c r="I1041" i="14"/>
  <c r="I1042" i="14"/>
  <c r="I1043" i="14"/>
  <c r="I1044" i="14"/>
  <c r="I1045" i="14"/>
  <c r="I1046" i="14"/>
  <c r="I1047" i="14"/>
  <c r="I1048" i="14"/>
  <c r="I1049" i="14"/>
  <c r="I1050" i="14"/>
  <c r="I1051" i="14"/>
  <c r="I1052" i="14"/>
  <c r="I1053" i="14"/>
  <c r="I1054" i="14"/>
  <c r="I1055" i="14"/>
  <c r="I1056" i="14"/>
  <c r="I1057" i="14"/>
  <c r="I1058" i="14"/>
  <c r="I1059" i="14"/>
  <c r="I1060" i="14"/>
  <c r="I1061" i="14"/>
  <c r="I1062" i="14"/>
  <c r="I1063" i="14"/>
  <c r="I1064" i="14"/>
  <c r="I1065" i="14"/>
  <c r="I1066" i="14"/>
  <c r="I1067" i="14"/>
  <c r="I1068" i="14"/>
  <c r="I1069" i="14"/>
  <c r="I1070" i="14"/>
  <c r="I1071" i="14"/>
  <c r="I1072" i="14"/>
  <c r="I1073" i="14"/>
  <c r="I1074" i="14"/>
  <c r="I1075" i="14"/>
  <c r="I1076" i="14"/>
  <c r="I1077" i="14"/>
  <c r="I1078" i="14"/>
  <c r="I1079" i="14"/>
  <c r="I1080" i="14"/>
  <c r="I1081" i="14"/>
  <c r="I1082" i="14"/>
  <c r="I1083" i="14"/>
  <c r="I1084" i="14"/>
  <c r="I1085" i="14"/>
  <c r="I1086" i="14"/>
  <c r="I1087" i="14"/>
  <c r="I1088" i="14"/>
  <c r="I1089" i="14"/>
  <c r="I1090" i="14"/>
  <c r="I1091" i="14"/>
  <c r="I1092" i="14"/>
  <c r="I1093" i="14"/>
  <c r="I1094" i="14"/>
  <c r="I1095" i="14"/>
  <c r="I1096" i="14"/>
  <c r="I1097" i="14"/>
  <c r="I1098" i="14"/>
  <c r="I1099" i="14"/>
  <c r="I1100" i="14"/>
  <c r="I1101" i="14"/>
  <c r="I1102" i="14"/>
  <c r="I1103" i="14"/>
  <c r="I1104" i="14"/>
  <c r="I1105" i="14"/>
  <c r="I1106" i="14"/>
  <c r="I1107" i="14"/>
  <c r="I1108" i="14"/>
  <c r="I1109" i="14"/>
  <c r="I1110" i="14"/>
  <c r="I1111" i="14"/>
  <c r="I1112" i="14"/>
  <c r="I1113" i="14"/>
  <c r="I1114" i="14"/>
  <c r="I1115" i="14"/>
  <c r="I1116" i="14"/>
  <c r="I1117" i="14"/>
  <c r="I1118" i="14"/>
  <c r="I1119" i="14"/>
  <c r="I1120" i="14"/>
  <c r="I1121" i="14"/>
  <c r="I1122" i="14"/>
  <c r="I1123" i="14"/>
  <c r="I1124" i="14"/>
  <c r="I1125" i="14"/>
  <c r="I1126" i="14"/>
  <c r="I1127" i="14"/>
  <c r="I1128" i="14"/>
  <c r="I1129" i="14"/>
  <c r="I1130" i="14"/>
  <c r="I1131" i="14"/>
  <c r="I1132" i="14"/>
  <c r="I1133" i="14"/>
  <c r="I1134" i="14"/>
  <c r="I1135" i="14"/>
  <c r="I1136" i="14"/>
  <c r="I1137" i="14"/>
  <c r="I1138" i="14"/>
  <c r="I1139" i="14"/>
  <c r="I1140" i="14"/>
  <c r="I1141" i="14"/>
  <c r="I1142" i="14"/>
  <c r="I1143" i="14"/>
  <c r="I1144" i="14"/>
  <c r="I1145" i="14"/>
  <c r="I1146" i="14"/>
  <c r="I1147" i="14"/>
  <c r="I1148" i="14"/>
  <c r="I1149" i="14"/>
  <c r="I1150" i="14"/>
  <c r="I1151" i="14"/>
  <c r="I1152" i="14"/>
  <c r="I1153" i="14"/>
  <c r="I1154" i="14"/>
  <c r="I1155" i="14"/>
  <c r="I1156" i="14"/>
  <c r="I1157" i="14"/>
  <c r="I1158" i="14"/>
  <c r="I1159" i="14"/>
  <c r="I1160" i="14"/>
  <c r="I1161" i="14"/>
  <c r="I1162" i="14"/>
  <c r="I1163" i="14"/>
  <c r="I1164" i="14"/>
  <c r="I1165" i="14"/>
  <c r="I1166" i="14"/>
  <c r="I1167" i="14"/>
  <c r="I1168" i="14"/>
  <c r="I1169" i="14"/>
  <c r="I1170" i="14"/>
  <c r="I1171" i="14"/>
  <c r="I1173" i="14"/>
  <c r="I1174" i="14"/>
  <c r="I1175" i="14"/>
  <c r="I1176" i="14"/>
  <c r="I1177" i="14"/>
  <c r="I1178" i="14"/>
  <c r="I1179" i="14"/>
  <c r="I1180" i="14"/>
  <c r="I1181" i="14"/>
  <c r="I1182" i="14"/>
  <c r="I1183" i="14"/>
  <c r="I1184" i="14"/>
  <c r="I1185" i="14"/>
  <c r="I1186" i="14"/>
  <c r="I1187" i="14"/>
  <c r="I1188" i="14"/>
  <c r="I1189" i="14"/>
  <c r="I1190" i="14"/>
  <c r="I1191" i="14"/>
  <c r="I1192" i="14"/>
  <c r="I1193" i="14"/>
  <c r="I1194" i="14"/>
  <c r="I1195" i="14"/>
  <c r="I1196" i="14"/>
  <c r="I1197" i="14"/>
  <c r="I1198" i="14"/>
  <c r="I1199" i="14"/>
  <c r="I1200" i="14"/>
  <c r="I1201" i="14"/>
  <c r="I1202" i="14"/>
  <c r="I1203" i="14"/>
  <c r="I1204" i="14"/>
  <c r="I1205" i="14"/>
  <c r="I1206" i="14"/>
  <c r="I1207" i="14"/>
  <c r="I1208" i="14"/>
  <c r="I1209" i="14"/>
  <c r="I1210" i="14"/>
  <c r="I1211" i="14"/>
  <c r="I1212" i="14"/>
  <c r="I1213" i="14"/>
  <c r="I1214" i="14"/>
  <c r="I1215" i="14"/>
  <c r="I1216" i="14"/>
  <c r="I1217" i="14"/>
  <c r="I1218" i="14"/>
  <c r="I1219" i="14"/>
  <c r="I1220" i="14"/>
  <c r="I1221" i="14"/>
  <c r="I1222" i="14"/>
  <c r="I1223" i="14"/>
  <c r="I1224" i="14"/>
  <c r="I1225" i="14"/>
  <c r="I1226" i="14"/>
  <c r="I1227" i="14"/>
  <c r="I1228" i="14"/>
  <c r="I1229" i="14"/>
  <c r="I1230" i="14"/>
  <c r="I1231" i="14"/>
  <c r="I1232" i="14"/>
  <c r="I1233" i="14"/>
  <c r="I1234" i="14"/>
  <c r="I1235" i="14"/>
  <c r="I1236" i="14"/>
  <c r="I1237" i="14"/>
  <c r="I1238" i="14"/>
  <c r="I1239" i="14"/>
  <c r="I1240" i="14"/>
  <c r="I1241" i="14"/>
  <c r="I1242" i="14"/>
  <c r="I1243" i="14"/>
  <c r="I1244" i="14"/>
  <c r="I1245" i="14"/>
  <c r="I1246" i="14"/>
  <c r="I1247" i="14"/>
  <c r="I1248" i="14"/>
  <c r="I1249" i="14"/>
  <c r="I1250" i="14"/>
  <c r="I1251" i="14"/>
  <c r="I1252" i="14"/>
  <c r="I1253" i="14"/>
  <c r="I1254" i="14"/>
  <c r="I1255" i="14"/>
  <c r="I1256" i="14"/>
  <c r="I1257" i="14"/>
  <c r="I1258" i="14"/>
  <c r="I1259" i="14"/>
  <c r="I1260" i="14"/>
  <c r="I1261" i="14"/>
  <c r="I1262" i="14"/>
  <c r="I1263" i="14"/>
  <c r="I1264" i="14"/>
  <c r="I1265" i="14"/>
  <c r="I1266" i="14"/>
  <c r="I1267" i="14"/>
  <c r="I1268" i="14"/>
  <c r="I1269" i="14"/>
  <c r="I1270" i="14"/>
  <c r="I1271" i="14"/>
  <c r="I1272" i="14"/>
  <c r="I1273" i="14"/>
  <c r="I1274" i="14"/>
  <c r="I1275" i="14"/>
  <c r="I1276" i="14"/>
  <c r="I1277" i="14"/>
  <c r="I1278" i="14"/>
  <c r="I1279" i="14"/>
  <c r="I1280" i="14"/>
  <c r="I1281" i="14"/>
  <c r="I1282" i="14"/>
  <c r="I1283" i="14"/>
  <c r="I1284" i="14"/>
  <c r="I1285" i="14"/>
  <c r="I1286" i="14"/>
  <c r="I1287" i="14"/>
  <c r="I1288" i="14"/>
  <c r="I1289" i="14"/>
  <c r="I1290" i="14"/>
  <c r="I1291" i="14"/>
  <c r="I1292" i="14"/>
  <c r="I1293" i="14"/>
  <c r="I1294" i="14"/>
  <c r="I1295" i="14"/>
  <c r="I1296" i="14"/>
  <c r="I1297" i="14"/>
  <c r="I1298" i="14"/>
  <c r="I1299" i="14"/>
  <c r="I1300" i="14"/>
  <c r="I1301" i="14"/>
  <c r="I1302" i="14"/>
  <c r="I1303" i="14"/>
  <c r="I1304" i="14"/>
  <c r="I1305" i="14"/>
  <c r="I1306" i="14"/>
  <c r="I1307" i="14"/>
  <c r="I1308" i="14"/>
  <c r="I1309" i="14"/>
  <c r="I1310" i="14"/>
  <c r="I1311" i="14"/>
  <c r="I1312" i="14"/>
  <c r="I1313" i="14"/>
  <c r="I1314" i="14"/>
  <c r="I1315" i="14"/>
  <c r="I1316" i="14"/>
  <c r="I1317" i="14"/>
  <c r="I1318" i="14"/>
  <c r="I1319" i="14"/>
  <c r="I1320" i="14"/>
  <c r="I1321" i="14"/>
  <c r="I1322" i="14"/>
  <c r="I1323" i="14"/>
  <c r="I1324" i="14"/>
  <c r="I1325" i="14"/>
  <c r="I1326" i="14"/>
  <c r="I1327" i="14"/>
  <c r="I1328" i="14"/>
  <c r="I1329" i="14"/>
  <c r="I1330" i="14"/>
  <c r="I1331" i="14"/>
  <c r="I1332" i="14"/>
  <c r="I1333" i="14"/>
  <c r="I1334" i="14"/>
  <c r="I1335" i="14"/>
  <c r="I1336" i="14"/>
  <c r="I1337" i="14"/>
  <c r="I1338" i="14"/>
  <c r="I1339" i="14"/>
  <c r="I1340" i="14"/>
  <c r="I1341" i="14"/>
  <c r="I1342" i="14"/>
  <c r="I1343" i="14"/>
  <c r="I1344" i="14"/>
  <c r="I1345" i="14"/>
  <c r="I1346" i="14"/>
  <c r="I1347" i="14"/>
  <c r="I1348" i="14"/>
  <c r="I1349" i="14"/>
  <c r="I1350" i="14"/>
  <c r="I1351" i="14"/>
  <c r="I1352" i="14"/>
  <c r="I1353" i="14"/>
  <c r="I1354" i="14"/>
  <c r="I1355" i="14"/>
  <c r="I1356" i="14"/>
  <c r="I1357" i="14"/>
  <c r="I1358" i="14"/>
  <c r="I1359" i="14"/>
  <c r="I1360" i="14"/>
  <c r="I1361" i="14"/>
  <c r="I1362" i="14"/>
  <c r="I1363" i="14"/>
  <c r="I1364" i="14"/>
  <c r="I1365" i="14"/>
  <c r="I1366" i="14"/>
  <c r="I1367" i="14"/>
  <c r="I1368" i="14"/>
  <c r="I1369" i="14"/>
  <c r="I1370" i="14"/>
  <c r="I1371" i="14"/>
  <c r="I1372" i="14"/>
  <c r="I1373" i="14"/>
  <c r="I1374" i="14"/>
  <c r="I1375" i="14"/>
  <c r="I1376" i="14"/>
  <c r="I1377" i="14"/>
  <c r="I1378" i="14"/>
  <c r="I1379" i="14"/>
  <c r="I1380" i="14"/>
  <c r="I1381" i="14"/>
  <c r="I1382" i="14"/>
  <c r="I1383" i="14"/>
  <c r="I1384" i="14"/>
  <c r="I1385" i="14"/>
  <c r="I1386" i="14"/>
  <c r="I1387" i="14"/>
  <c r="I1388" i="14"/>
  <c r="I1389" i="14"/>
  <c r="I1390" i="14"/>
  <c r="I1391" i="14"/>
  <c r="I1392" i="14"/>
  <c r="I1393" i="14"/>
  <c r="I1394" i="14"/>
  <c r="I1395" i="14"/>
  <c r="I1396" i="14"/>
  <c r="I1397" i="14"/>
  <c r="I1398" i="14"/>
  <c r="I1399" i="14"/>
  <c r="I1400" i="14"/>
  <c r="I1401" i="14"/>
  <c r="I1402" i="14"/>
  <c r="I1403" i="14"/>
  <c r="I1404" i="14"/>
  <c r="I1405" i="14"/>
  <c r="I1406" i="14"/>
  <c r="I1407" i="14"/>
  <c r="I1408" i="14"/>
  <c r="I1409" i="14"/>
  <c r="I1410" i="14"/>
  <c r="I1411" i="14"/>
  <c r="I1412" i="14"/>
  <c r="I1413" i="14"/>
  <c r="I1414" i="14"/>
  <c r="I1415" i="14"/>
  <c r="I1416" i="14"/>
  <c r="I1417" i="14"/>
  <c r="I1418" i="14"/>
  <c r="I1419" i="14"/>
  <c r="I1420" i="14"/>
  <c r="I1421" i="14"/>
  <c r="I1422" i="14"/>
  <c r="I1423" i="14"/>
  <c r="I1424" i="14"/>
  <c r="I1425" i="14"/>
  <c r="I1426" i="14"/>
  <c r="I1427" i="14"/>
  <c r="I1428" i="14"/>
  <c r="I1429" i="14"/>
  <c r="I1430" i="14"/>
  <c r="I1431" i="14"/>
  <c r="I1432" i="14"/>
  <c r="I1433" i="14"/>
  <c r="I1434" i="14"/>
  <c r="I1435" i="14"/>
  <c r="I1436" i="14"/>
  <c r="I1437" i="14"/>
  <c r="I1438" i="14"/>
  <c r="I1439" i="14"/>
  <c r="I1440" i="14"/>
  <c r="I1441" i="14"/>
  <c r="I1442" i="14"/>
  <c r="I1443" i="14"/>
  <c r="I1444" i="14"/>
  <c r="I1445" i="14"/>
  <c r="I1446" i="14"/>
  <c r="I1447" i="14"/>
  <c r="I1448" i="14"/>
  <c r="I1449" i="14"/>
  <c r="I1450" i="14"/>
  <c r="I1451" i="14"/>
  <c r="I1452" i="14"/>
  <c r="I1453" i="14"/>
  <c r="I1454" i="14"/>
  <c r="I1455" i="14"/>
  <c r="I1456" i="14"/>
  <c r="I1457" i="14"/>
  <c r="I1458" i="14"/>
  <c r="I1459" i="14"/>
  <c r="I1460" i="14"/>
  <c r="I1461" i="14"/>
  <c r="I1462" i="14"/>
  <c r="I1463" i="14"/>
  <c r="I1464" i="14"/>
  <c r="I1465" i="14"/>
  <c r="I1466" i="14"/>
  <c r="I1467" i="14"/>
  <c r="I1468" i="14"/>
  <c r="I1469" i="14"/>
  <c r="I1470" i="14"/>
  <c r="I1471" i="14"/>
  <c r="I1472" i="14"/>
  <c r="I1473" i="14"/>
  <c r="I1474" i="14"/>
  <c r="I1475" i="14"/>
  <c r="I1476" i="14"/>
  <c r="I1477" i="14"/>
  <c r="I1478" i="14"/>
  <c r="I1479" i="14"/>
  <c r="I1480" i="14"/>
  <c r="I1481" i="14"/>
  <c r="I1482" i="14"/>
  <c r="I1483" i="14"/>
  <c r="I1484" i="14"/>
  <c r="I1485" i="14"/>
  <c r="I1486" i="14"/>
  <c r="I1487" i="14"/>
  <c r="I1488" i="14"/>
  <c r="I1489" i="14"/>
  <c r="I1490" i="14"/>
  <c r="I1491" i="14"/>
  <c r="I1492" i="14"/>
  <c r="I1493" i="14"/>
  <c r="I1494" i="14"/>
  <c r="I1495" i="14"/>
  <c r="I1496" i="14"/>
  <c r="I1497" i="14"/>
  <c r="I1498" i="14"/>
  <c r="I1499" i="14"/>
  <c r="I1500" i="14"/>
  <c r="I1501" i="14"/>
  <c r="I1502" i="14"/>
  <c r="I1503" i="14"/>
  <c r="I1504" i="14"/>
  <c r="I1505" i="14"/>
  <c r="I1506" i="14"/>
  <c r="I1507" i="14"/>
  <c r="I1508" i="14"/>
  <c r="I1509" i="14"/>
  <c r="I1510" i="14"/>
  <c r="I1511" i="14"/>
  <c r="I1512" i="14"/>
  <c r="I1513" i="14"/>
  <c r="I1514" i="14"/>
  <c r="I1515" i="14"/>
  <c r="I1516" i="14"/>
  <c r="I1517" i="14"/>
  <c r="I1518" i="14"/>
  <c r="I1519" i="14"/>
  <c r="I1520" i="14"/>
  <c r="I1521" i="14"/>
  <c r="I1522" i="14"/>
  <c r="I1523" i="14"/>
  <c r="I1524" i="14"/>
  <c r="I1525" i="14"/>
  <c r="I1526" i="14"/>
  <c r="I1527" i="14"/>
  <c r="I1528" i="14"/>
  <c r="I1529" i="14"/>
  <c r="I1530" i="14"/>
  <c r="I1531" i="14"/>
  <c r="I1532" i="14"/>
  <c r="I1533" i="14"/>
  <c r="I1534" i="14"/>
  <c r="I1535" i="14"/>
  <c r="I1536" i="14"/>
  <c r="I1537" i="14"/>
  <c r="I1538" i="14"/>
  <c r="I1539" i="14"/>
  <c r="I1540" i="14"/>
  <c r="I1541" i="14"/>
  <c r="I1542" i="14"/>
  <c r="I1543" i="14"/>
  <c r="I1544" i="14"/>
  <c r="I1545" i="14"/>
  <c r="I1546" i="14"/>
  <c r="I1547" i="14"/>
  <c r="I1548" i="14"/>
  <c r="I1549" i="14"/>
  <c r="I1550" i="14"/>
  <c r="I1551" i="14"/>
  <c r="I1552" i="14"/>
  <c r="I1553" i="14"/>
  <c r="I1554" i="14"/>
  <c r="I1555" i="14"/>
  <c r="I1556" i="14"/>
  <c r="I1557" i="14"/>
  <c r="I1558" i="14"/>
  <c r="I1559" i="14"/>
  <c r="I1560" i="14"/>
  <c r="I1561" i="14"/>
  <c r="I1562" i="14"/>
  <c r="I1563" i="14"/>
  <c r="I1564" i="14"/>
  <c r="I1565" i="14"/>
  <c r="I1566" i="14"/>
  <c r="I1567" i="14"/>
  <c r="I1568" i="14"/>
  <c r="I1569" i="14"/>
  <c r="I1570" i="14"/>
  <c r="I1571" i="14"/>
  <c r="I1572" i="14"/>
  <c r="I1573" i="14"/>
  <c r="I1574" i="14"/>
  <c r="I1575" i="14"/>
  <c r="I1576" i="14"/>
  <c r="I1577" i="14"/>
  <c r="I1578" i="14"/>
  <c r="I1579" i="14"/>
  <c r="I1580" i="14"/>
  <c r="I1581" i="14"/>
  <c r="I1582" i="14"/>
  <c r="I1583" i="14"/>
  <c r="I1584" i="14"/>
  <c r="I1585" i="14"/>
  <c r="I1586" i="14"/>
  <c r="I1587" i="14"/>
  <c r="I1588" i="14"/>
  <c r="I1589" i="14"/>
  <c r="I1590" i="14"/>
  <c r="I1591" i="14"/>
  <c r="I1592" i="14"/>
  <c r="I1593" i="14"/>
  <c r="I1594" i="14"/>
  <c r="I1595" i="14"/>
  <c r="I1596" i="14"/>
  <c r="I1597" i="14"/>
  <c r="I1598" i="14"/>
  <c r="I1599" i="14"/>
  <c r="I1600" i="14"/>
  <c r="I1601" i="14"/>
  <c r="I1602" i="14"/>
  <c r="I1603" i="14"/>
  <c r="I1604" i="14"/>
  <c r="I1605" i="14"/>
  <c r="I1606" i="14"/>
  <c r="I1607" i="14"/>
  <c r="I1608" i="14"/>
  <c r="I1609" i="14"/>
  <c r="I1610" i="14"/>
  <c r="I1611" i="14"/>
  <c r="I1612" i="14"/>
  <c r="I1613" i="14"/>
  <c r="I1614" i="14"/>
  <c r="I1615" i="14"/>
  <c r="I1616" i="14"/>
  <c r="I1617" i="14"/>
  <c r="I1618" i="14"/>
  <c r="I1619" i="14"/>
  <c r="I1620" i="14"/>
  <c r="I1621" i="14"/>
  <c r="I1622" i="14"/>
  <c r="I1623" i="14"/>
  <c r="I1624" i="14"/>
  <c r="I1625" i="14"/>
  <c r="I1626" i="14"/>
  <c r="I1627" i="14"/>
  <c r="I1628" i="14"/>
  <c r="I1629" i="14"/>
  <c r="I1630" i="14"/>
  <c r="I1631" i="14"/>
  <c r="I1632" i="14"/>
  <c r="I1633" i="14"/>
  <c r="I1634" i="14"/>
  <c r="I1635" i="14"/>
  <c r="I1636" i="14"/>
  <c r="I1637" i="14"/>
  <c r="I1638" i="14"/>
  <c r="I1639" i="14"/>
  <c r="I1640" i="14"/>
  <c r="I1641" i="14"/>
  <c r="I1642" i="14"/>
  <c r="I1643" i="14"/>
  <c r="I1644" i="14"/>
  <c r="I1645" i="14"/>
  <c r="I1646" i="14"/>
  <c r="I1647" i="14"/>
  <c r="I1648" i="14"/>
  <c r="I1649" i="14"/>
  <c r="I1650" i="14"/>
  <c r="I1651" i="14"/>
  <c r="I1652" i="14"/>
  <c r="I1653" i="14"/>
  <c r="I1654" i="14"/>
  <c r="I1655" i="14"/>
  <c r="I1656" i="14"/>
  <c r="I1657" i="14"/>
  <c r="I1658" i="14"/>
  <c r="I1659" i="14"/>
  <c r="I1660" i="14"/>
  <c r="I1661" i="14"/>
  <c r="I1662" i="14"/>
  <c r="I1663" i="14"/>
  <c r="I1664" i="14"/>
  <c r="I1665" i="14"/>
  <c r="I1666" i="14"/>
  <c r="I1667" i="14"/>
  <c r="I1668" i="14"/>
  <c r="I1669" i="14"/>
  <c r="I1670" i="14"/>
  <c r="I1671" i="14"/>
  <c r="I1672" i="14"/>
  <c r="I1673" i="14"/>
  <c r="I1674" i="14"/>
  <c r="I1675" i="14"/>
  <c r="I1676" i="14"/>
  <c r="I1677" i="14"/>
  <c r="I1678" i="14"/>
  <c r="I1679" i="14"/>
  <c r="I1680" i="14"/>
  <c r="I1681" i="14"/>
  <c r="I1682" i="14"/>
  <c r="I1683" i="14"/>
  <c r="I1684" i="14"/>
  <c r="I1685" i="14"/>
  <c r="I1686" i="14"/>
  <c r="I1687" i="14"/>
  <c r="I1688" i="14"/>
  <c r="I1689" i="14"/>
  <c r="I1690" i="14"/>
  <c r="I1691" i="14"/>
  <c r="I1692" i="14"/>
  <c r="I1693" i="14"/>
  <c r="I1694" i="14"/>
  <c r="I1695" i="14"/>
  <c r="I1696" i="14"/>
  <c r="I1697" i="14"/>
  <c r="I1698" i="14"/>
  <c r="I1699" i="14"/>
  <c r="I1700" i="14"/>
  <c r="I1701" i="14"/>
  <c r="I1702" i="14"/>
  <c r="I1703" i="14"/>
  <c r="I1704" i="14"/>
  <c r="I1705" i="14"/>
  <c r="I1706" i="14"/>
  <c r="I1707" i="14"/>
  <c r="I1708" i="14"/>
  <c r="I1709" i="14"/>
  <c r="I1710" i="14"/>
  <c r="I1711" i="14"/>
  <c r="I1712" i="14"/>
  <c r="I1713" i="14"/>
  <c r="I1714" i="14"/>
  <c r="I1715" i="14"/>
  <c r="I1716" i="14"/>
  <c r="I1717" i="14"/>
  <c r="I1718" i="14"/>
  <c r="I1719" i="14"/>
  <c r="I1720" i="14"/>
  <c r="I1721" i="14"/>
  <c r="I1722" i="14"/>
  <c r="I1723" i="14"/>
  <c r="I1724" i="14"/>
  <c r="I1725" i="14"/>
  <c r="I1726" i="14"/>
  <c r="I1727" i="14"/>
  <c r="I1728" i="14"/>
  <c r="I1729" i="14"/>
  <c r="I1730" i="14"/>
  <c r="I1731" i="14"/>
  <c r="I1732" i="14"/>
  <c r="I1733" i="14"/>
  <c r="I1734" i="14"/>
  <c r="I1735" i="14"/>
  <c r="I1736" i="14"/>
  <c r="I1737" i="14"/>
  <c r="I1738" i="14"/>
  <c r="I1739" i="14"/>
  <c r="I1740" i="14"/>
  <c r="I1741" i="14"/>
  <c r="I1742" i="14"/>
  <c r="I1743" i="14"/>
  <c r="I1744" i="14"/>
  <c r="I1745" i="14"/>
  <c r="I1746" i="14"/>
  <c r="I1747" i="14"/>
  <c r="I1748" i="14"/>
  <c r="I1749" i="14"/>
  <c r="I1750" i="14"/>
  <c r="I1751" i="14"/>
  <c r="I1752" i="14"/>
  <c r="I1753" i="14"/>
  <c r="I1754" i="14"/>
  <c r="I1755" i="14"/>
  <c r="I1756" i="14"/>
  <c r="I1757" i="14"/>
  <c r="I1758" i="14"/>
  <c r="I1759" i="14"/>
  <c r="I1760" i="14"/>
  <c r="I1761" i="14"/>
  <c r="I1762" i="14"/>
  <c r="I1763" i="14"/>
  <c r="I1764" i="14"/>
  <c r="I1765" i="14"/>
  <c r="I1766" i="14"/>
  <c r="I1767" i="14"/>
  <c r="I1768" i="14"/>
  <c r="I1769" i="14"/>
  <c r="I1770" i="14"/>
  <c r="I1771" i="14"/>
  <c r="I1772" i="14"/>
  <c r="I1773" i="14"/>
  <c r="I1774" i="14"/>
  <c r="I1775" i="14"/>
  <c r="I1776" i="14"/>
  <c r="I1777" i="14"/>
  <c r="I1778" i="14"/>
  <c r="I1779" i="14"/>
  <c r="I1780" i="14"/>
  <c r="I1781" i="14"/>
  <c r="I1782" i="14"/>
  <c r="I1783" i="14"/>
  <c r="I1784" i="14"/>
  <c r="I1785" i="14"/>
  <c r="I1786" i="14"/>
  <c r="I1787" i="14"/>
  <c r="I1788" i="14"/>
  <c r="I1789" i="14"/>
  <c r="I1790" i="14"/>
  <c r="I1791" i="14"/>
  <c r="I1792" i="14"/>
  <c r="I1793" i="14"/>
  <c r="I1794" i="14"/>
  <c r="I1795" i="14"/>
  <c r="I1796" i="14"/>
  <c r="I1797" i="14"/>
  <c r="I1798" i="14"/>
  <c r="I1799" i="14"/>
  <c r="I1800" i="14"/>
  <c r="I1801" i="14"/>
  <c r="I1802" i="14"/>
  <c r="I1803" i="14"/>
  <c r="I1804" i="14"/>
  <c r="I1805" i="14"/>
  <c r="I1806" i="14"/>
  <c r="I1807" i="14"/>
  <c r="I1808" i="14"/>
  <c r="I1809" i="14"/>
  <c r="I1810" i="14"/>
  <c r="I1811" i="14"/>
  <c r="I1812" i="14"/>
  <c r="I1813" i="14"/>
  <c r="I1814" i="14"/>
  <c r="I1815" i="14"/>
  <c r="I1816" i="14"/>
  <c r="I1817" i="14"/>
  <c r="I1818" i="14"/>
  <c r="I1819" i="14"/>
  <c r="I1820" i="14"/>
  <c r="I1821" i="14"/>
  <c r="I1822" i="14"/>
  <c r="I1823" i="14"/>
  <c r="I1824" i="14"/>
  <c r="I1825" i="14"/>
  <c r="I1826" i="14"/>
  <c r="I1827" i="14"/>
  <c r="I1828" i="14"/>
  <c r="I1829" i="14"/>
  <c r="I1830" i="14"/>
  <c r="I1831" i="14"/>
  <c r="I1832" i="14"/>
  <c r="I1833" i="14"/>
  <c r="I1834" i="14"/>
  <c r="I1835" i="14"/>
  <c r="I1836" i="14"/>
  <c r="I1837" i="14"/>
  <c r="I1838" i="14"/>
  <c r="I1839" i="14"/>
  <c r="I1840" i="14"/>
  <c r="I1841" i="14"/>
  <c r="I1842" i="14"/>
  <c r="I1843" i="14"/>
  <c r="I1844" i="14"/>
  <c r="I1845" i="14"/>
  <c r="I1846" i="14"/>
  <c r="I1847" i="14"/>
  <c r="I1848" i="14"/>
  <c r="I1849" i="14"/>
  <c r="I1850" i="14"/>
  <c r="I1851" i="14"/>
  <c r="I1852" i="14"/>
  <c r="I1853" i="14"/>
  <c r="I1854" i="14"/>
  <c r="I1855" i="14"/>
  <c r="I1856" i="14"/>
  <c r="I1857" i="14"/>
  <c r="I1858" i="14"/>
  <c r="I1859" i="14"/>
  <c r="I1860" i="14"/>
  <c r="I1861" i="14"/>
  <c r="I1862" i="14"/>
  <c r="I1863" i="14"/>
  <c r="I1864" i="14"/>
  <c r="I1865" i="14"/>
  <c r="I1866" i="14"/>
  <c r="I1867" i="14"/>
  <c r="I1868" i="14"/>
  <c r="I1869" i="14"/>
  <c r="I1870" i="14"/>
  <c r="I1871" i="14"/>
  <c r="I1872" i="14"/>
  <c r="I1873" i="14"/>
  <c r="I1874" i="14"/>
  <c r="I1875" i="14"/>
  <c r="I1876" i="14"/>
  <c r="I1877" i="14"/>
  <c r="I1878" i="14"/>
  <c r="I1879" i="14"/>
  <c r="I1880" i="14"/>
  <c r="I1881" i="14"/>
  <c r="I1882" i="14"/>
  <c r="I1883" i="14"/>
  <c r="I1884" i="14"/>
  <c r="I1885" i="14"/>
  <c r="I1886" i="14"/>
  <c r="I1887" i="14"/>
  <c r="I1888" i="14"/>
  <c r="I1889" i="14"/>
  <c r="I1890" i="14"/>
  <c r="I1891" i="14"/>
  <c r="I1892" i="14"/>
  <c r="I1893" i="14"/>
  <c r="I1894" i="14"/>
  <c r="I1895" i="14"/>
  <c r="I1896" i="14"/>
  <c r="I1897" i="14"/>
  <c r="I1898" i="14"/>
  <c r="I1899" i="14"/>
  <c r="I1900" i="14"/>
  <c r="I1901" i="14"/>
  <c r="I1902" i="14"/>
  <c r="I1903" i="14"/>
  <c r="I1904" i="14"/>
  <c r="I1905" i="14"/>
  <c r="I1906" i="14"/>
  <c r="I1907" i="14"/>
  <c r="I1908" i="14"/>
  <c r="I1909" i="14"/>
  <c r="I1910" i="14"/>
  <c r="I1911" i="14"/>
  <c r="I1912" i="14"/>
  <c r="I1913" i="14"/>
  <c r="I1914" i="14"/>
  <c r="I1915" i="14"/>
  <c r="I1916" i="14"/>
  <c r="I1917" i="14"/>
  <c r="I1918" i="14"/>
  <c r="I1919" i="14"/>
  <c r="I1920" i="14"/>
  <c r="I1921" i="14"/>
  <c r="I1922" i="14"/>
  <c r="I1923" i="14"/>
  <c r="I1924" i="14"/>
  <c r="I1925" i="14"/>
  <c r="I1926" i="14"/>
  <c r="I1927" i="14"/>
  <c r="I1928" i="14"/>
  <c r="I1929" i="14"/>
  <c r="I1930" i="14"/>
  <c r="I1931" i="14"/>
  <c r="I1932" i="14"/>
  <c r="I1933" i="14"/>
  <c r="I1934" i="14"/>
  <c r="I1935" i="14"/>
  <c r="I1936" i="14"/>
  <c r="I1937" i="14"/>
  <c r="I1938" i="14"/>
  <c r="I1939" i="14"/>
  <c r="I1940" i="14"/>
  <c r="I1941" i="14"/>
  <c r="I1942" i="14"/>
  <c r="I1943" i="14"/>
  <c r="I1944" i="14"/>
  <c r="I1945" i="14"/>
  <c r="I1946" i="14"/>
  <c r="I1947" i="14"/>
  <c r="I1948" i="14"/>
  <c r="I1949" i="14"/>
  <c r="I1950" i="14"/>
  <c r="I1951" i="14"/>
  <c r="I1952" i="14"/>
  <c r="I1953" i="14"/>
  <c r="I1954" i="14"/>
  <c r="I1955" i="14"/>
  <c r="I1956" i="14"/>
  <c r="I1957" i="14"/>
  <c r="I1958" i="14"/>
  <c r="I1959" i="14"/>
  <c r="I1960" i="14"/>
  <c r="I1961" i="14"/>
  <c r="I1962" i="14"/>
  <c r="I1963" i="14"/>
  <c r="I1964" i="14"/>
  <c r="I1965" i="14"/>
  <c r="I1966" i="14"/>
  <c r="I1967" i="14"/>
  <c r="I1968" i="14"/>
  <c r="I1969" i="14"/>
  <c r="I1970" i="14"/>
  <c r="I1971" i="14"/>
  <c r="I1972" i="14"/>
  <c r="I1973" i="14"/>
  <c r="I1974" i="14"/>
  <c r="I1975" i="14"/>
  <c r="I1976" i="14"/>
  <c r="I1977" i="14"/>
  <c r="I1978" i="14"/>
  <c r="I1979" i="14"/>
  <c r="I1980" i="14"/>
  <c r="I1981" i="14"/>
  <c r="I1982" i="14"/>
  <c r="I1983" i="14"/>
  <c r="I1984" i="14"/>
  <c r="I1985" i="14"/>
  <c r="I1986" i="14"/>
  <c r="I1987" i="14"/>
  <c r="I1988" i="14"/>
  <c r="I1989" i="14"/>
  <c r="I1990" i="14"/>
  <c r="I1991" i="14"/>
  <c r="I1992" i="14"/>
  <c r="I1993" i="14"/>
  <c r="I1994" i="14"/>
  <c r="I1995" i="14"/>
  <c r="I1996" i="14"/>
  <c r="I1997" i="14"/>
  <c r="I1998" i="14"/>
  <c r="I1999" i="14"/>
  <c r="I2000" i="14"/>
  <c r="I2001" i="14"/>
  <c r="I2002" i="14"/>
  <c r="I2003" i="14"/>
  <c r="I2004" i="14"/>
  <c r="I2005" i="14"/>
  <c r="I2006" i="14"/>
  <c r="I2007" i="14"/>
  <c r="I2008" i="14"/>
  <c r="I2009" i="14"/>
  <c r="I2010" i="14"/>
  <c r="I2011" i="14"/>
  <c r="I2012" i="14"/>
  <c r="I2013" i="14"/>
  <c r="I2014" i="14"/>
  <c r="I2015" i="14"/>
  <c r="I2016" i="14"/>
  <c r="I2017" i="14"/>
  <c r="I2018" i="14"/>
  <c r="I2019" i="14"/>
  <c r="I2020" i="14"/>
  <c r="I2021" i="14"/>
  <c r="I2022" i="14"/>
  <c r="I2023" i="14"/>
  <c r="I2024" i="14"/>
  <c r="I2025" i="14"/>
  <c r="I2026" i="14"/>
  <c r="I2027" i="14"/>
  <c r="I2028" i="14"/>
  <c r="I2029" i="14"/>
  <c r="I2030" i="14"/>
  <c r="I2031" i="14"/>
  <c r="I2032" i="14"/>
  <c r="I2033" i="14"/>
  <c r="I2034" i="14"/>
  <c r="I2035" i="14"/>
  <c r="I2036" i="14"/>
  <c r="I2037" i="14"/>
  <c r="I2038" i="14"/>
  <c r="I2039" i="14"/>
  <c r="I2040" i="14"/>
  <c r="I2041" i="14"/>
  <c r="I2042" i="14"/>
  <c r="I2043" i="14"/>
  <c r="I2044" i="14"/>
  <c r="I2045" i="14"/>
  <c r="I2046" i="14"/>
  <c r="I2047" i="14"/>
  <c r="I2048" i="14"/>
  <c r="I2049" i="14"/>
  <c r="I2050" i="14"/>
  <c r="I2051" i="14"/>
  <c r="I2052" i="14"/>
  <c r="I2053" i="14"/>
  <c r="I2054" i="14"/>
  <c r="I2055" i="14"/>
  <c r="I2056" i="14"/>
  <c r="I2057" i="14"/>
  <c r="I2058" i="14"/>
  <c r="I2059" i="14"/>
  <c r="I2060" i="14"/>
  <c r="I2061" i="14"/>
  <c r="I2062" i="14"/>
  <c r="I2063" i="14"/>
  <c r="I2064" i="14"/>
  <c r="I2065" i="14"/>
  <c r="I2066" i="14"/>
  <c r="I2067" i="14"/>
  <c r="I2068" i="14"/>
  <c r="I2069" i="14"/>
  <c r="I2070" i="14"/>
  <c r="I2071" i="14"/>
  <c r="I2072" i="14"/>
  <c r="I2073" i="14"/>
  <c r="I2074" i="14"/>
  <c r="I2075" i="14"/>
  <c r="I2076" i="14"/>
  <c r="I2077" i="14"/>
  <c r="I2078" i="14"/>
  <c r="I2079" i="14"/>
  <c r="I2080" i="14"/>
  <c r="I2081" i="14"/>
  <c r="I2082" i="14"/>
  <c r="I2083" i="14"/>
  <c r="I2084" i="14"/>
  <c r="I2085" i="14"/>
  <c r="I2086" i="14"/>
  <c r="I2087" i="14"/>
  <c r="I2088" i="14"/>
  <c r="I2089" i="14"/>
  <c r="I2090" i="14"/>
  <c r="I2091" i="14"/>
  <c r="I2092" i="14"/>
  <c r="I2093" i="14"/>
  <c r="I2094" i="14"/>
  <c r="I2095" i="14"/>
  <c r="I2096" i="14"/>
  <c r="I2097" i="14"/>
  <c r="I2098" i="14"/>
  <c r="I2099" i="14"/>
  <c r="I2100" i="14"/>
  <c r="I2101" i="14"/>
  <c r="I2102" i="14"/>
  <c r="I2103" i="14"/>
  <c r="I2104" i="14"/>
  <c r="I2105" i="14"/>
  <c r="I2106" i="14"/>
  <c r="I2107" i="14"/>
  <c r="I2108" i="14"/>
  <c r="I2109" i="14"/>
  <c r="I2110" i="14"/>
  <c r="I2111" i="14"/>
  <c r="I2112" i="14"/>
  <c r="I2113" i="14"/>
  <c r="I2114" i="14"/>
  <c r="I2115" i="14"/>
  <c r="I2116" i="14"/>
  <c r="I2117" i="14"/>
  <c r="I2118" i="14"/>
  <c r="I2119" i="14"/>
  <c r="I2120" i="14"/>
  <c r="I2121" i="14"/>
  <c r="I2122" i="14"/>
  <c r="I2123" i="14"/>
  <c r="I2124" i="14"/>
  <c r="I2125" i="14"/>
  <c r="I2126" i="14"/>
  <c r="I2127" i="14"/>
  <c r="I2128" i="14"/>
  <c r="I2129" i="14"/>
  <c r="I2130" i="14"/>
  <c r="I2131" i="14"/>
  <c r="I2132" i="14"/>
  <c r="I2133" i="14"/>
  <c r="I2134" i="14"/>
  <c r="I2135" i="14"/>
  <c r="I2136" i="14"/>
  <c r="I2137" i="14"/>
  <c r="I2138" i="14"/>
  <c r="I2139" i="14"/>
  <c r="I2140" i="14"/>
  <c r="I2141" i="14"/>
  <c r="I2142" i="14"/>
  <c r="I2143" i="14"/>
  <c r="I2144" i="14"/>
  <c r="I2145" i="14"/>
  <c r="I2146" i="14"/>
  <c r="I2147" i="14"/>
  <c r="I2148" i="14"/>
  <c r="I2149" i="14"/>
  <c r="I2150" i="14"/>
  <c r="I2151" i="14"/>
  <c r="I2152" i="14"/>
  <c r="I2153" i="14"/>
  <c r="I2154" i="14"/>
  <c r="I2155" i="14"/>
  <c r="I2156" i="14"/>
  <c r="I2157" i="14"/>
  <c r="I2158" i="14"/>
  <c r="I2159" i="14"/>
  <c r="I2160" i="14"/>
  <c r="I2161" i="14"/>
  <c r="I2162" i="14"/>
  <c r="I2163" i="14"/>
  <c r="I2164" i="14"/>
  <c r="I2165" i="14"/>
  <c r="I2166" i="14"/>
  <c r="I2167" i="14"/>
  <c r="I2168" i="14"/>
  <c r="I2169" i="14"/>
  <c r="I2170" i="14"/>
  <c r="I2171" i="14"/>
  <c r="I2172" i="14"/>
  <c r="I2173" i="14"/>
  <c r="I2174" i="14"/>
  <c r="I2175" i="14"/>
  <c r="I2176" i="14"/>
  <c r="I2177" i="14"/>
  <c r="I2178" i="14"/>
  <c r="I2179" i="14"/>
  <c r="I2180" i="14"/>
  <c r="I2181" i="14"/>
  <c r="I2182" i="14"/>
  <c r="I2183" i="14"/>
  <c r="I2184" i="14"/>
  <c r="I2185" i="14"/>
  <c r="I2186" i="14"/>
  <c r="I2187" i="14"/>
  <c r="I2188" i="14"/>
  <c r="I2189" i="14"/>
  <c r="I2190" i="14"/>
  <c r="I2191" i="14"/>
  <c r="I2192" i="14"/>
  <c r="I2193" i="14"/>
  <c r="I2194" i="14"/>
  <c r="I2195" i="14"/>
  <c r="I2196" i="14"/>
  <c r="I2197" i="14"/>
  <c r="I2198" i="14"/>
  <c r="I2199" i="14"/>
  <c r="I2200" i="14"/>
  <c r="I2201" i="14"/>
  <c r="I2202" i="14"/>
  <c r="I2203" i="14"/>
  <c r="I2204" i="14"/>
  <c r="I2205" i="14"/>
  <c r="I2206" i="14"/>
  <c r="I2207" i="14"/>
  <c r="I2208" i="14"/>
  <c r="I2209" i="14"/>
  <c r="I2210" i="14"/>
  <c r="I2211" i="14"/>
  <c r="I2212" i="14"/>
  <c r="I2213" i="14"/>
  <c r="I2214" i="14"/>
  <c r="I2215" i="14"/>
  <c r="I2216" i="14"/>
  <c r="I2217" i="14"/>
  <c r="I2218" i="14"/>
  <c r="I2219" i="14"/>
  <c r="I2220" i="14"/>
  <c r="I2221" i="14"/>
  <c r="I2222" i="14"/>
  <c r="I2223" i="14"/>
  <c r="I2224" i="14"/>
  <c r="I2225" i="14"/>
  <c r="I2226" i="14"/>
  <c r="I2227" i="14"/>
  <c r="I2228" i="14"/>
  <c r="I2229" i="14"/>
  <c r="I2230" i="14"/>
  <c r="I2231" i="14"/>
  <c r="I2232" i="14"/>
  <c r="I2233" i="14"/>
  <c r="I2234" i="14"/>
  <c r="I2235" i="14"/>
  <c r="I2236" i="14"/>
  <c r="I2237" i="14"/>
  <c r="I2238" i="14"/>
  <c r="I2239" i="14"/>
  <c r="I2240" i="14"/>
  <c r="I2241" i="14"/>
  <c r="I2242" i="14"/>
  <c r="I2243" i="14"/>
  <c r="I2244" i="14"/>
  <c r="I2245" i="14"/>
  <c r="I2246" i="14"/>
  <c r="I2247" i="14"/>
  <c r="I2248" i="14"/>
  <c r="I2249" i="14"/>
  <c r="I2250" i="14"/>
  <c r="I2251" i="14"/>
  <c r="I2252" i="14"/>
  <c r="I2253" i="14"/>
  <c r="I2254" i="14"/>
  <c r="I2255" i="14"/>
  <c r="I2256" i="14"/>
  <c r="I2257" i="14"/>
  <c r="I2258" i="14"/>
  <c r="I2259" i="14"/>
  <c r="I2260" i="14"/>
  <c r="I2261" i="14"/>
  <c r="I2262" i="14"/>
  <c r="I2263" i="14"/>
  <c r="I2264" i="14"/>
  <c r="I2265" i="14"/>
  <c r="I2266" i="14"/>
  <c r="I2267" i="14"/>
  <c r="I2268" i="14"/>
  <c r="I2269" i="14"/>
  <c r="I2270" i="14"/>
  <c r="I2271" i="14"/>
  <c r="I2272" i="14"/>
  <c r="I2273" i="14"/>
  <c r="I2274" i="14"/>
  <c r="I2275" i="14"/>
  <c r="I2276" i="14"/>
  <c r="I2277" i="14"/>
  <c r="I2278" i="14"/>
  <c r="I2279" i="14"/>
  <c r="I2280" i="14"/>
  <c r="I2281" i="14"/>
  <c r="I2282" i="14"/>
  <c r="I2283" i="14"/>
  <c r="I2284" i="14"/>
  <c r="I2285" i="14"/>
  <c r="I2286" i="14"/>
  <c r="I2287" i="14"/>
  <c r="I2288" i="14"/>
  <c r="I2289" i="14"/>
  <c r="I2290" i="14"/>
  <c r="I2291" i="14"/>
  <c r="I2292" i="14"/>
  <c r="I2293" i="14"/>
  <c r="I2294" i="14"/>
  <c r="I2295" i="14"/>
  <c r="I2296" i="14"/>
  <c r="I2297" i="14"/>
  <c r="I2298" i="14"/>
  <c r="I2299" i="14"/>
  <c r="I2300" i="14"/>
  <c r="I2301" i="14"/>
  <c r="I2302" i="14"/>
  <c r="I2303" i="14"/>
  <c r="I2304" i="14"/>
  <c r="I2305" i="14"/>
  <c r="I2306" i="14"/>
  <c r="I2307" i="14"/>
  <c r="I2308" i="14"/>
  <c r="I2309" i="14"/>
  <c r="I2310" i="14"/>
  <c r="I2311" i="14"/>
  <c r="I2312" i="14"/>
  <c r="I2313" i="14"/>
  <c r="I2314" i="14"/>
  <c r="I2315" i="14"/>
  <c r="I2316" i="14"/>
  <c r="I2317" i="14"/>
  <c r="I2318" i="14"/>
  <c r="I2319" i="14"/>
  <c r="I2320" i="14"/>
  <c r="I2321" i="14"/>
  <c r="I2322" i="14"/>
  <c r="I2323" i="14"/>
  <c r="I2324" i="14"/>
  <c r="I2325" i="14"/>
  <c r="I2326" i="14"/>
  <c r="I2327" i="14"/>
  <c r="I2328" i="14"/>
  <c r="I2329" i="14"/>
  <c r="I2330" i="14"/>
  <c r="I2331" i="14"/>
  <c r="I2332" i="14"/>
  <c r="I2333" i="14"/>
  <c r="I2334" i="14"/>
  <c r="I2335" i="14"/>
  <c r="I2336" i="14"/>
  <c r="I2337" i="14"/>
  <c r="I2338" i="14"/>
  <c r="I2339" i="14"/>
  <c r="I2340" i="14"/>
  <c r="I2341" i="14"/>
  <c r="I2342" i="14"/>
  <c r="I2343" i="14"/>
  <c r="I2344" i="14"/>
  <c r="I2345" i="14"/>
  <c r="I2346" i="14"/>
  <c r="I2347" i="14"/>
  <c r="I2348" i="14"/>
  <c r="I2349" i="14"/>
  <c r="I2350" i="14"/>
  <c r="I2351" i="14"/>
  <c r="I2352" i="14"/>
  <c r="I2353" i="14"/>
  <c r="I2354" i="14"/>
  <c r="I2355" i="14"/>
  <c r="I2356" i="14"/>
  <c r="I2357" i="14"/>
  <c r="I2358" i="14"/>
  <c r="I2359" i="14"/>
  <c r="I2360" i="14"/>
  <c r="I2361" i="14"/>
  <c r="I2362" i="14"/>
  <c r="I2363" i="14"/>
  <c r="I2364" i="14"/>
  <c r="I2365" i="14"/>
  <c r="I2366" i="14"/>
  <c r="I2367" i="14"/>
  <c r="I2368" i="14"/>
  <c r="I2369" i="14"/>
  <c r="I2370" i="14"/>
  <c r="I2371" i="14"/>
  <c r="I2372" i="14"/>
  <c r="I2373" i="14"/>
  <c r="I2374" i="14"/>
  <c r="I2375" i="14"/>
  <c r="I2376" i="14"/>
  <c r="I2377" i="14"/>
  <c r="I2378" i="14"/>
  <c r="I2379" i="14"/>
  <c r="I2380" i="14"/>
  <c r="I2381" i="14"/>
  <c r="I2382" i="14"/>
  <c r="I2383" i="14"/>
  <c r="I2384" i="14"/>
  <c r="I2385" i="14"/>
  <c r="I2386" i="14"/>
  <c r="I2387" i="14"/>
  <c r="I2388" i="14"/>
  <c r="I2389" i="14"/>
  <c r="I2390" i="14"/>
  <c r="I2391" i="14"/>
  <c r="I2392" i="14"/>
  <c r="I2393" i="14"/>
  <c r="I2394" i="14"/>
  <c r="I2395" i="14"/>
  <c r="I2396" i="14"/>
  <c r="I2397" i="14"/>
  <c r="I2398" i="14"/>
  <c r="I2399" i="14"/>
  <c r="I2400" i="14"/>
  <c r="I2401" i="14"/>
  <c r="I2402" i="14"/>
  <c r="I2403" i="14"/>
  <c r="I2404" i="14"/>
  <c r="I2405" i="14"/>
  <c r="I2406" i="14"/>
  <c r="I2407" i="14"/>
  <c r="I2408" i="14"/>
  <c r="I2409" i="14"/>
  <c r="I2410" i="14"/>
  <c r="I2411" i="14"/>
  <c r="I2412" i="14"/>
  <c r="I2413" i="14"/>
  <c r="I2414" i="14"/>
  <c r="I2415" i="14"/>
  <c r="I2416" i="14"/>
  <c r="I2417" i="14"/>
  <c r="I2418" i="14"/>
  <c r="I2419" i="14"/>
  <c r="I2420" i="14"/>
  <c r="I2421" i="14"/>
  <c r="I2422" i="14"/>
  <c r="I2423" i="14"/>
  <c r="I2424" i="14"/>
  <c r="I2425" i="14"/>
  <c r="I2426" i="14"/>
  <c r="I2427" i="14"/>
  <c r="I2428" i="14"/>
  <c r="I2429" i="14"/>
  <c r="I2430" i="14"/>
  <c r="I2431" i="14"/>
  <c r="I2432" i="14"/>
  <c r="I2433" i="14"/>
  <c r="I2434" i="14"/>
  <c r="I2435" i="14"/>
  <c r="I2436" i="14"/>
  <c r="I2437" i="14"/>
  <c r="I2438" i="14"/>
  <c r="I2439" i="14"/>
  <c r="I2440" i="14"/>
  <c r="I2441" i="14"/>
  <c r="I2442" i="14"/>
  <c r="I2443" i="14"/>
  <c r="I2444" i="14"/>
  <c r="I2445" i="14"/>
  <c r="I2446" i="14"/>
  <c r="I2447" i="14"/>
  <c r="I2448" i="14"/>
  <c r="I2449" i="14"/>
  <c r="I2450" i="14"/>
  <c r="I2451" i="14"/>
  <c r="I2452" i="14"/>
  <c r="I2453" i="14"/>
  <c r="I2454" i="14"/>
  <c r="I2455" i="14"/>
  <c r="I2456" i="14"/>
  <c r="I2457" i="14"/>
  <c r="I2458" i="14"/>
  <c r="I2459" i="14"/>
  <c r="I2460" i="14"/>
  <c r="I2461" i="14"/>
  <c r="I2462" i="14"/>
  <c r="I2463" i="14"/>
  <c r="I2464" i="14"/>
  <c r="I2465" i="14"/>
  <c r="I2466" i="14"/>
  <c r="I2467" i="14"/>
  <c r="I2468" i="14"/>
  <c r="I2469" i="14"/>
  <c r="I2470" i="14"/>
  <c r="I2471" i="14"/>
  <c r="I2472" i="14"/>
  <c r="I2473" i="14"/>
  <c r="I2474" i="14"/>
  <c r="I2475" i="14"/>
  <c r="I2476" i="14"/>
  <c r="I2477" i="14"/>
  <c r="I2478" i="14"/>
  <c r="I2479" i="14"/>
  <c r="I2480" i="14"/>
  <c r="I2481" i="14"/>
  <c r="I2482" i="14"/>
  <c r="I2483" i="14"/>
  <c r="I2484" i="14"/>
  <c r="I2485" i="14"/>
  <c r="I2486" i="14"/>
  <c r="I2487" i="14"/>
  <c r="I2488" i="14"/>
  <c r="I2489" i="14"/>
  <c r="I2490" i="14"/>
  <c r="I2491" i="14"/>
  <c r="I2492" i="14"/>
  <c r="I2493" i="14"/>
  <c r="I2494" i="14"/>
  <c r="I2495" i="14"/>
  <c r="I2496" i="14"/>
  <c r="I2497" i="14"/>
  <c r="I2498" i="14"/>
  <c r="I2499" i="14"/>
  <c r="I2500" i="14"/>
  <c r="I2501" i="14"/>
  <c r="I2502" i="14"/>
  <c r="I2503" i="14"/>
  <c r="I2504" i="14"/>
  <c r="I2505" i="14"/>
  <c r="I2506" i="14"/>
  <c r="I2507" i="14"/>
  <c r="I2508" i="14"/>
  <c r="I2509" i="14"/>
  <c r="I2510" i="14"/>
  <c r="I2511" i="14"/>
  <c r="I2512" i="14"/>
  <c r="I2513" i="14"/>
  <c r="I2514" i="14"/>
  <c r="I2515" i="14"/>
  <c r="I2516" i="14"/>
  <c r="I2517" i="14"/>
  <c r="I2518" i="14"/>
  <c r="I2519" i="14"/>
  <c r="I2520" i="14"/>
  <c r="I2521" i="14"/>
  <c r="I2522" i="14"/>
  <c r="I2523" i="14"/>
  <c r="I2524" i="14"/>
  <c r="I2525" i="14"/>
  <c r="I2526" i="14"/>
  <c r="I2527" i="14"/>
  <c r="I2528" i="14"/>
  <c r="I2529" i="14"/>
  <c r="I2530" i="14"/>
  <c r="I2531" i="14"/>
  <c r="I2532" i="14"/>
  <c r="I2533" i="14"/>
  <c r="I2534" i="14"/>
  <c r="I2535" i="14"/>
  <c r="I2536" i="14"/>
  <c r="I2537" i="14"/>
  <c r="I2538" i="14"/>
  <c r="I2539" i="14"/>
  <c r="I2540" i="14"/>
  <c r="I2541" i="14"/>
  <c r="I2542" i="14"/>
  <c r="I2543" i="14"/>
  <c r="I2544" i="14"/>
  <c r="I2545" i="14"/>
  <c r="I2546" i="14"/>
  <c r="I2547" i="14"/>
  <c r="I2548" i="14"/>
  <c r="I2549" i="14"/>
  <c r="I2550" i="14"/>
  <c r="I2551" i="14"/>
  <c r="I2552" i="14"/>
  <c r="I2553" i="14"/>
  <c r="I2554" i="14"/>
  <c r="I2555" i="14"/>
  <c r="I2556" i="14"/>
  <c r="I2557" i="14"/>
  <c r="I2558" i="14"/>
  <c r="I2559" i="14"/>
  <c r="I2560" i="14"/>
  <c r="I2561" i="14"/>
  <c r="I2562" i="14"/>
  <c r="I2563" i="14"/>
  <c r="I2564" i="14"/>
  <c r="I2565" i="14"/>
  <c r="I2566" i="14"/>
  <c r="I2567" i="14"/>
  <c r="I2568" i="14"/>
  <c r="I2569" i="14"/>
  <c r="I2570" i="14"/>
  <c r="I2571" i="14"/>
  <c r="I2572" i="14"/>
  <c r="I2573" i="14"/>
  <c r="I2574" i="14"/>
  <c r="I2575" i="14"/>
  <c r="I2576" i="14"/>
  <c r="I2577" i="14"/>
  <c r="I2578" i="14"/>
  <c r="I2579" i="14"/>
  <c r="I2580" i="14"/>
  <c r="I2581" i="14"/>
  <c r="I2582" i="14"/>
  <c r="I2583" i="14"/>
  <c r="I2584" i="14"/>
  <c r="I2585" i="14"/>
  <c r="I2586" i="14"/>
  <c r="I2587" i="14"/>
  <c r="I2588" i="14"/>
  <c r="I2589" i="14"/>
  <c r="I2590" i="14"/>
  <c r="I2591" i="14"/>
  <c r="I2592" i="14"/>
  <c r="I2593" i="14"/>
  <c r="I2594" i="14"/>
  <c r="I2595" i="14"/>
  <c r="I2596" i="14"/>
  <c r="I2597" i="14"/>
  <c r="I2598" i="14"/>
  <c r="I2599" i="14"/>
  <c r="I2600" i="14"/>
  <c r="I2601" i="14"/>
  <c r="I2602" i="14"/>
  <c r="I2603" i="14"/>
  <c r="I2604" i="14"/>
  <c r="I2605" i="14"/>
  <c r="I2606" i="14"/>
  <c r="I2607" i="14"/>
  <c r="I2608" i="14"/>
  <c r="I2609" i="14"/>
  <c r="I2610" i="14"/>
  <c r="I2611" i="14"/>
  <c r="I2612" i="14"/>
  <c r="I2613" i="14"/>
  <c r="I2614" i="14"/>
  <c r="I2615" i="14"/>
  <c r="I2616" i="14"/>
  <c r="I2617" i="14"/>
  <c r="I2618" i="14"/>
  <c r="I2619" i="14"/>
  <c r="I2620" i="14"/>
  <c r="I2621" i="14"/>
  <c r="I2622" i="14"/>
  <c r="I2623" i="14"/>
  <c r="I2624" i="14"/>
  <c r="I2625" i="14"/>
  <c r="I2626" i="14"/>
  <c r="I2627" i="14"/>
  <c r="I2628" i="14"/>
  <c r="I2629" i="14"/>
  <c r="I2630" i="14"/>
  <c r="I2631" i="14"/>
  <c r="I2632" i="14"/>
  <c r="I2633" i="14"/>
  <c r="I2634" i="14"/>
  <c r="I2635" i="14"/>
  <c r="I2636" i="14"/>
  <c r="I2637" i="14"/>
  <c r="I2638" i="14"/>
  <c r="I2639" i="14"/>
  <c r="I2640" i="14"/>
  <c r="I2641" i="14"/>
  <c r="I2642" i="14"/>
  <c r="I2643" i="14"/>
  <c r="I2644" i="14"/>
  <c r="I2645" i="14"/>
  <c r="I2646" i="14"/>
  <c r="I2647" i="14"/>
  <c r="I2648" i="14"/>
  <c r="I2649" i="14"/>
  <c r="I2650" i="14"/>
  <c r="I2651" i="14"/>
  <c r="I2652" i="14"/>
  <c r="I2653" i="14"/>
  <c r="I2654" i="14"/>
  <c r="I2655" i="14"/>
  <c r="I2656" i="14"/>
  <c r="I2657" i="14"/>
  <c r="I2658" i="14"/>
  <c r="I2659" i="14"/>
  <c r="I2660" i="14"/>
  <c r="I2661" i="14"/>
  <c r="I2662" i="14"/>
  <c r="I2663" i="14"/>
  <c r="I2664" i="14"/>
  <c r="I2665" i="14"/>
  <c r="I2666" i="14"/>
  <c r="I2667" i="14"/>
  <c r="I2668" i="14"/>
  <c r="I2669" i="14"/>
  <c r="I2670" i="14"/>
  <c r="I2671" i="14"/>
  <c r="I2672" i="14"/>
  <c r="I2673" i="14"/>
  <c r="I2674" i="14"/>
  <c r="I2675" i="14"/>
  <c r="I2676" i="14"/>
  <c r="I2677" i="14"/>
  <c r="I2678" i="14"/>
  <c r="I2679" i="14"/>
  <c r="I2680" i="14"/>
  <c r="I2681" i="14"/>
  <c r="I2682" i="14"/>
  <c r="I2683" i="14"/>
  <c r="I2684" i="14"/>
  <c r="I2685" i="14"/>
  <c r="I2686" i="14"/>
  <c r="I2687" i="14"/>
  <c r="I2688" i="14"/>
  <c r="I2689" i="14"/>
  <c r="I2690" i="14"/>
  <c r="I2691" i="14"/>
  <c r="I2692" i="14"/>
  <c r="I2693" i="14"/>
  <c r="I2694" i="14"/>
  <c r="I2695" i="14"/>
  <c r="I2696" i="14"/>
  <c r="I2697" i="14"/>
  <c r="I2698" i="14"/>
  <c r="I2699" i="14"/>
  <c r="I2700" i="14"/>
  <c r="I2701" i="14"/>
  <c r="I2702" i="14"/>
  <c r="I2703" i="14"/>
  <c r="I2704" i="14"/>
  <c r="I2705" i="14"/>
  <c r="I2706" i="14"/>
  <c r="I2707" i="14"/>
  <c r="I2708" i="14"/>
  <c r="I2709" i="14"/>
  <c r="I2710" i="14"/>
  <c r="I2711" i="14"/>
  <c r="I2712" i="14"/>
  <c r="I2713" i="14"/>
  <c r="I2714" i="14"/>
  <c r="I2715" i="14"/>
  <c r="I2716" i="14"/>
  <c r="I2717" i="14"/>
  <c r="I2718" i="14"/>
  <c r="I2719" i="14"/>
  <c r="I2720" i="14"/>
  <c r="I2721" i="14"/>
  <c r="I2722" i="14"/>
  <c r="I2723" i="14"/>
  <c r="I2724" i="14"/>
  <c r="I2725" i="14"/>
  <c r="I2726" i="14"/>
  <c r="I2727" i="14"/>
  <c r="I2728" i="14"/>
  <c r="I2729" i="14"/>
  <c r="I2730" i="14"/>
  <c r="I2731" i="14"/>
  <c r="I2732" i="14"/>
  <c r="I2733" i="14"/>
  <c r="I2734" i="14"/>
  <c r="I2735" i="14"/>
  <c r="I2736" i="14"/>
  <c r="I2737" i="14"/>
  <c r="I2738" i="14"/>
  <c r="I2739" i="14"/>
  <c r="I2740" i="14"/>
  <c r="I2741" i="14"/>
  <c r="I2742" i="14"/>
  <c r="I2743" i="14"/>
  <c r="I2744" i="14"/>
  <c r="I2745" i="14"/>
  <c r="I2746" i="14"/>
  <c r="I2747" i="14"/>
  <c r="I2748" i="14"/>
  <c r="I2749" i="14"/>
  <c r="I2750" i="14"/>
  <c r="I2751" i="14"/>
  <c r="I2752" i="14"/>
  <c r="I2753" i="14"/>
  <c r="I2754" i="14"/>
  <c r="I2755" i="14"/>
  <c r="I2756" i="14"/>
  <c r="I2757" i="14"/>
  <c r="I2758" i="14"/>
  <c r="I2759" i="14"/>
  <c r="I2760" i="14"/>
  <c r="I2761" i="14"/>
  <c r="I2762" i="14"/>
  <c r="I2763" i="14"/>
  <c r="I2764" i="14"/>
  <c r="I2765" i="14"/>
  <c r="I2766" i="14"/>
  <c r="I2767" i="14"/>
  <c r="I2768" i="14"/>
  <c r="I2769" i="14"/>
  <c r="I2770" i="14"/>
  <c r="I2771" i="14"/>
  <c r="I2772" i="14"/>
  <c r="I2773" i="14"/>
  <c r="I2774" i="14"/>
  <c r="I2775" i="14"/>
  <c r="I2776" i="14"/>
  <c r="I2777" i="14"/>
  <c r="I2778" i="14"/>
  <c r="I2779" i="14"/>
  <c r="I2780" i="14"/>
  <c r="I2781" i="14"/>
  <c r="I2782" i="14"/>
  <c r="I2783" i="14"/>
  <c r="I2784" i="14"/>
  <c r="I2785" i="14"/>
  <c r="I2786" i="14"/>
  <c r="I2787" i="14"/>
  <c r="I2788" i="14"/>
  <c r="I2789" i="14"/>
  <c r="I2790" i="14"/>
  <c r="I2791" i="14"/>
  <c r="I2792" i="14"/>
  <c r="I2793" i="14"/>
  <c r="I2794" i="14"/>
  <c r="I2795" i="14"/>
  <c r="I2796" i="14"/>
  <c r="I2797" i="14"/>
  <c r="I2798" i="14"/>
  <c r="I2799" i="14"/>
  <c r="I2800" i="14"/>
  <c r="I2801" i="14"/>
  <c r="I2802" i="14"/>
  <c r="I2803" i="14"/>
  <c r="I2804" i="14"/>
  <c r="I2805" i="14"/>
  <c r="I2806" i="14"/>
  <c r="I2807" i="14"/>
  <c r="I2808" i="14"/>
  <c r="I2809" i="14"/>
  <c r="I2810" i="14"/>
  <c r="I2811" i="14"/>
  <c r="I2812" i="14"/>
  <c r="I2813" i="14"/>
  <c r="I2814" i="14"/>
  <c r="I2815" i="14"/>
  <c r="I2816" i="14"/>
  <c r="I2817" i="14"/>
  <c r="I2818" i="14"/>
  <c r="I2819" i="14"/>
  <c r="I2820" i="14"/>
  <c r="I2821" i="14"/>
  <c r="I2822" i="14"/>
  <c r="I2823" i="14"/>
  <c r="I2824" i="14"/>
  <c r="I2825" i="14"/>
  <c r="I2826" i="14"/>
  <c r="I2827" i="14"/>
  <c r="I2828" i="14"/>
  <c r="I2829" i="14"/>
  <c r="I2830" i="14"/>
  <c r="I2831" i="14"/>
  <c r="I2832" i="14"/>
  <c r="I2833" i="14"/>
  <c r="I2834" i="14"/>
  <c r="I2835" i="14"/>
  <c r="I2836" i="14"/>
  <c r="I2837" i="14"/>
  <c r="I2838" i="14"/>
  <c r="I2839" i="14"/>
  <c r="I2840" i="14"/>
  <c r="I2841" i="14"/>
  <c r="I2842" i="14"/>
  <c r="I2843" i="14"/>
  <c r="I2844" i="14"/>
  <c r="I2845" i="14"/>
  <c r="I2846" i="14"/>
  <c r="I2847" i="14"/>
  <c r="I2848" i="14"/>
  <c r="I2849" i="14"/>
  <c r="I2850" i="14"/>
  <c r="I2851" i="14"/>
  <c r="I2852" i="14"/>
  <c r="I2853" i="14"/>
  <c r="I2854" i="14"/>
  <c r="I2855" i="14"/>
  <c r="I2856" i="14"/>
  <c r="I2857" i="14"/>
  <c r="I2858" i="14"/>
  <c r="I2859" i="14"/>
  <c r="I2860" i="14"/>
  <c r="I2861" i="14"/>
  <c r="I2862" i="14"/>
  <c r="I2863" i="14"/>
  <c r="I2864" i="14"/>
  <c r="I2865" i="14"/>
  <c r="I2866" i="14"/>
  <c r="I2867" i="14"/>
  <c r="I2868" i="14"/>
  <c r="I2869" i="14"/>
  <c r="I2870" i="14"/>
  <c r="I2871" i="14"/>
  <c r="I2872" i="14"/>
  <c r="I2873" i="14"/>
  <c r="I2874" i="14"/>
  <c r="I2875" i="14"/>
  <c r="I2876" i="14"/>
  <c r="I2877" i="14"/>
  <c r="I2878" i="14"/>
  <c r="I2879" i="14"/>
  <c r="I2880" i="14"/>
  <c r="I2881" i="14"/>
  <c r="I2882" i="14"/>
  <c r="I2883" i="14"/>
  <c r="I2884" i="14"/>
  <c r="I2885" i="14"/>
  <c r="I2886" i="14"/>
  <c r="I2887" i="14"/>
  <c r="I2888" i="14"/>
  <c r="I2889" i="14"/>
  <c r="I2890" i="14"/>
  <c r="I2891" i="14"/>
  <c r="I2892" i="14"/>
  <c r="I2893" i="14"/>
  <c r="I2894" i="14"/>
  <c r="I2895" i="14"/>
  <c r="I2896" i="14"/>
  <c r="I2897" i="14"/>
  <c r="I2898" i="14"/>
  <c r="I2899" i="14"/>
  <c r="I2900" i="14"/>
  <c r="I2901" i="14"/>
  <c r="I2902" i="14"/>
  <c r="I2903" i="14"/>
  <c r="I2904" i="14"/>
  <c r="I2905" i="14"/>
  <c r="I2906" i="14"/>
  <c r="I2907" i="14"/>
  <c r="I2908" i="14"/>
  <c r="I2909" i="14"/>
  <c r="I2910" i="14"/>
  <c r="I2911" i="14"/>
  <c r="I2912" i="14"/>
  <c r="I2913" i="14"/>
  <c r="I2914" i="14"/>
  <c r="I2915" i="14"/>
  <c r="I2916" i="14"/>
  <c r="I2917" i="14"/>
  <c r="I2918" i="14"/>
  <c r="I2919" i="14"/>
  <c r="I2920" i="14"/>
  <c r="I2921" i="14"/>
  <c r="I2922" i="14"/>
  <c r="I2923" i="14"/>
  <c r="I2924" i="14"/>
  <c r="I2925" i="14"/>
  <c r="I2926" i="14"/>
  <c r="I2927" i="14"/>
  <c r="I2928" i="14"/>
  <c r="I2929" i="14"/>
  <c r="I2930" i="14"/>
  <c r="I2931" i="14"/>
  <c r="I2932" i="14"/>
  <c r="I2933" i="14"/>
  <c r="I2934" i="14"/>
  <c r="I2935" i="14"/>
  <c r="I2936" i="14"/>
  <c r="I2937" i="14"/>
  <c r="I2938" i="14"/>
  <c r="I2939" i="14"/>
  <c r="I2940" i="14"/>
  <c r="I2941" i="14"/>
  <c r="I2942" i="14"/>
  <c r="I2943" i="14"/>
  <c r="I2944" i="14"/>
  <c r="I2945" i="14"/>
  <c r="I2946" i="14"/>
  <c r="I2947" i="14"/>
  <c r="I2948" i="14"/>
  <c r="I2949" i="14"/>
  <c r="I2950" i="14"/>
  <c r="I2951" i="14"/>
  <c r="I2952" i="14"/>
  <c r="I2953" i="14"/>
  <c r="I2954" i="14"/>
  <c r="I2955" i="14"/>
  <c r="I2956" i="14"/>
  <c r="I2957" i="14"/>
  <c r="I2958" i="14"/>
  <c r="I2959" i="14"/>
  <c r="I2960" i="14"/>
  <c r="I2961" i="14"/>
  <c r="I2962" i="14"/>
  <c r="I2963" i="14"/>
  <c r="I2964" i="14"/>
  <c r="I2965" i="14"/>
  <c r="I2966" i="14"/>
  <c r="I2967" i="14"/>
  <c r="I2968" i="14"/>
  <c r="I2969" i="14"/>
  <c r="I2970" i="14"/>
  <c r="I2971" i="14"/>
  <c r="I2972" i="14"/>
  <c r="I2973" i="14"/>
  <c r="I2974" i="14"/>
  <c r="I2975" i="14"/>
  <c r="I2976" i="14"/>
  <c r="I2977" i="14"/>
  <c r="I2978" i="14"/>
  <c r="I2979" i="14"/>
  <c r="I2980" i="14"/>
  <c r="I2981" i="14"/>
  <c r="I2982" i="14"/>
  <c r="I2983" i="14"/>
  <c r="I2984" i="14"/>
  <c r="I2985" i="14"/>
  <c r="I2986" i="14"/>
  <c r="I2987" i="14"/>
  <c r="I2988" i="14"/>
  <c r="I2989" i="14"/>
  <c r="I2990" i="14"/>
  <c r="I2991" i="14"/>
  <c r="I2992" i="14"/>
  <c r="I2993" i="14"/>
  <c r="I2994" i="14"/>
  <c r="I2995" i="14"/>
  <c r="I2996" i="14"/>
  <c r="I2997" i="14"/>
  <c r="I2998" i="14"/>
  <c r="I2999" i="14"/>
  <c r="I3000" i="14"/>
  <c r="I3001" i="14"/>
  <c r="I3002" i="14"/>
  <c r="I3003" i="14"/>
  <c r="I3004" i="14"/>
  <c r="I3005" i="14"/>
  <c r="I3006" i="14"/>
  <c r="I3007" i="14"/>
  <c r="I3008" i="14"/>
  <c r="I3009" i="14"/>
  <c r="I3010" i="14"/>
  <c r="I3011" i="14"/>
  <c r="I3012" i="14"/>
  <c r="I3013" i="14"/>
  <c r="I3014" i="14"/>
  <c r="I3015" i="14"/>
  <c r="I3016" i="14"/>
  <c r="I3017" i="14"/>
  <c r="I3018" i="14"/>
  <c r="I3019" i="14"/>
  <c r="I3020" i="14"/>
  <c r="I3021" i="14"/>
  <c r="I3022" i="14"/>
  <c r="I3023" i="14"/>
  <c r="I3024" i="14"/>
  <c r="I3025" i="14"/>
  <c r="I3026" i="14"/>
  <c r="I3027" i="14"/>
  <c r="I3028" i="14"/>
  <c r="I3029" i="14"/>
  <c r="I3030" i="14"/>
  <c r="I3031" i="14"/>
  <c r="I3032" i="14"/>
  <c r="I3033" i="14"/>
  <c r="I3034" i="14"/>
  <c r="I3035" i="14"/>
  <c r="I3036" i="14"/>
  <c r="I3037" i="14"/>
  <c r="I3038" i="14"/>
  <c r="I3039" i="14"/>
  <c r="I3040" i="14"/>
  <c r="I3041" i="14"/>
  <c r="I3042" i="14"/>
  <c r="I3043" i="14"/>
  <c r="I3044" i="14"/>
  <c r="I3045" i="14"/>
  <c r="I3046" i="14"/>
  <c r="I3047" i="14"/>
  <c r="I3048" i="14"/>
  <c r="I3049" i="14"/>
  <c r="I3050" i="14"/>
  <c r="I3051" i="14"/>
  <c r="I3052" i="14"/>
  <c r="I3053" i="14"/>
  <c r="I3054" i="14"/>
  <c r="I3055" i="14"/>
  <c r="I3056" i="14"/>
  <c r="I3057" i="14"/>
  <c r="I3058" i="14"/>
  <c r="I3059" i="14"/>
  <c r="I3060" i="14"/>
  <c r="I3061" i="14"/>
  <c r="I3062" i="14"/>
  <c r="I3063" i="14"/>
  <c r="I3064" i="14"/>
  <c r="I3065" i="14"/>
  <c r="I3066" i="14"/>
  <c r="I3067" i="14"/>
  <c r="I3068" i="14"/>
  <c r="I3069" i="14"/>
  <c r="I3070" i="14"/>
  <c r="I3071" i="14"/>
  <c r="I3072" i="14"/>
  <c r="I3073" i="14"/>
  <c r="I3074" i="14"/>
  <c r="I3075" i="14"/>
  <c r="I3076" i="14"/>
  <c r="I3077" i="14"/>
  <c r="I3078" i="14"/>
  <c r="I3079" i="14"/>
  <c r="I3080" i="14"/>
  <c r="I3081" i="14"/>
  <c r="I3082" i="14"/>
  <c r="I3083" i="14"/>
  <c r="I3084" i="14"/>
  <c r="I3085" i="14"/>
  <c r="I3086" i="14"/>
  <c r="I3087" i="14"/>
  <c r="I3088" i="14"/>
  <c r="I3089" i="14"/>
  <c r="I3090" i="14"/>
  <c r="I3091" i="14"/>
  <c r="I3092" i="14"/>
  <c r="I3093" i="14"/>
  <c r="I3094" i="14"/>
  <c r="I3095" i="14"/>
  <c r="I3096" i="14"/>
  <c r="I3097" i="14"/>
  <c r="I3098" i="14"/>
  <c r="I3099" i="14"/>
  <c r="I3100" i="14"/>
  <c r="I3101" i="14"/>
  <c r="I3102" i="14"/>
  <c r="I3103" i="14"/>
  <c r="I3104" i="14"/>
  <c r="I3105" i="14"/>
  <c r="I3106" i="14"/>
  <c r="I3107" i="14"/>
  <c r="I3108" i="14"/>
  <c r="I3109" i="14"/>
  <c r="I3110" i="14"/>
  <c r="I3111" i="14"/>
  <c r="I3112" i="14"/>
  <c r="I3113" i="14"/>
  <c r="I3114" i="14"/>
  <c r="I3115" i="14"/>
  <c r="I3116" i="14"/>
  <c r="I3117" i="14"/>
  <c r="I3118" i="14"/>
  <c r="I3119" i="14"/>
  <c r="I3120" i="14"/>
  <c r="I3121" i="14"/>
  <c r="I3122" i="14"/>
  <c r="I3123" i="14"/>
  <c r="I3124" i="14"/>
  <c r="I3125" i="14"/>
  <c r="I3126" i="14"/>
  <c r="I3127" i="14"/>
  <c r="I3128" i="14"/>
  <c r="I3129" i="14"/>
  <c r="I3130" i="14"/>
  <c r="I3131" i="14"/>
  <c r="I3132" i="14"/>
  <c r="I3133" i="14"/>
  <c r="I3134" i="14"/>
  <c r="I3135" i="14"/>
  <c r="I3136" i="14"/>
  <c r="I3137" i="14"/>
  <c r="I3138" i="14"/>
  <c r="I3139" i="14"/>
  <c r="I3140" i="14"/>
  <c r="I3141" i="14"/>
  <c r="I3142" i="14"/>
  <c r="I3143" i="14"/>
  <c r="I3144" i="14"/>
  <c r="I3145" i="14"/>
  <c r="I3146" i="14"/>
  <c r="I3147" i="14"/>
  <c r="I3148" i="14"/>
  <c r="I3149" i="14"/>
  <c r="I3150" i="14"/>
  <c r="I3151" i="14"/>
  <c r="I3152" i="14"/>
  <c r="I3153" i="14"/>
  <c r="I3154" i="14"/>
  <c r="I3155" i="14"/>
  <c r="I3156" i="14"/>
  <c r="I3157" i="14"/>
  <c r="I3158" i="14"/>
  <c r="I3159" i="14"/>
  <c r="I3160" i="14"/>
  <c r="I3161" i="14"/>
  <c r="I3162" i="14"/>
  <c r="I3163" i="14"/>
  <c r="I3164" i="14"/>
  <c r="I3165" i="14"/>
  <c r="I3166" i="14"/>
  <c r="I3167" i="14"/>
  <c r="I3168" i="14"/>
  <c r="I3169" i="14"/>
  <c r="I3170" i="14"/>
  <c r="I3171" i="14"/>
  <c r="I3172" i="14"/>
  <c r="I3173" i="14"/>
  <c r="I3174" i="14"/>
  <c r="I3175" i="14"/>
  <c r="I3176" i="14"/>
  <c r="I3177" i="14"/>
  <c r="I3178" i="14"/>
  <c r="I3179" i="14"/>
  <c r="I3180" i="14"/>
  <c r="I3181" i="14"/>
  <c r="I3182" i="14"/>
  <c r="I3183" i="14"/>
  <c r="I3184" i="14"/>
  <c r="I3185" i="14"/>
  <c r="I3186" i="14"/>
  <c r="I3187" i="14"/>
  <c r="I3188" i="14"/>
  <c r="I3189" i="14"/>
  <c r="I3190" i="14"/>
  <c r="I3191" i="14"/>
  <c r="I3192" i="14"/>
  <c r="I3193" i="14"/>
  <c r="I3194" i="14"/>
  <c r="I3195" i="14"/>
  <c r="I3196" i="14"/>
  <c r="I3197" i="14"/>
  <c r="I3198" i="14"/>
  <c r="I3199" i="14"/>
  <c r="I3200" i="14"/>
  <c r="I3201" i="14"/>
  <c r="I3202" i="14"/>
  <c r="I3203" i="14"/>
  <c r="I3204" i="14"/>
  <c r="I3205" i="14"/>
  <c r="I3206" i="14"/>
  <c r="I3207" i="14"/>
  <c r="I3208" i="14"/>
  <c r="I3209" i="14"/>
  <c r="I3210" i="14"/>
  <c r="I3211" i="14"/>
  <c r="I3212" i="14"/>
  <c r="I3213" i="14"/>
  <c r="I3214" i="14"/>
  <c r="I3215" i="14"/>
  <c r="I3216" i="14"/>
  <c r="I3217" i="14"/>
  <c r="I3218" i="14"/>
  <c r="I3219" i="14"/>
  <c r="I3220" i="14"/>
  <c r="I3221" i="14"/>
  <c r="I3222" i="14"/>
  <c r="I3223" i="14"/>
  <c r="I3224" i="14"/>
  <c r="I3225" i="14"/>
  <c r="I3226" i="14"/>
  <c r="I3227" i="14"/>
  <c r="I3228" i="14"/>
  <c r="I3229" i="14"/>
  <c r="I3230" i="14"/>
  <c r="I3231" i="14"/>
  <c r="I3232" i="14"/>
  <c r="I3233" i="14"/>
  <c r="I3234" i="14"/>
  <c r="I3235" i="14"/>
  <c r="I3236" i="14"/>
  <c r="I3237" i="14"/>
  <c r="I3238" i="14"/>
  <c r="I3239" i="14"/>
  <c r="I3240" i="14"/>
  <c r="I3241" i="14"/>
  <c r="I3242" i="14"/>
  <c r="I3243" i="14"/>
  <c r="I3244" i="14"/>
  <c r="I3245" i="14"/>
  <c r="I3246" i="14"/>
  <c r="I3247" i="14"/>
  <c r="I3248" i="14"/>
  <c r="I3249" i="14"/>
  <c r="I3250" i="14"/>
  <c r="I3251" i="14"/>
  <c r="I3252" i="14"/>
  <c r="I3253" i="14"/>
  <c r="I3254" i="14"/>
  <c r="I3255" i="14"/>
  <c r="I3256" i="14"/>
  <c r="I3257" i="14"/>
  <c r="I3258" i="14"/>
  <c r="I3259" i="14"/>
  <c r="I3260" i="14"/>
  <c r="I3261" i="14"/>
  <c r="I3262" i="14"/>
  <c r="I3263" i="14"/>
  <c r="I3264" i="14"/>
  <c r="I3265" i="14"/>
  <c r="I3266" i="14"/>
  <c r="I3267" i="14"/>
  <c r="I3268" i="14"/>
  <c r="I3269" i="14"/>
  <c r="I3270" i="14"/>
  <c r="I3271" i="14"/>
  <c r="I3272" i="14"/>
  <c r="I3273" i="14"/>
  <c r="I3274" i="14"/>
  <c r="I3275" i="14"/>
  <c r="I3276" i="14"/>
  <c r="I3277" i="14"/>
  <c r="I3278" i="14"/>
  <c r="I3279" i="14"/>
  <c r="I3280" i="14"/>
  <c r="I3281" i="14"/>
  <c r="I3282" i="14"/>
  <c r="I3283" i="14"/>
  <c r="I3284" i="14"/>
  <c r="I3285" i="14"/>
  <c r="I3286" i="14"/>
  <c r="I3287" i="14"/>
  <c r="I3288" i="14"/>
  <c r="I3289" i="14"/>
  <c r="I3290" i="14"/>
  <c r="I3291" i="14"/>
  <c r="I3292" i="14"/>
  <c r="I3293" i="14"/>
  <c r="I3294" i="14"/>
  <c r="I3295" i="14"/>
  <c r="I3296" i="14"/>
  <c r="I3297" i="14"/>
  <c r="I3298" i="14"/>
  <c r="I3299" i="14"/>
  <c r="I3300" i="14"/>
  <c r="I3301" i="14"/>
  <c r="I3302" i="14"/>
  <c r="I3303" i="14"/>
  <c r="I3304" i="14"/>
  <c r="I3305" i="14"/>
  <c r="I3306" i="14"/>
  <c r="I3307" i="14"/>
  <c r="I3308" i="14"/>
  <c r="I3309" i="14"/>
  <c r="I3310" i="14"/>
  <c r="I3311" i="14"/>
  <c r="I3312" i="14"/>
  <c r="I3313" i="14"/>
  <c r="I3314" i="14"/>
  <c r="I3315" i="14"/>
  <c r="I3316" i="14"/>
  <c r="I3317" i="14"/>
  <c r="I3318" i="14"/>
  <c r="I3319" i="14"/>
  <c r="I3320" i="14"/>
  <c r="I3321" i="14"/>
  <c r="I3322" i="14"/>
  <c r="I3323" i="14"/>
  <c r="I3324" i="14"/>
  <c r="I3325" i="14"/>
  <c r="I3326" i="14"/>
  <c r="I3327" i="14"/>
  <c r="I3328" i="14"/>
  <c r="I3329" i="14"/>
  <c r="I3330" i="14"/>
  <c r="I3331" i="14"/>
  <c r="I3332" i="14"/>
  <c r="I3333" i="14"/>
  <c r="I3334" i="14"/>
  <c r="I3335" i="14"/>
  <c r="I3336" i="14"/>
  <c r="I3337" i="14"/>
  <c r="I3338" i="14"/>
  <c r="I3339" i="14"/>
  <c r="I3340" i="14"/>
  <c r="I3341" i="14"/>
  <c r="I3342" i="14"/>
  <c r="I3343" i="14"/>
  <c r="I3344" i="14"/>
  <c r="I3345" i="14"/>
  <c r="I3346" i="14"/>
  <c r="I3347" i="14"/>
  <c r="I3348" i="14"/>
  <c r="I3349" i="14"/>
  <c r="I3350" i="14"/>
  <c r="I3351" i="14"/>
  <c r="I3352" i="14"/>
  <c r="I3353" i="14"/>
  <c r="I3354" i="14"/>
  <c r="I3355" i="14"/>
  <c r="I3356" i="14"/>
  <c r="I3357" i="14"/>
  <c r="I3358" i="14"/>
  <c r="I3359" i="14"/>
  <c r="I3360" i="14"/>
  <c r="I3361" i="14"/>
  <c r="I3362" i="14"/>
  <c r="I3363" i="14"/>
  <c r="I3364" i="14"/>
  <c r="I3365" i="14"/>
  <c r="I3366" i="14"/>
  <c r="I3367" i="14"/>
  <c r="I3368" i="14"/>
  <c r="I3369" i="14"/>
  <c r="I3370" i="14"/>
  <c r="I3371" i="14"/>
  <c r="I3372" i="14"/>
  <c r="I3373" i="14"/>
  <c r="I3374" i="14"/>
  <c r="I3375" i="14"/>
  <c r="I3376" i="14"/>
  <c r="I3377" i="14"/>
  <c r="I3378" i="14"/>
  <c r="I3379" i="14"/>
  <c r="I3380" i="14"/>
  <c r="I3381" i="14"/>
  <c r="I3382" i="14"/>
  <c r="I3383" i="14"/>
  <c r="I3384" i="14"/>
  <c r="I3385" i="14"/>
  <c r="I3386" i="14"/>
  <c r="I3387" i="14"/>
  <c r="I3388" i="14"/>
  <c r="I3389" i="14"/>
  <c r="I3390" i="14"/>
  <c r="I3391" i="14"/>
  <c r="I3392" i="14"/>
  <c r="I3393" i="14"/>
  <c r="I3394" i="14"/>
  <c r="I3395" i="14"/>
  <c r="I3396" i="14"/>
  <c r="I3397" i="14"/>
  <c r="I3398" i="14"/>
  <c r="I3399" i="14"/>
  <c r="I3400" i="14"/>
  <c r="I3401" i="14"/>
  <c r="I3402" i="14"/>
  <c r="I3403" i="14"/>
  <c r="I3404" i="14"/>
  <c r="I3405" i="14"/>
  <c r="I3406" i="14"/>
  <c r="I3407" i="14"/>
  <c r="I3408" i="14"/>
  <c r="I3409" i="14"/>
  <c r="I3410" i="14"/>
  <c r="I3411" i="14"/>
  <c r="I3412" i="14"/>
  <c r="I3413" i="14"/>
  <c r="I3414" i="14"/>
  <c r="I3415" i="14"/>
  <c r="I3416" i="14"/>
  <c r="I3417" i="14"/>
  <c r="I3418" i="14"/>
  <c r="I3419" i="14"/>
  <c r="I3420" i="14"/>
  <c r="I3421" i="14"/>
  <c r="I3422" i="14"/>
  <c r="I3423" i="14"/>
  <c r="I3424" i="14"/>
  <c r="I3425" i="14"/>
  <c r="I3426" i="14"/>
  <c r="I3427" i="14"/>
  <c r="I3428" i="14"/>
  <c r="I3429" i="14"/>
  <c r="I3430" i="14"/>
  <c r="I3431" i="14"/>
  <c r="I3432" i="14"/>
  <c r="I3433" i="14"/>
  <c r="I3434" i="14"/>
  <c r="I3435" i="14"/>
  <c r="I3436" i="14"/>
  <c r="I3437" i="14"/>
  <c r="I3438" i="14"/>
  <c r="I3439" i="14"/>
  <c r="I3440" i="14"/>
  <c r="I3441" i="14"/>
  <c r="I3442" i="14"/>
  <c r="I3443" i="14"/>
  <c r="I3444" i="14"/>
  <c r="I3445" i="14"/>
  <c r="I3446" i="14"/>
  <c r="I3447" i="14"/>
  <c r="I3448" i="14"/>
  <c r="I3449" i="14"/>
  <c r="I3450" i="14"/>
  <c r="I3451" i="14"/>
  <c r="I3452" i="14"/>
  <c r="I3453" i="14"/>
  <c r="I3454" i="14"/>
  <c r="I3455" i="14"/>
  <c r="I3456" i="14"/>
  <c r="I3457" i="14"/>
  <c r="I3458" i="14"/>
  <c r="I3459" i="14"/>
  <c r="I3460" i="14"/>
  <c r="I3461" i="14"/>
  <c r="I3462" i="14"/>
  <c r="I3463" i="14"/>
  <c r="I3464" i="14"/>
  <c r="I3465" i="14"/>
  <c r="I3466" i="14"/>
  <c r="I3467" i="14"/>
  <c r="I3468" i="14"/>
  <c r="I3469" i="14"/>
  <c r="I3470" i="14"/>
  <c r="I3471" i="14"/>
  <c r="I3472" i="14"/>
  <c r="I3473" i="14"/>
  <c r="I3474" i="14"/>
  <c r="I3475" i="14"/>
  <c r="I3476" i="14"/>
  <c r="I3477" i="14"/>
  <c r="I3478" i="14"/>
  <c r="I3479" i="14"/>
  <c r="I3480" i="14"/>
  <c r="I3481" i="14"/>
  <c r="I3482" i="14"/>
  <c r="I3483" i="14"/>
  <c r="I3484" i="14"/>
  <c r="I3485" i="14"/>
  <c r="I3486" i="14"/>
  <c r="I3487" i="14"/>
  <c r="I3488" i="14"/>
  <c r="I3489" i="14"/>
  <c r="I3490" i="14"/>
  <c r="I3491" i="14"/>
  <c r="I3492" i="14"/>
  <c r="I3493" i="14"/>
  <c r="I3494" i="14"/>
  <c r="I3495" i="14"/>
  <c r="I3496" i="14"/>
  <c r="I3497" i="14"/>
  <c r="I3498" i="14"/>
  <c r="I3499" i="14"/>
  <c r="I3500" i="14"/>
  <c r="I3501" i="14"/>
  <c r="I3502" i="14"/>
  <c r="I3503" i="14"/>
  <c r="I3504" i="14"/>
  <c r="I3505" i="14"/>
  <c r="I3506" i="14"/>
  <c r="I3507" i="14"/>
  <c r="I3508" i="14"/>
  <c r="I3509" i="14"/>
  <c r="I3510" i="14"/>
  <c r="I3511" i="14"/>
  <c r="I3512" i="14"/>
  <c r="I3513" i="14"/>
  <c r="I3514" i="14"/>
  <c r="I3515" i="14"/>
  <c r="I3516" i="14"/>
  <c r="I3517" i="14"/>
  <c r="I3518" i="14"/>
  <c r="I3519" i="14"/>
  <c r="I3520" i="14"/>
  <c r="I3521" i="14"/>
  <c r="I3522" i="14"/>
  <c r="I3523" i="14"/>
  <c r="I3524" i="14"/>
  <c r="I3525" i="14"/>
  <c r="I3526" i="14"/>
  <c r="I3527" i="14"/>
  <c r="I3528" i="14"/>
  <c r="I3529" i="14"/>
  <c r="I3530" i="14"/>
  <c r="I3531" i="14"/>
  <c r="I3532" i="14"/>
  <c r="I3533" i="14"/>
  <c r="I3534" i="14"/>
  <c r="I3535" i="14"/>
  <c r="I3536" i="14"/>
  <c r="I3537" i="14"/>
  <c r="I3538" i="14"/>
  <c r="I3539" i="14"/>
  <c r="I3540" i="14"/>
  <c r="I3541" i="14"/>
  <c r="I3542" i="14"/>
  <c r="I3543" i="14"/>
  <c r="I3544" i="14"/>
  <c r="I3545" i="14"/>
  <c r="I3546" i="14"/>
  <c r="I3547" i="14"/>
  <c r="I3548" i="14"/>
  <c r="I3549" i="14"/>
  <c r="I3550" i="14"/>
  <c r="I3551" i="14"/>
  <c r="I3552" i="14"/>
  <c r="I3553" i="14"/>
  <c r="I3554" i="14"/>
  <c r="I3555" i="14"/>
  <c r="I3556" i="14"/>
  <c r="I3557" i="14"/>
  <c r="I3558" i="14"/>
  <c r="I3559" i="14"/>
  <c r="I3560" i="14"/>
  <c r="I3561" i="14"/>
  <c r="I3562" i="14"/>
  <c r="I3563" i="14"/>
  <c r="I3564" i="14"/>
  <c r="I3565" i="14"/>
  <c r="I3566" i="14"/>
  <c r="I3567" i="14"/>
  <c r="I3568" i="14"/>
  <c r="I3569" i="14"/>
  <c r="I3570" i="14"/>
  <c r="I3571" i="14"/>
  <c r="I3572" i="14"/>
  <c r="I3573" i="14"/>
  <c r="I3574" i="14"/>
  <c r="I3575" i="14"/>
  <c r="I3576" i="14"/>
  <c r="I3577" i="14"/>
  <c r="I3578" i="14"/>
  <c r="I3579" i="14"/>
  <c r="I3580" i="14"/>
  <c r="I3581" i="14"/>
  <c r="I3582" i="14"/>
  <c r="I3583" i="14"/>
  <c r="I3584" i="14"/>
  <c r="I3585" i="14"/>
  <c r="I3586" i="14"/>
  <c r="I3587" i="14"/>
  <c r="I3588" i="14"/>
  <c r="I3589" i="14"/>
  <c r="I3590" i="14"/>
  <c r="I3591" i="14"/>
  <c r="I3592" i="14"/>
  <c r="I3593" i="14"/>
  <c r="I3594" i="14"/>
  <c r="I3595" i="14"/>
  <c r="I3596" i="14"/>
  <c r="I3597" i="14"/>
  <c r="I3598" i="14"/>
  <c r="I3599" i="14"/>
  <c r="I3600" i="14"/>
  <c r="I3601" i="14"/>
  <c r="I3602" i="14"/>
  <c r="I3603" i="14"/>
  <c r="I3604" i="14"/>
  <c r="I3605" i="14"/>
  <c r="I3606" i="14"/>
  <c r="I3607" i="14"/>
  <c r="I3608" i="14"/>
  <c r="I3609" i="14"/>
  <c r="I3610" i="14"/>
  <c r="I3611" i="14"/>
  <c r="I3612" i="14"/>
  <c r="I3613" i="14"/>
  <c r="I3614" i="14"/>
  <c r="I3615" i="14"/>
  <c r="I3616" i="14"/>
  <c r="I3617" i="14"/>
  <c r="I3618" i="14"/>
  <c r="I3619" i="14"/>
  <c r="I3620" i="14"/>
  <c r="I3621" i="14"/>
  <c r="I3622" i="14"/>
  <c r="I3623" i="14"/>
  <c r="I3624" i="14"/>
  <c r="I3625" i="14"/>
  <c r="I3626" i="14"/>
  <c r="I3627" i="14"/>
  <c r="I3628" i="14"/>
  <c r="I3629" i="14"/>
  <c r="I3630" i="14"/>
  <c r="I3631" i="14"/>
  <c r="I3632" i="14"/>
  <c r="I3633" i="14"/>
  <c r="I3634" i="14"/>
  <c r="I3635" i="14"/>
  <c r="I3636" i="14"/>
  <c r="I3637" i="14"/>
  <c r="I3638" i="14"/>
  <c r="I3639" i="14"/>
  <c r="I3640" i="14"/>
  <c r="I3641" i="14"/>
  <c r="I3642" i="14"/>
  <c r="I3643" i="14"/>
  <c r="I3644" i="14"/>
  <c r="I3645" i="14"/>
  <c r="I3646" i="14"/>
  <c r="I3647" i="14"/>
  <c r="I3648" i="14"/>
  <c r="I3649" i="14"/>
  <c r="I3650" i="14"/>
  <c r="I3651" i="14"/>
  <c r="I3652" i="14"/>
  <c r="I3653" i="14"/>
  <c r="I3654" i="14"/>
  <c r="I3655" i="14"/>
  <c r="I3656" i="14"/>
  <c r="I3657" i="14"/>
  <c r="I3658" i="14"/>
  <c r="I3659" i="14"/>
  <c r="I3660" i="14"/>
  <c r="I3661" i="14"/>
  <c r="I3662" i="14"/>
  <c r="I3663" i="14"/>
  <c r="I3664" i="14"/>
  <c r="I3665" i="14"/>
  <c r="I3666" i="14"/>
  <c r="I3667" i="14"/>
  <c r="I3668" i="14"/>
  <c r="I3669" i="14"/>
  <c r="I3670" i="14"/>
  <c r="I3671" i="14"/>
  <c r="I3672" i="14"/>
  <c r="I3673" i="14"/>
  <c r="I3674" i="14"/>
  <c r="I3675" i="14"/>
  <c r="I3676" i="14"/>
  <c r="I3677" i="14"/>
  <c r="I3678" i="14"/>
  <c r="I3679" i="14"/>
  <c r="I3680" i="14"/>
  <c r="I3681" i="14"/>
  <c r="I3682" i="14"/>
  <c r="I3683" i="14"/>
  <c r="I3684" i="14"/>
  <c r="I3685" i="14"/>
  <c r="I3686" i="14"/>
  <c r="I3687" i="14"/>
  <c r="I3688" i="14"/>
  <c r="I3689" i="14"/>
  <c r="I3690" i="14"/>
  <c r="I3691" i="14"/>
  <c r="I3692" i="14"/>
  <c r="I3693" i="14"/>
  <c r="I3694" i="14"/>
  <c r="I3695" i="14"/>
  <c r="I3696" i="14"/>
  <c r="I3697" i="14"/>
  <c r="I3698" i="14"/>
  <c r="I3699" i="14"/>
  <c r="I3700" i="14"/>
  <c r="I3701" i="14"/>
  <c r="I3702" i="14"/>
  <c r="I3703" i="14"/>
  <c r="I3704" i="14"/>
  <c r="I3705" i="14"/>
  <c r="I3706" i="14"/>
  <c r="I3707" i="14"/>
  <c r="I3708" i="14"/>
  <c r="I3709" i="14"/>
  <c r="I3710" i="14"/>
  <c r="I3711" i="14"/>
  <c r="I3712" i="14"/>
  <c r="I3713" i="14"/>
  <c r="I3714" i="14"/>
  <c r="I3715" i="14"/>
  <c r="I3716" i="14"/>
  <c r="I3717" i="14"/>
  <c r="I3718" i="14"/>
  <c r="I3719" i="14"/>
  <c r="I3720" i="14"/>
  <c r="I3721" i="14"/>
  <c r="I3722" i="14"/>
  <c r="I3723" i="14"/>
  <c r="I3724" i="14"/>
  <c r="I3725" i="14"/>
  <c r="I3726" i="14"/>
  <c r="I3727" i="14"/>
  <c r="I3728" i="14"/>
  <c r="I3729" i="14"/>
  <c r="I3730" i="14"/>
  <c r="I3731" i="14"/>
  <c r="I3732" i="14"/>
  <c r="I3733" i="14"/>
  <c r="I3734" i="14"/>
  <c r="I3735" i="14"/>
  <c r="I3736" i="14"/>
  <c r="I3737" i="14"/>
  <c r="I3738" i="14"/>
  <c r="I3739" i="14"/>
  <c r="I3740" i="14"/>
  <c r="I3741" i="14"/>
  <c r="I3742" i="14"/>
  <c r="I3743" i="14"/>
  <c r="I3744" i="14"/>
  <c r="I3745" i="14"/>
  <c r="I3746" i="14"/>
  <c r="I3747" i="14"/>
  <c r="I3748" i="14"/>
  <c r="I3749" i="14"/>
  <c r="I3750" i="14"/>
  <c r="I3751" i="14"/>
  <c r="I3752" i="14"/>
  <c r="I3753" i="14"/>
  <c r="I3754" i="14"/>
  <c r="I3755" i="14"/>
  <c r="I3756" i="14"/>
  <c r="I3757" i="14"/>
  <c r="I3758" i="14"/>
  <c r="I3759" i="14"/>
  <c r="I3760" i="14"/>
  <c r="I3761" i="14"/>
  <c r="I3762" i="14"/>
  <c r="I3763" i="14"/>
  <c r="I3764" i="14"/>
  <c r="I3765" i="14"/>
  <c r="I3766" i="14"/>
  <c r="I3767" i="14"/>
  <c r="I3768" i="14"/>
  <c r="I3769" i="14"/>
  <c r="I3770" i="14"/>
  <c r="I3771" i="14"/>
  <c r="I3772" i="14"/>
  <c r="I3773" i="14"/>
  <c r="I3774" i="14"/>
  <c r="I3775" i="14"/>
  <c r="I3776" i="14"/>
  <c r="I3777" i="14"/>
  <c r="I3778" i="14"/>
  <c r="I3779" i="14"/>
  <c r="I3780" i="14"/>
  <c r="I3781" i="14"/>
  <c r="I3782" i="14"/>
  <c r="I3783" i="14"/>
  <c r="I3784" i="14"/>
  <c r="I3785" i="14"/>
  <c r="I3786" i="14"/>
  <c r="I3787" i="14"/>
  <c r="I3788" i="14"/>
  <c r="I3789" i="14"/>
  <c r="I3790" i="14"/>
  <c r="I3791" i="14"/>
  <c r="I3792" i="14"/>
  <c r="I3793" i="14"/>
  <c r="I3794" i="14"/>
  <c r="I3795" i="14"/>
  <c r="I3796" i="14"/>
  <c r="I3797" i="14"/>
  <c r="I3798" i="14"/>
  <c r="I3799" i="14"/>
  <c r="I3800" i="14"/>
  <c r="I3801" i="14"/>
  <c r="I3802" i="14"/>
  <c r="I3803" i="14"/>
  <c r="I3804" i="14"/>
  <c r="I3805" i="14"/>
  <c r="I3806" i="14"/>
  <c r="I3807" i="14"/>
  <c r="I3808" i="14"/>
  <c r="I3809" i="14"/>
  <c r="I3810" i="14"/>
  <c r="I3811" i="14"/>
  <c r="I3812" i="14"/>
  <c r="I3813" i="14"/>
  <c r="I3814" i="14"/>
  <c r="I3815" i="14"/>
  <c r="I3816" i="14"/>
  <c r="I3817" i="14"/>
  <c r="I3818" i="14"/>
  <c r="I3819" i="14"/>
  <c r="I3820" i="14"/>
  <c r="I3821" i="14"/>
  <c r="I3822" i="14"/>
  <c r="I3823" i="14"/>
  <c r="I3824" i="14"/>
  <c r="I3825" i="14"/>
  <c r="I3826" i="14"/>
  <c r="I3827" i="14"/>
  <c r="I3828" i="14"/>
  <c r="I3829" i="14"/>
  <c r="I3830" i="14"/>
  <c r="I3831" i="14"/>
  <c r="I3832" i="14"/>
  <c r="I3833" i="14"/>
  <c r="I3834" i="14"/>
  <c r="I3835" i="14"/>
  <c r="I3836" i="14"/>
  <c r="I3837" i="14"/>
  <c r="I3838" i="14"/>
  <c r="I3839" i="14"/>
  <c r="I3840" i="14"/>
  <c r="I3841" i="14"/>
  <c r="I3842" i="14"/>
  <c r="I3843" i="14"/>
  <c r="I3844" i="14"/>
  <c r="I3845" i="14"/>
  <c r="I3846" i="14"/>
  <c r="I3847" i="14"/>
  <c r="I3848" i="14"/>
  <c r="I3849" i="14"/>
  <c r="I3850" i="14"/>
  <c r="I3851" i="14"/>
  <c r="I3852" i="14"/>
  <c r="I3853" i="14"/>
  <c r="I3854" i="14"/>
  <c r="I3855" i="14"/>
  <c r="I3856" i="14"/>
  <c r="I3857" i="14"/>
  <c r="I3858" i="14"/>
  <c r="I3859" i="14"/>
  <c r="I3860" i="14"/>
  <c r="I3861" i="14"/>
  <c r="I3862" i="14"/>
  <c r="I3863" i="14"/>
  <c r="I3864" i="14"/>
  <c r="I3865" i="14"/>
  <c r="I3866" i="14"/>
  <c r="I3867" i="14"/>
  <c r="I3868" i="14"/>
  <c r="I3869" i="14"/>
  <c r="I3870" i="14"/>
  <c r="I3871" i="14"/>
  <c r="I3872" i="14"/>
  <c r="I3873" i="14"/>
  <c r="I3874" i="14"/>
  <c r="I3875" i="14"/>
  <c r="I3876" i="14"/>
  <c r="I3877" i="14"/>
  <c r="I3878" i="14"/>
  <c r="I3879" i="14"/>
  <c r="I3880" i="14"/>
  <c r="I3881" i="14"/>
  <c r="I3882" i="14"/>
  <c r="I3883" i="14"/>
  <c r="I3884" i="14"/>
  <c r="I3885" i="14"/>
  <c r="I3886" i="14"/>
  <c r="I3887" i="14"/>
  <c r="I3888" i="14"/>
  <c r="I3889" i="14"/>
  <c r="I3890" i="14"/>
  <c r="I3891" i="14"/>
  <c r="I3892" i="14"/>
  <c r="I3893" i="14"/>
  <c r="I3894" i="14"/>
  <c r="I3895" i="14"/>
  <c r="I3896" i="14"/>
  <c r="I3897" i="14"/>
  <c r="I3898" i="14"/>
  <c r="I3899" i="14"/>
  <c r="I3900" i="14"/>
  <c r="I3901" i="14"/>
  <c r="I3902" i="14"/>
  <c r="I3903" i="14"/>
  <c r="I3904" i="14"/>
  <c r="I3905" i="14"/>
  <c r="I3906" i="14"/>
  <c r="I3907" i="14"/>
  <c r="I3908" i="14"/>
  <c r="I3909" i="14"/>
  <c r="I3910" i="14"/>
  <c r="I3911" i="14"/>
  <c r="I3912" i="14"/>
  <c r="I3913" i="14"/>
  <c r="I3914" i="14"/>
  <c r="I3915" i="14"/>
  <c r="I3916" i="14"/>
  <c r="I3917" i="14"/>
  <c r="I3918" i="14"/>
  <c r="I3919" i="14"/>
  <c r="I3920" i="14"/>
  <c r="I3921" i="14"/>
  <c r="I3922" i="14"/>
  <c r="I3923" i="14"/>
  <c r="I3924" i="14"/>
  <c r="I3925" i="14"/>
  <c r="I3926" i="14"/>
  <c r="I3927" i="14"/>
  <c r="I3928" i="14"/>
  <c r="I3929" i="14"/>
  <c r="I3930" i="14"/>
  <c r="I3931" i="14"/>
  <c r="I3932" i="14"/>
  <c r="I3933" i="14"/>
  <c r="I3934" i="14"/>
  <c r="I3935" i="14"/>
  <c r="I3936" i="14"/>
  <c r="I3937" i="14"/>
  <c r="I3938" i="14"/>
  <c r="I3939" i="14"/>
  <c r="I3940" i="14"/>
  <c r="I3941" i="14"/>
  <c r="I3942" i="14"/>
  <c r="I3943" i="14"/>
  <c r="I3944" i="14"/>
  <c r="I3945" i="14"/>
  <c r="I3946" i="14"/>
  <c r="I3947" i="14"/>
  <c r="I3948" i="14"/>
  <c r="I3949" i="14"/>
  <c r="I3950" i="14"/>
  <c r="I3951" i="14"/>
  <c r="I3952" i="14"/>
  <c r="I3953" i="14"/>
  <c r="I3954" i="14"/>
  <c r="I3955" i="14"/>
  <c r="I3956" i="14"/>
  <c r="I3957" i="14"/>
  <c r="I3958" i="14"/>
  <c r="I3959" i="14"/>
  <c r="I3960" i="14"/>
  <c r="I3961" i="14"/>
  <c r="I3962" i="14"/>
  <c r="I3963" i="14"/>
  <c r="I3964" i="14"/>
  <c r="I3965" i="14"/>
  <c r="I3966" i="14"/>
  <c r="I3967" i="14"/>
  <c r="I3968" i="14"/>
  <c r="I3969" i="14"/>
  <c r="I3970" i="14"/>
  <c r="I3971" i="14"/>
  <c r="I3972" i="14"/>
  <c r="I3973" i="14"/>
  <c r="I3974" i="14"/>
  <c r="I3975" i="14"/>
  <c r="I3976" i="14"/>
  <c r="I3977" i="14"/>
  <c r="I3978" i="14"/>
  <c r="I3979" i="14"/>
  <c r="I3980" i="14"/>
  <c r="I3981" i="14"/>
  <c r="I3982" i="14"/>
  <c r="I3983" i="14"/>
  <c r="I3984" i="14"/>
  <c r="I3985" i="14"/>
  <c r="I3986" i="14"/>
  <c r="I3987" i="14"/>
  <c r="I3988" i="14"/>
  <c r="I3989" i="14"/>
  <c r="I3990" i="14"/>
  <c r="I3991" i="14"/>
  <c r="I3992" i="14"/>
  <c r="I3993" i="14"/>
  <c r="I3994" i="14"/>
  <c r="I3995" i="14"/>
  <c r="I3996" i="14"/>
  <c r="I3997" i="14"/>
  <c r="I3998" i="14"/>
  <c r="I3999" i="14"/>
  <c r="I4000" i="14"/>
  <c r="I4001" i="14"/>
  <c r="I4002" i="14"/>
  <c r="I4003" i="14"/>
  <c r="I4004" i="14"/>
  <c r="I4005" i="14"/>
  <c r="I4006" i="14"/>
  <c r="I4007" i="14"/>
  <c r="I4008" i="14"/>
  <c r="I4009" i="14"/>
  <c r="I4010" i="14"/>
  <c r="I4011" i="14"/>
  <c r="I4012" i="14"/>
  <c r="I4013" i="14"/>
  <c r="I4014" i="14"/>
  <c r="I4015" i="14"/>
  <c r="I4016" i="14"/>
  <c r="I4017" i="14"/>
  <c r="I4018" i="14"/>
  <c r="I4019" i="14"/>
  <c r="I4020" i="14"/>
  <c r="I4021" i="14"/>
  <c r="I4022" i="14"/>
  <c r="I4023" i="14"/>
  <c r="I4024" i="14"/>
  <c r="I4025" i="14"/>
  <c r="I4026" i="14"/>
  <c r="I4027" i="14"/>
  <c r="I4028" i="14"/>
  <c r="I4029" i="14"/>
  <c r="I4030" i="14"/>
  <c r="I4031" i="14"/>
  <c r="I4032" i="14"/>
  <c r="I4033" i="14"/>
  <c r="I4034" i="14"/>
  <c r="I4035" i="14"/>
  <c r="I4036" i="14"/>
  <c r="I4037" i="14"/>
  <c r="I4038" i="14"/>
  <c r="I4039" i="14"/>
  <c r="I4040" i="14"/>
  <c r="I4041" i="14"/>
  <c r="I4042" i="14"/>
  <c r="I4043" i="14"/>
  <c r="I4044" i="14"/>
  <c r="I4045" i="14"/>
  <c r="I4046" i="14"/>
  <c r="I4047" i="14"/>
  <c r="I4048" i="14"/>
  <c r="I4049" i="14"/>
  <c r="I4050" i="14"/>
  <c r="I4051" i="14"/>
  <c r="I4052" i="14"/>
  <c r="I4053" i="14"/>
  <c r="I4054" i="14"/>
  <c r="I4055" i="14"/>
  <c r="I4056" i="14"/>
  <c r="I4057" i="14"/>
  <c r="I4058" i="14"/>
  <c r="I4059" i="14"/>
  <c r="I4060" i="14"/>
  <c r="I4061" i="14"/>
  <c r="I4062" i="14"/>
  <c r="I4063" i="14"/>
  <c r="I4064" i="14"/>
  <c r="I4065" i="14"/>
  <c r="I4066" i="14"/>
  <c r="I4067" i="14"/>
  <c r="I4068" i="14"/>
  <c r="I4069" i="14"/>
  <c r="I4070" i="14"/>
  <c r="I4071" i="14"/>
  <c r="I4072" i="14"/>
  <c r="I4073" i="14"/>
  <c r="I4074" i="14"/>
  <c r="I4075" i="14"/>
  <c r="I4076" i="14"/>
  <c r="I4077" i="14"/>
  <c r="I4078" i="14"/>
  <c r="G2" i="14"/>
  <c r="G3" i="14"/>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19"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7" i="14"/>
  <c r="G248" i="14"/>
  <c r="G249" i="14"/>
  <c r="G250" i="14"/>
  <c r="G251" i="14"/>
  <c r="G252" i="14"/>
  <c r="G253" i="14"/>
  <c r="G254" i="14"/>
  <c r="G255" i="14"/>
  <c r="G256" i="14"/>
  <c r="G257" i="14"/>
  <c r="G258" i="14"/>
  <c r="G259" i="14"/>
  <c r="G260" i="14"/>
  <c r="G261" i="14"/>
  <c r="G262" i="14"/>
  <c r="G263" i="14"/>
  <c r="G26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3" i="14"/>
  <c r="G644" i="14"/>
  <c r="G645" i="14"/>
  <c r="G646" i="14"/>
  <c r="G647" i="14"/>
  <c r="G648" i="14"/>
  <c r="G649" i="14"/>
  <c r="G650" i="14"/>
  <c r="G651" i="14"/>
  <c r="G652" i="14"/>
  <c r="G653" i="14"/>
  <c r="G654" i="14"/>
  <c r="G655" i="14"/>
  <c r="G656" i="14"/>
  <c r="G657" i="14"/>
  <c r="G658" i="14"/>
  <c r="G659" i="14"/>
  <c r="G660" i="14"/>
  <c r="G661" i="14"/>
  <c r="G662" i="14"/>
  <c r="G663" i="14"/>
  <c r="G664" i="14"/>
  <c r="G665" i="14"/>
  <c r="G666" i="14"/>
  <c r="G667" i="14"/>
  <c r="G668" i="14"/>
  <c r="G669" i="14"/>
  <c r="G670" i="14"/>
  <c r="G671" i="14"/>
  <c r="G672" i="14"/>
  <c r="G673" i="14"/>
  <c r="G674" i="14"/>
  <c r="G675" i="14"/>
  <c r="G676" i="14"/>
  <c r="G677" i="14"/>
  <c r="G678" i="14"/>
  <c r="G679" i="14"/>
  <c r="G680" i="14"/>
  <c r="G681" i="14"/>
  <c r="G682" i="14"/>
  <c r="G683" i="14"/>
  <c r="G684" i="14"/>
  <c r="G685" i="14"/>
  <c r="G686" i="14"/>
  <c r="G687" i="14"/>
  <c r="G688" i="14"/>
  <c r="G689" i="14"/>
  <c r="G690" i="14"/>
  <c r="G691" i="14"/>
  <c r="G692" i="14"/>
  <c r="G693" i="14"/>
  <c r="G694" i="14"/>
  <c r="G695" i="14"/>
  <c r="G696" i="14"/>
  <c r="G697" i="14"/>
  <c r="G698" i="14"/>
  <c r="G699" i="14"/>
  <c r="G700" i="14"/>
  <c r="G701" i="14"/>
  <c r="G702" i="14"/>
  <c r="G703" i="14"/>
  <c r="G704" i="14"/>
  <c r="G705" i="14"/>
  <c r="G706" i="14"/>
  <c r="G707" i="14"/>
  <c r="G708" i="14"/>
  <c r="G709" i="14"/>
  <c r="G710" i="14"/>
  <c r="G711" i="14"/>
  <c r="G712" i="14"/>
  <c r="G713" i="14"/>
  <c r="G714" i="14"/>
  <c r="G715" i="14"/>
  <c r="G716" i="14"/>
  <c r="G717" i="14"/>
  <c r="G718" i="14"/>
  <c r="G719" i="14"/>
  <c r="G720" i="14"/>
  <c r="G721" i="14"/>
  <c r="G722" i="14"/>
  <c r="G723" i="14"/>
  <c r="G724" i="14"/>
  <c r="G725" i="14"/>
  <c r="G726" i="14"/>
  <c r="G727" i="14"/>
  <c r="G728" i="14"/>
  <c r="G729" i="14"/>
  <c r="G730" i="14"/>
  <c r="G731" i="14"/>
  <c r="G732" i="14"/>
  <c r="G733" i="14"/>
  <c r="G734" i="14"/>
  <c r="G735" i="14"/>
  <c r="G736" i="14"/>
  <c r="G737" i="14"/>
  <c r="G738" i="14"/>
  <c r="G739" i="14"/>
  <c r="G740" i="14"/>
  <c r="G741" i="14"/>
  <c r="G742" i="14"/>
  <c r="G743" i="14"/>
  <c r="G744" i="14"/>
  <c r="G745" i="14"/>
  <c r="G746" i="14"/>
  <c r="G747" i="14"/>
  <c r="G748" i="14"/>
  <c r="G749" i="14"/>
  <c r="G750" i="14"/>
  <c r="G751" i="14"/>
  <c r="G752" i="14"/>
  <c r="G753" i="14"/>
  <c r="G754" i="14"/>
  <c r="G755" i="14"/>
  <c r="G756" i="14"/>
  <c r="G757" i="14"/>
  <c r="G758" i="14"/>
  <c r="G759" i="14"/>
  <c r="G760" i="14"/>
  <c r="G761" i="14"/>
  <c r="G762" i="14"/>
  <c r="G763" i="14"/>
  <c r="G764" i="14"/>
  <c r="G765" i="14"/>
  <c r="G766" i="14"/>
  <c r="G767" i="14"/>
  <c r="G768" i="14"/>
  <c r="G769" i="14"/>
  <c r="G770" i="14"/>
  <c r="G771" i="14"/>
  <c r="G772" i="14"/>
  <c r="G773" i="14"/>
  <c r="G774" i="14"/>
  <c r="G775" i="14"/>
  <c r="G776" i="14"/>
  <c r="G777" i="14"/>
  <c r="G778" i="14"/>
  <c r="G779" i="14"/>
  <c r="G780" i="14"/>
  <c r="G781" i="14"/>
  <c r="G782" i="14"/>
  <c r="G783" i="14"/>
  <c r="G784" i="14"/>
  <c r="G785" i="14"/>
  <c r="G786" i="14"/>
  <c r="G787" i="14"/>
  <c r="G788" i="14"/>
  <c r="G789" i="14"/>
  <c r="G790" i="14"/>
  <c r="G791" i="14"/>
  <c r="G792" i="14"/>
  <c r="G793" i="14"/>
  <c r="G794" i="14"/>
  <c r="G795" i="14"/>
  <c r="G796" i="14"/>
  <c r="G797" i="14"/>
  <c r="G798" i="14"/>
  <c r="G799" i="14"/>
  <c r="G800" i="14"/>
  <c r="G801" i="14"/>
  <c r="G802" i="14"/>
  <c r="G803" i="14"/>
  <c r="G804" i="14"/>
  <c r="G805" i="14"/>
  <c r="G806" i="14"/>
  <c r="G807" i="14"/>
  <c r="G808" i="14"/>
  <c r="G809" i="14"/>
  <c r="G810" i="14"/>
  <c r="G811" i="14"/>
  <c r="G812" i="14"/>
  <c r="G813" i="14"/>
  <c r="G814" i="14"/>
  <c r="G815" i="14"/>
  <c r="G816" i="14"/>
  <c r="G817" i="14"/>
  <c r="G818" i="14"/>
  <c r="G819" i="14"/>
  <c r="G820" i="14"/>
  <c r="G821" i="14"/>
  <c r="G822" i="14"/>
  <c r="G823" i="14"/>
  <c r="G824" i="14"/>
  <c r="G825" i="14"/>
  <c r="G826" i="14"/>
  <c r="G827" i="14"/>
  <c r="G828" i="14"/>
  <c r="G829" i="14"/>
  <c r="G830" i="14"/>
  <c r="G831" i="14"/>
  <c r="G832" i="14"/>
  <c r="G833" i="14"/>
  <c r="G834" i="14"/>
  <c r="G835" i="14"/>
  <c r="G836" i="14"/>
  <c r="G837" i="14"/>
  <c r="G838" i="14"/>
  <c r="G839" i="14"/>
  <c r="G840" i="14"/>
  <c r="G841" i="14"/>
  <c r="G842" i="14"/>
  <c r="G843" i="14"/>
  <c r="G844" i="14"/>
  <c r="G845" i="14"/>
  <c r="G846" i="14"/>
  <c r="G847" i="14"/>
  <c r="G848" i="14"/>
  <c r="G849" i="14"/>
  <c r="G850" i="14"/>
  <c r="G851" i="14"/>
  <c r="G852" i="14"/>
  <c r="G853" i="14"/>
  <c r="G854" i="14"/>
  <c r="G855" i="14"/>
  <c r="G856" i="14"/>
  <c r="G857" i="14"/>
  <c r="G858" i="14"/>
  <c r="G859" i="14"/>
  <c r="G860" i="14"/>
  <c r="G861" i="14"/>
  <c r="G862" i="14"/>
  <c r="G863" i="14"/>
  <c r="G864" i="14"/>
  <c r="G865" i="14"/>
  <c r="G866" i="14"/>
  <c r="G867" i="14"/>
  <c r="G868" i="14"/>
  <c r="G869" i="14"/>
  <c r="G870" i="14"/>
  <c r="G871" i="14"/>
  <c r="G872" i="14"/>
  <c r="G873" i="14"/>
  <c r="G874" i="14"/>
  <c r="G875" i="14"/>
  <c r="G876" i="14"/>
  <c r="G877" i="14"/>
  <c r="G878" i="14"/>
  <c r="G879" i="14"/>
  <c r="G880" i="14"/>
  <c r="G881" i="14"/>
  <c r="G882" i="14"/>
  <c r="G883" i="14"/>
  <c r="G884" i="14"/>
  <c r="G885" i="14"/>
  <c r="G886" i="14"/>
  <c r="G887" i="14"/>
  <c r="G888" i="14"/>
  <c r="G889" i="14"/>
  <c r="G890" i="14"/>
  <c r="G891" i="14"/>
  <c r="G892" i="14"/>
  <c r="G893" i="14"/>
  <c r="G894" i="14"/>
  <c r="G895" i="14"/>
  <c r="G896" i="14"/>
  <c r="G897" i="14"/>
  <c r="G898" i="14"/>
  <c r="G899" i="14"/>
  <c r="G900" i="14"/>
  <c r="G901" i="14"/>
  <c r="G902" i="14"/>
  <c r="G903" i="14"/>
  <c r="G904" i="14"/>
  <c r="G905" i="14"/>
  <c r="G906" i="14"/>
  <c r="G907" i="14"/>
  <c r="G908" i="14"/>
  <c r="G909" i="14"/>
  <c r="G910" i="14"/>
  <c r="G911" i="14"/>
  <c r="G912" i="14"/>
  <c r="G913" i="14"/>
  <c r="G914" i="14"/>
  <c r="G915" i="14"/>
  <c r="G916" i="14"/>
  <c r="G917" i="14"/>
  <c r="G918" i="14"/>
  <c r="G919" i="14"/>
  <c r="G920" i="14"/>
  <c r="G921" i="14"/>
  <c r="G922" i="14"/>
  <c r="G923" i="14"/>
  <c r="G924" i="14"/>
  <c r="G925" i="14"/>
  <c r="G926" i="14"/>
  <c r="G927" i="14"/>
  <c r="G928" i="14"/>
  <c r="G929" i="14"/>
  <c r="G930" i="14"/>
  <c r="G931" i="14"/>
  <c r="G932" i="14"/>
  <c r="G933" i="14"/>
  <c r="G934" i="14"/>
  <c r="G935" i="14"/>
  <c r="G936" i="14"/>
  <c r="G937" i="14"/>
  <c r="G938" i="14"/>
  <c r="G939" i="14"/>
  <c r="G940" i="14"/>
  <c r="G941" i="14"/>
  <c r="G942" i="14"/>
  <c r="G943" i="14"/>
  <c r="G944" i="14"/>
  <c r="G945" i="14"/>
  <c r="G946" i="14"/>
  <c r="G947" i="14"/>
  <c r="G948" i="14"/>
  <c r="G949" i="14"/>
  <c r="G950" i="14"/>
  <c r="G951" i="14"/>
  <c r="G952" i="14"/>
  <c r="G953" i="14"/>
  <c r="G954" i="14"/>
  <c r="G955" i="14"/>
  <c r="G956" i="14"/>
  <c r="G957" i="14"/>
  <c r="G958" i="14"/>
  <c r="G959" i="14"/>
  <c r="G960" i="14"/>
  <c r="G961" i="14"/>
  <c r="G962" i="14"/>
  <c r="G963" i="14"/>
  <c r="G964" i="14"/>
  <c r="G965" i="14"/>
  <c r="G966" i="14"/>
  <c r="G967" i="14"/>
  <c r="G968" i="14"/>
  <c r="G969" i="14"/>
  <c r="G970" i="14"/>
  <c r="G971" i="14"/>
  <c r="G972" i="14"/>
  <c r="G973" i="14"/>
  <c r="G974" i="14"/>
  <c r="G975" i="14"/>
  <c r="G976" i="14"/>
  <c r="G977" i="14"/>
  <c r="G978" i="14"/>
  <c r="G979" i="14"/>
  <c r="G980" i="14"/>
  <c r="G981" i="14"/>
  <c r="G982" i="14"/>
  <c r="G983" i="14"/>
  <c r="G984" i="14"/>
  <c r="G985" i="14"/>
  <c r="G986" i="14"/>
  <c r="G987" i="14"/>
  <c r="G988" i="14"/>
  <c r="G989" i="14"/>
  <c r="G990" i="14"/>
  <c r="G991" i="14"/>
  <c r="G992" i="14"/>
  <c r="G993" i="14"/>
  <c r="G994" i="14"/>
  <c r="G995" i="14"/>
  <c r="G996" i="14"/>
  <c r="G997" i="14"/>
  <c r="G998" i="14"/>
  <c r="G999" i="14"/>
  <c r="G1000" i="14"/>
  <c r="G1001" i="14"/>
  <c r="G1002" i="14"/>
  <c r="G1003" i="14"/>
  <c r="G1004" i="14"/>
  <c r="G1005" i="14"/>
  <c r="G1006" i="14"/>
  <c r="G1007" i="14"/>
  <c r="G1008" i="14"/>
  <c r="G1009" i="14"/>
  <c r="G1010" i="14"/>
  <c r="G1011" i="14"/>
  <c r="G1012" i="14"/>
  <c r="G1013" i="14"/>
  <c r="G1014" i="14"/>
  <c r="G1015" i="14"/>
  <c r="G1016" i="14"/>
  <c r="G1017" i="14"/>
  <c r="G1018" i="14"/>
  <c r="G1019" i="14"/>
  <c r="G1020" i="14"/>
  <c r="G1021" i="14"/>
  <c r="G1022" i="14"/>
  <c r="G1023" i="14"/>
  <c r="G1024" i="14"/>
  <c r="G1025" i="14"/>
  <c r="G1026" i="14"/>
  <c r="G1027" i="14"/>
  <c r="G1028" i="14"/>
  <c r="G1029" i="14"/>
  <c r="G1030" i="14"/>
  <c r="G1031" i="14"/>
  <c r="G1032" i="14"/>
  <c r="G1033" i="14"/>
  <c r="G1034" i="14"/>
  <c r="G1035" i="14"/>
  <c r="G1036" i="14"/>
  <c r="G1037" i="14"/>
  <c r="G1038" i="14"/>
  <c r="G1039" i="14"/>
  <c r="G1040" i="14"/>
  <c r="G1041" i="14"/>
  <c r="G1042" i="14"/>
  <c r="G1043" i="14"/>
  <c r="G1044" i="14"/>
  <c r="G1045" i="14"/>
  <c r="G1046" i="14"/>
  <c r="G1047" i="14"/>
  <c r="G1048" i="14"/>
  <c r="G1049" i="14"/>
  <c r="G1050" i="14"/>
  <c r="G1051" i="14"/>
  <c r="G1052" i="14"/>
  <c r="G1053" i="14"/>
  <c r="G1054" i="14"/>
  <c r="G1055" i="14"/>
  <c r="G1056" i="14"/>
  <c r="G1057" i="14"/>
  <c r="G1058" i="14"/>
  <c r="G1059" i="14"/>
  <c r="G1060" i="14"/>
  <c r="G1061" i="14"/>
  <c r="G1062" i="14"/>
  <c r="G1063" i="14"/>
  <c r="G1064" i="14"/>
  <c r="G1065" i="14"/>
  <c r="G1066" i="14"/>
  <c r="G1067" i="14"/>
  <c r="G1068" i="14"/>
  <c r="G1069" i="14"/>
  <c r="G1070" i="14"/>
  <c r="G1071" i="14"/>
  <c r="G1072" i="14"/>
  <c r="G1073" i="14"/>
  <c r="G1074" i="14"/>
  <c r="G1075" i="14"/>
  <c r="G1076" i="14"/>
  <c r="G1077" i="14"/>
  <c r="G1078" i="14"/>
  <c r="G1079" i="14"/>
  <c r="G1080" i="14"/>
  <c r="G1081" i="14"/>
  <c r="G1082" i="14"/>
  <c r="G1083" i="14"/>
  <c r="G1084" i="14"/>
  <c r="G1085" i="14"/>
  <c r="G1086" i="14"/>
  <c r="G1087" i="14"/>
  <c r="G1088" i="14"/>
  <c r="G1089" i="14"/>
  <c r="G1090" i="14"/>
  <c r="G1091" i="14"/>
  <c r="G1092" i="14"/>
  <c r="G1093" i="14"/>
  <c r="G1094" i="14"/>
  <c r="G1095" i="14"/>
  <c r="G1096" i="14"/>
  <c r="G1097" i="14"/>
  <c r="G1098" i="14"/>
  <c r="G1099" i="14"/>
  <c r="G1100" i="14"/>
  <c r="G1101" i="14"/>
  <c r="G1102" i="14"/>
  <c r="G1103" i="14"/>
  <c r="G1104" i="14"/>
  <c r="G1105" i="14"/>
  <c r="G1106" i="14"/>
  <c r="G1107" i="14"/>
  <c r="G1108" i="14"/>
  <c r="G1109" i="14"/>
  <c r="G1110" i="14"/>
  <c r="G1111" i="14"/>
  <c r="G1112" i="14"/>
  <c r="G1113" i="14"/>
  <c r="G1114" i="14"/>
  <c r="G1115" i="14"/>
  <c r="G1116" i="14"/>
  <c r="G1117" i="14"/>
  <c r="G1118" i="14"/>
  <c r="G1119" i="14"/>
  <c r="G1120" i="14"/>
  <c r="G1121" i="14"/>
  <c r="G1122" i="14"/>
  <c r="G1123" i="14"/>
  <c r="G1124" i="14"/>
  <c r="G1125" i="14"/>
  <c r="G1126" i="14"/>
  <c r="G1127" i="14"/>
  <c r="G1128" i="14"/>
  <c r="G1129" i="14"/>
  <c r="G1130" i="14"/>
  <c r="G1131" i="14"/>
  <c r="G1132" i="14"/>
  <c r="G1133" i="14"/>
  <c r="G1134" i="14"/>
  <c r="G1135" i="14"/>
  <c r="G1136" i="14"/>
  <c r="G1137" i="14"/>
  <c r="G1138" i="14"/>
  <c r="G1139" i="14"/>
  <c r="G1140" i="14"/>
  <c r="G1141" i="14"/>
  <c r="G1142" i="14"/>
  <c r="G1143" i="14"/>
  <c r="G1144" i="14"/>
  <c r="G1145" i="14"/>
  <c r="G1146" i="14"/>
  <c r="G1147" i="14"/>
  <c r="G1148" i="14"/>
  <c r="G1149" i="14"/>
  <c r="G1150" i="14"/>
  <c r="G1151" i="14"/>
  <c r="G1152" i="14"/>
  <c r="G1153" i="14"/>
  <c r="G1154" i="14"/>
  <c r="G1155" i="14"/>
  <c r="G1156" i="14"/>
  <c r="G1157" i="14"/>
  <c r="G1158" i="14"/>
  <c r="G1159" i="14"/>
  <c r="G1160" i="14"/>
  <c r="G1161" i="14"/>
  <c r="G1162" i="14"/>
  <c r="G1163" i="14"/>
  <c r="G1164" i="14"/>
  <c r="G1165" i="14"/>
  <c r="G1166" i="14"/>
  <c r="G1167" i="14"/>
  <c r="G1168" i="14"/>
  <c r="G1169" i="14"/>
  <c r="G1170" i="14"/>
  <c r="G1171" i="14"/>
  <c r="G1172" i="14"/>
  <c r="G1173" i="14"/>
  <c r="G1174" i="14"/>
  <c r="G1175" i="14"/>
  <c r="G1176" i="14"/>
  <c r="G1177" i="14"/>
  <c r="G1178" i="14"/>
  <c r="G1179" i="14"/>
  <c r="G1180" i="14"/>
  <c r="G1181" i="14"/>
  <c r="G1182" i="14"/>
  <c r="G1183" i="14"/>
  <c r="G1184" i="14"/>
  <c r="G1185" i="14"/>
  <c r="G1186" i="14"/>
  <c r="G1187" i="14"/>
  <c r="G1188" i="14"/>
  <c r="G1189" i="14"/>
  <c r="G1190" i="14"/>
  <c r="G1191" i="14"/>
  <c r="G1192" i="14"/>
  <c r="G1193" i="14"/>
  <c r="G1194" i="14"/>
  <c r="G1195" i="14"/>
  <c r="G1196" i="14"/>
  <c r="G1197" i="14"/>
  <c r="G1198" i="14"/>
  <c r="G1199" i="14"/>
  <c r="G1200" i="14"/>
  <c r="G1201" i="14"/>
  <c r="G1202" i="14"/>
  <c r="G1203" i="14"/>
  <c r="G1204" i="14"/>
  <c r="G1205" i="14"/>
  <c r="G1206" i="14"/>
  <c r="G1207" i="14"/>
  <c r="G1208" i="14"/>
  <c r="G1209" i="14"/>
  <c r="G1210" i="14"/>
  <c r="G1211" i="14"/>
  <c r="G1212" i="14"/>
  <c r="G1213" i="14"/>
  <c r="G1214" i="14"/>
  <c r="G1215" i="14"/>
  <c r="G1216" i="14"/>
  <c r="G1217" i="14"/>
  <c r="G1218" i="14"/>
  <c r="G1219" i="14"/>
  <c r="G1220" i="14"/>
  <c r="G1221" i="14"/>
  <c r="G1222" i="14"/>
  <c r="G1223" i="14"/>
  <c r="G1224" i="14"/>
  <c r="G1225" i="14"/>
  <c r="G1226" i="14"/>
  <c r="G1227" i="14"/>
  <c r="G1228" i="14"/>
  <c r="G1229" i="14"/>
  <c r="G1230" i="14"/>
  <c r="G1231" i="14"/>
  <c r="G1232" i="14"/>
  <c r="G1233" i="14"/>
  <c r="G1234" i="14"/>
  <c r="G1235" i="14"/>
  <c r="G1236" i="14"/>
  <c r="G1237" i="14"/>
  <c r="G1238" i="14"/>
  <c r="G1239" i="14"/>
  <c r="G1240" i="14"/>
  <c r="G1241" i="14"/>
  <c r="G1242" i="14"/>
  <c r="G1243" i="14"/>
  <c r="G1244" i="14"/>
  <c r="G1245" i="14"/>
  <c r="G1246" i="14"/>
  <c r="G1247" i="14"/>
  <c r="G1248" i="14"/>
  <c r="G1249" i="14"/>
  <c r="G1250" i="14"/>
  <c r="G1251" i="14"/>
  <c r="G1252" i="14"/>
  <c r="G1253" i="14"/>
  <c r="G1254" i="14"/>
  <c r="G1255" i="14"/>
  <c r="G1256" i="14"/>
  <c r="G1257" i="14"/>
  <c r="G1258" i="14"/>
  <c r="G1259" i="14"/>
  <c r="G1260" i="14"/>
  <c r="G1261" i="14"/>
  <c r="G1262" i="14"/>
  <c r="G1263" i="14"/>
  <c r="G1264" i="14"/>
  <c r="G1265" i="14"/>
  <c r="G1266" i="14"/>
  <c r="G1267" i="14"/>
  <c r="G1268" i="14"/>
  <c r="G1269" i="14"/>
  <c r="G1270" i="14"/>
  <c r="G1271" i="14"/>
  <c r="G1272" i="14"/>
  <c r="G1273" i="14"/>
  <c r="G1274" i="14"/>
  <c r="G1275" i="14"/>
  <c r="G1276" i="14"/>
  <c r="G1277" i="14"/>
  <c r="G1278" i="14"/>
  <c r="G1279" i="14"/>
  <c r="G1280" i="14"/>
  <c r="G1281" i="14"/>
  <c r="G1282" i="14"/>
  <c r="G1283" i="14"/>
  <c r="G1284" i="14"/>
  <c r="G1285" i="14"/>
  <c r="G1286" i="14"/>
  <c r="G1287" i="14"/>
  <c r="G1288" i="14"/>
  <c r="G1289" i="14"/>
  <c r="G1290" i="14"/>
  <c r="G1291" i="14"/>
  <c r="G1292" i="14"/>
  <c r="G1293" i="14"/>
  <c r="G1294" i="14"/>
  <c r="G1295" i="14"/>
  <c r="G1296" i="14"/>
  <c r="G1297" i="14"/>
  <c r="G1298" i="14"/>
  <c r="G1299" i="14"/>
  <c r="G1300" i="14"/>
  <c r="G1301" i="14"/>
  <c r="G1302" i="14"/>
  <c r="G1303" i="14"/>
  <c r="G1304" i="14"/>
  <c r="G1305" i="14"/>
  <c r="G1306" i="14"/>
  <c r="G1307" i="14"/>
  <c r="G1308" i="14"/>
  <c r="G1309" i="14"/>
  <c r="G1310" i="14"/>
  <c r="G1311" i="14"/>
  <c r="G1312" i="14"/>
  <c r="G1313" i="14"/>
  <c r="G1314" i="14"/>
  <c r="G1315" i="14"/>
  <c r="G1316" i="14"/>
  <c r="G1317" i="14"/>
  <c r="G1318" i="14"/>
  <c r="G1319" i="14"/>
  <c r="G1320" i="14"/>
  <c r="G1321" i="14"/>
  <c r="G1322" i="14"/>
  <c r="G1323" i="14"/>
  <c r="G1324" i="14"/>
  <c r="G1325" i="14"/>
  <c r="G1326" i="14"/>
  <c r="G1327" i="14"/>
  <c r="G1328" i="14"/>
  <c r="G1329" i="14"/>
  <c r="G1330" i="14"/>
  <c r="G1331" i="14"/>
  <c r="G1332" i="14"/>
  <c r="G1333" i="14"/>
  <c r="G1334" i="14"/>
  <c r="G1335" i="14"/>
  <c r="G1336" i="14"/>
  <c r="G1337" i="14"/>
  <c r="G1338" i="14"/>
  <c r="G1339" i="14"/>
  <c r="G1340" i="14"/>
  <c r="G1341" i="14"/>
  <c r="G1342" i="14"/>
  <c r="G1343" i="14"/>
  <c r="G1344" i="14"/>
  <c r="G1345" i="14"/>
  <c r="G1346" i="14"/>
  <c r="G1347" i="14"/>
  <c r="G1348" i="14"/>
  <c r="G1349" i="14"/>
  <c r="G1350" i="14"/>
  <c r="G1351" i="14"/>
  <c r="G1352" i="14"/>
  <c r="G1353" i="14"/>
  <c r="G1354" i="14"/>
  <c r="G1355" i="14"/>
  <c r="G1356" i="14"/>
  <c r="G1357" i="14"/>
  <c r="G1358" i="14"/>
  <c r="G1359" i="14"/>
  <c r="G1360" i="14"/>
  <c r="G1361" i="14"/>
  <c r="G1362" i="14"/>
  <c r="G1363" i="14"/>
  <c r="G1364" i="14"/>
  <c r="G1365" i="14"/>
  <c r="G1366" i="14"/>
  <c r="G1367" i="14"/>
  <c r="G1368" i="14"/>
  <c r="G1369" i="14"/>
  <c r="G1370" i="14"/>
  <c r="G1371" i="14"/>
  <c r="G1372" i="14"/>
  <c r="G1373" i="14"/>
  <c r="G1374" i="14"/>
  <c r="G1375" i="14"/>
  <c r="G1376" i="14"/>
  <c r="G1377" i="14"/>
  <c r="G1378" i="14"/>
  <c r="G1379" i="14"/>
  <c r="G1380" i="14"/>
  <c r="G1381" i="14"/>
  <c r="G1382" i="14"/>
  <c r="G1383" i="14"/>
  <c r="G1384" i="14"/>
  <c r="G1385" i="14"/>
  <c r="G1386" i="14"/>
  <c r="G1387" i="14"/>
  <c r="G1388" i="14"/>
  <c r="G1389" i="14"/>
  <c r="G1390" i="14"/>
  <c r="G1391" i="14"/>
  <c r="G1392" i="14"/>
  <c r="G1393" i="14"/>
  <c r="G1394" i="14"/>
  <c r="G1395" i="14"/>
  <c r="G1396" i="14"/>
  <c r="G1397" i="14"/>
  <c r="G1398" i="14"/>
  <c r="G1399" i="14"/>
  <c r="G1400" i="14"/>
  <c r="G1401" i="14"/>
  <c r="G1402" i="14"/>
  <c r="G1403" i="14"/>
  <c r="G1404" i="14"/>
  <c r="G1405" i="14"/>
  <c r="G1406" i="14"/>
  <c r="G1407" i="14"/>
  <c r="G1408" i="14"/>
  <c r="G1409" i="14"/>
  <c r="G1410" i="14"/>
  <c r="G1411" i="14"/>
  <c r="G1412" i="14"/>
  <c r="G1413" i="14"/>
  <c r="G1414" i="14"/>
  <c r="G1415" i="14"/>
  <c r="G1416" i="14"/>
  <c r="G1417" i="14"/>
  <c r="G1418" i="14"/>
  <c r="G1419" i="14"/>
  <c r="G1420" i="14"/>
  <c r="G1421" i="14"/>
  <c r="G1422" i="14"/>
  <c r="G1423" i="14"/>
  <c r="G1424" i="14"/>
  <c r="G1425" i="14"/>
  <c r="G1426" i="14"/>
  <c r="G1427" i="14"/>
  <c r="G1428" i="14"/>
  <c r="G1429" i="14"/>
  <c r="G1430" i="14"/>
  <c r="G1431" i="14"/>
  <c r="G1432" i="14"/>
  <c r="G1433" i="14"/>
  <c r="G1434" i="14"/>
  <c r="G1435" i="14"/>
  <c r="G1436" i="14"/>
  <c r="G1437" i="14"/>
  <c r="G1438" i="14"/>
  <c r="G1439" i="14"/>
  <c r="G1440" i="14"/>
  <c r="G1441" i="14"/>
  <c r="G1442" i="14"/>
  <c r="G1443" i="14"/>
  <c r="G1444" i="14"/>
  <c r="G1445" i="14"/>
  <c r="G1446" i="14"/>
  <c r="G1447" i="14"/>
  <c r="G1448" i="14"/>
  <c r="G1449" i="14"/>
  <c r="G1450" i="14"/>
  <c r="G1451" i="14"/>
  <c r="G1452" i="14"/>
  <c r="G1453" i="14"/>
  <c r="G1454" i="14"/>
  <c r="G1455" i="14"/>
  <c r="G1456" i="14"/>
  <c r="G1457" i="14"/>
  <c r="G1458" i="14"/>
  <c r="G1459" i="14"/>
  <c r="G1460" i="14"/>
  <c r="G1461" i="14"/>
  <c r="G1462" i="14"/>
  <c r="G1463" i="14"/>
  <c r="G1464" i="14"/>
  <c r="G1465" i="14"/>
  <c r="G1466" i="14"/>
  <c r="G1467" i="14"/>
  <c r="G1468" i="14"/>
  <c r="G1469" i="14"/>
  <c r="G1470" i="14"/>
  <c r="G1471" i="14"/>
  <c r="G1472" i="14"/>
  <c r="G1473" i="14"/>
  <c r="G1474" i="14"/>
  <c r="G1475" i="14"/>
  <c r="G1476" i="14"/>
  <c r="G1477" i="14"/>
  <c r="G1478" i="14"/>
  <c r="G1479" i="14"/>
  <c r="G1480" i="14"/>
  <c r="G1481" i="14"/>
  <c r="G1482" i="14"/>
  <c r="G1483" i="14"/>
  <c r="G1484" i="14"/>
  <c r="G1485" i="14"/>
  <c r="G1486" i="14"/>
  <c r="G1487" i="14"/>
  <c r="G1488" i="14"/>
  <c r="G1489" i="14"/>
  <c r="G1490" i="14"/>
  <c r="G1491" i="14"/>
  <c r="G1492" i="14"/>
  <c r="G1493" i="14"/>
  <c r="G1494" i="14"/>
  <c r="G1495" i="14"/>
  <c r="G1496" i="14"/>
  <c r="G1497" i="14"/>
  <c r="G1498" i="14"/>
  <c r="G1499" i="14"/>
  <c r="G1500" i="14"/>
  <c r="G1501" i="14"/>
  <c r="G1502" i="14"/>
  <c r="G1503" i="14"/>
  <c r="G1504" i="14"/>
  <c r="G1505" i="14"/>
  <c r="G1506" i="14"/>
  <c r="G1507" i="14"/>
  <c r="G1508" i="14"/>
  <c r="G1509" i="14"/>
  <c r="G1510" i="14"/>
  <c r="G1511" i="14"/>
  <c r="G1512" i="14"/>
  <c r="G1513" i="14"/>
  <c r="G1514" i="14"/>
  <c r="G1515" i="14"/>
  <c r="G1516" i="14"/>
  <c r="G1517" i="14"/>
  <c r="G1518" i="14"/>
  <c r="G1519" i="14"/>
  <c r="G1520" i="14"/>
  <c r="G1521" i="14"/>
  <c r="G1522" i="14"/>
  <c r="G1523" i="14"/>
  <c r="G1524" i="14"/>
  <c r="G1525" i="14"/>
  <c r="G1526" i="14"/>
  <c r="G1527" i="14"/>
  <c r="G1528" i="14"/>
  <c r="G1529" i="14"/>
  <c r="G1530" i="14"/>
  <c r="G1531" i="14"/>
  <c r="G1532" i="14"/>
  <c r="G1533" i="14"/>
  <c r="G1534" i="14"/>
  <c r="G1535" i="14"/>
  <c r="G1536" i="14"/>
  <c r="G1537" i="14"/>
  <c r="G1538" i="14"/>
  <c r="G1539" i="14"/>
  <c r="G1540" i="14"/>
  <c r="G1541" i="14"/>
  <c r="G1542" i="14"/>
  <c r="G1543" i="14"/>
  <c r="G1544" i="14"/>
  <c r="G1545" i="14"/>
  <c r="G1546" i="14"/>
  <c r="G1547" i="14"/>
  <c r="G1548" i="14"/>
  <c r="G1549" i="14"/>
  <c r="G1550" i="14"/>
  <c r="G1551" i="14"/>
  <c r="G1552" i="14"/>
  <c r="G1553" i="14"/>
  <c r="G1554" i="14"/>
  <c r="G1555" i="14"/>
  <c r="G1556" i="14"/>
  <c r="G1557" i="14"/>
  <c r="G1558" i="14"/>
  <c r="G1559" i="14"/>
  <c r="G1560" i="14"/>
  <c r="G1561" i="14"/>
  <c r="G1562" i="14"/>
  <c r="G1563" i="14"/>
  <c r="G1564" i="14"/>
  <c r="G1565" i="14"/>
  <c r="G1566" i="14"/>
  <c r="G1567" i="14"/>
  <c r="G1568" i="14"/>
  <c r="G1569" i="14"/>
  <c r="G1570" i="14"/>
  <c r="G1571" i="14"/>
  <c r="G1572" i="14"/>
  <c r="G1573" i="14"/>
  <c r="G1574" i="14"/>
  <c r="G1575" i="14"/>
  <c r="G1576" i="14"/>
  <c r="G1577" i="14"/>
  <c r="G1578" i="14"/>
  <c r="G1579" i="14"/>
  <c r="G1580" i="14"/>
  <c r="G1581" i="14"/>
  <c r="G1582" i="14"/>
  <c r="G1583" i="14"/>
  <c r="G1584" i="14"/>
  <c r="G1585" i="14"/>
  <c r="G1586" i="14"/>
  <c r="G1587" i="14"/>
  <c r="G1588" i="14"/>
  <c r="G1589" i="14"/>
  <c r="G1590" i="14"/>
  <c r="G1591" i="14"/>
  <c r="G1592" i="14"/>
  <c r="G1593" i="14"/>
  <c r="G1594" i="14"/>
  <c r="G1595" i="14"/>
  <c r="G1596" i="14"/>
  <c r="G1597" i="14"/>
  <c r="G1598" i="14"/>
  <c r="G1599" i="14"/>
  <c r="G1600" i="14"/>
  <c r="G1601" i="14"/>
  <c r="G1602" i="14"/>
  <c r="G1603" i="14"/>
  <c r="G1604" i="14"/>
  <c r="G1605" i="14"/>
  <c r="G1606" i="14"/>
  <c r="G1607" i="14"/>
  <c r="G1608" i="14"/>
  <c r="G1609" i="14"/>
  <c r="G1610" i="14"/>
  <c r="G1611" i="14"/>
  <c r="G1612" i="14"/>
  <c r="G1613" i="14"/>
  <c r="G1614" i="14"/>
  <c r="G1615" i="14"/>
  <c r="G1616" i="14"/>
  <c r="G1617" i="14"/>
  <c r="G1618" i="14"/>
  <c r="G1619" i="14"/>
  <c r="G1620" i="14"/>
  <c r="G1621" i="14"/>
  <c r="G1622" i="14"/>
  <c r="G1623" i="14"/>
  <c r="G1624" i="14"/>
  <c r="G1625" i="14"/>
  <c r="G1626" i="14"/>
  <c r="G1627" i="14"/>
  <c r="G1628" i="14"/>
  <c r="G1629" i="14"/>
  <c r="G1630" i="14"/>
  <c r="G1631" i="14"/>
  <c r="G1632" i="14"/>
  <c r="G1633" i="14"/>
  <c r="G1634" i="14"/>
  <c r="G1635" i="14"/>
  <c r="G1636" i="14"/>
  <c r="G1637" i="14"/>
  <c r="G1638" i="14"/>
  <c r="G1639" i="14"/>
  <c r="G1640" i="14"/>
  <c r="G1641" i="14"/>
  <c r="G1642" i="14"/>
  <c r="G1643" i="14"/>
  <c r="G1644" i="14"/>
  <c r="G1645" i="14"/>
  <c r="G1646" i="14"/>
  <c r="G1647" i="14"/>
  <c r="G1648" i="14"/>
  <c r="G1649" i="14"/>
  <c r="G1650" i="14"/>
  <c r="G1651" i="14"/>
  <c r="G1652" i="14"/>
  <c r="G1653" i="14"/>
  <c r="G1654" i="14"/>
  <c r="G1655" i="14"/>
  <c r="G1656" i="14"/>
  <c r="G1657" i="14"/>
  <c r="G1658" i="14"/>
  <c r="G1659" i="14"/>
  <c r="G1660" i="14"/>
  <c r="G1661" i="14"/>
  <c r="G1662" i="14"/>
  <c r="G1663" i="14"/>
  <c r="G1664" i="14"/>
  <c r="G1665" i="14"/>
  <c r="G1666" i="14"/>
  <c r="G1667" i="14"/>
  <c r="G1668" i="14"/>
  <c r="G1669" i="14"/>
  <c r="G1670" i="14"/>
  <c r="G1671" i="14"/>
  <c r="G1672" i="14"/>
  <c r="G1673" i="14"/>
  <c r="G1674" i="14"/>
  <c r="G1675" i="14"/>
  <c r="G1676" i="14"/>
  <c r="G1677" i="14"/>
  <c r="G1678" i="14"/>
  <c r="G1679" i="14"/>
  <c r="G1680" i="14"/>
  <c r="G1681" i="14"/>
  <c r="G1682" i="14"/>
  <c r="G1683" i="14"/>
  <c r="G1684" i="14"/>
  <c r="G1685" i="14"/>
  <c r="G1686" i="14"/>
  <c r="G1687" i="14"/>
  <c r="G1688" i="14"/>
  <c r="G1689" i="14"/>
  <c r="G1690" i="14"/>
  <c r="G1691" i="14"/>
  <c r="G1692" i="14"/>
  <c r="G1693" i="14"/>
  <c r="G1694" i="14"/>
  <c r="G1695" i="14"/>
  <c r="G1696" i="14"/>
  <c r="G1697" i="14"/>
  <c r="G1698" i="14"/>
  <c r="G1699" i="14"/>
  <c r="G1700" i="14"/>
  <c r="G1701" i="14"/>
  <c r="G1702" i="14"/>
  <c r="G1703" i="14"/>
  <c r="G1704" i="14"/>
  <c r="G1705" i="14"/>
  <c r="G1706" i="14"/>
  <c r="G1707" i="14"/>
  <c r="G1708" i="14"/>
  <c r="G1709" i="14"/>
  <c r="G1710" i="14"/>
  <c r="G1711" i="14"/>
  <c r="G1712" i="14"/>
  <c r="G1713" i="14"/>
  <c r="G1714" i="14"/>
  <c r="G1715" i="14"/>
  <c r="G1716" i="14"/>
  <c r="G1717" i="14"/>
  <c r="G1718" i="14"/>
  <c r="G1719" i="14"/>
  <c r="G1720" i="14"/>
  <c r="G1721" i="14"/>
  <c r="G1722" i="14"/>
  <c r="G1723" i="14"/>
  <c r="G1724" i="14"/>
  <c r="G1725" i="14"/>
  <c r="G1726" i="14"/>
  <c r="G1727" i="14"/>
  <c r="G1728" i="14"/>
  <c r="G1729" i="14"/>
  <c r="G1730" i="14"/>
  <c r="G1731" i="14"/>
  <c r="G1732" i="14"/>
  <c r="G1733" i="14"/>
  <c r="G1734" i="14"/>
  <c r="G1735" i="14"/>
  <c r="G1736" i="14"/>
  <c r="G1737" i="14"/>
  <c r="G1738" i="14"/>
  <c r="G1739" i="14"/>
  <c r="G1740" i="14"/>
  <c r="G1741" i="14"/>
  <c r="G1742" i="14"/>
  <c r="G1743" i="14"/>
  <c r="G1744" i="14"/>
  <c r="G1745" i="14"/>
  <c r="G1746" i="14"/>
  <c r="G1747" i="14"/>
  <c r="G1748" i="14"/>
  <c r="G1749" i="14"/>
  <c r="G1750" i="14"/>
  <c r="G1751" i="14"/>
  <c r="G1752" i="14"/>
  <c r="G1753" i="14"/>
  <c r="G1754" i="14"/>
  <c r="G1755" i="14"/>
  <c r="G1756" i="14"/>
  <c r="G1757" i="14"/>
  <c r="G1758" i="14"/>
  <c r="G1759" i="14"/>
  <c r="G1760" i="14"/>
  <c r="G1761" i="14"/>
  <c r="G1762" i="14"/>
  <c r="G1763" i="14"/>
  <c r="G1764" i="14"/>
  <c r="G1765" i="14"/>
  <c r="G1766" i="14"/>
  <c r="G1767" i="14"/>
  <c r="G1768" i="14"/>
  <c r="G1769" i="14"/>
  <c r="G1770" i="14"/>
  <c r="G1771" i="14"/>
  <c r="G1772" i="14"/>
  <c r="G1773" i="14"/>
  <c r="G1774" i="14"/>
  <c r="G1775" i="14"/>
  <c r="G1776" i="14"/>
  <c r="G1777" i="14"/>
  <c r="G1778" i="14"/>
  <c r="G1779" i="14"/>
  <c r="G1780" i="14"/>
  <c r="G1781" i="14"/>
  <c r="G1782" i="14"/>
  <c r="G1783" i="14"/>
  <c r="G1784" i="14"/>
  <c r="G1785" i="14"/>
  <c r="G1786" i="14"/>
  <c r="G1787" i="14"/>
  <c r="G1788" i="14"/>
  <c r="G1789" i="14"/>
  <c r="G1790" i="14"/>
  <c r="G1791" i="14"/>
  <c r="G1792" i="14"/>
  <c r="G1793" i="14"/>
  <c r="G1794" i="14"/>
  <c r="G1795" i="14"/>
  <c r="G1796" i="14"/>
  <c r="G1797" i="14"/>
  <c r="G1798" i="14"/>
  <c r="G1799" i="14"/>
  <c r="G1800" i="14"/>
  <c r="G1801" i="14"/>
  <c r="G1802" i="14"/>
  <c r="G1803" i="14"/>
  <c r="G1804" i="14"/>
  <c r="G1805" i="14"/>
  <c r="G1806" i="14"/>
  <c r="G1807" i="14"/>
  <c r="G1808" i="14"/>
  <c r="G1809" i="14"/>
  <c r="G1810" i="14"/>
  <c r="G1811" i="14"/>
  <c r="G1812" i="14"/>
  <c r="G1813" i="14"/>
  <c r="G1814" i="14"/>
  <c r="G1815" i="14"/>
  <c r="G1816" i="14"/>
  <c r="G1817" i="14"/>
  <c r="G1818" i="14"/>
  <c r="G1819" i="14"/>
  <c r="G1820" i="14"/>
  <c r="G1821" i="14"/>
  <c r="G1822" i="14"/>
  <c r="G1823" i="14"/>
  <c r="G1824" i="14"/>
  <c r="G1825" i="14"/>
  <c r="G1826" i="14"/>
  <c r="G1827" i="14"/>
  <c r="G1828" i="14"/>
  <c r="G1829" i="14"/>
  <c r="G1830" i="14"/>
  <c r="G1831" i="14"/>
  <c r="G1832" i="14"/>
  <c r="G1833" i="14"/>
  <c r="G1834" i="14"/>
  <c r="G1835" i="14"/>
  <c r="G1836" i="14"/>
  <c r="G1837" i="14"/>
  <c r="G1838" i="14"/>
  <c r="G1839" i="14"/>
  <c r="G1840" i="14"/>
  <c r="G1841" i="14"/>
  <c r="G1842" i="14"/>
  <c r="G1843" i="14"/>
  <c r="G1844" i="14"/>
  <c r="G1845" i="14"/>
  <c r="G1846" i="14"/>
  <c r="G1847" i="14"/>
  <c r="G1848" i="14"/>
  <c r="G1849" i="14"/>
  <c r="G1850" i="14"/>
  <c r="G1851" i="14"/>
  <c r="G1852" i="14"/>
  <c r="G1853" i="14"/>
  <c r="G1854" i="14"/>
  <c r="G1855" i="14"/>
  <c r="G1856" i="14"/>
  <c r="G1857" i="14"/>
  <c r="G1858" i="14"/>
  <c r="G1859" i="14"/>
  <c r="G1860" i="14"/>
  <c r="G1861" i="14"/>
  <c r="G1862" i="14"/>
  <c r="G1863" i="14"/>
  <c r="G1864" i="14"/>
  <c r="G1865" i="14"/>
  <c r="G1866" i="14"/>
  <c r="G1867" i="14"/>
  <c r="G1868" i="14"/>
  <c r="G1869" i="14"/>
  <c r="G1870" i="14"/>
  <c r="G1871" i="14"/>
  <c r="G1872" i="14"/>
  <c r="G1873" i="14"/>
  <c r="G1874" i="14"/>
  <c r="G1875" i="14"/>
  <c r="G1876" i="14"/>
  <c r="G1877" i="14"/>
  <c r="G1878" i="14"/>
  <c r="G1879" i="14"/>
  <c r="G1880" i="14"/>
  <c r="G1881" i="14"/>
  <c r="G1882" i="14"/>
  <c r="G1883" i="14"/>
  <c r="G1884" i="14"/>
  <c r="G1885" i="14"/>
  <c r="G1886" i="14"/>
  <c r="G1887" i="14"/>
  <c r="G1888" i="14"/>
  <c r="G1889" i="14"/>
  <c r="G1890" i="14"/>
  <c r="G1891" i="14"/>
  <c r="G1892" i="14"/>
  <c r="G1893" i="14"/>
  <c r="G1894" i="14"/>
  <c r="G1895" i="14"/>
  <c r="G1896" i="14"/>
  <c r="G1897" i="14"/>
  <c r="G1898" i="14"/>
  <c r="G1899" i="14"/>
  <c r="G1900" i="14"/>
  <c r="G1901" i="14"/>
  <c r="G1902" i="14"/>
  <c r="G1903" i="14"/>
  <c r="G1904" i="14"/>
  <c r="G1905" i="14"/>
  <c r="G1906" i="14"/>
  <c r="G1907" i="14"/>
  <c r="G1908" i="14"/>
  <c r="G1909" i="14"/>
  <c r="G1910" i="14"/>
  <c r="G1911" i="14"/>
  <c r="G1912" i="14"/>
  <c r="G1913" i="14"/>
  <c r="G1914" i="14"/>
  <c r="G1915" i="14"/>
  <c r="G1916" i="14"/>
  <c r="G1917" i="14"/>
  <c r="G1918" i="14"/>
  <c r="G1919" i="14"/>
  <c r="G1920" i="14"/>
  <c r="G1921" i="14"/>
  <c r="G1922" i="14"/>
  <c r="G1923" i="14"/>
  <c r="G1924" i="14"/>
  <c r="G1925" i="14"/>
  <c r="G1926" i="14"/>
  <c r="G1927" i="14"/>
  <c r="G1928" i="14"/>
  <c r="G1929" i="14"/>
  <c r="G1930" i="14"/>
  <c r="G1931" i="14"/>
  <c r="G1932" i="14"/>
  <c r="G1933" i="14"/>
  <c r="G1934" i="14"/>
  <c r="G1935" i="14"/>
  <c r="G1936" i="14"/>
  <c r="G1937" i="14"/>
  <c r="G1938" i="14"/>
  <c r="G1939" i="14"/>
  <c r="G1940" i="14"/>
  <c r="G1941" i="14"/>
  <c r="G1942" i="14"/>
  <c r="G1943" i="14"/>
  <c r="G1944" i="14"/>
  <c r="G1945" i="14"/>
  <c r="G1946" i="14"/>
  <c r="G1947" i="14"/>
  <c r="G1948" i="14"/>
  <c r="G1949" i="14"/>
  <c r="G1950" i="14"/>
  <c r="G1951" i="14"/>
  <c r="G1952" i="14"/>
  <c r="G1953" i="14"/>
  <c r="G1954" i="14"/>
  <c r="G1955" i="14"/>
  <c r="G1956" i="14"/>
  <c r="G1957" i="14"/>
  <c r="G1958" i="14"/>
  <c r="G1959" i="14"/>
  <c r="G1960" i="14"/>
  <c r="G1961" i="14"/>
  <c r="G1962" i="14"/>
  <c r="G1963" i="14"/>
  <c r="G1964" i="14"/>
  <c r="G1965" i="14"/>
  <c r="G1966" i="14"/>
  <c r="G1967" i="14"/>
  <c r="G1968" i="14"/>
  <c r="G1969" i="14"/>
  <c r="G1970" i="14"/>
  <c r="G1971" i="14"/>
  <c r="G1972" i="14"/>
  <c r="G1973" i="14"/>
  <c r="G1974" i="14"/>
  <c r="G1975" i="14"/>
  <c r="G1976" i="14"/>
  <c r="G1977" i="14"/>
  <c r="G1978" i="14"/>
  <c r="G1979" i="14"/>
  <c r="G1980" i="14"/>
  <c r="G1981" i="14"/>
  <c r="G1982" i="14"/>
  <c r="G1983" i="14"/>
  <c r="G1984" i="14"/>
  <c r="G1985" i="14"/>
  <c r="G1986" i="14"/>
  <c r="G1987" i="14"/>
  <c r="G1988" i="14"/>
  <c r="G1989" i="14"/>
  <c r="G1990" i="14"/>
  <c r="G1991" i="14"/>
  <c r="G1992" i="14"/>
  <c r="G1993" i="14"/>
  <c r="G1994" i="14"/>
  <c r="G1995" i="14"/>
  <c r="G1996" i="14"/>
  <c r="G1997" i="14"/>
  <c r="G1998" i="14"/>
  <c r="G1999" i="14"/>
  <c r="G2000" i="14"/>
  <c r="G2001" i="14"/>
  <c r="G2002" i="14"/>
  <c r="G2003" i="14"/>
  <c r="G2004" i="14"/>
  <c r="G2005" i="14"/>
  <c r="G2006" i="14"/>
  <c r="G2007" i="14"/>
  <c r="G2008" i="14"/>
  <c r="G2009" i="14"/>
  <c r="G2010" i="14"/>
  <c r="G2011" i="14"/>
  <c r="G2012" i="14"/>
  <c r="G2013" i="14"/>
  <c r="G2014" i="14"/>
  <c r="G2015" i="14"/>
  <c r="G2016" i="14"/>
  <c r="G2017" i="14"/>
  <c r="G2018" i="14"/>
  <c r="G2019" i="14"/>
  <c r="G2020" i="14"/>
  <c r="G2021" i="14"/>
  <c r="G2022" i="14"/>
  <c r="G2023" i="14"/>
  <c r="G2024" i="14"/>
  <c r="G2025" i="14"/>
  <c r="G2026" i="14"/>
  <c r="G2027" i="14"/>
  <c r="G2028" i="14"/>
  <c r="G2029" i="14"/>
  <c r="G2030" i="14"/>
  <c r="G2031" i="14"/>
  <c r="G2032" i="14"/>
  <c r="G2033" i="14"/>
  <c r="G2034" i="14"/>
  <c r="G2035" i="14"/>
  <c r="G2036" i="14"/>
  <c r="G2037" i="14"/>
  <c r="G2038" i="14"/>
  <c r="G2039" i="14"/>
  <c r="G2040" i="14"/>
  <c r="G2041" i="14"/>
  <c r="G2042" i="14"/>
  <c r="G2043" i="14"/>
  <c r="G2044" i="14"/>
  <c r="G2045" i="14"/>
  <c r="G2046" i="14"/>
  <c r="G2047" i="14"/>
  <c r="G2048" i="14"/>
  <c r="G2049" i="14"/>
  <c r="G2050" i="14"/>
  <c r="G2051" i="14"/>
  <c r="G2052" i="14"/>
  <c r="G2053" i="14"/>
  <c r="G2054" i="14"/>
  <c r="G2055" i="14"/>
  <c r="G2056" i="14"/>
  <c r="G2057" i="14"/>
  <c r="G2058" i="14"/>
  <c r="G2059" i="14"/>
  <c r="G2060" i="14"/>
  <c r="G2061" i="14"/>
  <c r="G2062" i="14"/>
  <c r="G2063" i="14"/>
  <c r="G2064" i="14"/>
  <c r="G2065" i="14"/>
  <c r="G2066" i="14"/>
  <c r="G2067" i="14"/>
  <c r="G2068" i="14"/>
  <c r="G2069" i="14"/>
  <c r="G2070" i="14"/>
  <c r="G2071" i="14"/>
  <c r="G2072" i="14"/>
  <c r="G2073" i="14"/>
  <c r="G2074" i="14"/>
  <c r="G2075" i="14"/>
  <c r="G2076" i="14"/>
  <c r="G2077" i="14"/>
  <c r="G2078" i="14"/>
  <c r="G2079" i="14"/>
  <c r="G2080" i="14"/>
  <c r="G2081" i="14"/>
  <c r="G2082" i="14"/>
  <c r="G2083" i="14"/>
  <c r="G2084" i="14"/>
  <c r="G2085" i="14"/>
  <c r="G2086" i="14"/>
  <c r="G2087" i="14"/>
  <c r="G2088" i="14"/>
  <c r="G2089" i="14"/>
  <c r="G2090" i="14"/>
  <c r="G2091" i="14"/>
  <c r="G2092" i="14"/>
  <c r="G2093" i="14"/>
  <c r="G2094" i="14"/>
  <c r="G2095" i="14"/>
  <c r="G2096" i="14"/>
  <c r="G2097" i="14"/>
  <c r="G2098" i="14"/>
  <c r="G2099" i="14"/>
  <c r="G2100" i="14"/>
  <c r="G2101" i="14"/>
  <c r="G2102" i="14"/>
  <c r="G2103" i="14"/>
  <c r="G2104" i="14"/>
  <c r="G2105" i="14"/>
  <c r="G2106" i="14"/>
  <c r="G2107" i="14"/>
  <c r="G2108" i="14"/>
  <c r="G2109" i="14"/>
  <c r="G2110" i="14"/>
  <c r="G2111" i="14"/>
  <c r="G2112" i="14"/>
  <c r="G2113" i="14"/>
  <c r="G2114" i="14"/>
  <c r="G2115" i="14"/>
  <c r="G2116" i="14"/>
  <c r="G2117" i="14"/>
  <c r="G2118" i="14"/>
  <c r="G2119" i="14"/>
  <c r="G2120" i="14"/>
  <c r="G2121" i="14"/>
  <c r="G2122" i="14"/>
  <c r="G2123" i="14"/>
  <c r="G2124" i="14"/>
  <c r="G2125" i="14"/>
  <c r="G2126" i="14"/>
  <c r="G2127" i="14"/>
  <c r="G2128" i="14"/>
  <c r="G2129" i="14"/>
  <c r="G2130" i="14"/>
  <c r="G2131" i="14"/>
  <c r="G2132" i="14"/>
  <c r="G2133" i="14"/>
  <c r="G2134" i="14"/>
  <c r="G2135" i="14"/>
  <c r="G2136" i="14"/>
  <c r="G2137" i="14"/>
  <c r="G2138" i="14"/>
  <c r="G2139" i="14"/>
  <c r="G2140" i="14"/>
  <c r="G2141" i="14"/>
  <c r="G2142" i="14"/>
  <c r="G2143" i="14"/>
  <c r="G2144" i="14"/>
  <c r="G2145" i="14"/>
  <c r="G2146" i="14"/>
  <c r="G2147" i="14"/>
  <c r="G2148" i="14"/>
  <c r="G2149" i="14"/>
  <c r="G2150" i="14"/>
  <c r="G2151" i="14"/>
  <c r="G2152" i="14"/>
  <c r="G2153" i="14"/>
  <c r="G2154" i="14"/>
  <c r="G2155" i="14"/>
  <c r="G2156" i="14"/>
  <c r="G2157" i="14"/>
  <c r="G2158" i="14"/>
  <c r="G2159" i="14"/>
  <c r="G2160" i="14"/>
  <c r="G2161" i="14"/>
  <c r="G2162" i="14"/>
  <c r="G2163" i="14"/>
  <c r="G2164" i="14"/>
  <c r="G2165" i="14"/>
  <c r="G2166" i="14"/>
  <c r="G2167" i="14"/>
  <c r="G2168" i="14"/>
  <c r="G2169" i="14"/>
  <c r="G2170" i="14"/>
  <c r="G2171" i="14"/>
  <c r="G2172" i="14"/>
  <c r="G2173" i="14"/>
  <c r="G2174" i="14"/>
  <c r="G2175" i="14"/>
  <c r="G2176" i="14"/>
  <c r="G2177" i="14"/>
  <c r="G2178" i="14"/>
  <c r="G2179" i="14"/>
  <c r="G2180" i="14"/>
  <c r="G2181" i="14"/>
  <c r="G2182" i="14"/>
  <c r="G2183" i="14"/>
  <c r="G2184" i="14"/>
  <c r="G2185" i="14"/>
  <c r="G2186" i="14"/>
  <c r="G2187" i="14"/>
  <c r="G2188" i="14"/>
  <c r="G2189" i="14"/>
  <c r="G2190" i="14"/>
  <c r="G2191" i="14"/>
  <c r="G2192" i="14"/>
  <c r="G2193" i="14"/>
  <c r="G2194" i="14"/>
  <c r="G2195" i="14"/>
  <c r="G2196" i="14"/>
  <c r="G2197" i="14"/>
  <c r="G2198" i="14"/>
  <c r="G2199" i="14"/>
  <c r="G2200" i="14"/>
  <c r="G2201" i="14"/>
  <c r="G2202" i="14"/>
  <c r="G2203" i="14"/>
  <c r="G2204" i="14"/>
  <c r="G2205" i="14"/>
  <c r="G2206" i="14"/>
  <c r="G2207" i="14"/>
  <c r="G2208" i="14"/>
  <c r="G2209" i="14"/>
  <c r="G2210" i="14"/>
  <c r="G2211" i="14"/>
  <c r="G2212" i="14"/>
  <c r="G2213" i="14"/>
  <c r="G2214" i="14"/>
  <c r="G2215" i="14"/>
  <c r="G2216" i="14"/>
  <c r="G2217" i="14"/>
  <c r="G2218" i="14"/>
  <c r="G2219" i="14"/>
  <c r="G2220" i="14"/>
  <c r="G2221" i="14"/>
  <c r="G2222" i="14"/>
  <c r="G2223" i="14"/>
  <c r="G2224" i="14"/>
  <c r="G2225" i="14"/>
  <c r="G2226" i="14"/>
  <c r="G2227" i="14"/>
  <c r="G2228" i="14"/>
  <c r="G2229" i="14"/>
  <c r="G2230" i="14"/>
  <c r="G2231" i="14"/>
  <c r="G2232" i="14"/>
  <c r="G2233" i="14"/>
  <c r="G2234" i="14"/>
  <c r="G2235" i="14"/>
  <c r="G2236" i="14"/>
  <c r="G2237" i="14"/>
  <c r="G2238" i="14"/>
  <c r="G2239" i="14"/>
  <c r="G2240" i="14"/>
  <c r="G2241" i="14"/>
  <c r="G2242" i="14"/>
  <c r="G2243" i="14"/>
  <c r="G2244" i="14"/>
  <c r="G2245" i="14"/>
  <c r="G2246" i="14"/>
  <c r="G2247" i="14"/>
  <c r="G2248" i="14"/>
  <c r="G2249" i="14"/>
  <c r="G2250" i="14"/>
  <c r="G2251" i="14"/>
  <c r="G2252" i="14"/>
  <c r="G2253" i="14"/>
  <c r="G2254" i="14"/>
  <c r="G2255" i="14"/>
  <c r="G2256" i="14"/>
  <c r="G2257" i="14"/>
  <c r="G2258" i="14"/>
  <c r="G2259" i="14"/>
  <c r="G2260" i="14"/>
  <c r="G2261" i="14"/>
  <c r="G2262" i="14"/>
  <c r="G2263" i="14"/>
  <c r="G2264" i="14"/>
  <c r="G2265" i="14"/>
  <c r="G2266" i="14"/>
  <c r="G2267" i="14"/>
  <c r="G2268" i="14"/>
  <c r="G2269" i="14"/>
  <c r="G2270" i="14"/>
  <c r="G2271" i="14"/>
  <c r="G2272" i="14"/>
  <c r="G2273" i="14"/>
  <c r="G2274" i="14"/>
  <c r="G2275" i="14"/>
  <c r="G2276" i="14"/>
  <c r="G2277" i="14"/>
  <c r="G2278" i="14"/>
  <c r="G2279" i="14"/>
  <c r="G2280" i="14"/>
  <c r="G2281" i="14"/>
  <c r="G2282" i="14"/>
  <c r="G2283" i="14"/>
  <c r="G2284" i="14"/>
  <c r="G2285" i="14"/>
  <c r="G2286" i="14"/>
  <c r="G2287" i="14"/>
  <c r="G2288" i="14"/>
  <c r="G2289" i="14"/>
  <c r="G2290" i="14"/>
  <c r="G2291" i="14"/>
  <c r="G2292" i="14"/>
  <c r="G2293" i="14"/>
  <c r="G2294" i="14"/>
  <c r="G2295" i="14"/>
  <c r="G2296" i="14"/>
  <c r="G2297" i="14"/>
  <c r="G2298" i="14"/>
  <c r="G2299" i="14"/>
  <c r="G2300" i="14"/>
  <c r="G2301" i="14"/>
  <c r="G2302" i="14"/>
  <c r="G2303" i="14"/>
  <c r="G2304" i="14"/>
  <c r="G2305" i="14"/>
  <c r="G2306" i="14"/>
  <c r="G2307" i="14"/>
  <c r="G2308" i="14"/>
  <c r="G2309" i="14"/>
  <c r="G2310" i="14"/>
  <c r="G2311" i="14"/>
  <c r="G2312" i="14"/>
  <c r="G2313" i="14"/>
  <c r="G2314" i="14"/>
  <c r="G2315" i="14"/>
  <c r="G2316" i="14"/>
  <c r="G2317" i="14"/>
  <c r="G2318" i="14"/>
  <c r="G2319" i="14"/>
  <c r="G2320" i="14"/>
  <c r="G2321" i="14"/>
  <c r="G2322" i="14"/>
  <c r="G2323" i="14"/>
  <c r="G2324" i="14"/>
  <c r="G2325" i="14"/>
  <c r="G2326" i="14"/>
  <c r="G2327" i="14"/>
  <c r="G2328" i="14"/>
  <c r="G2329" i="14"/>
  <c r="G2330" i="14"/>
  <c r="G2331" i="14"/>
  <c r="G2332" i="14"/>
  <c r="G2333" i="14"/>
  <c r="G2334" i="14"/>
  <c r="G2335" i="14"/>
  <c r="G2336" i="14"/>
  <c r="G2337" i="14"/>
  <c r="G2338" i="14"/>
  <c r="G2339" i="14"/>
  <c r="G2340" i="14"/>
  <c r="G2341" i="14"/>
  <c r="G2342" i="14"/>
  <c r="G2343" i="14"/>
  <c r="G2344" i="14"/>
  <c r="G2345" i="14"/>
  <c r="G2346" i="14"/>
  <c r="G2347" i="14"/>
  <c r="G2348" i="14"/>
  <c r="G2349" i="14"/>
  <c r="G2350" i="14"/>
  <c r="G2351" i="14"/>
  <c r="G2352" i="14"/>
  <c r="G2353" i="14"/>
  <c r="G2354" i="14"/>
  <c r="G2355" i="14"/>
  <c r="G2356" i="14"/>
  <c r="G2357" i="14"/>
  <c r="G2358" i="14"/>
  <c r="G2359" i="14"/>
  <c r="G2360" i="14"/>
  <c r="G2361" i="14"/>
  <c r="G2362" i="14"/>
  <c r="G2363" i="14"/>
  <c r="G2364" i="14"/>
  <c r="G2365" i="14"/>
  <c r="G2366" i="14"/>
  <c r="G2367" i="14"/>
  <c r="G2368" i="14"/>
  <c r="G2369" i="14"/>
  <c r="G2370" i="14"/>
  <c r="G2371" i="14"/>
  <c r="G2372" i="14"/>
  <c r="G2373" i="14"/>
  <c r="G2374" i="14"/>
  <c r="G2375" i="14"/>
  <c r="G2376" i="14"/>
  <c r="G2377" i="14"/>
  <c r="G2378" i="14"/>
  <c r="G2379" i="14"/>
  <c r="G2380" i="14"/>
  <c r="G2381" i="14"/>
  <c r="G2382" i="14"/>
  <c r="G2383" i="14"/>
  <c r="G2384" i="14"/>
  <c r="G2385" i="14"/>
  <c r="G2386" i="14"/>
  <c r="G2387" i="14"/>
  <c r="G2388" i="14"/>
  <c r="G2389" i="14"/>
  <c r="G2390" i="14"/>
  <c r="G2391" i="14"/>
  <c r="G2392" i="14"/>
  <c r="G2393" i="14"/>
  <c r="G2394" i="14"/>
  <c r="G2395" i="14"/>
  <c r="G2396" i="14"/>
  <c r="G2397" i="14"/>
  <c r="G2398" i="14"/>
  <c r="G2399" i="14"/>
  <c r="G2400" i="14"/>
  <c r="G2401" i="14"/>
  <c r="G2402" i="14"/>
  <c r="G2403" i="14"/>
  <c r="G2404" i="14"/>
  <c r="G2405" i="14"/>
  <c r="G2406" i="14"/>
  <c r="G2407" i="14"/>
  <c r="G2408" i="14"/>
  <c r="G2409" i="14"/>
  <c r="G2410" i="14"/>
  <c r="G2411" i="14"/>
  <c r="G2412" i="14"/>
  <c r="G2413" i="14"/>
  <c r="G2414" i="14"/>
  <c r="G2415" i="14"/>
  <c r="G2416" i="14"/>
  <c r="G2417" i="14"/>
  <c r="G2418" i="14"/>
  <c r="G2419" i="14"/>
  <c r="G2420" i="14"/>
  <c r="G2421" i="14"/>
  <c r="G2422" i="14"/>
  <c r="G2423" i="14"/>
  <c r="G2424" i="14"/>
  <c r="G2425" i="14"/>
  <c r="G2426" i="14"/>
  <c r="G2427" i="14"/>
  <c r="G2428" i="14"/>
  <c r="G2429" i="14"/>
  <c r="G2430" i="14"/>
  <c r="G2431" i="14"/>
  <c r="G2432" i="14"/>
  <c r="G2433" i="14"/>
  <c r="G2434" i="14"/>
  <c r="G2435" i="14"/>
  <c r="G2436" i="14"/>
  <c r="G2437" i="14"/>
  <c r="G2438" i="14"/>
  <c r="G2439" i="14"/>
  <c r="G2440" i="14"/>
  <c r="G2441" i="14"/>
  <c r="G2442" i="14"/>
  <c r="G2443" i="14"/>
  <c r="G2444" i="14"/>
  <c r="G2445" i="14"/>
  <c r="G2446" i="14"/>
  <c r="G2447" i="14"/>
  <c r="G2448" i="14"/>
  <c r="G2449" i="14"/>
  <c r="G2450" i="14"/>
  <c r="G2451" i="14"/>
  <c r="G2452" i="14"/>
  <c r="G2453" i="14"/>
  <c r="G2454" i="14"/>
  <c r="G2455" i="14"/>
  <c r="G2456" i="14"/>
  <c r="G2457" i="14"/>
  <c r="G2458" i="14"/>
  <c r="G2459" i="14"/>
  <c r="G2460" i="14"/>
  <c r="G2461" i="14"/>
  <c r="G2462" i="14"/>
  <c r="G2463" i="14"/>
  <c r="G2464" i="14"/>
  <c r="G2465" i="14"/>
  <c r="G2466" i="14"/>
  <c r="G2467" i="14"/>
  <c r="G2468" i="14"/>
  <c r="G2469" i="14"/>
  <c r="G2470" i="14"/>
  <c r="G2471" i="14"/>
  <c r="G2472" i="14"/>
  <c r="G2473" i="14"/>
  <c r="G2474" i="14"/>
  <c r="G2475" i="14"/>
  <c r="G2476" i="14"/>
  <c r="G2477" i="14"/>
  <c r="G2478" i="14"/>
  <c r="G2479" i="14"/>
  <c r="G2480" i="14"/>
  <c r="G2481" i="14"/>
  <c r="G2482" i="14"/>
  <c r="G2483" i="14"/>
  <c r="G2484" i="14"/>
  <c r="G2485" i="14"/>
  <c r="G2486" i="14"/>
  <c r="G2487" i="14"/>
  <c r="G2488" i="14"/>
  <c r="G2489" i="14"/>
  <c r="G2490" i="14"/>
  <c r="G2491" i="14"/>
  <c r="G2492" i="14"/>
  <c r="G2493" i="14"/>
  <c r="G2494" i="14"/>
  <c r="G2495" i="14"/>
  <c r="G2496" i="14"/>
  <c r="G2497" i="14"/>
  <c r="G2498" i="14"/>
  <c r="G2499" i="14"/>
  <c r="G2500" i="14"/>
  <c r="G2501" i="14"/>
  <c r="G2502" i="14"/>
  <c r="G2503" i="14"/>
  <c r="G2504" i="14"/>
  <c r="G2505" i="14"/>
  <c r="G2506" i="14"/>
  <c r="G2507" i="14"/>
  <c r="G2508" i="14"/>
  <c r="G2509" i="14"/>
  <c r="G2510" i="14"/>
  <c r="G2511" i="14"/>
  <c r="G2512" i="14"/>
  <c r="G2513" i="14"/>
  <c r="G2514" i="14"/>
  <c r="G2515" i="14"/>
  <c r="G2516" i="14"/>
  <c r="G2517" i="14"/>
  <c r="G2518" i="14"/>
  <c r="G2519" i="14"/>
  <c r="G2520" i="14"/>
  <c r="G2521" i="14"/>
  <c r="G2522" i="14"/>
  <c r="G2523" i="14"/>
  <c r="G2524" i="14"/>
  <c r="G2525" i="14"/>
  <c r="G2526" i="14"/>
  <c r="G2527" i="14"/>
  <c r="G2528" i="14"/>
  <c r="G2529" i="14"/>
  <c r="G2530" i="14"/>
  <c r="G2531" i="14"/>
  <c r="G2532" i="14"/>
  <c r="G2533" i="14"/>
  <c r="G2534" i="14"/>
  <c r="G2535" i="14"/>
  <c r="G2536" i="14"/>
  <c r="G2537" i="14"/>
  <c r="G2538" i="14"/>
  <c r="G2539" i="14"/>
  <c r="G2540" i="14"/>
  <c r="G2541" i="14"/>
  <c r="G2542" i="14"/>
  <c r="G2543" i="14"/>
  <c r="G2544" i="14"/>
  <c r="G2545" i="14"/>
  <c r="G2546" i="14"/>
  <c r="G2547" i="14"/>
  <c r="G2548" i="14"/>
  <c r="G2549" i="14"/>
  <c r="G2550" i="14"/>
  <c r="G2551" i="14"/>
  <c r="G2552" i="14"/>
  <c r="G2553" i="14"/>
  <c r="G2554" i="14"/>
  <c r="G2555" i="14"/>
  <c r="G2556" i="14"/>
  <c r="G2557" i="14"/>
  <c r="G2558" i="14"/>
  <c r="G2559" i="14"/>
  <c r="G2560" i="14"/>
  <c r="G2561" i="14"/>
  <c r="G2562" i="14"/>
  <c r="G2563" i="14"/>
  <c r="G2564" i="14"/>
  <c r="G2565" i="14"/>
  <c r="G2566" i="14"/>
  <c r="G2567" i="14"/>
  <c r="G2568" i="14"/>
  <c r="G2569" i="14"/>
  <c r="G2570" i="14"/>
  <c r="G2571" i="14"/>
  <c r="G2572" i="14"/>
  <c r="G2573" i="14"/>
  <c r="G2574" i="14"/>
  <c r="G2575" i="14"/>
  <c r="G2576" i="14"/>
  <c r="G2577" i="14"/>
  <c r="G2578" i="14"/>
  <c r="G2579" i="14"/>
  <c r="G2580" i="14"/>
  <c r="G2581" i="14"/>
  <c r="G2582" i="14"/>
  <c r="G2583" i="14"/>
  <c r="G2584" i="14"/>
  <c r="G2585" i="14"/>
  <c r="G2586" i="14"/>
  <c r="G2587" i="14"/>
  <c r="G2588" i="14"/>
  <c r="G2589" i="14"/>
  <c r="G2590" i="14"/>
  <c r="G2591" i="14"/>
  <c r="G2592" i="14"/>
  <c r="G2593" i="14"/>
  <c r="G2594" i="14"/>
  <c r="G2595" i="14"/>
  <c r="G2596" i="14"/>
  <c r="G2597" i="14"/>
  <c r="G2598" i="14"/>
  <c r="G2599" i="14"/>
  <c r="G2600" i="14"/>
  <c r="G2601" i="14"/>
  <c r="G2602" i="14"/>
  <c r="G2603" i="14"/>
  <c r="G2604" i="14"/>
  <c r="G2605" i="14"/>
  <c r="G2606" i="14"/>
  <c r="G2607" i="14"/>
  <c r="G2608" i="14"/>
  <c r="G2609" i="14"/>
  <c r="G2610" i="14"/>
  <c r="G2611" i="14"/>
  <c r="G2612" i="14"/>
  <c r="G2613" i="14"/>
  <c r="G2614" i="14"/>
  <c r="G2615" i="14"/>
  <c r="G2616" i="14"/>
  <c r="G2617" i="14"/>
  <c r="G2618" i="14"/>
  <c r="G2619" i="14"/>
  <c r="G2620" i="14"/>
  <c r="G2621" i="14"/>
  <c r="G2622" i="14"/>
  <c r="G2623" i="14"/>
  <c r="G2624" i="14"/>
  <c r="G2625" i="14"/>
  <c r="G2626" i="14"/>
  <c r="G2627" i="14"/>
  <c r="G2628" i="14"/>
  <c r="G2629" i="14"/>
  <c r="G2630" i="14"/>
  <c r="G2631" i="14"/>
  <c r="G2632" i="14"/>
  <c r="G2633" i="14"/>
  <c r="G2634" i="14"/>
  <c r="G2635" i="14"/>
  <c r="G2636" i="14"/>
  <c r="G2637" i="14"/>
  <c r="G2638" i="14"/>
  <c r="G2639" i="14"/>
  <c r="G2640" i="14"/>
  <c r="G2641" i="14"/>
  <c r="G2642" i="14"/>
  <c r="G2643" i="14"/>
  <c r="G2644" i="14"/>
  <c r="G2645" i="14"/>
  <c r="G2646" i="14"/>
  <c r="G2647" i="14"/>
  <c r="G2648" i="14"/>
  <c r="G2649" i="14"/>
  <c r="G2650" i="14"/>
  <c r="G2651" i="14"/>
  <c r="G2652" i="14"/>
  <c r="G2653" i="14"/>
  <c r="G2654" i="14"/>
  <c r="G2655" i="14"/>
  <c r="G2656" i="14"/>
  <c r="G2657" i="14"/>
  <c r="G2658" i="14"/>
  <c r="G2659" i="14"/>
  <c r="G2660" i="14"/>
  <c r="G2661" i="14"/>
  <c r="G2662" i="14"/>
  <c r="G2663" i="14"/>
  <c r="G2664" i="14"/>
  <c r="G2665" i="14"/>
  <c r="G2666" i="14"/>
  <c r="G2667" i="14"/>
  <c r="G2668" i="14"/>
  <c r="G2669" i="14"/>
  <c r="G2670" i="14"/>
  <c r="G2671" i="14"/>
  <c r="G2672" i="14"/>
  <c r="G2673" i="14"/>
  <c r="G2674" i="14"/>
  <c r="G2675" i="14"/>
  <c r="G2676" i="14"/>
  <c r="G2677" i="14"/>
  <c r="G2678" i="14"/>
  <c r="G2679" i="14"/>
  <c r="G2680" i="14"/>
  <c r="G2681" i="14"/>
  <c r="G2682" i="14"/>
  <c r="G2683" i="14"/>
  <c r="G2684" i="14"/>
  <c r="G2685" i="14"/>
  <c r="G2686" i="14"/>
  <c r="G2687" i="14"/>
  <c r="G2688" i="14"/>
  <c r="G2689" i="14"/>
  <c r="G2690" i="14"/>
  <c r="G2691" i="14"/>
  <c r="G2692" i="14"/>
  <c r="G2693" i="14"/>
  <c r="G2694" i="14"/>
  <c r="G2695" i="14"/>
  <c r="G2696" i="14"/>
  <c r="G2697" i="14"/>
  <c r="G2698" i="14"/>
  <c r="G2699" i="14"/>
  <c r="G2700" i="14"/>
  <c r="G2701" i="14"/>
  <c r="G2702" i="14"/>
  <c r="G2703" i="14"/>
  <c r="G2704" i="14"/>
  <c r="G2705" i="14"/>
  <c r="G2706" i="14"/>
  <c r="G2707" i="14"/>
  <c r="G2708" i="14"/>
  <c r="G2709" i="14"/>
  <c r="G2710" i="14"/>
  <c r="G2711" i="14"/>
  <c r="G2712" i="14"/>
  <c r="G2713" i="14"/>
  <c r="G2714" i="14"/>
  <c r="G2715" i="14"/>
  <c r="G2716" i="14"/>
  <c r="G2717" i="14"/>
  <c r="G2718" i="14"/>
  <c r="G2719" i="14"/>
  <c r="G2720" i="14"/>
  <c r="G2721" i="14"/>
  <c r="G2722" i="14"/>
  <c r="G2723" i="14"/>
  <c r="G2724" i="14"/>
  <c r="G2725" i="14"/>
  <c r="G2726" i="14"/>
  <c r="G2727" i="14"/>
  <c r="G2728" i="14"/>
  <c r="G2729" i="14"/>
  <c r="G2730" i="14"/>
  <c r="G2731" i="14"/>
  <c r="G2732" i="14"/>
  <c r="G2733" i="14"/>
  <c r="G2734" i="14"/>
  <c r="G2735" i="14"/>
  <c r="G2736" i="14"/>
  <c r="G2737" i="14"/>
  <c r="G2738" i="14"/>
  <c r="G2739" i="14"/>
  <c r="G2740" i="14"/>
  <c r="G2741" i="14"/>
  <c r="G2742" i="14"/>
  <c r="G2743" i="14"/>
  <c r="G2744" i="14"/>
  <c r="G2745" i="14"/>
  <c r="G2746" i="14"/>
  <c r="G2747" i="14"/>
  <c r="G2748" i="14"/>
  <c r="G2749" i="14"/>
  <c r="G2750" i="14"/>
  <c r="G2751" i="14"/>
  <c r="G2752" i="14"/>
  <c r="G2753" i="14"/>
  <c r="G2754" i="14"/>
  <c r="G2755" i="14"/>
  <c r="G2756" i="14"/>
  <c r="G2757" i="14"/>
  <c r="G2758" i="14"/>
  <c r="G2759" i="14"/>
  <c r="G2760" i="14"/>
  <c r="G2761" i="14"/>
  <c r="G2762" i="14"/>
  <c r="G2763" i="14"/>
  <c r="G2764" i="14"/>
  <c r="G2765" i="14"/>
  <c r="G2766" i="14"/>
  <c r="G2767" i="14"/>
  <c r="G2768" i="14"/>
  <c r="G2769" i="14"/>
  <c r="G2770" i="14"/>
  <c r="G2771" i="14"/>
  <c r="G2772" i="14"/>
  <c r="G2773" i="14"/>
  <c r="G2774" i="14"/>
  <c r="G2775" i="14"/>
  <c r="G2776" i="14"/>
  <c r="G2777" i="14"/>
  <c r="G2778" i="14"/>
  <c r="G2779" i="14"/>
  <c r="G2780" i="14"/>
  <c r="G2781" i="14"/>
  <c r="G2782" i="14"/>
  <c r="G2783" i="14"/>
  <c r="G2784" i="14"/>
  <c r="G2785" i="14"/>
  <c r="G2786" i="14"/>
  <c r="G2787" i="14"/>
  <c r="G2788" i="14"/>
  <c r="G2789" i="14"/>
  <c r="G2790" i="14"/>
  <c r="G2791" i="14"/>
  <c r="G2792" i="14"/>
  <c r="G2793" i="14"/>
  <c r="G2794" i="14"/>
  <c r="G2795" i="14"/>
  <c r="G2796" i="14"/>
  <c r="G2797" i="14"/>
  <c r="G2798" i="14"/>
  <c r="G2799" i="14"/>
  <c r="G2800" i="14"/>
  <c r="G2801" i="14"/>
  <c r="G2802" i="14"/>
  <c r="G2803" i="14"/>
  <c r="G2804" i="14"/>
  <c r="G2805" i="14"/>
  <c r="G2806" i="14"/>
  <c r="G2807" i="14"/>
  <c r="G2808" i="14"/>
  <c r="G2809" i="14"/>
  <c r="G2810" i="14"/>
  <c r="G2811" i="14"/>
  <c r="G2812" i="14"/>
  <c r="G2813" i="14"/>
  <c r="G2814" i="14"/>
  <c r="G2815" i="14"/>
  <c r="G2816" i="14"/>
  <c r="G2817" i="14"/>
  <c r="G2818" i="14"/>
  <c r="G2819" i="14"/>
  <c r="G2820" i="14"/>
  <c r="G2821" i="14"/>
  <c r="G2822" i="14"/>
  <c r="G2823" i="14"/>
  <c r="G2824" i="14"/>
  <c r="G2825" i="14"/>
  <c r="G2826" i="14"/>
  <c r="G2827" i="14"/>
  <c r="G2828" i="14"/>
  <c r="G2829" i="14"/>
  <c r="G2830" i="14"/>
  <c r="G2831" i="14"/>
  <c r="G2832" i="14"/>
  <c r="G2833" i="14"/>
  <c r="G2834" i="14"/>
  <c r="G2835" i="14"/>
  <c r="G2836" i="14"/>
  <c r="G2837" i="14"/>
  <c r="G2838" i="14"/>
  <c r="G2839" i="14"/>
  <c r="G2840" i="14"/>
  <c r="G2841" i="14"/>
  <c r="G2842" i="14"/>
  <c r="G2843" i="14"/>
  <c r="G2844" i="14"/>
  <c r="G2845" i="14"/>
  <c r="G2846" i="14"/>
  <c r="G2847" i="14"/>
  <c r="G2848" i="14"/>
  <c r="G2849" i="14"/>
  <c r="G2850" i="14"/>
  <c r="G2851" i="14"/>
  <c r="G2852" i="14"/>
  <c r="G2853" i="14"/>
  <c r="G2854" i="14"/>
  <c r="G2855" i="14"/>
  <c r="G2856" i="14"/>
  <c r="G2857" i="14"/>
  <c r="G2858" i="14"/>
  <c r="G2859" i="14"/>
  <c r="G2860" i="14"/>
  <c r="G2861" i="14"/>
  <c r="G2862" i="14"/>
  <c r="G2863" i="14"/>
  <c r="G2864" i="14"/>
  <c r="G2865" i="14"/>
  <c r="G2866" i="14"/>
  <c r="G2867" i="14"/>
  <c r="G2868" i="14"/>
  <c r="G2869" i="14"/>
  <c r="G2870" i="14"/>
  <c r="G2871" i="14"/>
  <c r="G2872" i="14"/>
  <c r="G2873" i="14"/>
  <c r="G2874" i="14"/>
  <c r="G2875" i="14"/>
  <c r="G2876" i="14"/>
  <c r="G2877" i="14"/>
  <c r="G2878" i="14"/>
  <c r="G2879" i="14"/>
  <c r="G2880" i="14"/>
  <c r="G2881" i="14"/>
  <c r="G2882" i="14"/>
  <c r="G2883" i="14"/>
  <c r="G2884" i="14"/>
  <c r="G2885" i="14"/>
  <c r="G2886" i="14"/>
  <c r="G2887" i="14"/>
  <c r="G2888" i="14"/>
  <c r="G2889" i="14"/>
  <c r="G2890" i="14"/>
  <c r="G2891" i="14"/>
  <c r="G2892" i="14"/>
  <c r="G2893" i="14"/>
  <c r="G2894" i="14"/>
  <c r="G2895" i="14"/>
  <c r="G2896" i="14"/>
  <c r="G2897" i="14"/>
  <c r="G2898" i="14"/>
  <c r="G2899" i="14"/>
  <c r="G2900" i="14"/>
  <c r="G2901" i="14"/>
  <c r="G2902" i="14"/>
  <c r="G2903" i="14"/>
  <c r="G2904" i="14"/>
  <c r="G2905" i="14"/>
  <c r="G2906" i="14"/>
  <c r="G2907" i="14"/>
  <c r="G2908" i="14"/>
  <c r="G2909" i="14"/>
  <c r="G2910" i="14"/>
  <c r="G2911" i="14"/>
  <c r="G2912" i="14"/>
  <c r="G2913" i="14"/>
  <c r="G2914" i="14"/>
  <c r="G2915" i="14"/>
  <c r="G2916" i="14"/>
  <c r="G2917" i="14"/>
  <c r="G2918" i="14"/>
  <c r="G2919" i="14"/>
  <c r="G2920" i="14"/>
  <c r="G2921" i="14"/>
  <c r="G2922" i="14"/>
  <c r="G2923" i="14"/>
  <c r="G2924" i="14"/>
  <c r="G2925" i="14"/>
  <c r="G2926" i="14"/>
  <c r="G2927" i="14"/>
  <c r="G2928" i="14"/>
  <c r="G2929" i="14"/>
  <c r="G2930" i="14"/>
  <c r="G2931" i="14"/>
  <c r="G2932" i="14"/>
  <c r="G2933" i="14"/>
  <c r="G2934" i="14"/>
  <c r="G2935" i="14"/>
  <c r="G2936" i="14"/>
  <c r="G2937" i="14"/>
  <c r="G2938" i="14"/>
  <c r="G2939" i="14"/>
  <c r="G2940" i="14"/>
  <c r="G2941" i="14"/>
  <c r="G2942" i="14"/>
  <c r="G2943" i="14"/>
  <c r="G2944" i="14"/>
  <c r="G2945" i="14"/>
  <c r="G2946" i="14"/>
  <c r="G2947" i="14"/>
  <c r="G2948" i="14"/>
  <c r="G2949" i="14"/>
  <c r="G2950" i="14"/>
  <c r="G2951" i="14"/>
  <c r="G2952" i="14"/>
  <c r="G2953" i="14"/>
  <c r="G2954" i="14"/>
  <c r="G2955" i="14"/>
  <c r="G2956" i="14"/>
  <c r="G2957" i="14"/>
  <c r="G2958" i="14"/>
  <c r="G2959" i="14"/>
  <c r="G2960" i="14"/>
  <c r="G2961" i="14"/>
  <c r="G2962" i="14"/>
  <c r="G2963" i="14"/>
  <c r="G2964" i="14"/>
  <c r="G2965" i="14"/>
  <c r="G2966" i="14"/>
  <c r="G2967" i="14"/>
  <c r="G2968" i="14"/>
  <c r="G2969" i="14"/>
  <c r="G2970" i="14"/>
  <c r="G2971" i="14"/>
  <c r="G2972" i="14"/>
  <c r="G2973" i="14"/>
  <c r="G2974" i="14"/>
  <c r="G2975" i="14"/>
  <c r="G2976" i="14"/>
  <c r="G2977" i="14"/>
  <c r="G2978" i="14"/>
  <c r="G2979" i="14"/>
  <c r="G2980" i="14"/>
  <c r="G2981" i="14"/>
  <c r="G2982" i="14"/>
  <c r="G2983" i="14"/>
  <c r="G2984" i="14"/>
  <c r="G2985" i="14"/>
  <c r="G2986" i="14"/>
  <c r="G2987" i="14"/>
  <c r="G2988" i="14"/>
  <c r="G2989" i="14"/>
  <c r="G2990" i="14"/>
  <c r="G2991" i="14"/>
  <c r="G2992" i="14"/>
  <c r="G2993" i="14"/>
  <c r="G2994" i="14"/>
  <c r="G2995" i="14"/>
  <c r="G2996" i="14"/>
  <c r="G2997" i="14"/>
  <c r="G2998" i="14"/>
  <c r="G2999" i="14"/>
  <c r="G3000" i="14"/>
  <c r="G3001" i="14"/>
  <c r="G3002" i="14"/>
  <c r="G3003" i="14"/>
  <c r="G3004" i="14"/>
  <c r="G3005" i="14"/>
  <c r="G3006" i="14"/>
  <c r="G3007" i="14"/>
  <c r="G3008" i="14"/>
  <c r="G3009" i="14"/>
  <c r="G3010" i="14"/>
  <c r="G3011" i="14"/>
  <c r="G3012" i="14"/>
  <c r="G3013" i="14"/>
  <c r="G3014" i="14"/>
  <c r="G3015" i="14"/>
  <c r="G3016" i="14"/>
  <c r="G3017" i="14"/>
  <c r="G3018" i="14"/>
  <c r="G3019" i="14"/>
  <c r="G3020" i="14"/>
  <c r="G3021" i="14"/>
  <c r="G3022" i="14"/>
  <c r="G3023" i="14"/>
  <c r="G3024" i="14"/>
  <c r="G3025" i="14"/>
  <c r="G3026" i="14"/>
  <c r="G3027" i="14"/>
  <c r="G3028" i="14"/>
  <c r="G3029" i="14"/>
  <c r="G3030" i="14"/>
  <c r="G3031" i="14"/>
  <c r="G3032" i="14"/>
  <c r="G3033" i="14"/>
  <c r="G3034" i="14"/>
  <c r="G3035" i="14"/>
  <c r="G3036" i="14"/>
  <c r="G3037" i="14"/>
  <c r="G3038" i="14"/>
  <c r="G3039" i="14"/>
  <c r="G3040" i="14"/>
  <c r="G3041" i="14"/>
  <c r="G3042" i="14"/>
  <c r="G3043" i="14"/>
  <c r="G3044" i="14"/>
  <c r="G3045" i="14"/>
  <c r="G3046" i="14"/>
  <c r="G3047" i="14"/>
  <c r="G3048" i="14"/>
  <c r="G3049" i="14"/>
  <c r="G3050" i="14"/>
  <c r="G3051" i="14"/>
  <c r="G3052" i="14"/>
  <c r="G3053" i="14"/>
  <c r="G3054" i="14"/>
  <c r="G3055" i="14"/>
  <c r="G3056" i="14"/>
  <c r="G3057" i="14"/>
  <c r="G3058" i="14"/>
  <c r="G3059" i="14"/>
  <c r="G3060" i="14"/>
  <c r="G3061" i="14"/>
  <c r="G3062" i="14"/>
  <c r="G3063" i="14"/>
  <c r="G3064" i="14"/>
  <c r="G3065" i="14"/>
  <c r="G3066" i="14"/>
  <c r="G3067" i="14"/>
  <c r="G3068" i="14"/>
  <c r="G3069" i="14"/>
  <c r="G3070" i="14"/>
  <c r="G3071" i="14"/>
  <c r="G3072" i="14"/>
  <c r="G3073" i="14"/>
  <c r="G3074" i="14"/>
  <c r="G3075" i="14"/>
  <c r="G3076" i="14"/>
  <c r="G3077" i="14"/>
  <c r="G3078" i="14"/>
  <c r="G3079" i="14"/>
  <c r="G3080" i="14"/>
  <c r="G3081" i="14"/>
  <c r="G3082" i="14"/>
  <c r="G3083" i="14"/>
  <c r="G3084" i="14"/>
  <c r="G3085" i="14"/>
  <c r="G3086" i="14"/>
  <c r="G3087" i="14"/>
  <c r="G3088" i="14"/>
  <c r="G3089" i="14"/>
  <c r="G3090" i="14"/>
  <c r="G3091" i="14"/>
  <c r="G3092" i="14"/>
  <c r="G3093" i="14"/>
  <c r="G3094" i="14"/>
  <c r="G3095" i="14"/>
  <c r="G3096" i="14"/>
  <c r="G3097" i="14"/>
  <c r="G3098" i="14"/>
  <c r="G3099" i="14"/>
  <c r="G3100" i="14"/>
  <c r="G3101" i="14"/>
  <c r="G3102" i="14"/>
  <c r="G3103" i="14"/>
  <c r="G3104" i="14"/>
  <c r="G3105" i="14"/>
  <c r="G3106" i="14"/>
  <c r="G3107" i="14"/>
  <c r="G3108" i="14"/>
  <c r="G3109" i="14"/>
  <c r="G3110" i="14"/>
  <c r="G3111" i="14"/>
  <c r="G3112" i="14"/>
  <c r="G3113" i="14"/>
  <c r="G3114" i="14"/>
  <c r="G3115" i="14"/>
  <c r="G3116" i="14"/>
  <c r="G3117" i="14"/>
  <c r="G3118" i="14"/>
  <c r="G3119" i="14"/>
  <c r="G3120" i="14"/>
  <c r="G3121" i="14"/>
  <c r="G3122" i="14"/>
  <c r="G3123" i="14"/>
  <c r="G3124" i="14"/>
  <c r="G3125" i="14"/>
  <c r="G3126" i="14"/>
  <c r="G3127" i="14"/>
  <c r="G3128" i="14"/>
  <c r="G3129" i="14"/>
  <c r="G3130" i="14"/>
  <c r="G3131" i="14"/>
  <c r="G3132" i="14"/>
  <c r="G3133" i="14"/>
  <c r="G3134" i="14"/>
  <c r="G3135" i="14"/>
  <c r="G3136" i="14"/>
  <c r="G3137" i="14"/>
  <c r="G3138" i="14"/>
  <c r="G3139" i="14"/>
  <c r="G3140" i="14"/>
  <c r="G3141" i="14"/>
  <c r="G3142" i="14"/>
  <c r="G3143" i="14"/>
  <c r="G3144" i="14"/>
  <c r="G3145" i="14"/>
  <c r="G3146" i="14"/>
  <c r="G3147" i="14"/>
  <c r="G3148" i="14"/>
  <c r="G3149" i="14"/>
  <c r="G3150" i="14"/>
  <c r="G3151" i="14"/>
  <c r="G3152" i="14"/>
  <c r="G3153" i="14"/>
  <c r="G3154" i="14"/>
  <c r="G3155" i="14"/>
  <c r="G3156" i="14"/>
  <c r="G3157" i="14"/>
  <c r="G3158" i="14"/>
  <c r="G3159" i="14"/>
  <c r="G3160" i="14"/>
  <c r="G3161" i="14"/>
  <c r="G3162" i="14"/>
  <c r="G3163" i="14"/>
  <c r="G3164" i="14"/>
  <c r="G3165" i="14"/>
  <c r="G3166" i="14"/>
  <c r="G3167" i="14"/>
  <c r="G3168" i="14"/>
  <c r="G3169" i="14"/>
  <c r="G3170" i="14"/>
  <c r="G3171" i="14"/>
  <c r="G3172" i="14"/>
  <c r="G3173" i="14"/>
  <c r="G3174" i="14"/>
  <c r="G3175" i="14"/>
  <c r="G3176" i="14"/>
  <c r="G3177" i="14"/>
  <c r="G3178" i="14"/>
  <c r="G3179" i="14"/>
  <c r="G3180" i="14"/>
  <c r="G3181" i="14"/>
  <c r="G3182" i="14"/>
  <c r="G3183" i="14"/>
  <c r="G3184" i="14"/>
  <c r="G3185" i="14"/>
  <c r="G3186" i="14"/>
  <c r="G3187" i="14"/>
  <c r="G3188" i="14"/>
  <c r="G3189" i="14"/>
  <c r="G3190" i="14"/>
  <c r="G3191" i="14"/>
  <c r="G3192" i="14"/>
  <c r="G3193" i="14"/>
  <c r="G3194" i="14"/>
  <c r="G3195" i="14"/>
  <c r="G3196" i="14"/>
  <c r="G3197" i="14"/>
  <c r="G3198" i="14"/>
  <c r="G3199" i="14"/>
  <c r="G3200" i="14"/>
  <c r="G3201" i="14"/>
  <c r="G3202" i="14"/>
  <c r="G3203" i="14"/>
  <c r="G3204" i="14"/>
  <c r="G3205" i="14"/>
  <c r="G3206" i="14"/>
  <c r="G3207" i="14"/>
  <c r="G3208" i="14"/>
  <c r="G3209" i="14"/>
  <c r="G3210" i="14"/>
  <c r="G3211" i="14"/>
  <c r="G3212" i="14"/>
  <c r="G3213" i="14"/>
  <c r="G3214" i="14"/>
  <c r="G3215" i="14"/>
  <c r="G3216" i="14"/>
  <c r="G3217" i="14"/>
  <c r="G3218" i="14"/>
  <c r="G3219" i="14"/>
  <c r="G3220" i="14"/>
  <c r="G3221" i="14"/>
  <c r="G3222" i="14"/>
  <c r="G3223" i="14"/>
  <c r="G3224" i="14"/>
  <c r="G3225" i="14"/>
  <c r="G3226" i="14"/>
  <c r="G3227" i="14"/>
  <c r="G3228" i="14"/>
  <c r="G3229" i="14"/>
  <c r="G3230" i="14"/>
  <c r="G3231" i="14"/>
  <c r="G3232" i="14"/>
  <c r="G3233" i="14"/>
  <c r="G3234" i="14"/>
  <c r="G3235" i="14"/>
  <c r="G3236" i="14"/>
  <c r="G3237" i="14"/>
  <c r="G3238" i="14"/>
  <c r="G3239" i="14"/>
  <c r="G3240" i="14"/>
  <c r="G3241" i="14"/>
  <c r="G3242" i="14"/>
  <c r="G3243" i="14"/>
  <c r="G3244" i="14"/>
  <c r="G3245" i="14"/>
  <c r="G3246" i="14"/>
  <c r="G3247" i="14"/>
  <c r="G3248" i="14"/>
  <c r="G3249" i="14"/>
  <c r="G3250" i="14"/>
  <c r="G3251" i="14"/>
  <c r="G3252" i="14"/>
  <c r="G3253" i="14"/>
  <c r="G3254" i="14"/>
  <c r="G3255" i="14"/>
  <c r="G3256" i="14"/>
  <c r="G3257" i="14"/>
  <c r="G3258" i="14"/>
  <c r="G3259" i="14"/>
  <c r="G3260" i="14"/>
  <c r="G3261" i="14"/>
  <c r="G3262" i="14"/>
  <c r="G3263" i="14"/>
  <c r="G3264" i="14"/>
  <c r="G3265" i="14"/>
  <c r="G3266" i="14"/>
  <c r="G3267" i="14"/>
  <c r="G3268" i="14"/>
  <c r="G3269" i="14"/>
  <c r="G3270" i="14"/>
  <c r="G3271" i="14"/>
  <c r="G3272" i="14"/>
  <c r="G3273" i="14"/>
  <c r="G3274" i="14"/>
  <c r="G3275" i="14"/>
  <c r="G3276" i="14"/>
  <c r="G3277" i="14"/>
  <c r="G3278" i="14"/>
  <c r="G3279" i="14"/>
  <c r="G3280" i="14"/>
  <c r="G3281" i="14"/>
  <c r="G3282" i="14"/>
  <c r="G3283" i="14"/>
  <c r="G3284" i="14"/>
  <c r="G3285" i="14"/>
  <c r="G3286" i="14"/>
  <c r="G3287" i="14"/>
  <c r="G3288" i="14"/>
  <c r="G3289" i="14"/>
  <c r="G3290" i="14"/>
  <c r="G3291" i="14"/>
  <c r="G3292" i="14"/>
  <c r="G3293" i="14"/>
  <c r="G3294" i="14"/>
  <c r="G3295" i="14"/>
  <c r="G3296" i="14"/>
  <c r="G3297" i="14"/>
  <c r="G3298" i="14"/>
  <c r="G3299" i="14"/>
  <c r="G3300" i="14"/>
  <c r="G3301" i="14"/>
  <c r="G3302" i="14"/>
  <c r="G3303" i="14"/>
  <c r="G3304" i="14"/>
  <c r="G3305" i="14"/>
  <c r="G3306" i="14"/>
  <c r="G3307" i="14"/>
  <c r="G3308" i="14"/>
  <c r="G3309" i="14"/>
  <c r="G3310" i="14"/>
  <c r="G3311" i="14"/>
  <c r="G3312" i="14"/>
  <c r="G3313" i="14"/>
  <c r="G3314" i="14"/>
  <c r="G3315" i="14"/>
  <c r="G3316" i="14"/>
  <c r="G3317" i="14"/>
  <c r="G3318" i="14"/>
  <c r="G3319" i="14"/>
  <c r="G3320" i="14"/>
  <c r="G3321" i="14"/>
  <c r="G3322" i="14"/>
  <c r="G3323" i="14"/>
  <c r="G3324" i="14"/>
  <c r="G3325" i="14"/>
  <c r="G3326" i="14"/>
  <c r="G3327" i="14"/>
  <c r="G3328" i="14"/>
  <c r="G3329" i="14"/>
  <c r="G3330" i="14"/>
  <c r="G3331" i="14"/>
  <c r="G3332" i="14"/>
  <c r="G3333" i="14"/>
  <c r="G3334" i="14"/>
  <c r="G3335" i="14"/>
  <c r="G3336" i="14"/>
  <c r="G3337" i="14"/>
  <c r="G3338" i="14"/>
  <c r="G3339" i="14"/>
  <c r="G3340" i="14"/>
  <c r="G3341" i="14"/>
  <c r="G3342" i="14"/>
  <c r="G3343" i="14"/>
  <c r="G3344" i="14"/>
  <c r="G3345" i="14"/>
  <c r="G3346" i="14"/>
  <c r="G3347" i="14"/>
  <c r="G3348" i="14"/>
  <c r="G3349" i="14"/>
  <c r="G3350" i="14"/>
  <c r="G3351" i="14"/>
  <c r="G3352" i="14"/>
  <c r="G3353" i="14"/>
  <c r="G3354" i="14"/>
  <c r="G3355" i="14"/>
  <c r="G3356" i="14"/>
  <c r="G3357" i="14"/>
  <c r="G3358" i="14"/>
  <c r="G3359" i="14"/>
  <c r="G3360" i="14"/>
  <c r="G3361" i="14"/>
  <c r="G3362" i="14"/>
  <c r="G3363" i="14"/>
  <c r="G3364" i="14"/>
  <c r="G3365" i="14"/>
  <c r="G3366" i="14"/>
  <c r="G3367" i="14"/>
  <c r="G3368" i="14"/>
  <c r="G3369" i="14"/>
  <c r="G3370" i="14"/>
  <c r="G3371" i="14"/>
  <c r="G3372" i="14"/>
  <c r="G3373" i="14"/>
  <c r="G3374" i="14"/>
  <c r="G3375" i="14"/>
  <c r="G3376" i="14"/>
  <c r="G3377" i="14"/>
  <c r="G3378" i="14"/>
  <c r="G3379" i="14"/>
  <c r="G3380" i="14"/>
  <c r="G3381" i="14"/>
  <c r="G3382" i="14"/>
  <c r="G3383" i="14"/>
  <c r="G3384" i="14"/>
  <c r="G3385" i="14"/>
  <c r="G3386" i="14"/>
  <c r="G3387" i="14"/>
  <c r="G3388" i="14"/>
  <c r="G3389" i="14"/>
  <c r="G3390" i="14"/>
  <c r="G3391" i="14"/>
  <c r="G3392" i="14"/>
  <c r="G3393" i="14"/>
  <c r="G3394" i="14"/>
  <c r="G3395" i="14"/>
  <c r="G3396" i="14"/>
  <c r="G3397" i="14"/>
  <c r="G3398" i="14"/>
  <c r="G3399" i="14"/>
  <c r="G3400" i="14"/>
  <c r="G3401" i="14"/>
  <c r="G3402" i="14"/>
  <c r="G3403" i="14"/>
  <c r="G3404" i="14"/>
  <c r="G3405" i="14"/>
  <c r="G3406" i="14"/>
  <c r="G3407" i="14"/>
  <c r="G3408" i="14"/>
  <c r="G3409" i="14"/>
  <c r="G3410" i="14"/>
  <c r="G3411" i="14"/>
  <c r="G3412" i="14"/>
  <c r="G3413" i="14"/>
  <c r="G3414" i="14"/>
  <c r="G3415" i="14"/>
  <c r="G3416" i="14"/>
  <c r="G3417" i="14"/>
  <c r="G3418" i="14"/>
  <c r="G3419" i="14"/>
  <c r="G3420" i="14"/>
  <c r="G3421" i="14"/>
  <c r="G3422" i="14"/>
  <c r="G3423" i="14"/>
  <c r="G3424" i="14"/>
  <c r="G3425" i="14"/>
  <c r="G3426" i="14"/>
  <c r="G3427" i="14"/>
  <c r="G3428" i="14"/>
  <c r="G3429" i="14"/>
  <c r="G3430" i="14"/>
  <c r="G3431" i="14"/>
  <c r="G3432" i="14"/>
  <c r="G3433" i="14"/>
  <c r="G3434" i="14"/>
  <c r="G3435" i="14"/>
  <c r="G3436" i="14"/>
  <c r="G3437" i="14"/>
  <c r="G3438" i="14"/>
  <c r="G3439" i="14"/>
  <c r="G3440" i="14"/>
  <c r="G3441" i="14"/>
  <c r="G3442" i="14"/>
  <c r="G3443" i="14"/>
  <c r="G3444" i="14"/>
  <c r="G3445" i="14"/>
  <c r="G3446" i="14"/>
  <c r="G3447" i="14"/>
  <c r="G3448" i="14"/>
  <c r="G3449" i="14"/>
  <c r="G3450" i="14"/>
  <c r="G3451" i="14"/>
  <c r="G3452" i="14"/>
  <c r="G3453" i="14"/>
  <c r="G3454" i="14"/>
  <c r="G3455" i="14"/>
  <c r="G3456" i="14"/>
  <c r="G3457" i="14"/>
  <c r="G3458" i="14"/>
  <c r="G3459" i="14"/>
  <c r="G3460" i="14"/>
  <c r="G3461" i="14"/>
  <c r="G3462" i="14"/>
  <c r="G3463" i="14"/>
  <c r="G3464" i="14"/>
  <c r="G3465" i="14"/>
  <c r="G3466" i="14"/>
  <c r="G3467" i="14"/>
  <c r="G3468" i="14"/>
  <c r="G3469" i="14"/>
  <c r="G3470" i="14"/>
  <c r="G3471" i="14"/>
  <c r="G3472" i="14"/>
  <c r="G3473" i="14"/>
  <c r="G3474" i="14"/>
  <c r="G3475" i="14"/>
  <c r="G3476" i="14"/>
  <c r="G3477" i="14"/>
  <c r="G3478" i="14"/>
  <c r="G3479" i="14"/>
  <c r="G3480" i="14"/>
  <c r="G3481" i="14"/>
  <c r="G3482" i="14"/>
  <c r="G3483" i="14"/>
  <c r="G3484" i="14"/>
  <c r="G3485" i="14"/>
  <c r="G3486" i="14"/>
  <c r="G3487" i="14"/>
  <c r="G3488" i="14"/>
  <c r="G3489" i="14"/>
  <c r="G3490" i="14"/>
  <c r="G3491" i="14"/>
  <c r="G3492" i="14"/>
  <c r="G3493" i="14"/>
  <c r="G3494" i="14"/>
  <c r="G3495" i="14"/>
  <c r="G3496" i="14"/>
  <c r="G3497" i="14"/>
  <c r="G3498" i="14"/>
  <c r="G3499" i="14"/>
  <c r="G3500" i="14"/>
  <c r="G3501" i="14"/>
  <c r="G3502" i="14"/>
  <c r="G3503" i="14"/>
  <c r="G3504" i="14"/>
  <c r="G3505" i="14"/>
  <c r="G3506" i="14"/>
  <c r="G3507" i="14"/>
  <c r="G3508" i="14"/>
  <c r="G3509" i="14"/>
  <c r="G3510" i="14"/>
  <c r="G3511" i="14"/>
  <c r="G3512" i="14"/>
  <c r="G3513" i="14"/>
  <c r="G3514" i="14"/>
  <c r="G3515" i="14"/>
  <c r="G3516" i="14"/>
  <c r="G3517" i="14"/>
  <c r="G3518" i="14"/>
  <c r="G3519" i="14"/>
  <c r="G3520" i="14"/>
  <c r="G3521" i="14"/>
  <c r="G3522" i="14"/>
  <c r="G3523" i="14"/>
  <c r="G3524" i="14"/>
  <c r="G3525" i="14"/>
  <c r="G3526" i="14"/>
  <c r="G3527" i="14"/>
  <c r="G3528" i="14"/>
  <c r="G3529" i="14"/>
  <c r="G3530" i="14"/>
  <c r="G3531" i="14"/>
  <c r="G3532" i="14"/>
  <c r="G3533" i="14"/>
  <c r="G3534" i="14"/>
  <c r="G3535" i="14"/>
  <c r="G3536" i="14"/>
  <c r="G3537" i="14"/>
  <c r="G3538" i="14"/>
  <c r="G3539" i="14"/>
  <c r="G3540" i="14"/>
  <c r="G3541" i="14"/>
  <c r="G3542" i="14"/>
  <c r="G3543" i="14"/>
  <c r="G3544" i="14"/>
  <c r="G3545" i="14"/>
  <c r="G3546" i="14"/>
  <c r="G3547" i="14"/>
  <c r="G3548" i="14"/>
  <c r="G3549" i="14"/>
  <c r="G3550" i="14"/>
  <c r="G3551" i="14"/>
  <c r="G3552" i="14"/>
  <c r="G3553" i="14"/>
  <c r="G3554" i="14"/>
  <c r="G3555" i="14"/>
  <c r="G3556" i="14"/>
  <c r="G3557" i="14"/>
  <c r="G3558" i="14"/>
  <c r="G3559" i="14"/>
  <c r="G3560" i="14"/>
  <c r="G3561" i="14"/>
  <c r="G3562" i="14"/>
  <c r="G3563" i="14"/>
  <c r="G3564" i="14"/>
  <c r="G3565" i="14"/>
  <c r="G3566" i="14"/>
  <c r="G3567" i="14"/>
  <c r="G3568" i="14"/>
  <c r="G3569" i="14"/>
  <c r="G3570" i="14"/>
  <c r="G3571" i="14"/>
  <c r="G3572" i="14"/>
  <c r="G3573" i="14"/>
  <c r="G3574" i="14"/>
  <c r="G3575" i="14"/>
  <c r="G3576" i="14"/>
  <c r="G3577" i="14"/>
  <c r="G3578" i="14"/>
  <c r="G3579" i="14"/>
  <c r="G3580" i="14"/>
  <c r="G3581" i="14"/>
  <c r="G3582" i="14"/>
  <c r="G3583" i="14"/>
  <c r="G3584" i="14"/>
  <c r="G3585" i="14"/>
  <c r="G3586" i="14"/>
  <c r="G3587" i="14"/>
  <c r="G3588" i="14"/>
  <c r="G3589" i="14"/>
  <c r="G3590" i="14"/>
  <c r="G3591" i="14"/>
  <c r="G3592" i="14"/>
  <c r="G3593" i="14"/>
  <c r="G3594" i="14"/>
  <c r="G3595" i="14"/>
  <c r="G3596" i="14"/>
  <c r="G3597" i="14"/>
  <c r="G3598" i="14"/>
  <c r="G3599" i="14"/>
  <c r="G3600" i="14"/>
  <c r="G3601" i="14"/>
  <c r="G3602" i="14"/>
  <c r="G3603" i="14"/>
  <c r="G3604" i="14"/>
  <c r="G3605" i="14"/>
  <c r="G3606" i="14"/>
  <c r="G3607" i="14"/>
  <c r="G3608" i="14"/>
  <c r="G3609" i="14"/>
  <c r="G3610" i="14"/>
  <c r="G3611" i="14"/>
  <c r="G3612" i="14"/>
  <c r="G3613" i="14"/>
  <c r="G3614" i="14"/>
  <c r="G3615" i="14"/>
  <c r="G3616" i="14"/>
  <c r="G3617" i="14"/>
  <c r="G3618" i="14"/>
  <c r="G3619" i="14"/>
  <c r="G3620" i="14"/>
  <c r="G3621" i="14"/>
  <c r="G3622" i="14"/>
  <c r="G3623" i="14"/>
  <c r="G3624" i="14"/>
  <c r="G3625" i="14"/>
  <c r="G3626" i="14"/>
  <c r="G3627" i="14"/>
  <c r="G3628" i="14"/>
  <c r="G3629" i="14"/>
  <c r="G3630" i="14"/>
  <c r="G3631" i="14"/>
  <c r="G3632" i="14"/>
  <c r="G3633" i="14"/>
  <c r="G3634" i="14"/>
  <c r="G3635" i="14"/>
  <c r="G3636" i="14"/>
  <c r="G3637" i="14"/>
  <c r="G3638" i="14"/>
  <c r="G3639" i="14"/>
  <c r="G3640" i="14"/>
  <c r="G3641" i="14"/>
  <c r="G3642" i="14"/>
  <c r="G3643" i="14"/>
  <c r="G3644" i="14"/>
  <c r="G3645" i="14"/>
  <c r="G3646" i="14"/>
  <c r="G3647" i="14"/>
  <c r="G3648" i="14"/>
  <c r="G3649" i="14"/>
  <c r="G3650" i="14"/>
  <c r="G3651" i="14"/>
  <c r="G3652" i="14"/>
  <c r="G3653" i="14"/>
  <c r="G3654" i="14"/>
  <c r="G3655" i="14"/>
  <c r="G3656" i="14"/>
  <c r="G3657" i="14"/>
  <c r="G3658" i="14"/>
  <c r="G3659" i="14"/>
  <c r="G3660" i="14"/>
  <c r="G3661" i="14"/>
  <c r="G3662" i="14"/>
  <c r="G3663" i="14"/>
  <c r="G3664" i="14"/>
  <c r="G3665" i="14"/>
  <c r="G3666" i="14"/>
  <c r="G3667" i="14"/>
  <c r="G3668" i="14"/>
  <c r="G3669" i="14"/>
  <c r="G3670" i="14"/>
  <c r="G3671" i="14"/>
  <c r="G3672" i="14"/>
  <c r="G3673" i="14"/>
  <c r="G3674" i="14"/>
  <c r="G3675" i="14"/>
  <c r="G3676" i="14"/>
  <c r="G3677" i="14"/>
  <c r="G3678" i="14"/>
  <c r="G3679" i="14"/>
  <c r="G3680" i="14"/>
  <c r="G3681" i="14"/>
  <c r="G3682" i="14"/>
  <c r="G3683" i="14"/>
  <c r="G3684" i="14"/>
  <c r="G3685" i="14"/>
  <c r="G3686" i="14"/>
  <c r="G3687" i="14"/>
  <c r="G3688" i="14"/>
  <c r="G3689" i="14"/>
  <c r="G3690" i="14"/>
  <c r="G3691" i="14"/>
  <c r="G3692" i="14"/>
  <c r="G3693" i="14"/>
  <c r="G3694" i="14"/>
  <c r="G3695" i="14"/>
  <c r="G3696" i="14"/>
  <c r="G3697" i="14"/>
  <c r="G3698" i="14"/>
  <c r="G3699" i="14"/>
  <c r="G3700" i="14"/>
  <c r="G3701" i="14"/>
  <c r="G3702" i="14"/>
  <c r="G3703" i="14"/>
  <c r="G3704" i="14"/>
  <c r="G3705" i="14"/>
  <c r="G3706" i="14"/>
  <c r="G3707" i="14"/>
  <c r="G3708" i="14"/>
  <c r="G3709" i="14"/>
  <c r="G3710" i="14"/>
  <c r="G3711" i="14"/>
  <c r="G3712" i="14"/>
  <c r="G3713" i="14"/>
  <c r="G3714" i="14"/>
  <c r="G3715" i="14"/>
  <c r="G3716" i="14"/>
  <c r="G3717" i="14"/>
  <c r="G3718" i="14"/>
  <c r="G3719" i="14"/>
  <c r="G3720" i="14"/>
  <c r="G3721" i="14"/>
  <c r="G3722" i="14"/>
  <c r="G3723" i="14"/>
  <c r="G3724" i="14"/>
  <c r="G3725" i="14"/>
  <c r="G3726" i="14"/>
  <c r="G3727" i="14"/>
  <c r="G3728" i="14"/>
  <c r="G3729" i="14"/>
  <c r="G3730" i="14"/>
  <c r="G3731" i="14"/>
  <c r="G3732" i="14"/>
  <c r="G3733" i="14"/>
  <c r="G3734" i="14"/>
  <c r="G3735" i="14"/>
  <c r="G3736" i="14"/>
  <c r="G3737" i="14"/>
  <c r="G3738" i="14"/>
  <c r="G3739" i="14"/>
  <c r="G3740" i="14"/>
  <c r="G3741" i="14"/>
  <c r="G3742" i="14"/>
  <c r="G3743" i="14"/>
  <c r="G3744" i="14"/>
  <c r="G3745" i="14"/>
  <c r="G3746" i="14"/>
  <c r="G3747" i="14"/>
  <c r="G3748" i="14"/>
  <c r="G3749" i="14"/>
  <c r="G3750" i="14"/>
  <c r="G3751" i="14"/>
  <c r="G3752" i="14"/>
  <c r="G3753" i="14"/>
  <c r="G3754" i="14"/>
  <c r="G3755" i="14"/>
  <c r="G3756" i="14"/>
  <c r="G3757" i="14"/>
  <c r="G3758" i="14"/>
  <c r="G3759" i="14"/>
  <c r="G3760" i="14"/>
  <c r="G3761" i="14"/>
  <c r="G3762" i="14"/>
  <c r="G3763" i="14"/>
  <c r="G3764" i="14"/>
  <c r="G3765" i="14"/>
  <c r="G3766" i="14"/>
  <c r="G3767" i="14"/>
  <c r="G3768" i="14"/>
  <c r="G3769" i="14"/>
  <c r="G3770" i="14"/>
  <c r="G3771" i="14"/>
  <c r="G3772" i="14"/>
  <c r="G3773" i="14"/>
  <c r="G3774" i="14"/>
  <c r="G3775" i="14"/>
  <c r="G3776" i="14"/>
  <c r="G3777" i="14"/>
  <c r="G3778" i="14"/>
  <c r="G3779" i="14"/>
  <c r="G3780" i="14"/>
  <c r="G3781" i="14"/>
  <c r="G3782" i="14"/>
  <c r="G3783" i="14"/>
  <c r="G3784" i="14"/>
  <c r="G3785" i="14"/>
  <c r="G3786" i="14"/>
  <c r="G3787" i="14"/>
  <c r="G3788" i="14"/>
  <c r="G3789" i="14"/>
  <c r="G3790" i="14"/>
  <c r="G3791" i="14"/>
  <c r="G3792" i="14"/>
  <c r="G3793" i="14"/>
  <c r="G3794" i="14"/>
  <c r="G3795" i="14"/>
  <c r="G3796" i="14"/>
  <c r="G3797" i="14"/>
  <c r="G3798" i="14"/>
  <c r="G3799" i="14"/>
  <c r="G3800" i="14"/>
  <c r="G3801" i="14"/>
  <c r="G3802" i="14"/>
  <c r="G3803" i="14"/>
  <c r="G3804" i="14"/>
  <c r="G3805" i="14"/>
  <c r="G3806" i="14"/>
  <c r="G3807" i="14"/>
  <c r="G3808" i="14"/>
  <c r="G3809" i="14"/>
  <c r="G3810" i="14"/>
  <c r="G3811" i="14"/>
  <c r="G3812" i="14"/>
  <c r="G3813" i="14"/>
  <c r="G3814" i="14"/>
  <c r="G3815" i="14"/>
  <c r="G3816" i="14"/>
  <c r="G3817" i="14"/>
  <c r="G3818" i="14"/>
  <c r="G3819" i="14"/>
  <c r="G3820" i="14"/>
  <c r="G3821" i="14"/>
  <c r="G3822" i="14"/>
  <c r="G3823" i="14"/>
  <c r="G3824" i="14"/>
  <c r="G3825" i="14"/>
  <c r="G3826" i="14"/>
  <c r="G3827" i="14"/>
  <c r="G3828" i="14"/>
  <c r="G3829" i="14"/>
  <c r="G3830" i="14"/>
  <c r="G3831" i="14"/>
  <c r="G3832" i="14"/>
  <c r="G3833" i="14"/>
  <c r="G3834" i="14"/>
  <c r="G3835" i="14"/>
  <c r="G3836" i="14"/>
  <c r="G3837" i="14"/>
  <c r="G3838" i="14"/>
  <c r="G3839" i="14"/>
  <c r="G3840" i="14"/>
  <c r="G3841" i="14"/>
  <c r="G3842" i="14"/>
  <c r="G3843" i="14"/>
  <c r="G3844" i="14"/>
  <c r="G3845" i="14"/>
  <c r="G3846" i="14"/>
  <c r="G3847" i="14"/>
  <c r="G3848" i="14"/>
  <c r="G3849" i="14"/>
  <c r="G3850" i="14"/>
  <c r="G3851" i="14"/>
  <c r="G3852" i="14"/>
  <c r="G3853" i="14"/>
  <c r="G3854" i="14"/>
  <c r="G3855" i="14"/>
  <c r="G3856" i="14"/>
  <c r="G3857" i="14"/>
  <c r="G3858" i="14"/>
  <c r="G3859" i="14"/>
  <c r="G3860" i="14"/>
  <c r="G3861" i="14"/>
  <c r="G3862" i="14"/>
  <c r="G3863" i="14"/>
  <c r="G3864" i="14"/>
  <c r="G3865" i="14"/>
  <c r="G3866" i="14"/>
  <c r="G3867" i="14"/>
  <c r="G3868" i="14"/>
  <c r="G3869" i="14"/>
  <c r="G3870" i="14"/>
  <c r="G3871" i="14"/>
  <c r="G3872" i="14"/>
  <c r="G3873" i="14"/>
  <c r="G3874" i="14"/>
  <c r="G3875" i="14"/>
  <c r="G3876" i="14"/>
  <c r="G3877" i="14"/>
  <c r="G3878" i="14"/>
  <c r="G3879" i="14"/>
  <c r="G3880" i="14"/>
  <c r="G3881" i="14"/>
  <c r="G3882" i="14"/>
  <c r="G3883" i="14"/>
  <c r="G3884" i="14"/>
  <c r="G3885" i="14"/>
  <c r="G3886" i="14"/>
  <c r="G3887" i="14"/>
  <c r="G3888" i="14"/>
  <c r="G3889" i="14"/>
  <c r="G3890" i="14"/>
  <c r="G3891" i="14"/>
  <c r="G3892" i="14"/>
  <c r="G3893" i="14"/>
  <c r="G3894" i="14"/>
  <c r="G3895" i="14"/>
  <c r="G3896" i="14"/>
  <c r="G3897" i="14"/>
  <c r="G3898" i="14"/>
  <c r="G3899" i="14"/>
  <c r="G3900" i="14"/>
  <c r="G3901" i="14"/>
  <c r="G3902" i="14"/>
  <c r="G3903" i="14"/>
  <c r="G3904" i="14"/>
  <c r="G3905" i="14"/>
  <c r="G3906" i="14"/>
  <c r="G3907" i="14"/>
  <c r="G3908" i="14"/>
  <c r="G3909" i="14"/>
  <c r="G3910" i="14"/>
  <c r="G3911" i="14"/>
  <c r="G3912" i="14"/>
  <c r="G3913" i="14"/>
  <c r="G3914" i="14"/>
  <c r="G3915" i="14"/>
  <c r="G3916" i="14"/>
  <c r="G3917" i="14"/>
  <c r="G3918" i="14"/>
  <c r="G3919" i="14"/>
  <c r="G3920" i="14"/>
  <c r="G3921" i="14"/>
  <c r="G3922" i="14"/>
  <c r="G3923" i="14"/>
  <c r="G3924" i="14"/>
  <c r="G3925" i="14"/>
  <c r="G3926" i="14"/>
  <c r="G3927" i="14"/>
  <c r="G3928" i="14"/>
  <c r="G3929" i="14"/>
  <c r="G3930" i="14"/>
  <c r="G3931" i="14"/>
  <c r="G3932" i="14"/>
  <c r="G3933" i="14"/>
  <c r="G3934" i="14"/>
  <c r="G3935" i="14"/>
  <c r="G3936" i="14"/>
  <c r="G3937" i="14"/>
  <c r="G3938" i="14"/>
  <c r="G3939" i="14"/>
  <c r="G3940" i="14"/>
  <c r="G3941" i="14"/>
  <c r="G3942" i="14"/>
  <c r="G3943" i="14"/>
  <c r="G3944" i="14"/>
  <c r="G3945" i="14"/>
  <c r="G3946" i="14"/>
  <c r="G3947" i="14"/>
  <c r="G3948" i="14"/>
  <c r="G3949" i="14"/>
  <c r="G3950" i="14"/>
  <c r="G3951" i="14"/>
  <c r="G3952" i="14"/>
  <c r="G3953" i="14"/>
  <c r="G3954" i="14"/>
  <c r="G3955" i="14"/>
  <c r="G3956" i="14"/>
  <c r="G3957" i="14"/>
  <c r="G3958" i="14"/>
  <c r="G3959" i="14"/>
  <c r="G3960" i="14"/>
  <c r="G3961" i="14"/>
  <c r="G3962" i="14"/>
  <c r="G3963" i="14"/>
  <c r="G3964" i="14"/>
  <c r="G3965" i="14"/>
  <c r="G3966" i="14"/>
  <c r="G3967" i="14"/>
  <c r="G3968" i="14"/>
  <c r="G3969" i="14"/>
  <c r="G3970" i="14"/>
  <c r="G3971" i="14"/>
  <c r="G3972" i="14"/>
  <c r="G3973" i="14"/>
  <c r="G3974" i="14"/>
  <c r="G3975" i="14"/>
  <c r="G3976" i="14"/>
  <c r="G3977" i="14"/>
  <c r="G3978" i="14"/>
  <c r="G3979" i="14"/>
  <c r="G3980" i="14"/>
  <c r="G3981" i="14"/>
  <c r="G3982" i="14"/>
  <c r="G3983" i="14"/>
  <c r="G3984" i="14"/>
  <c r="G3985" i="14"/>
  <c r="G3986" i="14"/>
  <c r="G3987" i="14"/>
  <c r="G3988" i="14"/>
  <c r="G3989" i="14"/>
  <c r="G3990" i="14"/>
  <c r="G3991" i="14"/>
  <c r="G3992" i="14"/>
  <c r="G3993" i="14"/>
  <c r="G3994" i="14"/>
  <c r="G3995" i="14"/>
  <c r="G3996" i="14"/>
  <c r="G3997" i="14"/>
  <c r="G3998" i="14"/>
  <c r="G3999" i="14"/>
  <c r="G4000" i="14"/>
  <c r="G4001" i="14"/>
  <c r="G4002" i="14"/>
  <c r="G4003" i="14"/>
  <c r="G4004" i="14"/>
  <c r="G4005" i="14"/>
  <c r="G4006" i="14"/>
  <c r="G4007" i="14"/>
  <c r="G4008" i="14"/>
  <c r="G4009" i="14"/>
  <c r="G4010" i="14"/>
  <c r="G4011" i="14"/>
  <c r="G4012" i="14"/>
  <c r="G4013" i="14"/>
  <c r="G4014" i="14"/>
  <c r="G4015" i="14"/>
  <c r="G4016" i="14"/>
  <c r="G4017" i="14"/>
  <c r="G4018" i="14"/>
  <c r="G4019" i="14"/>
  <c r="G4020" i="14"/>
  <c r="G4021" i="14"/>
  <c r="G4022" i="14"/>
  <c r="G4023" i="14"/>
  <c r="G4024" i="14"/>
  <c r="G4025" i="14"/>
  <c r="G4026" i="14"/>
  <c r="G4027" i="14"/>
  <c r="G4028" i="14"/>
  <c r="G4029" i="14"/>
  <c r="G4030" i="14"/>
  <c r="G4031" i="14"/>
  <c r="G4032" i="14"/>
  <c r="G4033" i="14"/>
  <c r="G4034" i="14"/>
  <c r="G4035" i="14"/>
  <c r="G4036" i="14"/>
  <c r="G4037" i="14"/>
  <c r="G4038" i="14"/>
  <c r="G4039" i="14"/>
  <c r="G4040" i="14"/>
  <c r="G4041" i="14"/>
  <c r="G4042" i="14"/>
  <c r="G4043" i="14"/>
  <c r="G4044" i="14"/>
  <c r="G4045" i="14"/>
  <c r="G4046" i="14"/>
  <c r="G4047" i="14"/>
  <c r="G4048" i="14"/>
  <c r="G4049" i="14"/>
  <c r="G4050" i="14"/>
  <c r="G4051" i="14"/>
  <c r="G4052" i="14"/>
  <c r="G4053" i="14"/>
  <c r="G4054" i="14"/>
  <c r="G4055" i="14"/>
  <c r="G4056" i="14"/>
  <c r="G4057" i="14"/>
  <c r="G4058" i="14"/>
  <c r="G4059" i="14"/>
  <c r="G4060" i="14"/>
  <c r="G4061" i="14"/>
  <c r="G4062" i="14"/>
  <c r="G4063" i="14"/>
  <c r="G4064" i="14"/>
  <c r="G4065" i="14"/>
  <c r="G4066" i="14"/>
  <c r="G4067" i="14"/>
  <c r="G4068" i="14"/>
  <c r="G4069" i="14"/>
  <c r="G4070" i="14"/>
  <c r="G4071" i="14"/>
  <c r="G4072" i="14"/>
  <c r="G4073" i="14"/>
  <c r="G4074" i="14"/>
  <c r="G4075" i="14"/>
  <c r="G4076" i="14"/>
  <c r="G4077" i="14"/>
  <c r="G4078" i="14"/>
  <c r="E4078" i="14"/>
  <c r="E4077" i="14"/>
  <c r="E4076" i="14"/>
  <c r="E4075" i="14"/>
  <c r="E4074" i="14"/>
  <c r="E4073" i="14"/>
  <c r="E4072" i="14"/>
  <c r="E4071" i="14"/>
  <c r="E4070" i="14"/>
  <c r="E4069" i="14"/>
  <c r="E4068" i="14"/>
  <c r="E4067" i="14"/>
  <c r="E4066" i="14"/>
  <c r="E4065" i="14"/>
  <c r="E4064" i="14"/>
  <c r="E4063" i="14"/>
  <c r="E4062" i="14"/>
  <c r="E4061" i="14"/>
  <c r="E4060" i="14"/>
  <c r="E4059" i="14"/>
  <c r="E4058" i="14"/>
  <c r="E4057" i="14"/>
  <c r="E4056" i="14"/>
  <c r="E4055" i="14"/>
  <c r="E4054" i="14"/>
  <c r="E4053" i="14"/>
  <c r="E4052" i="14"/>
  <c r="E4051" i="14"/>
  <c r="E4050" i="14"/>
  <c r="E4049" i="14"/>
  <c r="E4048" i="14"/>
  <c r="E4047" i="14"/>
  <c r="E4046" i="14"/>
  <c r="E4045" i="14"/>
  <c r="E4044" i="14"/>
  <c r="E4043" i="14"/>
  <c r="E4042" i="14"/>
  <c r="E4041" i="14"/>
  <c r="E4040" i="14"/>
  <c r="E4039" i="14"/>
  <c r="E4038" i="14"/>
  <c r="E4037" i="14"/>
  <c r="E4036" i="14"/>
  <c r="E4035" i="14"/>
  <c r="E4034" i="14"/>
  <c r="E4033" i="14"/>
  <c r="E4032" i="14"/>
  <c r="E4031" i="14"/>
  <c r="E4030" i="14"/>
  <c r="E4029" i="14"/>
  <c r="E4028" i="14"/>
  <c r="E4027" i="14"/>
  <c r="E4026" i="14"/>
  <c r="E4025" i="14"/>
  <c r="E4024" i="14"/>
  <c r="E4023" i="14"/>
  <c r="E4022" i="14"/>
  <c r="E4021" i="14"/>
  <c r="E4020" i="14"/>
  <c r="E4019" i="14"/>
  <c r="E4018" i="14"/>
  <c r="E4017" i="14"/>
  <c r="E4016" i="14"/>
  <c r="E4015" i="14"/>
  <c r="E4014" i="14"/>
  <c r="E4013" i="14"/>
  <c r="E4012" i="14"/>
  <c r="E4011" i="14"/>
  <c r="E4010" i="14"/>
  <c r="E4009" i="14"/>
  <c r="E4008" i="14"/>
  <c r="E4007" i="14"/>
  <c r="E4006" i="14"/>
  <c r="E4005" i="14"/>
  <c r="E4004" i="14"/>
  <c r="E4003" i="14"/>
  <c r="E4002" i="14"/>
  <c r="E4001" i="14"/>
  <c r="E4000" i="14"/>
  <c r="E3999" i="14"/>
  <c r="E3998" i="14"/>
  <c r="E3997" i="14"/>
  <c r="E3996" i="14"/>
  <c r="E3995" i="14"/>
  <c r="E3994" i="14"/>
  <c r="E3993" i="14"/>
  <c r="E3992" i="14"/>
  <c r="E3991" i="14"/>
  <c r="E3990" i="14"/>
  <c r="E3989" i="14"/>
  <c r="E3988" i="14"/>
  <c r="E3987" i="14"/>
  <c r="E3986" i="14"/>
  <c r="E3985" i="14"/>
  <c r="E3984" i="14"/>
  <c r="E3983" i="14"/>
  <c r="E3982" i="14"/>
  <c r="E3981" i="14"/>
  <c r="E3980" i="14"/>
  <c r="E3979" i="14"/>
  <c r="E3978" i="14"/>
  <c r="E3977" i="14"/>
  <c r="E3976" i="14"/>
  <c r="E3975" i="14"/>
  <c r="E3974" i="14"/>
  <c r="E3973" i="14"/>
  <c r="E3972" i="14"/>
  <c r="E3971" i="14"/>
  <c r="E3970" i="14"/>
  <c r="E3969" i="14"/>
  <c r="E3968" i="14"/>
  <c r="E3967" i="14"/>
  <c r="E3966" i="14"/>
  <c r="E3965" i="14"/>
  <c r="E3964" i="14"/>
  <c r="E3963" i="14"/>
  <c r="E3962" i="14"/>
  <c r="E3961" i="14"/>
  <c r="E3960" i="14"/>
  <c r="E3959" i="14"/>
  <c r="E3958" i="14"/>
  <c r="E3957" i="14"/>
  <c r="E3956" i="14"/>
  <c r="E3955" i="14"/>
  <c r="E3954" i="14"/>
  <c r="E3953" i="14"/>
  <c r="E3952" i="14"/>
  <c r="E3951" i="14"/>
  <c r="E3950" i="14"/>
  <c r="E3949" i="14"/>
  <c r="E3948" i="14"/>
  <c r="E3947" i="14"/>
  <c r="E3946" i="14"/>
  <c r="E3945" i="14"/>
  <c r="E3944" i="14"/>
  <c r="E3943" i="14"/>
  <c r="E3942" i="14"/>
  <c r="E3941" i="14"/>
  <c r="E3940" i="14"/>
  <c r="E3939" i="14"/>
  <c r="E3938" i="14"/>
  <c r="E3937" i="14"/>
  <c r="E3936" i="14"/>
  <c r="E3935" i="14"/>
  <c r="E3934" i="14"/>
  <c r="E3933" i="14"/>
  <c r="E3932" i="14"/>
  <c r="E3931" i="14"/>
  <c r="E3930" i="14"/>
  <c r="E3929" i="14"/>
  <c r="E3928" i="14"/>
  <c r="E3927" i="14"/>
  <c r="E3926" i="14"/>
  <c r="E3925" i="14"/>
  <c r="E3924" i="14"/>
  <c r="E3923" i="14"/>
  <c r="E3922" i="14"/>
  <c r="E3921" i="14"/>
  <c r="E3920" i="14"/>
  <c r="E3919" i="14"/>
  <c r="E3918" i="14"/>
  <c r="E3917" i="14"/>
  <c r="E3916" i="14"/>
  <c r="E3915" i="14"/>
  <c r="E3914" i="14"/>
  <c r="E3913" i="14"/>
  <c r="E3912" i="14"/>
  <c r="E3911" i="14"/>
  <c r="E3910" i="14"/>
  <c r="E3909" i="14"/>
  <c r="E3908" i="14"/>
  <c r="E3907" i="14"/>
  <c r="E3906" i="14"/>
  <c r="E3905" i="14"/>
  <c r="E3904" i="14"/>
  <c r="E3903" i="14"/>
  <c r="E3902" i="14"/>
  <c r="E3901" i="14"/>
  <c r="E3900" i="14"/>
  <c r="E3899" i="14"/>
  <c r="E3898" i="14"/>
  <c r="E3897" i="14"/>
  <c r="E3896" i="14"/>
  <c r="E3895" i="14"/>
  <c r="E3894" i="14"/>
  <c r="E3893" i="14"/>
  <c r="E3892" i="14"/>
  <c r="E3891" i="14"/>
  <c r="E3890" i="14"/>
  <c r="E3889" i="14"/>
  <c r="E3888" i="14"/>
  <c r="E3887" i="14"/>
  <c r="E3886" i="14"/>
  <c r="E3885" i="14"/>
  <c r="E3884" i="14"/>
  <c r="E3883" i="14"/>
  <c r="E3882" i="14"/>
  <c r="E3881" i="14"/>
  <c r="E3880" i="14"/>
  <c r="E3879" i="14"/>
  <c r="E3878" i="14"/>
  <c r="E3877" i="14"/>
  <c r="E3876" i="14"/>
  <c r="E3875" i="14"/>
  <c r="E3874" i="14"/>
  <c r="E3873" i="14"/>
  <c r="E3872" i="14"/>
  <c r="E3871" i="14"/>
  <c r="E3870" i="14"/>
  <c r="E3869" i="14"/>
  <c r="E3868" i="14"/>
  <c r="E3867" i="14"/>
  <c r="E3866" i="14"/>
  <c r="E3865" i="14"/>
  <c r="E3864" i="14"/>
  <c r="E3863" i="14"/>
  <c r="E3862" i="14"/>
  <c r="E3861" i="14"/>
  <c r="E3860" i="14"/>
  <c r="E3859" i="14"/>
  <c r="E3858" i="14"/>
  <c r="E3857" i="14"/>
  <c r="E3856" i="14"/>
  <c r="E3855" i="14"/>
  <c r="E3854" i="14"/>
  <c r="E3853" i="14"/>
  <c r="E3852" i="14"/>
  <c r="E3851" i="14"/>
  <c r="E3850" i="14"/>
  <c r="E3849" i="14"/>
  <c r="E3848" i="14"/>
  <c r="E3847" i="14"/>
  <c r="E3846" i="14"/>
  <c r="E3845" i="14"/>
  <c r="E3844" i="14"/>
  <c r="E3843" i="14"/>
  <c r="E3842" i="14"/>
  <c r="E3841" i="14"/>
  <c r="E3840" i="14"/>
  <c r="E3839" i="14"/>
  <c r="E3838" i="14"/>
  <c r="E3837" i="14"/>
  <c r="E3836" i="14"/>
  <c r="E3835" i="14"/>
  <c r="E3834" i="14"/>
  <c r="E3833" i="14"/>
  <c r="E3832" i="14"/>
  <c r="E3831" i="14"/>
  <c r="E3830" i="14"/>
  <c r="E3829" i="14"/>
  <c r="E3828" i="14"/>
  <c r="E3827" i="14"/>
  <c r="E3826" i="14"/>
  <c r="E3825" i="14"/>
  <c r="E3824" i="14"/>
  <c r="E3823" i="14"/>
  <c r="E3822" i="14"/>
  <c r="E3821" i="14"/>
  <c r="E3820" i="14"/>
  <c r="E3819" i="14"/>
  <c r="E3818" i="14"/>
  <c r="E3817" i="14"/>
  <c r="E3816" i="14"/>
  <c r="E3815" i="14"/>
  <c r="E3814" i="14"/>
  <c r="E3813" i="14"/>
  <c r="E3812" i="14"/>
  <c r="E3811" i="14"/>
  <c r="E3810" i="14"/>
  <c r="E3809" i="14"/>
  <c r="E3808" i="14"/>
  <c r="E3807" i="14"/>
  <c r="E3806" i="14"/>
  <c r="E3805" i="14"/>
  <c r="E3804" i="14"/>
  <c r="E3803" i="14"/>
  <c r="E3802" i="14"/>
  <c r="E3801" i="14"/>
  <c r="E3800" i="14"/>
  <c r="E3799" i="14"/>
  <c r="E3798" i="14"/>
  <c r="E3797" i="14"/>
  <c r="E3796" i="14"/>
  <c r="E3795" i="14"/>
  <c r="E3794" i="14"/>
  <c r="E3793" i="14"/>
  <c r="E3792" i="14"/>
  <c r="E3791" i="14"/>
  <c r="E3790" i="14"/>
  <c r="E3789" i="14"/>
  <c r="E3788" i="14"/>
  <c r="E3787" i="14"/>
  <c r="E3786" i="14"/>
  <c r="E3785" i="14"/>
  <c r="E3784" i="14"/>
  <c r="E3783" i="14"/>
  <c r="E3782" i="14"/>
  <c r="E3781" i="14"/>
  <c r="E3780" i="14"/>
  <c r="E3779" i="14"/>
  <c r="E3778" i="14"/>
  <c r="E3777" i="14"/>
  <c r="E3776" i="14"/>
  <c r="E3775" i="14"/>
  <c r="E3774" i="14"/>
  <c r="E3773" i="14"/>
  <c r="E3772" i="14"/>
  <c r="E3771" i="14"/>
  <c r="E3770" i="14"/>
  <c r="E3769" i="14"/>
  <c r="E3768" i="14"/>
  <c r="E3767" i="14"/>
  <c r="E3766" i="14"/>
  <c r="E3765" i="14"/>
  <c r="E3764" i="14"/>
  <c r="E3763" i="14"/>
  <c r="E3762" i="14"/>
  <c r="E3761" i="14"/>
  <c r="E3760" i="14"/>
  <c r="E3759" i="14"/>
  <c r="E3758" i="14"/>
  <c r="E3757" i="14"/>
  <c r="E3756" i="14"/>
  <c r="E3755" i="14"/>
  <c r="E3754" i="14"/>
  <c r="E3753" i="14"/>
  <c r="E3752" i="14"/>
  <c r="E3751" i="14"/>
  <c r="E3750" i="14"/>
  <c r="E3749" i="14"/>
  <c r="E3748" i="14"/>
  <c r="E3747" i="14"/>
  <c r="E3746" i="14"/>
  <c r="E3745" i="14"/>
  <c r="E3744" i="14"/>
  <c r="E3743" i="14"/>
  <c r="E3742" i="14"/>
  <c r="E3741" i="14"/>
  <c r="E3740" i="14"/>
  <c r="E3739" i="14"/>
  <c r="E3738" i="14"/>
  <c r="E3737" i="14"/>
  <c r="E3736" i="14"/>
  <c r="E3735" i="14"/>
  <c r="E3734" i="14"/>
  <c r="E3733" i="14"/>
  <c r="E3732" i="14"/>
  <c r="E3731" i="14"/>
  <c r="E3730" i="14"/>
  <c r="E3729" i="14"/>
  <c r="E3728" i="14"/>
  <c r="E3727" i="14"/>
  <c r="E3726" i="14"/>
  <c r="E3725" i="14"/>
  <c r="E3724" i="14"/>
  <c r="E3723" i="14"/>
  <c r="E3722" i="14"/>
  <c r="E3721" i="14"/>
  <c r="E3720" i="14"/>
  <c r="E3719" i="14"/>
  <c r="E3718" i="14"/>
  <c r="E3717" i="14"/>
  <c r="E3716" i="14"/>
  <c r="E3715" i="14"/>
  <c r="E3714" i="14"/>
  <c r="E3713" i="14"/>
  <c r="E3712" i="14"/>
  <c r="E3711" i="14"/>
  <c r="E3710" i="14"/>
  <c r="E3709" i="14"/>
  <c r="E3708" i="14"/>
  <c r="E3707" i="14"/>
  <c r="E3706" i="14"/>
  <c r="E3705" i="14"/>
  <c r="E3704" i="14"/>
  <c r="E3703" i="14"/>
  <c r="E3702" i="14"/>
  <c r="E3701" i="14"/>
  <c r="E3700" i="14"/>
  <c r="E3699" i="14"/>
  <c r="E3698" i="14"/>
  <c r="E3697" i="14"/>
  <c r="E3696" i="14"/>
  <c r="E3695" i="14"/>
  <c r="E3694" i="14"/>
  <c r="E3693" i="14"/>
  <c r="E3692" i="14"/>
  <c r="E3691" i="14"/>
  <c r="E3690" i="14"/>
  <c r="E3689" i="14"/>
  <c r="E3688" i="14"/>
  <c r="E3687" i="14"/>
  <c r="E3686" i="14"/>
  <c r="E3685" i="14"/>
  <c r="E3684" i="14"/>
  <c r="E3683" i="14"/>
  <c r="E3682" i="14"/>
  <c r="E3681" i="14"/>
  <c r="E3680" i="14"/>
  <c r="E3679" i="14"/>
  <c r="E3678" i="14"/>
  <c r="E3677" i="14"/>
  <c r="E3676" i="14"/>
  <c r="E3675" i="14"/>
  <c r="E3674" i="14"/>
  <c r="E3673" i="14"/>
  <c r="E3672" i="14"/>
  <c r="E3671" i="14"/>
  <c r="E3670" i="14"/>
  <c r="E3669" i="14"/>
  <c r="E3668" i="14"/>
  <c r="E3667" i="14"/>
  <c r="E3666" i="14"/>
  <c r="E3665" i="14"/>
  <c r="E3664" i="14"/>
  <c r="E3663" i="14"/>
  <c r="E3662" i="14"/>
  <c r="E3661" i="14"/>
  <c r="E3660" i="14"/>
  <c r="E3659" i="14"/>
  <c r="E3658" i="14"/>
  <c r="E3657" i="14"/>
  <c r="E3656" i="14"/>
  <c r="E3655" i="14"/>
  <c r="E3654" i="14"/>
  <c r="E3653" i="14"/>
  <c r="E3652" i="14"/>
  <c r="E3651" i="14"/>
  <c r="E3650" i="14"/>
  <c r="E3649" i="14"/>
  <c r="E3648" i="14"/>
  <c r="E3647" i="14"/>
  <c r="E3646" i="14"/>
  <c r="E3645" i="14"/>
  <c r="E3644" i="14"/>
  <c r="E3643" i="14"/>
  <c r="E3642" i="14"/>
  <c r="E3641" i="14"/>
  <c r="E3640" i="14"/>
  <c r="E3639" i="14"/>
  <c r="E3638" i="14"/>
  <c r="E3637" i="14"/>
  <c r="E3636" i="14"/>
  <c r="E3635" i="14"/>
  <c r="E3634" i="14"/>
  <c r="E3633" i="14"/>
  <c r="E3632" i="14"/>
  <c r="E3631" i="14"/>
  <c r="E3630" i="14"/>
  <c r="E3629" i="14"/>
  <c r="E3628" i="14"/>
  <c r="E3627" i="14"/>
  <c r="E3626" i="14"/>
  <c r="E3625" i="14"/>
  <c r="E3624" i="14"/>
  <c r="E3623" i="14"/>
  <c r="E3622" i="14"/>
  <c r="E3621" i="14"/>
  <c r="E3620" i="14"/>
  <c r="E3619" i="14"/>
  <c r="E3618" i="14"/>
  <c r="E3617" i="14"/>
  <c r="E3616" i="14"/>
  <c r="E3615" i="14"/>
  <c r="E3614" i="14"/>
  <c r="E3613" i="14"/>
  <c r="E3612" i="14"/>
  <c r="E3611" i="14"/>
  <c r="E3610" i="14"/>
  <c r="E3609" i="14"/>
  <c r="E3608" i="14"/>
  <c r="E3607" i="14"/>
  <c r="E3606" i="14"/>
  <c r="E3605" i="14"/>
  <c r="E3604" i="14"/>
  <c r="E3603" i="14"/>
  <c r="E3602" i="14"/>
  <c r="E3601" i="14"/>
  <c r="E3600" i="14"/>
  <c r="E3599" i="14"/>
  <c r="E3598" i="14"/>
  <c r="E3597" i="14"/>
  <c r="E3596" i="14"/>
  <c r="E3595" i="14"/>
  <c r="E3594" i="14"/>
  <c r="E3593" i="14"/>
  <c r="E3592" i="14"/>
  <c r="E3591" i="14"/>
  <c r="E3590" i="14"/>
  <c r="E3589" i="14"/>
  <c r="E3588" i="14"/>
  <c r="E3587" i="14"/>
  <c r="E3586" i="14"/>
  <c r="E3585" i="14"/>
  <c r="E3584" i="14"/>
  <c r="E3583" i="14"/>
  <c r="E3582" i="14"/>
  <c r="E3581" i="14"/>
  <c r="E3580" i="14"/>
  <c r="E3579" i="14"/>
  <c r="E3578" i="14"/>
  <c r="E3577" i="14"/>
  <c r="E3576" i="14"/>
  <c r="E3575" i="14"/>
  <c r="E3574" i="14"/>
  <c r="E3573" i="14"/>
  <c r="E3572" i="14"/>
  <c r="E3571" i="14"/>
  <c r="E3570" i="14"/>
  <c r="E3569" i="14"/>
  <c r="E3568" i="14"/>
  <c r="E3567" i="14"/>
  <c r="E3566" i="14"/>
  <c r="E3565" i="14"/>
  <c r="E3564" i="14"/>
  <c r="E3563" i="14"/>
  <c r="E3562" i="14"/>
  <c r="E3561" i="14"/>
  <c r="E3560" i="14"/>
  <c r="E3559" i="14"/>
  <c r="E3558" i="14"/>
  <c r="E3557" i="14"/>
  <c r="E3556" i="14"/>
  <c r="E3555" i="14"/>
  <c r="E3554" i="14"/>
  <c r="E3553" i="14"/>
  <c r="E3552" i="14"/>
  <c r="E3551" i="14"/>
  <c r="E3550" i="14"/>
  <c r="E3549" i="14"/>
  <c r="E3548" i="14"/>
  <c r="E3547" i="14"/>
  <c r="E3546" i="14"/>
  <c r="E3545" i="14"/>
  <c r="E3544" i="14"/>
  <c r="E3543" i="14"/>
  <c r="E3542" i="14"/>
  <c r="E3541" i="14"/>
  <c r="E3540" i="14"/>
  <c r="E3539" i="14"/>
  <c r="E3538" i="14"/>
  <c r="E3537" i="14"/>
  <c r="E3536" i="14"/>
  <c r="E3535" i="14"/>
  <c r="E3534" i="14"/>
  <c r="E3533" i="14"/>
  <c r="E3532" i="14"/>
  <c r="E3531" i="14"/>
  <c r="E3530" i="14"/>
  <c r="E3529" i="14"/>
  <c r="E3528" i="14"/>
  <c r="E3527" i="14"/>
  <c r="E3526" i="14"/>
  <c r="E3525" i="14"/>
  <c r="E3524" i="14"/>
  <c r="E3523" i="14"/>
  <c r="E3522" i="14"/>
  <c r="E3521" i="14"/>
  <c r="E3520" i="14"/>
  <c r="E3519" i="14"/>
  <c r="E3518" i="14"/>
  <c r="E3517" i="14"/>
  <c r="E3516" i="14"/>
  <c r="E3515" i="14"/>
  <c r="E3514" i="14"/>
  <c r="E3513" i="14"/>
  <c r="E3512" i="14"/>
  <c r="E3511" i="14"/>
  <c r="E3510" i="14"/>
  <c r="E3509" i="14"/>
  <c r="E3508" i="14"/>
  <c r="E3507" i="14"/>
  <c r="E3506" i="14"/>
  <c r="E3505" i="14"/>
  <c r="E3504" i="14"/>
  <c r="E3503" i="14"/>
  <c r="E3502" i="14"/>
  <c r="E3501" i="14"/>
  <c r="E3500" i="14"/>
  <c r="E3499" i="14"/>
  <c r="E3498" i="14"/>
  <c r="E3497" i="14"/>
  <c r="E3496" i="14"/>
  <c r="E3495" i="14"/>
  <c r="E3494" i="14"/>
  <c r="E3493" i="14"/>
  <c r="E3492" i="14"/>
  <c r="E3491" i="14"/>
  <c r="E3490" i="14"/>
  <c r="E3489" i="14"/>
  <c r="E3488" i="14"/>
  <c r="E3487" i="14"/>
  <c r="E3486" i="14"/>
  <c r="E3485" i="14"/>
  <c r="E3484" i="14"/>
  <c r="E3483" i="14"/>
  <c r="E3482" i="14"/>
  <c r="E3481" i="14"/>
  <c r="E3480" i="14"/>
  <c r="E3479" i="14"/>
  <c r="E3478" i="14"/>
  <c r="E3477" i="14"/>
  <c r="E3476" i="14"/>
  <c r="E3475" i="14"/>
  <c r="E3474" i="14"/>
  <c r="E3473" i="14"/>
  <c r="E3472" i="14"/>
  <c r="E3471" i="14"/>
  <c r="E3470" i="14"/>
  <c r="E3469" i="14"/>
  <c r="E3468" i="14"/>
  <c r="E3467" i="14"/>
  <c r="E3466" i="14"/>
  <c r="E3465" i="14"/>
  <c r="E3464" i="14"/>
  <c r="E3463" i="14"/>
  <c r="E3462" i="14"/>
  <c r="E3461" i="14"/>
  <c r="E3460" i="14"/>
  <c r="E3459" i="14"/>
  <c r="E3458" i="14"/>
  <c r="E3457" i="14"/>
  <c r="E3456" i="14"/>
  <c r="E3455" i="14"/>
  <c r="E3454" i="14"/>
  <c r="E3453" i="14"/>
  <c r="E3452" i="14"/>
  <c r="E3451" i="14"/>
  <c r="E3450" i="14"/>
  <c r="E3449" i="14"/>
  <c r="E3448" i="14"/>
  <c r="E3447" i="14"/>
  <c r="E3446" i="14"/>
  <c r="E3445" i="14"/>
  <c r="E3444" i="14"/>
  <c r="E3443" i="14"/>
  <c r="E3442" i="14"/>
  <c r="E3441" i="14"/>
  <c r="E3440" i="14"/>
  <c r="E3439" i="14"/>
  <c r="E3438" i="14"/>
  <c r="E3437" i="14"/>
  <c r="E3436" i="14"/>
  <c r="E3435" i="14"/>
  <c r="E3434" i="14"/>
  <c r="E3433" i="14"/>
  <c r="E3432" i="14"/>
  <c r="E3431" i="14"/>
  <c r="E3430" i="14"/>
  <c r="E3429" i="14"/>
  <c r="E3428" i="14"/>
  <c r="E3427" i="14"/>
  <c r="E3426" i="14"/>
  <c r="E3425" i="14"/>
  <c r="E3424" i="14"/>
  <c r="E3423" i="14"/>
  <c r="E3422" i="14"/>
  <c r="E3421" i="14"/>
  <c r="E3420" i="14"/>
  <c r="E3419" i="14"/>
  <c r="E3418" i="14"/>
  <c r="E3417" i="14"/>
  <c r="E3416" i="14"/>
  <c r="E3415" i="14"/>
  <c r="E3414" i="14"/>
  <c r="E3413" i="14"/>
  <c r="E3412" i="14"/>
  <c r="E3411" i="14"/>
  <c r="E3410" i="14"/>
  <c r="E3409" i="14"/>
  <c r="E3408" i="14"/>
  <c r="E3407" i="14"/>
  <c r="E3406" i="14"/>
  <c r="E3405" i="14"/>
  <c r="E3404" i="14"/>
  <c r="E3403" i="14"/>
  <c r="E3402" i="14"/>
  <c r="E3401" i="14"/>
  <c r="E3400" i="14"/>
  <c r="E3399" i="14"/>
  <c r="E3398" i="14"/>
  <c r="E3397" i="14"/>
  <c r="E3396" i="14"/>
  <c r="E3395" i="14"/>
  <c r="E3394" i="14"/>
  <c r="E3393" i="14"/>
  <c r="E3392" i="14"/>
  <c r="E3391" i="14"/>
  <c r="E3390" i="14"/>
  <c r="E3389" i="14"/>
  <c r="E3388" i="14"/>
  <c r="E3387" i="14"/>
  <c r="E3386" i="14"/>
  <c r="E3385" i="14"/>
  <c r="E3384" i="14"/>
  <c r="E3383" i="14"/>
  <c r="E3382" i="14"/>
  <c r="E3381" i="14"/>
  <c r="E3380" i="14"/>
  <c r="E3379" i="14"/>
  <c r="E3378" i="14"/>
  <c r="E3377" i="14"/>
  <c r="E3376" i="14"/>
  <c r="E3375" i="14"/>
  <c r="E3374" i="14"/>
  <c r="E3373" i="14"/>
  <c r="E3372" i="14"/>
  <c r="E3371" i="14"/>
  <c r="E3370" i="14"/>
  <c r="E3369" i="14"/>
  <c r="E3368" i="14"/>
  <c r="E3367" i="14"/>
  <c r="E3366" i="14"/>
  <c r="E3365" i="14"/>
  <c r="E3364" i="14"/>
  <c r="E3363" i="14"/>
  <c r="E3362" i="14"/>
  <c r="E3361" i="14"/>
  <c r="E3360" i="14"/>
  <c r="E3359" i="14"/>
  <c r="E3358" i="14"/>
  <c r="E3357" i="14"/>
  <c r="E3356" i="14"/>
  <c r="E3355" i="14"/>
  <c r="E3354" i="14"/>
  <c r="E3353" i="14"/>
  <c r="E3352" i="14"/>
  <c r="E3351" i="14"/>
  <c r="E3350" i="14"/>
  <c r="E3349" i="14"/>
  <c r="E3348" i="14"/>
  <c r="E3347" i="14"/>
  <c r="E3346" i="14"/>
  <c r="E3345" i="14"/>
  <c r="E3344" i="14"/>
  <c r="E3343" i="14"/>
  <c r="E3342" i="14"/>
  <c r="E3341" i="14"/>
  <c r="E3340" i="14"/>
  <c r="E3339" i="14"/>
  <c r="E3338" i="14"/>
  <c r="E3337" i="14"/>
  <c r="E3336" i="14"/>
  <c r="E3335" i="14"/>
  <c r="E3334" i="14"/>
  <c r="E3333" i="14"/>
  <c r="E3332" i="14"/>
  <c r="E3331" i="14"/>
  <c r="E3330" i="14"/>
  <c r="E3329" i="14"/>
  <c r="E3328" i="14"/>
  <c r="E3327" i="14"/>
  <c r="E3326" i="14"/>
  <c r="E3325" i="14"/>
  <c r="E3324" i="14"/>
  <c r="E3323" i="14"/>
  <c r="E3322" i="14"/>
  <c r="E3321" i="14"/>
  <c r="E3320" i="14"/>
  <c r="E3319" i="14"/>
  <c r="E3318" i="14"/>
  <c r="E3317" i="14"/>
  <c r="E3316" i="14"/>
  <c r="E3315" i="14"/>
  <c r="E3314" i="14"/>
  <c r="E3313" i="14"/>
  <c r="E3312" i="14"/>
  <c r="E3311" i="14"/>
  <c r="E3310" i="14"/>
  <c r="E3309" i="14"/>
  <c r="E3308" i="14"/>
  <c r="E3307" i="14"/>
  <c r="E3306" i="14"/>
  <c r="E3305" i="14"/>
  <c r="E3304" i="14"/>
  <c r="E3303" i="14"/>
  <c r="E3302" i="14"/>
  <c r="E3301" i="14"/>
  <c r="E3300" i="14"/>
  <c r="E3299" i="14"/>
  <c r="E3298" i="14"/>
  <c r="E3297" i="14"/>
  <c r="E3296" i="14"/>
  <c r="E3295" i="14"/>
  <c r="E3294" i="14"/>
  <c r="E3293" i="14"/>
  <c r="E3292" i="14"/>
  <c r="E3291" i="14"/>
  <c r="E3290" i="14"/>
  <c r="E3289" i="14"/>
  <c r="E3288" i="14"/>
  <c r="E3287" i="14"/>
  <c r="E3286" i="14"/>
  <c r="E3285" i="14"/>
  <c r="E3284" i="14"/>
  <c r="E3283" i="14"/>
  <c r="E3282" i="14"/>
  <c r="E3281" i="14"/>
  <c r="E3280" i="14"/>
  <c r="E3279" i="14"/>
  <c r="E3278" i="14"/>
  <c r="E3277" i="14"/>
  <c r="E3276" i="14"/>
  <c r="E3275" i="14"/>
  <c r="E3274" i="14"/>
  <c r="E3273" i="14"/>
  <c r="E3272" i="14"/>
  <c r="E3271" i="14"/>
  <c r="E3270" i="14"/>
  <c r="E3269" i="14"/>
  <c r="E3268" i="14"/>
  <c r="E3267" i="14"/>
  <c r="E3266" i="14"/>
  <c r="E3265" i="14"/>
  <c r="E3264" i="14"/>
  <c r="E3263" i="14"/>
  <c r="E3262" i="14"/>
  <c r="E3261" i="14"/>
  <c r="E3260" i="14"/>
  <c r="E3259" i="14"/>
  <c r="E3258" i="14"/>
  <c r="E3257" i="14"/>
  <c r="E3256" i="14"/>
  <c r="E3255" i="14"/>
  <c r="E3254" i="14"/>
  <c r="E3253" i="14"/>
  <c r="E3252" i="14"/>
  <c r="E3251" i="14"/>
  <c r="E3250" i="14"/>
  <c r="E3249" i="14"/>
  <c r="E3248" i="14"/>
  <c r="E3247" i="14"/>
  <c r="E3246" i="14"/>
  <c r="E3245" i="14"/>
  <c r="E3244" i="14"/>
  <c r="E3243" i="14"/>
  <c r="E3242" i="14"/>
  <c r="E3241" i="14"/>
  <c r="E3240" i="14"/>
  <c r="E3239" i="14"/>
  <c r="E3238" i="14"/>
  <c r="E3237" i="14"/>
  <c r="E3236" i="14"/>
  <c r="E3235" i="14"/>
  <c r="E3234" i="14"/>
  <c r="E3233" i="14"/>
  <c r="E3232" i="14"/>
  <c r="E3231" i="14"/>
  <c r="E3230" i="14"/>
  <c r="E3229" i="14"/>
  <c r="E3228" i="14"/>
  <c r="E3227" i="14"/>
  <c r="E3226" i="14"/>
  <c r="E3225" i="14"/>
  <c r="E3224" i="14"/>
  <c r="E3223" i="14"/>
  <c r="E3222" i="14"/>
  <c r="E3221" i="14"/>
  <c r="E3220" i="14"/>
  <c r="E3219" i="14"/>
  <c r="E3218" i="14"/>
  <c r="E3217" i="14"/>
  <c r="E3216" i="14"/>
  <c r="E3215" i="14"/>
  <c r="E3214" i="14"/>
  <c r="E3213" i="14"/>
  <c r="E3212" i="14"/>
  <c r="E3211" i="14"/>
  <c r="E3210" i="14"/>
  <c r="E3209" i="14"/>
  <c r="E3208" i="14"/>
  <c r="E3207" i="14"/>
  <c r="E3206" i="14"/>
  <c r="E3205" i="14"/>
  <c r="E3204" i="14"/>
  <c r="E3203" i="14"/>
  <c r="E3202" i="14"/>
  <c r="E3201" i="14"/>
  <c r="E3200" i="14"/>
  <c r="E3199" i="14"/>
  <c r="E3198" i="14"/>
  <c r="E3197" i="14"/>
  <c r="E3196" i="14"/>
  <c r="E3195" i="14"/>
  <c r="E3194" i="14"/>
  <c r="E3193" i="14"/>
  <c r="E3192" i="14"/>
  <c r="E3191" i="14"/>
  <c r="E3190" i="14"/>
  <c r="E3189" i="14"/>
  <c r="E3188" i="14"/>
  <c r="E3187" i="14"/>
  <c r="E3186" i="14"/>
  <c r="E3185" i="14"/>
  <c r="E3184" i="14"/>
  <c r="E3183" i="14"/>
  <c r="E3182" i="14"/>
  <c r="E3181" i="14"/>
  <c r="E3180" i="14"/>
  <c r="E3179" i="14"/>
  <c r="E3178" i="14"/>
  <c r="E3177" i="14"/>
  <c r="E3176" i="14"/>
  <c r="E3175" i="14"/>
  <c r="E3174" i="14"/>
  <c r="E3173" i="14"/>
  <c r="E3172" i="14"/>
  <c r="E3171" i="14"/>
  <c r="E3170" i="14"/>
  <c r="E3169" i="14"/>
  <c r="E3168" i="14"/>
  <c r="E3167" i="14"/>
  <c r="E3166" i="14"/>
  <c r="E3165" i="14"/>
  <c r="E3164" i="14"/>
  <c r="E3163" i="14"/>
  <c r="E3162" i="14"/>
  <c r="E3161" i="14"/>
  <c r="E3160" i="14"/>
  <c r="E3159" i="14"/>
  <c r="E3158" i="14"/>
  <c r="E3157" i="14"/>
  <c r="E3156" i="14"/>
  <c r="E3155" i="14"/>
  <c r="E3154" i="14"/>
  <c r="E3153" i="14"/>
  <c r="E3152" i="14"/>
  <c r="E3151" i="14"/>
  <c r="E3150" i="14"/>
  <c r="E3149" i="14"/>
  <c r="E3148" i="14"/>
  <c r="E3147" i="14"/>
  <c r="E3146" i="14"/>
  <c r="E3145" i="14"/>
  <c r="E3144" i="14"/>
  <c r="E3143" i="14"/>
  <c r="E3142" i="14"/>
  <c r="E3141" i="14"/>
  <c r="E3140" i="14"/>
  <c r="E3139" i="14"/>
  <c r="E3138" i="14"/>
  <c r="E3137" i="14"/>
  <c r="E3136" i="14"/>
  <c r="E3135" i="14"/>
  <c r="E3134" i="14"/>
  <c r="E3133" i="14"/>
  <c r="E3132" i="14"/>
  <c r="E3131" i="14"/>
  <c r="E3130" i="14"/>
  <c r="E3129" i="14"/>
  <c r="E3128" i="14"/>
  <c r="E3127" i="14"/>
  <c r="E3126" i="14"/>
  <c r="E3125" i="14"/>
  <c r="E3124" i="14"/>
  <c r="E3123" i="14"/>
  <c r="E3122" i="14"/>
  <c r="E3121" i="14"/>
  <c r="E3120" i="14"/>
  <c r="E3119" i="14"/>
  <c r="E3118" i="14"/>
  <c r="E3117" i="14"/>
  <c r="E3116" i="14"/>
  <c r="E3115" i="14"/>
  <c r="E3114" i="14"/>
  <c r="E3113" i="14"/>
  <c r="E3112" i="14"/>
  <c r="E3111" i="14"/>
  <c r="E3110" i="14"/>
  <c r="E3109" i="14"/>
  <c r="E3108" i="14"/>
  <c r="E3107" i="14"/>
  <c r="E3106" i="14"/>
  <c r="E3105" i="14"/>
  <c r="E3104" i="14"/>
  <c r="E3103" i="14"/>
  <c r="E3102" i="14"/>
  <c r="E3101" i="14"/>
  <c r="E3100" i="14"/>
  <c r="E3099" i="14"/>
  <c r="E3098" i="14"/>
  <c r="E3097" i="14"/>
  <c r="E3096" i="14"/>
  <c r="E3095" i="14"/>
  <c r="E3094" i="14"/>
  <c r="E3093" i="14"/>
  <c r="E3092" i="14"/>
  <c r="E3091" i="14"/>
  <c r="E3090" i="14"/>
  <c r="E3089" i="14"/>
  <c r="E3088" i="14"/>
  <c r="E3087" i="14"/>
  <c r="E3086" i="14"/>
  <c r="E3085" i="14"/>
  <c r="E3084" i="14"/>
  <c r="E3083" i="14"/>
  <c r="E3082" i="14"/>
  <c r="E3081" i="14"/>
  <c r="E3080" i="14"/>
  <c r="E3079" i="14"/>
  <c r="E3078" i="14"/>
  <c r="E3077" i="14"/>
  <c r="E3076" i="14"/>
  <c r="E3075" i="14"/>
  <c r="E3074" i="14"/>
  <c r="E3073" i="14"/>
  <c r="E3072" i="14"/>
  <c r="E3071" i="14"/>
  <c r="E3070" i="14"/>
  <c r="E3069" i="14"/>
  <c r="E3068" i="14"/>
  <c r="E3067" i="14"/>
  <c r="E3066" i="14"/>
  <c r="E3065" i="14"/>
  <c r="E3064" i="14"/>
  <c r="E3063" i="14"/>
  <c r="E3062" i="14"/>
  <c r="E3061" i="14"/>
  <c r="E3060" i="14"/>
  <c r="E3059" i="14"/>
  <c r="E3058" i="14"/>
  <c r="E3057" i="14"/>
  <c r="E3056" i="14"/>
  <c r="E3055" i="14"/>
  <c r="E3054" i="14"/>
  <c r="E3053" i="14"/>
  <c r="E3052" i="14"/>
  <c r="E3051" i="14"/>
  <c r="E3050" i="14"/>
  <c r="E3049" i="14"/>
  <c r="E3048" i="14"/>
  <c r="E3047" i="14"/>
  <c r="E3046" i="14"/>
  <c r="E3045" i="14"/>
  <c r="E3044" i="14"/>
  <c r="E3043" i="14"/>
  <c r="E3042" i="14"/>
  <c r="E3041" i="14"/>
  <c r="E3040" i="14"/>
  <c r="E3039" i="14"/>
  <c r="E3038" i="14"/>
  <c r="E3037" i="14"/>
  <c r="E3036" i="14"/>
  <c r="E3035" i="14"/>
  <c r="E3034" i="14"/>
  <c r="E3033" i="14"/>
  <c r="E3032" i="14"/>
  <c r="E3031" i="14"/>
  <c r="E3030" i="14"/>
  <c r="E3029" i="14"/>
  <c r="E3028" i="14"/>
  <c r="E3027" i="14"/>
  <c r="E3026" i="14"/>
  <c r="E3025" i="14"/>
  <c r="E3024" i="14"/>
  <c r="E3023" i="14"/>
  <c r="E3022" i="14"/>
  <c r="E3021" i="14"/>
  <c r="E3020" i="14"/>
  <c r="E3019" i="14"/>
  <c r="E3018" i="14"/>
  <c r="E3017" i="14"/>
  <c r="E3016" i="14"/>
  <c r="E3015" i="14"/>
  <c r="E3014" i="14"/>
  <c r="E3013" i="14"/>
  <c r="E3012" i="14"/>
  <c r="E3011" i="14"/>
  <c r="E3010" i="14"/>
  <c r="E3009" i="14"/>
  <c r="E3008" i="14"/>
  <c r="E3007" i="14"/>
  <c r="E3006" i="14"/>
  <c r="E3005" i="14"/>
  <c r="E3004" i="14"/>
  <c r="E3003" i="14"/>
  <c r="E3002" i="14"/>
  <c r="E3001" i="14"/>
  <c r="E3000" i="14"/>
  <c r="E2999" i="14"/>
  <c r="E2998" i="14"/>
  <c r="E2997" i="14"/>
  <c r="E2996" i="14"/>
  <c r="E2995" i="14"/>
  <c r="E2994" i="14"/>
  <c r="E2993" i="14"/>
  <c r="E2992" i="14"/>
  <c r="E2991" i="14"/>
  <c r="E2990" i="14"/>
  <c r="E2989" i="14"/>
  <c r="E2988" i="14"/>
  <c r="E2987" i="14"/>
  <c r="E2986" i="14"/>
  <c r="E2985" i="14"/>
  <c r="E2984" i="14"/>
  <c r="E2983" i="14"/>
  <c r="E2982" i="14"/>
  <c r="E2981" i="14"/>
  <c r="E2980" i="14"/>
  <c r="E2979" i="14"/>
  <c r="E2978" i="14"/>
  <c r="E2977" i="14"/>
  <c r="E2976" i="14"/>
  <c r="E2975" i="14"/>
  <c r="E2974" i="14"/>
  <c r="E2973" i="14"/>
  <c r="E2972" i="14"/>
  <c r="E2971" i="14"/>
  <c r="E2970" i="14"/>
  <c r="E2969" i="14"/>
  <c r="E2968" i="14"/>
  <c r="E2967" i="14"/>
  <c r="E2966" i="14"/>
  <c r="E2965" i="14"/>
  <c r="E2964" i="14"/>
  <c r="E2963" i="14"/>
  <c r="E2962" i="14"/>
  <c r="E2961" i="14"/>
  <c r="E2960" i="14"/>
  <c r="E2959" i="14"/>
  <c r="E2958" i="14"/>
  <c r="E2957" i="14"/>
  <c r="E2956" i="14"/>
  <c r="E2955" i="14"/>
  <c r="E2954" i="14"/>
  <c r="E2953" i="14"/>
  <c r="E2952" i="14"/>
  <c r="E2951" i="14"/>
  <c r="E2950" i="14"/>
  <c r="E2949" i="14"/>
  <c r="E2948" i="14"/>
  <c r="E2947" i="14"/>
  <c r="E2946" i="14"/>
  <c r="E2945" i="14"/>
  <c r="E2944" i="14"/>
  <c r="E2943" i="14"/>
  <c r="E2942" i="14"/>
  <c r="E2941" i="14"/>
  <c r="E2940" i="14"/>
  <c r="E2939" i="14"/>
  <c r="E2938" i="14"/>
  <c r="E2937" i="14"/>
  <c r="E2936" i="14"/>
  <c r="E2935" i="14"/>
  <c r="E2934" i="14"/>
  <c r="E2933" i="14"/>
  <c r="E2932" i="14"/>
  <c r="E2931" i="14"/>
  <c r="E2930" i="14"/>
  <c r="E2929" i="14"/>
  <c r="E2928" i="14"/>
  <c r="E2927" i="14"/>
  <c r="E2926" i="14"/>
  <c r="E2925" i="14"/>
  <c r="E2924" i="14"/>
  <c r="E2923" i="14"/>
  <c r="E2922" i="14"/>
  <c r="E2921" i="14"/>
  <c r="E2920" i="14"/>
  <c r="E2919" i="14"/>
  <c r="E2918" i="14"/>
  <c r="E2917" i="14"/>
  <c r="E2916" i="14"/>
  <c r="E2915" i="14"/>
  <c r="E2914" i="14"/>
  <c r="E2913" i="14"/>
  <c r="E2912" i="14"/>
  <c r="E2911" i="14"/>
  <c r="E2910" i="14"/>
  <c r="E2909" i="14"/>
  <c r="E2908" i="14"/>
  <c r="E2907" i="14"/>
  <c r="E2906" i="14"/>
  <c r="E2905" i="14"/>
  <c r="E2904" i="14"/>
  <c r="E2903" i="14"/>
  <c r="E2902" i="14"/>
  <c r="E2901" i="14"/>
  <c r="E2900" i="14"/>
  <c r="E2899" i="14"/>
  <c r="E2898" i="14"/>
  <c r="E2897" i="14"/>
  <c r="E2896" i="14"/>
  <c r="E2895" i="14"/>
  <c r="E2894" i="14"/>
  <c r="E2893" i="14"/>
  <c r="E2892" i="14"/>
  <c r="E2891" i="14"/>
  <c r="E2890" i="14"/>
  <c r="E2889" i="14"/>
  <c r="E2888" i="14"/>
  <c r="E2887" i="14"/>
  <c r="E2886" i="14"/>
  <c r="E2885" i="14"/>
  <c r="E2884" i="14"/>
  <c r="E2883" i="14"/>
  <c r="E2882" i="14"/>
  <c r="E2881" i="14"/>
  <c r="E2880" i="14"/>
  <c r="E2879" i="14"/>
  <c r="E2878" i="14"/>
  <c r="E2877" i="14"/>
  <c r="E2876" i="14"/>
  <c r="E2875" i="14"/>
  <c r="E2874" i="14"/>
  <c r="E2873" i="14"/>
  <c r="E2872" i="14"/>
  <c r="E2871" i="14"/>
  <c r="E2870" i="14"/>
  <c r="E2869" i="14"/>
  <c r="E2868" i="14"/>
  <c r="E2867" i="14"/>
  <c r="E2866" i="14"/>
  <c r="E2865" i="14"/>
  <c r="E2864" i="14"/>
  <c r="E2863" i="14"/>
  <c r="E2862" i="14"/>
  <c r="E2861" i="14"/>
  <c r="E2860" i="14"/>
  <c r="E2859" i="14"/>
  <c r="E2858" i="14"/>
  <c r="E2857" i="14"/>
  <c r="E2856" i="14"/>
  <c r="E2855" i="14"/>
  <c r="E2854" i="14"/>
  <c r="E2853" i="14"/>
  <c r="E2852" i="14"/>
  <c r="E2851" i="14"/>
  <c r="E2850" i="14"/>
  <c r="E2849" i="14"/>
  <c r="E2848" i="14"/>
  <c r="E2847" i="14"/>
  <c r="E2846" i="14"/>
  <c r="E2845" i="14"/>
  <c r="E2844" i="14"/>
  <c r="E2843" i="14"/>
  <c r="E2842" i="14"/>
  <c r="E2841" i="14"/>
  <c r="E2840" i="14"/>
  <c r="E2839" i="14"/>
  <c r="E2838" i="14"/>
  <c r="E2837" i="14"/>
  <c r="E2836" i="14"/>
  <c r="E2835" i="14"/>
  <c r="E2834" i="14"/>
  <c r="E2833" i="14"/>
  <c r="E2832" i="14"/>
  <c r="E2831" i="14"/>
  <c r="E2830" i="14"/>
  <c r="E2829" i="14"/>
  <c r="E2828" i="14"/>
  <c r="E2827" i="14"/>
  <c r="E2826" i="14"/>
  <c r="E2825" i="14"/>
  <c r="E2824" i="14"/>
  <c r="E2823" i="14"/>
  <c r="E2822" i="14"/>
  <c r="E2821" i="14"/>
  <c r="E2820" i="14"/>
  <c r="E2819" i="14"/>
  <c r="E2818" i="14"/>
  <c r="E2817" i="14"/>
  <c r="E2816" i="14"/>
  <c r="E2815" i="14"/>
  <c r="E2814" i="14"/>
  <c r="E2813" i="14"/>
  <c r="E2812" i="14"/>
  <c r="E2811" i="14"/>
  <c r="E2810" i="14"/>
  <c r="E2809" i="14"/>
  <c r="E2808" i="14"/>
  <c r="E2807" i="14"/>
  <c r="E2806" i="14"/>
  <c r="E2805" i="14"/>
  <c r="E2804" i="14"/>
  <c r="E2803" i="14"/>
  <c r="E2802" i="14"/>
  <c r="E2801" i="14"/>
  <c r="E2800" i="14"/>
  <c r="E2799" i="14"/>
  <c r="E2798" i="14"/>
  <c r="E2797" i="14"/>
  <c r="E2796" i="14"/>
  <c r="E2795" i="14"/>
  <c r="E2794" i="14"/>
  <c r="E2793" i="14"/>
  <c r="E2792" i="14"/>
  <c r="E2791" i="14"/>
  <c r="E2790" i="14"/>
  <c r="E2789" i="14"/>
  <c r="E2788" i="14"/>
  <c r="E2787" i="14"/>
  <c r="E2786" i="14"/>
  <c r="E2785" i="14"/>
  <c r="E2784" i="14"/>
  <c r="E2783" i="14"/>
  <c r="E2782" i="14"/>
  <c r="E2781" i="14"/>
  <c r="E2780" i="14"/>
  <c r="E2779" i="14"/>
  <c r="E2778" i="14"/>
  <c r="E2777" i="14"/>
  <c r="E2776" i="14"/>
  <c r="E2775" i="14"/>
  <c r="E2774" i="14"/>
  <c r="E2773" i="14"/>
  <c r="E2772" i="14"/>
  <c r="E2771" i="14"/>
  <c r="E2770" i="14"/>
  <c r="E2769" i="14"/>
  <c r="E2768" i="14"/>
  <c r="E2767" i="14"/>
  <c r="E2766" i="14"/>
  <c r="E2765" i="14"/>
  <c r="E2764" i="14"/>
  <c r="E2763" i="14"/>
  <c r="E2762" i="14"/>
  <c r="E2761" i="14"/>
  <c r="E2760" i="14"/>
  <c r="E2759" i="14"/>
  <c r="E2758" i="14"/>
  <c r="E2757" i="14"/>
  <c r="E2756" i="14"/>
  <c r="E2755" i="14"/>
  <c r="E2754" i="14"/>
  <c r="E2753" i="14"/>
  <c r="E2752" i="14"/>
  <c r="E2751" i="14"/>
  <c r="E2750" i="14"/>
  <c r="E2749" i="14"/>
  <c r="E2748" i="14"/>
  <c r="E2747" i="14"/>
  <c r="E2746" i="14"/>
  <c r="E2745" i="14"/>
  <c r="E2744" i="14"/>
  <c r="E2743" i="14"/>
  <c r="E2742" i="14"/>
  <c r="E2741" i="14"/>
  <c r="E2740" i="14"/>
  <c r="E2739" i="14"/>
  <c r="E2738" i="14"/>
  <c r="E2737" i="14"/>
  <c r="E2736" i="14"/>
  <c r="E2735" i="14"/>
  <c r="E2734" i="14"/>
  <c r="E2733" i="14"/>
  <c r="E2732" i="14"/>
  <c r="E2731" i="14"/>
  <c r="E2730" i="14"/>
  <c r="E2729" i="14"/>
  <c r="E2728" i="14"/>
  <c r="E2727" i="14"/>
  <c r="E2726" i="14"/>
  <c r="E2725" i="14"/>
  <c r="E2724" i="14"/>
  <c r="E2723" i="14"/>
  <c r="E2722" i="14"/>
  <c r="E2721" i="14"/>
  <c r="E2720" i="14"/>
  <c r="E2719" i="14"/>
  <c r="E2718" i="14"/>
  <c r="E2717" i="14"/>
  <c r="E2716" i="14"/>
  <c r="E2715" i="14"/>
  <c r="E2714" i="14"/>
  <c r="E2713" i="14"/>
  <c r="E2712" i="14"/>
  <c r="E2711" i="14"/>
  <c r="E2710" i="14"/>
  <c r="E2709" i="14"/>
  <c r="E2708" i="14"/>
  <c r="E2707" i="14"/>
  <c r="E2706" i="14"/>
  <c r="E2705" i="14"/>
  <c r="E2704" i="14"/>
  <c r="E2703" i="14"/>
  <c r="E2702" i="14"/>
  <c r="E2701" i="14"/>
  <c r="E2700" i="14"/>
  <c r="E2699" i="14"/>
  <c r="E2698" i="14"/>
  <c r="E2697" i="14"/>
  <c r="E2696" i="14"/>
  <c r="E2695" i="14"/>
  <c r="E2694" i="14"/>
  <c r="E2693" i="14"/>
  <c r="E2692" i="14"/>
  <c r="E2691" i="14"/>
  <c r="E2690" i="14"/>
  <c r="E2689" i="14"/>
  <c r="E2688" i="14"/>
  <c r="E2687" i="14"/>
  <c r="E2686" i="14"/>
  <c r="E2685" i="14"/>
  <c r="E2684" i="14"/>
  <c r="E2683" i="14"/>
  <c r="E2682" i="14"/>
  <c r="E2681" i="14"/>
  <c r="E2680" i="14"/>
  <c r="E2679" i="14"/>
  <c r="E2678" i="14"/>
  <c r="E2677" i="14"/>
  <c r="E2676" i="14"/>
  <c r="E2675" i="14"/>
  <c r="E2674" i="14"/>
  <c r="E2673" i="14"/>
  <c r="E2672" i="14"/>
  <c r="E2671" i="14"/>
  <c r="E2670" i="14"/>
  <c r="E2669" i="14"/>
  <c r="E2668" i="14"/>
  <c r="E2667" i="14"/>
  <c r="E2666" i="14"/>
  <c r="E2665" i="14"/>
  <c r="E2664" i="14"/>
  <c r="E2663" i="14"/>
  <c r="E2662" i="14"/>
  <c r="E2661" i="14"/>
  <c r="E2660" i="14"/>
  <c r="E2659" i="14"/>
  <c r="E2658" i="14"/>
  <c r="E2657" i="14"/>
  <c r="E2656" i="14"/>
  <c r="E2655" i="14"/>
  <c r="E2654" i="14"/>
  <c r="E2653" i="14"/>
  <c r="E2652" i="14"/>
  <c r="E2651" i="14"/>
  <c r="E2650" i="14"/>
  <c r="E2649" i="14"/>
  <c r="E2648" i="14"/>
  <c r="E2647" i="14"/>
  <c r="E2646" i="14"/>
  <c r="E2645" i="14"/>
  <c r="E2644" i="14"/>
  <c r="E2643" i="14"/>
  <c r="E2642" i="14"/>
  <c r="E2641" i="14"/>
  <c r="E2640" i="14"/>
  <c r="E2639" i="14"/>
  <c r="E2638" i="14"/>
  <c r="E2637" i="14"/>
  <c r="E2636" i="14"/>
  <c r="E2635" i="14"/>
  <c r="E2634" i="14"/>
  <c r="E2633" i="14"/>
  <c r="E2632" i="14"/>
  <c r="E2631" i="14"/>
  <c r="E2630" i="14"/>
  <c r="E2629" i="14"/>
  <c r="E2628" i="14"/>
  <c r="E2627" i="14"/>
  <c r="E2626" i="14"/>
  <c r="E2625" i="14"/>
  <c r="E2624" i="14"/>
  <c r="E2623" i="14"/>
  <c r="E2622" i="14"/>
  <c r="E2621" i="14"/>
  <c r="E2620" i="14"/>
  <c r="E2619" i="14"/>
  <c r="E2618" i="14"/>
  <c r="E2617" i="14"/>
  <c r="E2616" i="14"/>
  <c r="E2615" i="14"/>
  <c r="E2614" i="14"/>
  <c r="E2613" i="14"/>
  <c r="E2612" i="14"/>
  <c r="E2611" i="14"/>
  <c r="E2610" i="14"/>
  <c r="E2609" i="14"/>
  <c r="E2608" i="14"/>
  <c r="E2607" i="14"/>
  <c r="E2606" i="14"/>
  <c r="E2605" i="14"/>
  <c r="E2604" i="14"/>
  <c r="E2603" i="14"/>
  <c r="E2602" i="14"/>
  <c r="E2601" i="14"/>
  <c r="E2600" i="14"/>
  <c r="E2599" i="14"/>
  <c r="E2598" i="14"/>
  <c r="E2597" i="14"/>
  <c r="E2596" i="14"/>
  <c r="E2595" i="14"/>
  <c r="E2594" i="14"/>
  <c r="E2593" i="14"/>
  <c r="E2592" i="14"/>
  <c r="E2591" i="14"/>
  <c r="E2590" i="14"/>
  <c r="E2589" i="14"/>
  <c r="E2588" i="14"/>
  <c r="E2587" i="14"/>
  <c r="E2586" i="14"/>
  <c r="E2585" i="14"/>
  <c r="E2584" i="14"/>
  <c r="E2583" i="14"/>
  <c r="E2582" i="14"/>
  <c r="E2581" i="14"/>
  <c r="E2580" i="14"/>
  <c r="E2579" i="14"/>
  <c r="E2578" i="14"/>
  <c r="E2577" i="14"/>
  <c r="E2576" i="14"/>
  <c r="E2575" i="14"/>
  <c r="E2574" i="14"/>
  <c r="E2573" i="14"/>
  <c r="E2572" i="14"/>
  <c r="E2571" i="14"/>
  <c r="E2570" i="14"/>
  <c r="E2569" i="14"/>
  <c r="E2568" i="14"/>
  <c r="E2567" i="14"/>
  <c r="E2566" i="14"/>
  <c r="E2565" i="14"/>
  <c r="E2564" i="14"/>
  <c r="E2563" i="14"/>
  <c r="E2562" i="14"/>
  <c r="E2561" i="14"/>
  <c r="E2560" i="14"/>
  <c r="E2559" i="14"/>
  <c r="E2558" i="14"/>
  <c r="E2557" i="14"/>
  <c r="E2556" i="14"/>
  <c r="E2555" i="14"/>
  <c r="E2554" i="14"/>
  <c r="E2553" i="14"/>
  <c r="E2552" i="14"/>
  <c r="E2551" i="14"/>
  <c r="E2550" i="14"/>
  <c r="E2549" i="14"/>
  <c r="E2548" i="14"/>
  <c r="E2547" i="14"/>
  <c r="E2546" i="14"/>
  <c r="E2545" i="14"/>
  <c r="E2544" i="14"/>
  <c r="E2543" i="14"/>
  <c r="E2542" i="14"/>
  <c r="E2541" i="14"/>
  <c r="E2540" i="14"/>
  <c r="E2539" i="14"/>
  <c r="E2538" i="14"/>
  <c r="E2537" i="14"/>
  <c r="E2536" i="14"/>
  <c r="E2535" i="14"/>
  <c r="E2534" i="14"/>
  <c r="E2533" i="14"/>
  <c r="E2532" i="14"/>
  <c r="E2531" i="14"/>
  <c r="E2530" i="14"/>
  <c r="E2529" i="14"/>
  <c r="E2528" i="14"/>
  <c r="E2527" i="14"/>
  <c r="E2526" i="14"/>
  <c r="E2525" i="14"/>
  <c r="E2524" i="14"/>
  <c r="E2523" i="14"/>
  <c r="E2522" i="14"/>
  <c r="E2521" i="14"/>
  <c r="E2520" i="14"/>
  <c r="E2519" i="14"/>
  <c r="E2518" i="14"/>
  <c r="E2517" i="14"/>
  <c r="E2516" i="14"/>
  <c r="E2515" i="14"/>
  <c r="E2514" i="14"/>
  <c r="E2513" i="14"/>
  <c r="E2512" i="14"/>
  <c r="E2511" i="14"/>
  <c r="E2510" i="14"/>
  <c r="E2509" i="14"/>
  <c r="E2508" i="14"/>
  <c r="E2507" i="14"/>
  <c r="E2506" i="14"/>
  <c r="E2505" i="14"/>
  <c r="E2504" i="14"/>
  <c r="E2503" i="14"/>
  <c r="E2502" i="14"/>
  <c r="E2501" i="14"/>
  <c r="E2500" i="14"/>
  <c r="E2499" i="14"/>
  <c r="E2498" i="14"/>
  <c r="E2497" i="14"/>
  <c r="E2496" i="14"/>
  <c r="E2495" i="14"/>
  <c r="E2494" i="14"/>
  <c r="E2493" i="14"/>
  <c r="E2492" i="14"/>
  <c r="E2491" i="14"/>
  <c r="E2490" i="14"/>
  <c r="E2489" i="14"/>
  <c r="E2488" i="14"/>
  <c r="E2487" i="14"/>
  <c r="E2486" i="14"/>
  <c r="E2485" i="14"/>
  <c r="E2484" i="14"/>
  <c r="E2483" i="14"/>
  <c r="E2482" i="14"/>
  <c r="E2481" i="14"/>
  <c r="E2480" i="14"/>
  <c r="E2479" i="14"/>
  <c r="E2478" i="14"/>
  <c r="E2477" i="14"/>
  <c r="E2476" i="14"/>
  <c r="E2475" i="14"/>
  <c r="E2474" i="14"/>
  <c r="E2473" i="14"/>
  <c r="E2472" i="14"/>
  <c r="E2471" i="14"/>
  <c r="E2470" i="14"/>
  <c r="E2469" i="14"/>
  <c r="E2468" i="14"/>
  <c r="E2467" i="14"/>
  <c r="E2466" i="14"/>
  <c r="E2465" i="14"/>
  <c r="E2464" i="14"/>
  <c r="E2463" i="14"/>
  <c r="E2462" i="14"/>
  <c r="E2461" i="14"/>
  <c r="E2460" i="14"/>
  <c r="E2459" i="14"/>
  <c r="E2458" i="14"/>
  <c r="E2457" i="14"/>
  <c r="E2456" i="14"/>
  <c r="E2455" i="14"/>
  <c r="E2454" i="14"/>
  <c r="E2453" i="14"/>
  <c r="E2452" i="14"/>
  <c r="E2451" i="14"/>
  <c r="E2450" i="14"/>
  <c r="E2449" i="14"/>
  <c r="E2448" i="14"/>
  <c r="E2447" i="14"/>
  <c r="E2446" i="14"/>
  <c r="E2445" i="14"/>
  <c r="E2444" i="14"/>
  <c r="E2443" i="14"/>
  <c r="E2442" i="14"/>
  <c r="E2441" i="14"/>
  <c r="E2440" i="14"/>
  <c r="E2439" i="14"/>
  <c r="E2438" i="14"/>
  <c r="E2437" i="14"/>
  <c r="E2436" i="14"/>
  <c r="E2435" i="14"/>
  <c r="E2434" i="14"/>
  <c r="E2433" i="14"/>
  <c r="E2432" i="14"/>
  <c r="E2431" i="14"/>
  <c r="E2430" i="14"/>
  <c r="E2429" i="14"/>
  <c r="E2428" i="14"/>
  <c r="E2427" i="14"/>
  <c r="E2426" i="14"/>
  <c r="E2425" i="14"/>
  <c r="E2424" i="14"/>
  <c r="E2423" i="14"/>
  <c r="E2422" i="14"/>
  <c r="E2421" i="14"/>
  <c r="E2420" i="14"/>
  <c r="E2419" i="14"/>
  <c r="E2418" i="14"/>
  <c r="E2417" i="14"/>
  <c r="E2416" i="14"/>
  <c r="E2415" i="14"/>
  <c r="E2414" i="14"/>
  <c r="E2413" i="14"/>
  <c r="E2412" i="14"/>
  <c r="E2411" i="14"/>
  <c r="E2410" i="14"/>
  <c r="E2409" i="14"/>
  <c r="E2408" i="14"/>
  <c r="E2407" i="14"/>
  <c r="E2406" i="14"/>
  <c r="E2405" i="14"/>
  <c r="E2404" i="14"/>
  <c r="E2403" i="14"/>
  <c r="E2402" i="14"/>
  <c r="E2401" i="14"/>
  <c r="E2400" i="14"/>
  <c r="E2399" i="14"/>
  <c r="E2398" i="14"/>
  <c r="E2397" i="14"/>
  <c r="E2396" i="14"/>
  <c r="E2395" i="14"/>
  <c r="E2394" i="14"/>
  <c r="E2393" i="14"/>
  <c r="E2392" i="14"/>
  <c r="E2391" i="14"/>
  <c r="E2390" i="14"/>
  <c r="E2389" i="14"/>
  <c r="E2388" i="14"/>
  <c r="E2387" i="14"/>
  <c r="E2386" i="14"/>
  <c r="E2385" i="14"/>
  <c r="E2384" i="14"/>
  <c r="E2383" i="14"/>
  <c r="E2382" i="14"/>
  <c r="E2381" i="14"/>
  <c r="E2380" i="14"/>
  <c r="E2379" i="14"/>
  <c r="E2378" i="14"/>
  <c r="E2377" i="14"/>
  <c r="E2376" i="14"/>
  <c r="E2375" i="14"/>
  <c r="E2374" i="14"/>
  <c r="E2373" i="14"/>
  <c r="E2372" i="14"/>
  <c r="E2371" i="14"/>
  <c r="E2370" i="14"/>
  <c r="E2369" i="14"/>
  <c r="E2368" i="14"/>
  <c r="E2367" i="14"/>
  <c r="E2366" i="14"/>
  <c r="E2365" i="14"/>
  <c r="E2364" i="14"/>
  <c r="E2363" i="14"/>
  <c r="E2362" i="14"/>
  <c r="E2361" i="14"/>
  <c r="E2360" i="14"/>
  <c r="E2359" i="14"/>
  <c r="E2358" i="14"/>
  <c r="E2357" i="14"/>
  <c r="E2356" i="14"/>
  <c r="E2355" i="14"/>
  <c r="E2354" i="14"/>
  <c r="E2353" i="14"/>
  <c r="E2352" i="14"/>
  <c r="E2351" i="14"/>
  <c r="E2350" i="14"/>
  <c r="E2349" i="14"/>
  <c r="E2348" i="14"/>
  <c r="E2347" i="14"/>
  <c r="E2346" i="14"/>
  <c r="E2345" i="14"/>
  <c r="E2344" i="14"/>
  <c r="E2343" i="14"/>
  <c r="E2342" i="14"/>
  <c r="E2341" i="14"/>
  <c r="E2340" i="14"/>
  <c r="E2339" i="14"/>
  <c r="E2338" i="14"/>
  <c r="E2337" i="14"/>
  <c r="E2336" i="14"/>
  <c r="E2335" i="14"/>
  <c r="E2334" i="14"/>
  <c r="E2333" i="14"/>
  <c r="E2332" i="14"/>
  <c r="E2331" i="14"/>
  <c r="E2330" i="14"/>
  <c r="E2329" i="14"/>
  <c r="E2328" i="14"/>
  <c r="E2327" i="14"/>
  <c r="E2326" i="14"/>
  <c r="E2325" i="14"/>
  <c r="E2324" i="14"/>
  <c r="E2323" i="14"/>
  <c r="E2322" i="14"/>
  <c r="E2321" i="14"/>
  <c r="E2320" i="14"/>
  <c r="E2319" i="14"/>
  <c r="E2318" i="14"/>
  <c r="E2317" i="14"/>
  <c r="E2316" i="14"/>
  <c r="E2315" i="14"/>
  <c r="E2314" i="14"/>
  <c r="E2313" i="14"/>
  <c r="E2312" i="14"/>
  <c r="E2311" i="14"/>
  <c r="E2310" i="14"/>
  <c r="E2309" i="14"/>
  <c r="E2308" i="14"/>
  <c r="E2307" i="14"/>
  <c r="E2306" i="14"/>
  <c r="E2305" i="14"/>
  <c r="E2304" i="14"/>
  <c r="E2303" i="14"/>
  <c r="E2302" i="14"/>
  <c r="E2301" i="14"/>
  <c r="E2300" i="14"/>
  <c r="E2299" i="14"/>
  <c r="E2298" i="14"/>
  <c r="E2297" i="14"/>
  <c r="E2296" i="14"/>
  <c r="E2295" i="14"/>
  <c r="E2294" i="14"/>
  <c r="E2293" i="14"/>
  <c r="E2292" i="14"/>
  <c r="E2291" i="14"/>
  <c r="E2290" i="14"/>
  <c r="E2289" i="14"/>
  <c r="E2288" i="14"/>
  <c r="E2287" i="14"/>
  <c r="E2286" i="14"/>
  <c r="E2285" i="14"/>
  <c r="E2284" i="14"/>
  <c r="E2283" i="14"/>
  <c r="E2282" i="14"/>
  <c r="E2281" i="14"/>
  <c r="E2280" i="14"/>
  <c r="E2279" i="14"/>
  <c r="E2278" i="14"/>
  <c r="E2277" i="14"/>
  <c r="E2276" i="14"/>
  <c r="E2275" i="14"/>
  <c r="E2274" i="14"/>
  <c r="E2273" i="14"/>
  <c r="E2272" i="14"/>
  <c r="E2271" i="14"/>
  <c r="E2270" i="14"/>
  <c r="E2269" i="14"/>
  <c r="E2268" i="14"/>
  <c r="E2267" i="14"/>
  <c r="E2266" i="14"/>
  <c r="E2265" i="14"/>
  <c r="E2264" i="14"/>
  <c r="E2263" i="14"/>
  <c r="E2262" i="14"/>
  <c r="E2261" i="14"/>
  <c r="E2260" i="14"/>
  <c r="E2259" i="14"/>
  <c r="E2258" i="14"/>
  <c r="E2257" i="14"/>
  <c r="E2256" i="14"/>
  <c r="E2255" i="14"/>
  <c r="E2254" i="14"/>
  <c r="E2253" i="14"/>
  <c r="E2252" i="14"/>
  <c r="E2251" i="14"/>
  <c r="E2250" i="14"/>
  <c r="E2249" i="14"/>
  <c r="E2248" i="14"/>
  <c r="E2247" i="14"/>
  <c r="E2246" i="14"/>
  <c r="E2245" i="14"/>
  <c r="E2244" i="14"/>
  <c r="E2243" i="14"/>
  <c r="E2242" i="14"/>
  <c r="E2241" i="14"/>
  <c r="E2240" i="14"/>
  <c r="E2239" i="14"/>
  <c r="E2238" i="14"/>
  <c r="E2237" i="14"/>
  <c r="E2236" i="14"/>
  <c r="E2235" i="14"/>
  <c r="E2234" i="14"/>
  <c r="E2233" i="14"/>
  <c r="E2232" i="14"/>
  <c r="E2231" i="14"/>
  <c r="E2230" i="14"/>
  <c r="E2229" i="14"/>
  <c r="E2228" i="14"/>
  <c r="E2227" i="14"/>
  <c r="E2226" i="14"/>
  <c r="E2225" i="14"/>
  <c r="E2224" i="14"/>
  <c r="E2223" i="14"/>
  <c r="E2222" i="14"/>
  <c r="E2221" i="14"/>
  <c r="E2220" i="14"/>
  <c r="E2219" i="14"/>
  <c r="E2218" i="14"/>
  <c r="E2217" i="14"/>
  <c r="E2216" i="14"/>
  <c r="E2215" i="14"/>
  <c r="E2214" i="14"/>
  <c r="E2213" i="14"/>
  <c r="E2212" i="14"/>
  <c r="E2211" i="14"/>
  <c r="E2210" i="14"/>
  <c r="E2209" i="14"/>
  <c r="E2208" i="14"/>
  <c r="E2207" i="14"/>
  <c r="E2206" i="14"/>
  <c r="E2205" i="14"/>
  <c r="E2204" i="14"/>
  <c r="E2203" i="14"/>
  <c r="E2202" i="14"/>
  <c r="E2201" i="14"/>
  <c r="E2200" i="14"/>
  <c r="E2199" i="14"/>
  <c r="E2198" i="14"/>
  <c r="E2197" i="14"/>
  <c r="E2196" i="14"/>
  <c r="E2195" i="14"/>
  <c r="E2194" i="14"/>
  <c r="E2193" i="14"/>
  <c r="E2192" i="14"/>
  <c r="E2191" i="14"/>
  <c r="E2190" i="14"/>
  <c r="E2189" i="14"/>
  <c r="E2188" i="14"/>
  <c r="E2187" i="14"/>
  <c r="E2186" i="14"/>
  <c r="E2185" i="14"/>
  <c r="E2184" i="14"/>
  <c r="E2183" i="14"/>
  <c r="E2182" i="14"/>
  <c r="E2181" i="14"/>
  <c r="E2180" i="14"/>
  <c r="E2179" i="14"/>
  <c r="E2178" i="14"/>
  <c r="E2177" i="14"/>
  <c r="E2176" i="14"/>
  <c r="E2175" i="14"/>
  <c r="E2174" i="14"/>
  <c r="E2173" i="14"/>
  <c r="E2172" i="14"/>
  <c r="E2171" i="14"/>
  <c r="E2170" i="14"/>
  <c r="E2169" i="14"/>
  <c r="E2168" i="14"/>
  <c r="E2167" i="14"/>
  <c r="E2166" i="14"/>
  <c r="E2165" i="14"/>
  <c r="E2164" i="14"/>
  <c r="E2163" i="14"/>
  <c r="E2162" i="14"/>
  <c r="E2161" i="14"/>
  <c r="E2160" i="14"/>
  <c r="E2159" i="14"/>
  <c r="E2158" i="14"/>
  <c r="E2157" i="14"/>
  <c r="E2156" i="14"/>
  <c r="E2155" i="14"/>
  <c r="E2154" i="14"/>
  <c r="E2153" i="14"/>
  <c r="E2152" i="14"/>
  <c r="E2151" i="14"/>
  <c r="E2150" i="14"/>
  <c r="E2149" i="14"/>
  <c r="E2148" i="14"/>
  <c r="E2147" i="14"/>
  <c r="E2146" i="14"/>
  <c r="E2145" i="14"/>
  <c r="E2144" i="14"/>
  <c r="E2143" i="14"/>
  <c r="E2142" i="14"/>
  <c r="E2141" i="14"/>
  <c r="E2140" i="14"/>
  <c r="E2139" i="14"/>
  <c r="E2138" i="14"/>
  <c r="E2137" i="14"/>
  <c r="E2136" i="14"/>
  <c r="E2135" i="14"/>
  <c r="E2134" i="14"/>
  <c r="E2133" i="14"/>
  <c r="E2132" i="14"/>
  <c r="E2131" i="14"/>
  <c r="E2130" i="14"/>
  <c r="E2129" i="14"/>
  <c r="E2128" i="14"/>
  <c r="E2127" i="14"/>
  <c r="E2126" i="14"/>
  <c r="E2125" i="14"/>
  <c r="E2124" i="14"/>
  <c r="E2123" i="14"/>
  <c r="E2122" i="14"/>
  <c r="E2121" i="14"/>
  <c r="E2120" i="14"/>
  <c r="E2119" i="14"/>
  <c r="E2118" i="14"/>
  <c r="E2117" i="14"/>
  <c r="E2116" i="14"/>
  <c r="E2115" i="14"/>
  <c r="E2114" i="14"/>
  <c r="E2113" i="14"/>
  <c r="E2112" i="14"/>
  <c r="E2111" i="14"/>
  <c r="E2110" i="14"/>
  <c r="E2109" i="14"/>
  <c r="E2108" i="14"/>
  <c r="E2107" i="14"/>
  <c r="E2106" i="14"/>
  <c r="E2105" i="14"/>
  <c r="E2104" i="14"/>
  <c r="E2103" i="14"/>
  <c r="E2102" i="14"/>
  <c r="E2101" i="14"/>
  <c r="E2100" i="14"/>
  <c r="E2099" i="14"/>
  <c r="E2098" i="14"/>
  <c r="E2097" i="14"/>
  <c r="E2096" i="14"/>
  <c r="E2095" i="14"/>
  <c r="E2094" i="14"/>
  <c r="E2093" i="14"/>
  <c r="E2092" i="14"/>
  <c r="E2091" i="14"/>
  <c r="E2090" i="14"/>
  <c r="E2089" i="14"/>
  <c r="E2088" i="14"/>
  <c r="E2087" i="14"/>
  <c r="E2086" i="14"/>
  <c r="E2085" i="14"/>
  <c r="E2084" i="14"/>
  <c r="E2083" i="14"/>
  <c r="E2082" i="14"/>
  <c r="E2081" i="14"/>
  <c r="E2080" i="14"/>
  <c r="E2079" i="14"/>
  <c r="E2078" i="14"/>
  <c r="E2077" i="14"/>
  <c r="E2076" i="14"/>
  <c r="E2075" i="14"/>
  <c r="E2074" i="14"/>
  <c r="E2073" i="14"/>
  <c r="E2072" i="14"/>
  <c r="E2071" i="14"/>
  <c r="E2070" i="14"/>
  <c r="E2069" i="14"/>
  <c r="E2068" i="14"/>
  <c r="E2067" i="14"/>
  <c r="E2066" i="14"/>
  <c r="E2065" i="14"/>
  <c r="E2064" i="14"/>
  <c r="E2063" i="14"/>
  <c r="E2062" i="14"/>
  <c r="E2061" i="14"/>
  <c r="E2060" i="14"/>
  <c r="E2059" i="14"/>
  <c r="E2058" i="14"/>
  <c r="E2057" i="14"/>
  <c r="E2056" i="14"/>
  <c r="E2055" i="14"/>
  <c r="E2054" i="14"/>
  <c r="E2053" i="14"/>
  <c r="E2052" i="14"/>
  <c r="E2051" i="14"/>
  <c r="E2050" i="14"/>
  <c r="E2049" i="14"/>
  <c r="E2048" i="14"/>
  <c r="E2047" i="14"/>
  <c r="E2046" i="14"/>
  <c r="E2045" i="14"/>
  <c r="E2044" i="14"/>
  <c r="E2043" i="14"/>
  <c r="E2042" i="14"/>
  <c r="E2041" i="14"/>
  <c r="E2040" i="14"/>
  <c r="E2039" i="14"/>
  <c r="E2038" i="14"/>
  <c r="E2037" i="14"/>
  <c r="E2036" i="14"/>
  <c r="E2035" i="14"/>
  <c r="E2034" i="14"/>
  <c r="E2033" i="14"/>
  <c r="E2032" i="14"/>
  <c r="E2031" i="14"/>
  <c r="E2030" i="14"/>
  <c r="E2029" i="14"/>
  <c r="E2028" i="14"/>
  <c r="E2027" i="14"/>
  <c r="E2026" i="14"/>
  <c r="E2025" i="14"/>
  <c r="E2024" i="14"/>
  <c r="E2023" i="14"/>
  <c r="E2022" i="14"/>
  <c r="E2021" i="14"/>
  <c r="E2020" i="14"/>
  <c r="E2019" i="14"/>
  <c r="E2018" i="14"/>
  <c r="E2017" i="14"/>
  <c r="E2016" i="14"/>
  <c r="E2015" i="14"/>
  <c r="E2014" i="14"/>
  <c r="E2013" i="14"/>
  <c r="E2012" i="14"/>
  <c r="E2011" i="14"/>
  <c r="E2010" i="14"/>
  <c r="E2009" i="14"/>
  <c r="E2008" i="14"/>
  <c r="E2007" i="14"/>
  <c r="E2006" i="14"/>
  <c r="E2005" i="14"/>
  <c r="E2004" i="14"/>
  <c r="E2003" i="14"/>
  <c r="E2002" i="14"/>
  <c r="E2001" i="14"/>
  <c r="E2000" i="14"/>
  <c r="E1999" i="14"/>
  <c r="E1998" i="14"/>
  <c r="E1997" i="14"/>
  <c r="E1996" i="14"/>
  <c r="E1995" i="14"/>
  <c r="E1994" i="14"/>
  <c r="E1993" i="14"/>
  <c r="E1992" i="14"/>
  <c r="E1991" i="14"/>
  <c r="E1990" i="14"/>
  <c r="E1989" i="14"/>
  <c r="E1988" i="14"/>
  <c r="E1987" i="14"/>
  <c r="E1986" i="14"/>
  <c r="E1985" i="14"/>
  <c r="E1984" i="14"/>
  <c r="E1983" i="14"/>
  <c r="E1982" i="14"/>
  <c r="E1981" i="14"/>
  <c r="E1980" i="14"/>
  <c r="E1979" i="14"/>
  <c r="E1978" i="14"/>
  <c r="E1977" i="14"/>
  <c r="E1976" i="14"/>
  <c r="E1975" i="14"/>
  <c r="E1974" i="14"/>
  <c r="E1973" i="14"/>
  <c r="E1972" i="14"/>
  <c r="E1971" i="14"/>
  <c r="E1970" i="14"/>
  <c r="E1969" i="14"/>
  <c r="E1968" i="14"/>
  <c r="E1967" i="14"/>
  <c r="E1966" i="14"/>
  <c r="E1965" i="14"/>
  <c r="E1964" i="14"/>
  <c r="E1963" i="14"/>
  <c r="E1962" i="14"/>
  <c r="E1961" i="14"/>
  <c r="E1960" i="14"/>
  <c r="E1959" i="14"/>
  <c r="E1958" i="14"/>
  <c r="E1957" i="14"/>
  <c r="E1956" i="14"/>
  <c r="E1955" i="14"/>
  <c r="E1954" i="14"/>
  <c r="E1953" i="14"/>
  <c r="E1952" i="14"/>
  <c r="E1951" i="14"/>
  <c r="E1950" i="14"/>
  <c r="E1949" i="14"/>
  <c r="E1948" i="14"/>
  <c r="E1947" i="14"/>
  <c r="E1946" i="14"/>
  <c r="E1945" i="14"/>
  <c r="E1944" i="14"/>
  <c r="E1943" i="14"/>
  <c r="E1942" i="14"/>
  <c r="E1941" i="14"/>
  <c r="E1940" i="14"/>
  <c r="E1939" i="14"/>
  <c r="E1938" i="14"/>
  <c r="E1937" i="14"/>
  <c r="E1936" i="14"/>
  <c r="E1935" i="14"/>
  <c r="E1934" i="14"/>
  <c r="E1933" i="14"/>
  <c r="E1932" i="14"/>
  <c r="E1931" i="14"/>
  <c r="E1930" i="14"/>
  <c r="E1929" i="14"/>
  <c r="E1928" i="14"/>
  <c r="E1927" i="14"/>
  <c r="E1926" i="14"/>
  <c r="E1925" i="14"/>
  <c r="E1924" i="14"/>
  <c r="E1923" i="14"/>
  <c r="E1922" i="14"/>
  <c r="E1921" i="14"/>
  <c r="E1920" i="14"/>
  <c r="E1919" i="14"/>
  <c r="E1918" i="14"/>
  <c r="E1917" i="14"/>
  <c r="E1916" i="14"/>
  <c r="E1915" i="14"/>
  <c r="E1914" i="14"/>
  <c r="E1913" i="14"/>
  <c r="E1912" i="14"/>
  <c r="E1911" i="14"/>
  <c r="E1910" i="14"/>
  <c r="E1909" i="14"/>
  <c r="E1908" i="14"/>
  <c r="E1907" i="14"/>
  <c r="E1906" i="14"/>
  <c r="E1905" i="14"/>
  <c r="E1904" i="14"/>
  <c r="E1903" i="14"/>
  <c r="E1902" i="14"/>
  <c r="E1901" i="14"/>
  <c r="E1900" i="14"/>
  <c r="E1899" i="14"/>
  <c r="E1898" i="14"/>
  <c r="E1897" i="14"/>
  <c r="E1896" i="14"/>
  <c r="E1895" i="14"/>
  <c r="E1894" i="14"/>
  <c r="E1893" i="14"/>
  <c r="E1892" i="14"/>
  <c r="E1891" i="14"/>
  <c r="E1890" i="14"/>
  <c r="E1889" i="14"/>
  <c r="E1888" i="14"/>
  <c r="E1887" i="14"/>
  <c r="E1886" i="14"/>
  <c r="E1885" i="14"/>
  <c r="E1884" i="14"/>
  <c r="E1883" i="14"/>
  <c r="E1882" i="14"/>
  <c r="E1881" i="14"/>
  <c r="E1880" i="14"/>
  <c r="E1879" i="14"/>
  <c r="E1878" i="14"/>
  <c r="E1877" i="14"/>
  <c r="E1876" i="14"/>
  <c r="E1875" i="14"/>
  <c r="E1874" i="14"/>
  <c r="E1873" i="14"/>
  <c r="E1872" i="14"/>
  <c r="E1871" i="14"/>
  <c r="E1870" i="14"/>
  <c r="E1869" i="14"/>
  <c r="E1868" i="14"/>
  <c r="E1867" i="14"/>
  <c r="E1866" i="14"/>
  <c r="E1865" i="14"/>
  <c r="E1864" i="14"/>
  <c r="E1863" i="14"/>
  <c r="E1862" i="14"/>
  <c r="E1861" i="14"/>
  <c r="E1860" i="14"/>
  <c r="E1859" i="14"/>
  <c r="E1858" i="14"/>
  <c r="E1857" i="14"/>
  <c r="E1856" i="14"/>
  <c r="E1855" i="14"/>
  <c r="E1854" i="14"/>
  <c r="E1853" i="14"/>
  <c r="E1852" i="14"/>
  <c r="E1851" i="14"/>
  <c r="E1850" i="14"/>
  <c r="E1849" i="14"/>
  <c r="E1848" i="14"/>
  <c r="E1847" i="14"/>
  <c r="E1846" i="14"/>
  <c r="E1845" i="14"/>
  <c r="E1844" i="14"/>
  <c r="E1843" i="14"/>
  <c r="E1842" i="14"/>
  <c r="E1841" i="14"/>
  <c r="E1840" i="14"/>
  <c r="E1839" i="14"/>
  <c r="E1838" i="14"/>
  <c r="E1837" i="14"/>
  <c r="E1836" i="14"/>
  <c r="E1835" i="14"/>
  <c r="E1834" i="14"/>
  <c r="E1833" i="14"/>
  <c r="E1832" i="14"/>
  <c r="E1831" i="14"/>
  <c r="E1830" i="14"/>
  <c r="E1829" i="14"/>
  <c r="E1828" i="14"/>
  <c r="E1827" i="14"/>
  <c r="E1826" i="14"/>
  <c r="E1825" i="14"/>
  <c r="E1824" i="14"/>
  <c r="E1823" i="14"/>
  <c r="E1822" i="14"/>
  <c r="E1821" i="14"/>
  <c r="E1820" i="14"/>
  <c r="E1819" i="14"/>
  <c r="E1818" i="14"/>
  <c r="E1817" i="14"/>
  <c r="E1816" i="14"/>
  <c r="E1815" i="14"/>
  <c r="E1814" i="14"/>
  <c r="E1813" i="14"/>
  <c r="E1812" i="14"/>
  <c r="E1811" i="14"/>
  <c r="E1810" i="14"/>
  <c r="E1809" i="14"/>
  <c r="E1808" i="14"/>
  <c r="E1807" i="14"/>
  <c r="E1806" i="14"/>
  <c r="E1805" i="14"/>
  <c r="E1804" i="14"/>
  <c r="E1803" i="14"/>
  <c r="E1802" i="14"/>
  <c r="E1801" i="14"/>
  <c r="E1800" i="14"/>
  <c r="E1799" i="14"/>
  <c r="E1798" i="14"/>
  <c r="E1797" i="14"/>
  <c r="E1796" i="14"/>
  <c r="E1795" i="14"/>
  <c r="E1794" i="14"/>
  <c r="E1793" i="14"/>
  <c r="E1792" i="14"/>
  <c r="E1791" i="14"/>
  <c r="E1790" i="14"/>
  <c r="E1789" i="14"/>
  <c r="E1788" i="14"/>
  <c r="E1787" i="14"/>
  <c r="E1786" i="14"/>
  <c r="E1785" i="14"/>
  <c r="E1784" i="14"/>
  <c r="E1783" i="14"/>
  <c r="E1782" i="14"/>
  <c r="E1781" i="14"/>
  <c r="E1780" i="14"/>
  <c r="E1779" i="14"/>
  <c r="E1778" i="14"/>
  <c r="E1777" i="14"/>
  <c r="E1776" i="14"/>
  <c r="E1775" i="14"/>
  <c r="E1774" i="14"/>
  <c r="E1773" i="14"/>
  <c r="E1772" i="14"/>
  <c r="E1771" i="14"/>
  <c r="E1770" i="14"/>
  <c r="E1769" i="14"/>
  <c r="E1768" i="14"/>
  <c r="E1767" i="14"/>
  <c r="E1766" i="14"/>
  <c r="E1765" i="14"/>
  <c r="E1764" i="14"/>
  <c r="E1763" i="14"/>
  <c r="E1762" i="14"/>
  <c r="E1761" i="14"/>
  <c r="E1760" i="14"/>
  <c r="E1759" i="14"/>
  <c r="E1758" i="14"/>
  <c r="E1757" i="14"/>
  <c r="E1756" i="14"/>
  <c r="E1755" i="14"/>
  <c r="E1754" i="14"/>
  <c r="E1753" i="14"/>
  <c r="E1752" i="14"/>
  <c r="E1751" i="14"/>
  <c r="E1750" i="14"/>
  <c r="E1749" i="14"/>
  <c r="E1748" i="14"/>
  <c r="E1747" i="14"/>
  <c r="E1746" i="14"/>
  <c r="E1745" i="14"/>
  <c r="E1744" i="14"/>
  <c r="E1743" i="14"/>
  <c r="E1742" i="14"/>
  <c r="E1741" i="14"/>
  <c r="E1740" i="14"/>
  <c r="E1739" i="14"/>
  <c r="E1738" i="14"/>
  <c r="E1737" i="14"/>
  <c r="E1736" i="14"/>
  <c r="E1735" i="14"/>
  <c r="E1734" i="14"/>
  <c r="E1733" i="14"/>
  <c r="E1732" i="14"/>
  <c r="E1731" i="14"/>
  <c r="E1730" i="14"/>
  <c r="E1729" i="14"/>
  <c r="E1728" i="14"/>
  <c r="E1727" i="14"/>
  <c r="E1726" i="14"/>
  <c r="E1725" i="14"/>
  <c r="E1724" i="14"/>
  <c r="E1723" i="14"/>
  <c r="E1722" i="14"/>
  <c r="E1721" i="14"/>
  <c r="E1720" i="14"/>
  <c r="E1719" i="14"/>
  <c r="E1718" i="14"/>
  <c r="E1717" i="14"/>
  <c r="E1716" i="14"/>
  <c r="E1715" i="14"/>
  <c r="E1714" i="14"/>
  <c r="E1713" i="14"/>
  <c r="E1712" i="14"/>
  <c r="E1711" i="14"/>
  <c r="E1710" i="14"/>
  <c r="E1709" i="14"/>
  <c r="E1708" i="14"/>
  <c r="E1707" i="14"/>
  <c r="E1706" i="14"/>
  <c r="E1705" i="14"/>
  <c r="E1704" i="14"/>
  <c r="E1703" i="14"/>
  <c r="E1702" i="14"/>
  <c r="E1701" i="14"/>
  <c r="E1700" i="14"/>
  <c r="E1699" i="14"/>
  <c r="E1698" i="14"/>
  <c r="E1697" i="14"/>
  <c r="E1696" i="14"/>
  <c r="E1695" i="14"/>
  <c r="E1694" i="14"/>
  <c r="E1693" i="14"/>
  <c r="E1692" i="14"/>
  <c r="E1691" i="14"/>
  <c r="E1690" i="14"/>
  <c r="E1689" i="14"/>
  <c r="E1688" i="14"/>
  <c r="E1687" i="14"/>
  <c r="E1686" i="14"/>
  <c r="E1685" i="14"/>
  <c r="E1684" i="14"/>
  <c r="E1683" i="14"/>
  <c r="E1682" i="14"/>
  <c r="E1681" i="14"/>
  <c r="E1680" i="14"/>
  <c r="E1679" i="14"/>
  <c r="E1678" i="14"/>
  <c r="E1677" i="14"/>
  <c r="E1676" i="14"/>
  <c r="E1675" i="14"/>
  <c r="E1674" i="14"/>
  <c r="E1673" i="14"/>
  <c r="E1672" i="14"/>
  <c r="E1671" i="14"/>
  <c r="E1670" i="14"/>
  <c r="E1669" i="14"/>
  <c r="E1668" i="14"/>
  <c r="E1667" i="14"/>
  <c r="E1666" i="14"/>
  <c r="E1665" i="14"/>
  <c r="E1664" i="14"/>
  <c r="E1663" i="14"/>
  <c r="E1662" i="14"/>
  <c r="E1661" i="14"/>
  <c r="E1660" i="14"/>
  <c r="E1659" i="14"/>
  <c r="E1658" i="14"/>
  <c r="E1657" i="14"/>
  <c r="E1656" i="14"/>
  <c r="E1655" i="14"/>
  <c r="E1654" i="14"/>
  <c r="E1653" i="14"/>
  <c r="E1652" i="14"/>
  <c r="E1651" i="14"/>
  <c r="E1650" i="14"/>
  <c r="E1649" i="14"/>
  <c r="E1648" i="14"/>
  <c r="E1647" i="14"/>
  <c r="E1646" i="14"/>
  <c r="E1645" i="14"/>
  <c r="E1644" i="14"/>
  <c r="E1643" i="14"/>
  <c r="E1642" i="14"/>
  <c r="E1641" i="14"/>
  <c r="E1640" i="14"/>
  <c r="E1639" i="14"/>
  <c r="E1638" i="14"/>
  <c r="E1637" i="14"/>
  <c r="E1636" i="14"/>
  <c r="E1635" i="14"/>
  <c r="E1634" i="14"/>
  <c r="E1633" i="14"/>
  <c r="E1632" i="14"/>
  <c r="E1631" i="14"/>
  <c r="E1630" i="14"/>
  <c r="E1629" i="14"/>
  <c r="E1628" i="14"/>
  <c r="E1627" i="14"/>
  <c r="E1626" i="14"/>
  <c r="E1625" i="14"/>
  <c r="E1624" i="14"/>
  <c r="E1623" i="14"/>
  <c r="E1622" i="14"/>
  <c r="E1621" i="14"/>
  <c r="E1620" i="14"/>
  <c r="E1619" i="14"/>
  <c r="E1618" i="14"/>
  <c r="E1617" i="14"/>
  <c r="E1616" i="14"/>
  <c r="E1615" i="14"/>
  <c r="E1614" i="14"/>
  <c r="E1613" i="14"/>
  <c r="E1612" i="14"/>
  <c r="E1611" i="14"/>
  <c r="E1610" i="14"/>
  <c r="E1609" i="14"/>
  <c r="E1608" i="14"/>
  <c r="E1607" i="14"/>
  <c r="E1606" i="14"/>
  <c r="E1605" i="14"/>
  <c r="E1604" i="14"/>
  <c r="E1603" i="14"/>
  <c r="E1602" i="14"/>
  <c r="E1601" i="14"/>
  <c r="E1600" i="14"/>
  <c r="E1599" i="14"/>
  <c r="E1598" i="14"/>
  <c r="E1597" i="14"/>
  <c r="E1596" i="14"/>
  <c r="E1595" i="14"/>
  <c r="E1594" i="14"/>
  <c r="E1593" i="14"/>
  <c r="E1592" i="14"/>
  <c r="E1591" i="14"/>
  <c r="E1590" i="14"/>
  <c r="E1589" i="14"/>
  <c r="E1588" i="14"/>
  <c r="E1587" i="14"/>
  <c r="E1586" i="14"/>
  <c r="E1585" i="14"/>
  <c r="E1584" i="14"/>
  <c r="E1583" i="14"/>
  <c r="E1582" i="14"/>
  <c r="E1581" i="14"/>
  <c r="E1580" i="14"/>
  <c r="E1579" i="14"/>
  <c r="E1578" i="14"/>
  <c r="E1577" i="14"/>
  <c r="E1576" i="14"/>
  <c r="E1575" i="14"/>
  <c r="E1574" i="14"/>
  <c r="E1573" i="14"/>
  <c r="E1572" i="14"/>
  <c r="E1571" i="14"/>
  <c r="E1570" i="14"/>
  <c r="E1569" i="14"/>
  <c r="E1568" i="14"/>
  <c r="E1567" i="14"/>
  <c r="E1566" i="14"/>
  <c r="E1565" i="14"/>
  <c r="E1564" i="14"/>
  <c r="E1563" i="14"/>
  <c r="E1562" i="14"/>
  <c r="E1561" i="14"/>
  <c r="E1560" i="14"/>
  <c r="E1559" i="14"/>
  <c r="E1558" i="14"/>
  <c r="E1557" i="14"/>
  <c r="E1556" i="14"/>
  <c r="E1555" i="14"/>
  <c r="E1554" i="14"/>
  <c r="E1553" i="14"/>
  <c r="E1552" i="14"/>
  <c r="E1551" i="14"/>
  <c r="E1550" i="14"/>
  <c r="E1549" i="14"/>
  <c r="E1548" i="14"/>
  <c r="E1547" i="14"/>
  <c r="E1546" i="14"/>
  <c r="E1545" i="14"/>
  <c r="E1544" i="14"/>
  <c r="E1543" i="14"/>
  <c r="E1542" i="14"/>
  <c r="E1541" i="14"/>
  <c r="E1540" i="14"/>
  <c r="E1539" i="14"/>
  <c r="E1538" i="14"/>
  <c r="E1537" i="14"/>
  <c r="E1536" i="14"/>
  <c r="E1535" i="14"/>
  <c r="E1534" i="14"/>
  <c r="E1533" i="14"/>
  <c r="E1532" i="14"/>
  <c r="E1531" i="14"/>
  <c r="E1530" i="14"/>
  <c r="E1529" i="14"/>
  <c r="E1528" i="14"/>
  <c r="E1527" i="14"/>
  <c r="E1526" i="14"/>
  <c r="E1525" i="14"/>
  <c r="E1524" i="14"/>
  <c r="E1523" i="14"/>
  <c r="E1522" i="14"/>
  <c r="E1521" i="14"/>
  <c r="E1520" i="14"/>
  <c r="E1519" i="14"/>
  <c r="E1518" i="14"/>
  <c r="E1517" i="14"/>
  <c r="E1516" i="14"/>
  <c r="E1515" i="14"/>
  <c r="E1514" i="14"/>
  <c r="E1513" i="14"/>
  <c r="E1512" i="14"/>
  <c r="E1511" i="14"/>
  <c r="E1510" i="14"/>
  <c r="E1509" i="14"/>
  <c r="E1508" i="14"/>
  <c r="E1507" i="14"/>
  <c r="E1506" i="14"/>
  <c r="E1505" i="14"/>
  <c r="E1504" i="14"/>
  <c r="E1503" i="14"/>
  <c r="E1502" i="14"/>
  <c r="E1501" i="14"/>
  <c r="E1500" i="14"/>
  <c r="E1499" i="14"/>
  <c r="E1498" i="14"/>
  <c r="E1497" i="14"/>
  <c r="E1496" i="14"/>
  <c r="E1495" i="14"/>
  <c r="E1494" i="14"/>
  <c r="E1493" i="14"/>
  <c r="E1492" i="14"/>
  <c r="E1491" i="14"/>
  <c r="E1490" i="14"/>
  <c r="E1489" i="14"/>
  <c r="E1488" i="14"/>
  <c r="E1487" i="14"/>
  <c r="E1486" i="14"/>
  <c r="E1485" i="14"/>
  <c r="E1484" i="14"/>
  <c r="E1483" i="14"/>
  <c r="E1482" i="14"/>
  <c r="E1481" i="14"/>
  <c r="E1480" i="14"/>
  <c r="E1479" i="14"/>
  <c r="E1478" i="14"/>
  <c r="E1477" i="14"/>
  <c r="E1476" i="14"/>
  <c r="E1475" i="14"/>
  <c r="E1474" i="14"/>
  <c r="E1473" i="14"/>
  <c r="E1472" i="14"/>
  <c r="E1471" i="14"/>
  <c r="E1470" i="14"/>
  <c r="E1469" i="14"/>
  <c r="E1468" i="14"/>
  <c r="E1467" i="14"/>
  <c r="E1466" i="14"/>
  <c r="E1465" i="14"/>
  <c r="E1464" i="14"/>
  <c r="E1463" i="14"/>
  <c r="E1462" i="14"/>
  <c r="E1461" i="14"/>
  <c r="E1460" i="14"/>
  <c r="E1459" i="14"/>
  <c r="E1458" i="14"/>
  <c r="E1457" i="14"/>
  <c r="E1456" i="14"/>
  <c r="E1455" i="14"/>
  <c r="E1454" i="14"/>
  <c r="E1453" i="14"/>
  <c r="E1452" i="14"/>
  <c r="E1451" i="14"/>
  <c r="E1450" i="14"/>
  <c r="E1449" i="14"/>
  <c r="E1448" i="14"/>
  <c r="E1447" i="14"/>
  <c r="E1446" i="14"/>
  <c r="E1445" i="14"/>
  <c r="E1444" i="14"/>
  <c r="E1443" i="14"/>
  <c r="E1442" i="14"/>
  <c r="E1441" i="14"/>
  <c r="E1440" i="14"/>
  <c r="E1439" i="14"/>
  <c r="E1438" i="14"/>
  <c r="E1437" i="14"/>
  <c r="E1436" i="14"/>
  <c r="E1435" i="14"/>
  <c r="E1434" i="14"/>
  <c r="E1433" i="14"/>
  <c r="E1432" i="14"/>
  <c r="E1431" i="14"/>
  <c r="E1430" i="14"/>
  <c r="E1429" i="14"/>
  <c r="E1428" i="14"/>
  <c r="E1427" i="14"/>
  <c r="E1426" i="14"/>
  <c r="E1425" i="14"/>
  <c r="E1424" i="14"/>
  <c r="E1423" i="14"/>
  <c r="E1422" i="14"/>
  <c r="E1421" i="14"/>
  <c r="E1420" i="14"/>
  <c r="E1419" i="14"/>
  <c r="E1418" i="14"/>
  <c r="E1417" i="14"/>
  <c r="E1416" i="14"/>
  <c r="E1415" i="14"/>
  <c r="E1414" i="14"/>
  <c r="E1413" i="14"/>
  <c r="E1412" i="14"/>
  <c r="E1411" i="14"/>
  <c r="E1410" i="14"/>
  <c r="E1409" i="14"/>
  <c r="E1408" i="14"/>
  <c r="E1407" i="14"/>
  <c r="E1406" i="14"/>
  <c r="E1405" i="14"/>
  <c r="E1404" i="14"/>
  <c r="E1403" i="14"/>
  <c r="E1402" i="14"/>
  <c r="E1401" i="14"/>
  <c r="E1400" i="14"/>
  <c r="E1399" i="14"/>
  <c r="E1398" i="14"/>
  <c r="E1397" i="14"/>
  <c r="E1396" i="14"/>
  <c r="E1395" i="14"/>
  <c r="E1394" i="14"/>
  <c r="E1393" i="14"/>
  <c r="E1392" i="14"/>
  <c r="E1391" i="14"/>
  <c r="E1390" i="14"/>
  <c r="E1389" i="14"/>
  <c r="E1388" i="14"/>
  <c r="E1387" i="14"/>
  <c r="E1386" i="14"/>
  <c r="E1385" i="14"/>
  <c r="E1384" i="14"/>
  <c r="E1383" i="14"/>
  <c r="E1382" i="14"/>
  <c r="E1381" i="14"/>
  <c r="E1380" i="14"/>
  <c r="E1379" i="14"/>
  <c r="E1378" i="14"/>
  <c r="E1377" i="14"/>
  <c r="E1376" i="14"/>
  <c r="E1375" i="14"/>
  <c r="E1374" i="14"/>
  <c r="E1373" i="14"/>
  <c r="E1372" i="14"/>
  <c r="E1371" i="14"/>
  <c r="E1370" i="14"/>
  <c r="E1369" i="14"/>
  <c r="E1368" i="14"/>
  <c r="E1367" i="14"/>
  <c r="E1366" i="14"/>
  <c r="E1365" i="14"/>
  <c r="E1364" i="14"/>
  <c r="E1363" i="14"/>
  <c r="E1362" i="14"/>
  <c r="E1361" i="14"/>
  <c r="E1360" i="14"/>
  <c r="E1359" i="14"/>
  <c r="E1358" i="14"/>
  <c r="E1357" i="14"/>
  <c r="E1356" i="14"/>
  <c r="E1355" i="14"/>
  <c r="E1354" i="14"/>
  <c r="E1353" i="14"/>
  <c r="E1352" i="14"/>
  <c r="E1351" i="14"/>
  <c r="E1350" i="14"/>
  <c r="E1349" i="14"/>
  <c r="E1348" i="14"/>
  <c r="E1347" i="14"/>
  <c r="E1346" i="14"/>
  <c r="E1345" i="14"/>
  <c r="E1344" i="14"/>
  <c r="E1343" i="14"/>
  <c r="E1342" i="14"/>
  <c r="E1341" i="14"/>
  <c r="E1340" i="14"/>
  <c r="E1339" i="14"/>
  <c r="E1338" i="14"/>
  <c r="E1337" i="14"/>
  <c r="E1336" i="14"/>
  <c r="E1335" i="14"/>
  <c r="E1334" i="14"/>
  <c r="E1333" i="14"/>
  <c r="E1332" i="14"/>
  <c r="E1331" i="14"/>
  <c r="E1330" i="14"/>
  <c r="E1329" i="14"/>
  <c r="E1328" i="14"/>
  <c r="E1327" i="14"/>
  <c r="E1326" i="14"/>
  <c r="E1325" i="14"/>
  <c r="E1324" i="14"/>
  <c r="E1323" i="14"/>
  <c r="E1322" i="14"/>
  <c r="E1321" i="14"/>
  <c r="E1320" i="14"/>
  <c r="E1319" i="14"/>
  <c r="E1318" i="14"/>
  <c r="E1317" i="14"/>
  <c r="E1316" i="14"/>
  <c r="E1315" i="14"/>
  <c r="E1314" i="14"/>
  <c r="E1313" i="14"/>
  <c r="E1312" i="14"/>
  <c r="E1311" i="14"/>
  <c r="E1310" i="14"/>
  <c r="E1309" i="14"/>
  <c r="E1308" i="14"/>
  <c r="E1307" i="14"/>
  <c r="E1306" i="14"/>
  <c r="E1305" i="14"/>
  <c r="E1304" i="14"/>
  <c r="E1303" i="14"/>
  <c r="E1302" i="14"/>
  <c r="E1301" i="14"/>
  <c r="E1300" i="14"/>
  <c r="E1299" i="14"/>
  <c r="E1298" i="14"/>
  <c r="E1297" i="14"/>
  <c r="E1296" i="14"/>
  <c r="E1295" i="14"/>
  <c r="E1294" i="14"/>
  <c r="E1293" i="14"/>
  <c r="E1292" i="14"/>
  <c r="E1291" i="14"/>
  <c r="E1290" i="14"/>
  <c r="E1289" i="14"/>
  <c r="E1288" i="14"/>
  <c r="E1287" i="14"/>
  <c r="E1286" i="14"/>
  <c r="E1285" i="14"/>
  <c r="E1284" i="14"/>
  <c r="E1283" i="14"/>
  <c r="E1282" i="14"/>
  <c r="E1281" i="14"/>
  <c r="E1280" i="14"/>
  <c r="E1279" i="14"/>
  <c r="E1278" i="14"/>
  <c r="E1277" i="14"/>
  <c r="E1276" i="14"/>
  <c r="E1275" i="14"/>
  <c r="E1274" i="14"/>
  <c r="E1273" i="14"/>
  <c r="E1272" i="14"/>
  <c r="E1271" i="14"/>
  <c r="E1270" i="14"/>
  <c r="E1269" i="14"/>
  <c r="E1268" i="14"/>
  <c r="E1267" i="14"/>
  <c r="E1266" i="14"/>
  <c r="E1265" i="14"/>
  <c r="E1264" i="14"/>
  <c r="E1263" i="14"/>
  <c r="E1262" i="14"/>
  <c r="E1261" i="14"/>
  <c r="E1260" i="14"/>
  <c r="E1259" i="14"/>
  <c r="E1258" i="14"/>
  <c r="E1257" i="14"/>
  <c r="E1256" i="14"/>
  <c r="E1255" i="14"/>
  <c r="E1254" i="14"/>
  <c r="E1253" i="14"/>
  <c r="E1252" i="14"/>
  <c r="E1251" i="14"/>
  <c r="E1250" i="14"/>
  <c r="E1249" i="14"/>
  <c r="E1248" i="14"/>
  <c r="E1247" i="14"/>
  <c r="E1246" i="14"/>
  <c r="E1245" i="14"/>
  <c r="E1244" i="14"/>
  <c r="E1243" i="14"/>
  <c r="E1242" i="14"/>
  <c r="E1241" i="14"/>
  <c r="E1240" i="14"/>
  <c r="E1239" i="14"/>
  <c r="E1238" i="14"/>
  <c r="E1237" i="14"/>
  <c r="E1236" i="14"/>
  <c r="E1235" i="14"/>
  <c r="E1234" i="14"/>
  <c r="E1233" i="14"/>
  <c r="E1232" i="14"/>
  <c r="E1231" i="14"/>
  <c r="E1230" i="14"/>
  <c r="E1229" i="14"/>
  <c r="E1228" i="14"/>
  <c r="E1227" i="14"/>
  <c r="E1226" i="14"/>
  <c r="E1225" i="14"/>
  <c r="E1224" i="14"/>
  <c r="E1223" i="14"/>
  <c r="E1222" i="14"/>
  <c r="E1221" i="14"/>
  <c r="E1220" i="14"/>
  <c r="E1219" i="14"/>
  <c r="E1218" i="14"/>
  <c r="E1217" i="14"/>
  <c r="E1216" i="14"/>
  <c r="E1215" i="14"/>
  <c r="E1214" i="14"/>
  <c r="E1213" i="14"/>
  <c r="E1212" i="14"/>
  <c r="E1211" i="14"/>
  <c r="E1210" i="14"/>
  <c r="E1209" i="14"/>
  <c r="E1208" i="14"/>
  <c r="E1207" i="14"/>
  <c r="E1206" i="14"/>
  <c r="E1205" i="14"/>
  <c r="E1204" i="14"/>
  <c r="E1203" i="14"/>
  <c r="E1202" i="14"/>
  <c r="E1201" i="14"/>
  <c r="E1200" i="14"/>
  <c r="E1199" i="14"/>
  <c r="E1198" i="14"/>
  <c r="E1197" i="14"/>
  <c r="E1196" i="14"/>
  <c r="E1195" i="14"/>
  <c r="E1194" i="14"/>
  <c r="E1193" i="14"/>
  <c r="E1192" i="14"/>
  <c r="E1191" i="14"/>
  <c r="E1190" i="14"/>
  <c r="E1189" i="14"/>
  <c r="E1188" i="14"/>
  <c r="E1187" i="14"/>
  <c r="E1186" i="14"/>
  <c r="E1185" i="14"/>
  <c r="E1184" i="14"/>
  <c r="E1183" i="14"/>
  <c r="E1182" i="14"/>
  <c r="E1181" i="14"/>
  <c r="E1180" i="14"/>
  <c r="E1179" i="14"/>
  <c r="E1178" i="14"/>
  <c r="E1177" i="14"/>
  <c r="E1176" i="14"/>
  <c r="E1175" i="14"/>
  <c r="E1174" i="14"/>
  <c r="E1173" i="14"/>
  <c r="E1172" i="14"/>
  <c r="E1171" i="14"/>
  <c r="E1170" i="14"/>
  <c r="E1169" i="14"/>
  <c r="E1168" i="14"/>
  <c r="E1167" i="14"/>
  <c r="E1166" i="14"/>
  <c r="E1165" i="14"/>
  <c r="E1164" i="14"/>
  <c r="E1163" i="14"/>
  <c r="E1162" i="14"/>
  <c r="E1161" i="14"/>
  <c r="E1160" i="14"/>
  <c r="E1159" i="14"/>
  <c r="E1158" i="14"/>
  <c r="E1157" i="14"/>
  <c r="E1156" i="14"/>
  <c r="E1155" i="14"/>
  <c r="E1154" i="14"/>
  <c r="E1153" i="14"/>
  <c r="E1152" i="14"/>
  <c r="E1151" i="14"/>
  <c r="E1150" i="14"/>
  <c r="E1149" i="14"/>
  <c r="E1148" i="14"/>
  <c r="E1147" i="14"/>
  <c r="E1146" i="14"/>
  <c r="E1145" i="14"/>
  <c r="E1144" i="14"/>
  <c r="E1143" i="14"/>
  <c r="E1142" i="14"/>
  <c r="E1141" i="14"/>
  <c r="E1140" i="14"/>
  <c r="E1139" i="14"/>
  <c r="E1138" i="14"/>
  <c r="E1137" i="14"/>
  <c r="E1136" i="14"/>
  <c r="E1135" i="14"/>
  <c r="E1134" i="14"/>
  <c r="E1133" i="14"/>
  <c r="E1132" i="14"/>
  <c r="E1131" i="14"/>
  <c r="E1130" i="14"/>
  <c r="E1129" i="14"/>
  <c r="E1128" i="14"/>
  <c r="E1127" i="14"/>
  <c r="E1126" i="14"/>
  <c r="E1125" i="14"/>
  <c r="E1124" i="14"/>
  <c r="E1123" i="14"/>
  <c r="E1122" i="14"/>
  <c r="E1121" i="14"/>
  <c r="E1120" i="14"/>
  <c r="E1119" i="14"/>
  <c r="E1118" i="14"/>
  <c r="E1117" i="14"/>
  <c r="E1116" i="14"/>
  <c r="E1115" i="14"/>
  <c r="E1114" i="14"/>
  <c r="E1113" i="14"/>
  <c r="E1112" i="14"/>
  <c r="E1111" i="14"/>
  <c r="E1110" i="14"/>
  <c r="E1109" i="14"/>
  <c r="E1108" i="14"/>
  <c r="E1107" i="14"/>
  <c r="E1106" i="14"/>
  <c r="E1105" i="14"/>
  <c r="E1104" i="14"/>
  <c r="E1103" i="14"/>
  <c r="E1102" i="14"/>
  <c r="E1101" i="14"/>
  <c r="E1100" i="14"/>
  <c r="E1099" i="14"/>
  <c r="E1098" i="14"/>
  <c r="E1097" i="14"/>
  <c r="E1096" i="14"/>
  <c r="E1095" i="14"/>
  <c r="E1094" i="14"/>
  <c r="E1093" i="14"/>
  <c r="E1092" i="14"/>
  <c r="E1091" i="14"/>
  <c r="E1090" i="14"/>
  <c r="E1089" i="14"/>
  <c r="E1088" i="14"/>
  <c r="E1087" i="14"/>
  <c r="E1086" i="14"/>
  <c r="E1085" i="14"/>
  <c r="E1084" i="14"/>
  <c r="E1083" i="14"/>
  <c r="E1082" i="14"/>
  <c r="E1081" i="14"/>
  <c r="E1080" i="14"/>
  <c r="E1079" i="14"/>
  <c r="E1078" i="14"/>
  <c r="E1077" i="14"/>
  <c r="E1076" i="14"/>
  <c r="E1075" i="14"/>
  <c r="E1074" i="14"/>
  <c r="E1073" i="14"/>
  <c r="E1072" i="14"/>
  <c r="E1071" i="14"/>
  <c r="E1070" i="14"/>
  <c r="E1069" i="14"/>
  <c r="E1068" i="14"/>
  <c r="E1067" i="14"/>
  <c r="E1066" i="14"/>
  <c r="E1065" i="14"/>
  <c r="E1064" i="14"/>
  <c r="E1063" i="14"/>
  <c r="E1062" i="14"/>
  <c r="E1061" i="14"/>
  <c r="E1060" i="14"/>
  <c r="E1059" i="14"/>
  <c r="E1058" i="14"/>
  <c r="E1057" i="14"/>
  <c r="E1056" i="14"/>
  <c r="E1055" i="14"/>
  <c r="E1054" i="14"/>
  <c r="E1053" i="14"/>
  <c r="E1052" i="14"/>
  <c r="E1051" i="14"/>
  <c r="E1050" i="14"/>
  <c r="E1049" i="14"/>
  <c r="E1048" i="14"/>
  <c r="E1047" i="14"/>
  <c r="E1046" i="14"/>
  <c r="E1045" i="14"/>
  <c r="E1044" i="14"/>
  <c r="E1043" i="14"/>
  <c r="E1042" i="14"/>
  <c r="E1041" i="14"/>
  <c r="E1040" i="14"/>
  <c r="E1039" i="14"/>
  <c r="E1038" i="14"/>
  <c r="E1037" i="14"/>
  <c r="E1036" i="14"/>
  <c r="E1035" i="14"/>
  <c r="E1034" i="14"/>
  <c r="E1033" i="14"/>
  <c r="E1032" i="14"/>
  <c r="E1031" i="14"/>
  <c r="E1030" i="14"/>
  <c r="E1029" i="14"/>
  <c r="E1028" i="14"/>
  <c r="E1027" i="14"/>
  <c r="E1026" i="14"/>
  <c r="E1025" i="14"/>
  <c r="E1024" i="14"/>
  <c r="E1023" i="14"/>
  <c r="E1022" i="14"/>
  <c r="E1021" i="14"/>
  <c r="E1020" i="14"/>
  <c r="E1019" i="14"/>
  <c r="E1018" i="14"/>
  <c r="E1017" i="14"/>
  <c r="E1016" i="14"/>
  <c r="E1015" i="14"/>
  <c r="E1014" i="14"/>
  <c r="E1013" i="14"/>
  <c r="E1012" i="14"/>
  <c r="E1011" i="14"/>
  <c r="E1010" i="14"/>
  <c r="E1009" i="14"/>
  <c r="E1008" i="14"/>
  <c r="E1007" i="14"/>
  <c r="E1006" i="14"/>
  <c r="E1005" i="14"/>
  <c r="E1004" i="14"/>
  <c r="E1003" i="14"/>
  <c r="E1002" i="14"/>
  <c r="E1001" i="14"/>
  <c r="E1000" i="14"/>
  <c r="E999" i="14"/>
  <c r="E998" i="14"/>
  <c r="E997" i="14"/>
  <c r="E996" i="14"/>
  <c r="E995" i="14"/>
  <c r="E994" i="14"/>
  <c r="E993" i="14"/>
  <c r="E992" i="14"/>
  <c r="E991" i="14"/>
  <c r="E990" i="14"/>
  <c r="E989" i="14"/>
  <c r="E988" i="14"/>
  <c r="E987" i="14"/>
  <c r="E986" i="14"/>
  <c r="E985" i="14"/>
  <c r="E984" i="14"/>
  <c r="E983" i="14"/>
  <c r="E982" i="14"/>
  <c r="E981" i="14"/>
  <c r="E980" i="14"/>
  <c r="E979" i="14"/>
  <c r="E978" i="14"/>
  <c r="E977" i="14"/>
  <c r="E976" i="14"/>
  <c r="E975" i="14"/>
  <c r="E974" i="14"/>
  <c r="E973" i="14"/>
  <c r="E972" i="14"/>
  <c r="E971" i="14"/>
  <c r="E970" i="14"/>
  <c r="E969" i="14"/>
  <c r="E968" i="14"/>
  <c r="E967" i="14"/>
  <c r="E966" i="14"/>
  <c r="E965" i="14"/>
  <c r="E964" i="14"/>
  <c r="E963" i="14"/>
  <c r="E962" i="14"/>
  <c r="E961" i="14"/>
  <c r="E960" i="14"/>
  <c r="E959" i="14"/>
  <c r="E958" i="14"/>
  <c r="E957" i="14"/>
  <c r="E956" i="14"/>
  <c r="E955" i="14"/>
  <c r="E954" i="14"/>
  <c r="E953" i="14"/>
  <c r="E952" i="14"/>
  <c r="E951" i="14"/>
  <c r="E950" i="14"/>
  <c r="E949" i="14"/>
  <c r="E948" i="14"/>
  <c r="E947" i="14"/>
  <c r="E946" i="14"/>
  <c r="E945" i="14"/>
  <c r="E944" i="14"/>
  <c r="E943" i="14"/>
  <c r="E942" i="14"/>
  <c r="E941" i="14"/>
  <c r="E940" i="14"/>
  <c r="E939" i="14"/>
  <c r="E938" i="14"/>
  <c r="E937" i="14"/>
  <c r="E936" i="14"/>
  <c r="E935" i="14"/>
  <c r="E934" i="14"/>
  <c r="E933" i="14"/>
  <c r="E932" i="14"/>
  <c r="E931" i="14"/>
  <c r="E930" i="14"/>
  <c r="E929" i="14"/>
  <c r="E928" i="14"/>
  <c r="E927" i="14"/>
  <c r="E926" i="14"/>
  <c r="E925" i="14"/>
  <c r="E924" i="14"/>
  <c r="E923" i="14"/>
  <c r="E922" i="14"/>
  <c r="E921" i="14"/>
  <c r="E920" i="14"/>
  <c r="E919" i="14"/>
  <c r="E918" i="14"/>
  <c r="E917" i="14"/>
  <c r="E916" i="14"/>
  <c r="E915" i="14"/>
  <c r="E914" i="14"/>
  <c r="E913" i="14"/>
  <c r="E912" i="14"/>
  <c r="E911" i="14"/>
  <c r="E910" i="14"/>
  <c r="E909" i="14"/>
  <c r="E908" i="14"/>
  <c r="E907" i="14"/>
  <c r="E906" i="14"/>
  <c r="E905" i="14"/>
  <c r="E904" i="14"/>
  <c r="E903" i="14"/>
  <c r="E902" i="14"/>
  <c r="E901" i="14"/>
  <c r="E900" i="14"/>
  <c r="E899" i="14"/>
  <c r="E898" i="14"/>
  <c r="E897" i="14"/>
  <c r="E896" i="14"/>
  <c r="E895" i="14"/>
  <c r="E894" i="14"/>
  <c r="E893" i="14"/>
  <c r="E892" i="14"/>
  <c r="E891" i="14"/>
  <c r="E890" i="14"/>
  <c r="E889" i="14"/>
  <c r="E888" i="14"/>
  <c r="E887" i="14"/>
  <c r="E886" i="14"/>
  <c r="E885" i="14"/>
  <c r="E884" i="14"/>
  <c r="E883" i="14"/>
  <c r="E882" i="14"/>
  <c r="E881" i="14"/>
  <c r="E880" i="14"/>
  <c r="E879" i="14"/>
  <c r="E878" i="14"/>
  <c r="E877" i="14"/>
  <c r="E876" i="14"/>
  <c r="E875" i="14"/>
  <c r="E874" i="14"/>
  <c r="E873" i="14"/>
  <c r="E872" i="14"/>
  <c r="E871" i="14"/>
  <c r="E870" i="14"/>
  <c r="E869" i="14"/>
  <c r="E868" i="14"/>
  <c r="E867" i="14"/>
  <c r="E866" i="14"/>
  <c r="E865" i="14"/>
  <c r="E864" i="14"/>
  <c r="E863" i="14"/>
  <c r="E862" i="14"/>
  <c r="E861" i="14"/>
  <c r="E860" i="14"/>
  <c r="E859" i="14"/>
  <c r="E858" i="14"/>
  <c r="E857" i="14"/>
  <c r="E856" i="14"/>
  <c r="E855" i="14"/>
  <c r="E854" i="14"/>
  <c r="E853" i="14"/>
  <c r="E852" i="14"/>
  <c r="E851" i="14"/>
  <c r="E850" i="14"/>
  <c r="E849" i="14"/>
  <c r="E848" i="14"/>
  <c r="E847" i="14"/>
  <c r="E846" i="14"/>
  <c r="E845" i="14"/>
  <c r="E844" i="14"/>
  <c r="E843" i="14"/>
  <c r="E842" i="14"/>
  <c r="E841" i="14"/>
  <c r="E840" i="14"/>
  <c r="E839" i="14"/>
  <c r="E838" i="14"/>
  <c r="E837" i="14"/>
  <c r="E836" i="14"/>
  <c r="E835" i="14"/>
  <c r="E834" i="14"/>
  <c r="E833" i="14"/>
  <c r="E832" i="14"/>
  <c r="E831" i="14"/>
  <c r="E830" i="14"/>
  <c r="E829" i="14"/>
  <c r="E828" i="14"/>
  <c r="E827" i="14"/>
  <c r="E826" i="14"/>
  <c r="E825" i="14"/>
  <c r="E824" i="14"/>
  <c r="E823" i="14"/>
  <c r="E822" i="14"/>
  <c r="E821" i="14"/>
  <c r="E820" i="14"/>
  <c r="E819" i="14"/>
  <c r="E818" i="14"/>
  <c r="E817" i="14"/>
  <c r="E816" i="14"/>
  <c r="E815" i="14"/>
  <c r="E814" i="14"/>
  <c r="E813" i="14"/>
  <c r="E812" i="14"/>
  <c r="E811" i="14"/>
  <c r="E810" i="14"/>
  <c r="E809" i="14"/>
  <c r="E808" i="14"/>
  <c r="E807" i="14"/>
  <c r="E806" i="14"/>
  <c r="E805" i="14"/>
  <c r="E804" i="14"/>
  <c r="E803" i="14"/>
  <c r="E802" i="14"/>
  <c r="E801" i="14"/>
  <c r="E800" i="14"/>
  <c r="E799" i="14"/>
  <c r="E798" i="14"/>
  <c r="E797" i="14"/>
  <c r="E796" i="14"/>
  <c r="E795" i="14"/>
  <c r="E794" i="14"/>
  <c r="E793" i="14"/>
  <c r="E792" i="14"/>
  <c r="E791" i="14"/>
  <c r="E790" i="14"/>
  <c r="E789" i="14"/>
  <c r="E788" i="14"/>
  <c r="E787" i="14"/>
  <c r="E786" i="14"/>
  <c r="E785" i="14"/>
  <c r="E784" i="14"/>
  <c r="E783" i="14"/>
  <c r="E782" i="14"/>
  <c r="E781" i="14"/>
  <c r="E780" i="14"/>
  <c r="E779" i="14"/>
  <c r="E778" i="14"/>
  <c r="E777" i="14"/>
  <c r="E776" i="14"/>
  <c r="E775" i="14"/>
  <c r="E774" i="14"/>
  <c r="E773" i="14"/>
  <c r="E772" i="14"/>
  <c r="E771" i="14"/>
  <c r="E770" i="14"/>
  <c r="E769" i="14"/>
  <c r="E768" i="14"/>
  <c r="E767" i="14"/>
  <c r="E766" i="14"/>
  <c r="E765" i="14"/>
  <c r="E764" i="14"/>
  <c r="E763" i="14"/>
  <c r="E762" i="14"/>
  <c r="E761" i="14"/>
  <c r="E760" i="14"/>
  <c r="E759" i="14"/>
  <c r="E758" i="14"/>
  <c r="E757" i="14"/>
  <c r="E756" i="14"/>
  <c r="E755" i="14"/>
  <c r="E754" i="14"/>
  <c r="E753" i="14"/>
  <c r="E752" i="14"/>
  <c r="E751" i="14"/>
  <c r="E750" i="14"/>
  <c r="E749" i="14"/>
  <c r="E748" i="14"/>
  <c r="E747" i="14"/>
  <c r="E746" i="14"/>
  <c r="E745" i="14"/>
  <c r="E744" i="14"/>
  <c r="E743" i="14"/>
  <c r="E742" i="14"/>
  <c r="E741" i="14"/>
  <c r="E740" i="14"/>
  <c r="E739" i="14"/>
  <c r="E738" i="14"/>
  <c r="E737" i="14"/>
  <c r="E736" i="14"/>
  <c r="E735" i="14"/>
  <c r="E734" i="14"/>
  <c r="E733" i="14"/>
  <c r="E732" i="14"/>
  <c r="E731" i="14"/>
  <c r="E730" i="14"/>
  <c r="E729" i="14"/>
  <c r="E728" i="14"/>
  <c r="E727" i="14"/>
  <c r="E726" i="14"/>
  <c r="E725" i="14"/>
  <c r="E724" i="14"/>
  <c r="E723" i="14"/>
  <c r="E722" i="14"/>
  <c r="E721" i="14"/>
  <c r="E720" i="14"/>
  <c r="E719" i="14"/>
  <c r="E718" i="14"/>
  <c r="E717" i="14"/>
  <c r="E716" i="14"/>
  <c r="E715" i="14"/>
  <c r="E714" i="14"/>
  <c r="E713" i="14"/>
  <c r="E712" i="14"/>
  <c r="E711" i="14"/>
  <c r="E710" i="14"/>
  <c r="E709" i="14"/>
  <c r="E708" i="14"/>
  <c r="E707" i="14"/>
  <c r="E706" i="14"/>
  <c r="E705" i="14"/>
  <c r="E704" i="14"/>
  <c r="E703" i="14"/>
  <c r="E702" i="14"/>
  <c r="E701" i="14"/>
  <c r="E700" i="14"/>
  <c r="E699" i="14"/>
  <c r="E698" i="14"/>
  <c r="E697" i="14"/>
  <c r="E696" i="14"/>
  <c r="E695" i="14"/>
  <c r="E694" i="14"/>
  <c r="E693" i="14"/>
  <c r="E692" i="14"/>
  <c r="E691" i="14"/>
  <c r="E690" i="14"/>
  <c r="E689" i="14"/>
  <c r="E688" i="14"/>
  <c r="E687" i="14"/>
  <c r="E686" i="14"/>
  <c r="E685" i="14"/>
  <c r="E684" i="14"/>
  <c r="E683" i="14"/>
  <c r="E682" i="14"/>
  <c r="E681" i="14"/>
  <c r="E680" i="14"/>
  <c r="E679" i="14"/>
  <c r="E678" i="14"/>
  <c r="E677" i="14"/>
  <c r="E676" i="14"/>
  <c r="E675" i="14"/>
  <c r="E674" i="14"/>
  <c r="E673" i="14"/>
  <c r="E672" i="14"/>
  <c r="E671" i="14"/>
  <c r="E670" i="14"/>
  <c r="E669" i="14"/>
  <c r="E668" i="14"/>
  <c r="E667" i="14"/>
  <c r="E666" i="14"/>
  <c r="E665" i="14"/>
  <c r="E664" i="14"/>
  <c r="E663" i="14"/>
  <c r="E662" i="14"/>
  <c r="E661" i="14"/>
  <c r="E660" i="14"/>
  <c r="E659" i="14"/>
  <c r="E658" i="14"/>
  <c r="E657" i="14"/>
  <c r="E656" i="14"/>
  <c r="E655" i="14"/>
  <c r="E654" i="14"/>
  <c r="E653" i="14"/>
  <c r="E652" i="14"/>
  <c r="E651" i="14"/>
  <c r="E650" i="14"/>
  <c r="E649" i="14"/>
  <c r="E648" i="14"/>
  <c r="E647" i="14"/>
  <c r="E646" i="14"/>
  <c r="E645" i="14"/>
  <c r="E644" i="14"/>
  <c r="E643" i="14"/>
  <c r="E642" i="14"/>
  <c r="E641" i="14"/>
  <c r="E640" i="14"/>
  <c r="E639" i="14"/>
  <c r="E638" i="14"/>
  <c r="E637" i="14"/>
  <c r="E636" i="14"/>
  <c r="E635" i="14"/>
  <c r="E634" i="14"/>
  <c r="E633" i="14"/>
  <c r="E632" i="14"/>
  <c r="E631" i="14"/>
  <c r="E630" i="14"/>
  <c r="E629" i="14"/>
  <c r="E628" i="14"/>
  <c r="E627" i="14"/>
  <c r="E626" i="14"/>
  <c r="E625" i="14"/>
  <c r="E624" i="14"/>
  <c r="E623" i="14"/>
  <c r="E622" i="14"/>
  <c r="E621" i="14"/>
  <c r="E620" i="14"/>
  <c r="E619" i="14"/>
  <c r="E618" i="14"/>
  <c r="E617" i="14"/>
  <c r="E616" i="14"/>
  <c r="E615" i="14"/>
  <c r="E614" i="14"/>
  <c r="E613" i="14"/>
  <c r="E612" i="14"/>
  <c r="E611" i="14"/>
  <c r="E610" i="14"/>
  <c r="E609" i="14"/>
  <c r="E608" i="14"/>
  <c r="E607" i="14"/>
  <c r="E606" i="14"/>
  <c r="E605" i="14"/>
  <c r="E604" i="14"/>
  <c r="E603" i="14"/>
  <c r="E602" i="14"/>
  <c r="E601" i="14"/>
  <c r="E600" i="14"/>
  <c r="E599" i="14"/>
  <c r="E598" i="14"/>
  <c r="E597" i="14"/>
  <c r="E596" i="14"/>
  <c r="E595" i="14"/>
  <c r="E594" i="14"/>
  <c r="E593" i="14"/>
  <c r="E592" i="14"/>
  <c r="E591" i="14"/>
  <c r="E590" i="14"/>
  <c r="E589" i="14"/>
  <c r="E588" i="14"/>
  <c r="E587" i="14"/>
  <c r="E586" i="14"/>
  <c r="E585" i="14"/>
  <c r="E584" i="14"/>
  <c r="E583" i="14"/>
  <c r="E582" i="14"/>
  <c r="E581" i="14"/>
  <c r="E580" i="14"/>
  <c r="E579" i="14"/>
  <c r="E578" i="14"/>
  <c r="E577" i="14"/>
  <c r="E576" i="14"/>
  <c r="E575" i="14"/>
  <c r="E574" i="14"/>
  <c r="E573" i="14"/>
  <c r="E572" i="14"/>
  <c r="E571" i="14"/>
  <c r="E570" i="14"/>
  <c r="E569" i="14"/>
  <c r="E568" i="14"/>
  <c r="E567" i="14"/>
  <c r="E566" i="14"/>
  <c r="E565" i="14"/>
  <c r="E564" i="14"/>
  <c r="E563" i="14"/>
  <c r="E562" i="14"/>
  <c r="E561" i="14"/>
  <c r="E560" i="14"/>
  <c r="E559" i="14"/>
  <c r="E558" i="14"/>
  <c r="E557" i="14"/>
  <c r="E556" i="14"/>
  <c r="E555" i="14"/>
  <c r="E554" i="14"/>
  <c r="E553" i="14"/>
  <c r="E552" i="14"/>
  <c r="E551" i="14"/>
  <c r="E550" i="14"/>
  <c r="E549" i="14"/>
  <c r="E548" i="14"/>
  <c r="E547" i="14"/>
  <c r="E546" i="14"/>
  <c r="E545" i="14"/>
  <c r="E544" i="14"/>
  <c r="E543" i="14"/>
  <c r="E542" i="14"/>
  <c r="E541" i="14"/>
  <c r="E540" i="14"/>
  <c r="E539" i="14"/>
  <c r="E538" i="14"/>
  <c r="E537" i="14"/>
  <c r="E536" i="14"/>
  <c r="E535" i="14"/>
  <c r="E534" i="14"/>
  <c r="E533" i="14"/>
  <c r="E532" i="14"/>
  <c r="E531" i="14"/>
  <c r="E530" i="14"/>
  <c r="E529" i="14"/>
  <c r="E528" i="14"/>
  <c r="E527" i="14"/>
  <c r="E526" i="14"/>
  <c r="E525" i="14"/>
  <c r="E524" i="14"/>
  <c r="E523" i="14"/>
  <c r="E522" i="14"/>
  <c r="E521" i="14"/>
  <c r="E520" i="14"/>
  <c r="E519" i="14"/>
  <c r="E518" i="14"/>
  <c r="E517" i="14"/>
  <c r="E516" i="14"/>
  <c r="E515" i="14"/>
  <c r="E514" i="14"/>
  <c r="E513" i="14"/>
  <c r="E512" i="14"/>
  <c r="E511" i="14"/>
  <c r="E510" i="14"/>
  <c r="E509" i="14"/>
  <c r="E508" i="14"/>
  <c r="E507" i="14"/>
  <c r="E506" i="14"/>
  <c r="E505" i="14"/>
  <c r="E504" i="14"/>
  <c r="E503" i="14"/>
  <c r="E502" i="14"/>
  <c r="E501" i="14"/>
  <c r="E500" i="14"/>
  <c r="E499" i="14"/>
  <c r="E498" i="14"/>
  <c r="E497" i="14"/>
  <c r="E496" i="14"/>
  <c r="E495" i="14"/>
  <c r="E494" i="14"/>
  <c r="E493" i="14"/>
  <c r="E492" i="14"/>
  <c r="E491" i="14"/>
  <c r="E490" i="14"/>
  <c r="E489" i="14"/>
  <c r="E488" i="14"/>
  <c r="E487" i="14"/>
  <c r="E486" i="14"/>
  <c r="E485" i="14"/>
  <c r="E484" i="14"/>
  <c r="E483" i="14"/>
  <c r="E482" i="14"/>
  <c r="E481" i="14"/>
  <c r="E480" i="14"/>
  <c r="E479" i="14"/>
  <c r="E478" i="14"/>
  <c r="E477" i="14"/>
  <c r="E476" i="14"/>
  <c r="E475" i="14"/>
  <c r="E474" i="14"/>
  <c r="E473" i="14"/>
  <c r="E472" i="14"/>
  <c r="E471" i="14"/>
  <c r="E470" i="14"/>
  <c r="E469" i="14"/>
  <c r="E468" i="14"/>
  <c r="E467" i="14"/>
  <c r="E466" i="14"/>
  <c r="E465" i="14"/>
  <c r="E464" i="14"/>
  <c r="E463" i="14"/>
  <c r="E462" i="14"/>
  <c r="E461" i="14"/>
  <c r="E460" i="14"/>
  <c r="E459" i="14"/>
  <c r="E458" i="14"/>
  <c r="E457" i="14"/>
  <c r="E456" i="14"/>
  <c r="E455" i="14"/>
  <c r="E454" i="14"/>
  <c r="E453" i="14"/>
  <c r="E452" i="14"/>
  <c r="E451" i="14"/>
  <c r="E450" i="14"/>
  <c r="E449" i="14"/>
  <c r="E448" i="14"/>
  <c r="E447" i="14"/>
  <c r="E446" i="14"/>
  <c r="E445" i="14"/>
  <c r="E444" i="14"/>
  <c r="E443" i="14"/>
  <c r="E442" i="14"/>
  <c r="E441" i="14"/>
  <c r="E440" i="14"/>
  <c r="E439" i="14"/>
  <c r="E438" i="14"/>
  <c r="E437" i="14"/>
  <c r="E436" i="14"/>
  <c r="E435" i="14"/>
  <c r="E434" i="14"/>
  <c r="E433" i="14"/>
  <c r="E432" i="14"/>
  <c r="E431" i="14"/>
  <c r="E430" i="14"/>
  <c r="E429" i="14"/>
  <c r="E428" i="14"/>
  <c r="E427" i="14"/>
  <c r="E426" i="14"/>
  <c r="E425" i="14"/>
  <c r="E424" i="14"/>
  <c r="E423" i="14"/>
  <c r="E422" i="14"/>
  <c r="E421" i="14"/>
  <c r="E420" i="14"/>
  <c r="E419" i="14"/>
  <c r="E418" i="14"/>
  <c r="E417" i="14"/>
  <c r="E416" i="14"/>
  <c r="E415" i="14"/>
  <c r="E414" i="14"/>
  <c r="E413" i="14"/>
  <c r="E412" i="14"/>
  <c r="E411" i="14"/>
  <c r="E410" i="14"/>
  <c r="E409" i="14"/>
  <c r="E408" i="14"/>
  <c r="E407" i="14"/>
  <c r="E406" i="14"/>
  <c r="E405" i="14"/>
  <c r="E404" i="14"/>
  <c r="E403" i="14"/>
  <c r="E402" i="14"/>
  <c r="E401" i="14"/>
  <c r="E400" i="14"/>
  <c r="E399" i="14"/>
  <c r="E398" i="14"/>
  <c r="E397" i="14"/>
  <c r="E396" i="14"/>
  <c r="E395" i="14"/>
  <c r="E394" i="14"/>
  <c r="E393" i="14"/>
  <c r="E392" i="14"/>
  <c r="E391" i="14"/>
  <c r="E390" i="14"/>
  <c r="E389" i="14"/>
  <c r="E388" i="14"/>
  <c r="E387" i="14"/>
  <c r="E386" i="14"/>
  <c r="E385" i="14"/>
  <c r="E384" i="14"/>
  <c r="E383" i="14"/>
  <c r="E382" i="14"/>
  <c r="E381" i="14"/>
  <c r="E380" i="14"/>
  <c r="E379" i="14"/>
  <c r="E378" i="14"/>
  <c r="E377" i="14"/>
  <c r="E376" i="14"/>
  <c r="E375" i="14"/>
  <c r="E374" i="14"/>
  <c r="E373" i="14"/>
  <c r="E372" i="14"/>
  <c r="E371" i="14"/>
  <c r="E370" i="14"/>
  <c r="E369" i="14"/>
  <c r="E368" i="14"/>
  <c r="E367" i="14"/>
  <c r="E366" i="14"/>
  <c r="E365" i="14"/>
  <c r="E364" i="14"/>
  <c r="E363" i="14"/>
  <c r="E362" i="14"/>
  <c r="E361" i="14"/>
  <c r="E360" i="14"/>
  <c r="E359" i="14"/>
  <c r="E358" i="14"/>
  <c r="E357" i="14"/>
  <c r="E356" i="14"/>
  <c r="E355" i="14"/>
  <c r="E354" i="14"/>
  <c r="E353" i="14"/>
  <c r="E352" i="14"/>
  <c r="E351" i="14"/>
  <c r="E350" i="14"/>
  <c r="E349" i="14"/>
  <c r="E348" i="14"/>
  <c r="E347" i="14"/>
  <c r="E346" i="14"/>
  <c r="E345" i="14"/>
  <c r="E344" i="14"/>
  <c r="E343" i="14"/>
  <c r="E342" i="14"/>
  <c r="E341" i="14"/>
  <c r="E340" i="14"/>
  <c r="E339" i="14"/>
  <c r="E338" i="14"/>
  <c r="E337" i="14"/>
  <c r="E336" i="14"/>
  <c r="E335" i="14"/>
  <c r="E334" i="14"/>
  <c r="E333" i="14"/>
  <c r="E332" i="14"/>
  <c r="E331" i="14"/>
  <c r="E330" i="14"/>
  <c r="E329" i="14"/>
  <c r="E328" i="14"/>
  <c r="E327" i="14"/>
  <c r="E326" i="14"/>
  <c r="E325" i="14"/>
  <c r="E324" i="14"/>
  <c r="E323" i="14"/>
  <c r="E322" i="14"/>
  <c r="E321" i="14"/>
  <c r="E320" i="14"/>
  <c r="E319" i="14"/>
  <c r="E318" i="14"/>
  <c r="E317" i="14"/>
  <c r="E316" i="14"/>
  <c r="E315" i="14"/>
  <c r="E314" i="14"/>
  <c r="E313" i="14"/>
  <c r="E312" i="14"/>
  <c r="E311" i="14"/>
  <c r="E310" i="14"/>
  <c r="E309" i="14"/>
  <c r="E308" i="14"/>
  <c r="E307" i="14"/>
  <c r="E306" i="14"/>
  <c r="E305" i="14"/>
  <c r="E304" i="14"/>
  <c r="E303" i="14"/>
  <c r="E302" i="14"/>
  <c r="E301" i="14"/>
  <c r="E300" i="14"/>
  <c r="E299" i="14"/>
  <c r="E298" i="14"/>
  <c r="E297" i="14"/>
  <c r="E296" i="14"/>
  <c r="E295" i="14"/>
  <c r="E294" i="14"/>
  <c r="E293" i="14"/>
  <c r="E292" i="14"/>
  <c r="E291" i="14"/>
  <c r="E290" i="14"/>
  <c r="E289" i="14"/>
  <c r="E288" i="14"/>
  <c r="E287" i="14"/>
  <c r="E286" i="14"/>
  <c r="E285" i="14"/>
  <c r="E284" i="14"/>
  <c r="E283" i="14"/>
  <c r="E282" i="14"/>
  <c r="E281" i="14"/>
  <c r="E280" i="14"/>
  <c r="E279" i="14"/>
  <c r="E278" i="14"/>
  <c r="E277" i="14"/>
  <c r="E276" i="14"/>
  <c r="E275" i="14"/>
  <c r="E274" i="14"/>
  <c r="E273" i="14"/>
  <c r="E272" i="14"/>
  <c r="E271" i="14"/>
  <c r="E270" i="14"/>
  <c r="E269" i="14"/>
  <c r="E268" i="14"/>
  <c r="E267" i="14"/>
  <c r="E266" i="14"/>
  <c r="E265" i="14"/>
  <c r="E264" i="14"/>
  <c r="E263" i="14"/>
  <c r="E262" i="14"/>
  <c r="E261" i="14"/>
  <c r="E260" i="14"/>
  <c r="E259" i="14"/>
  <c r="E258" i="14"/>
  <c r="E257" i="14"/>
  <c r="E256" i="14"/>
  <c r="E255" i="14"/>
  <c r="E254" i="14"/>
  <c r="E253" i="14"/>
  <c r="E252" i="14"/>
  <c r="E251" i="14"/>
  <c r="E250" i="14"/>
  <c r="E249" i="14"/>
  <c r="E248" i="14"/>
  <c r="E247" i="14"/>
  <c r="E246" i="14"/>
  <c r="E245" i="14"/>
  <c r="E244" i="14"/>
  <c r="E243" i="14"/>
  <c r="E242" i="14"/>
  <c r="E241" i="14"/>
  <c r="E240" i="14"/>
  <c r="E239" i="14"/>
  <c r="E238" i="14"/>
  <c r="E237" i="14"/>
  <c r="E236" i="14"/>
  <c r="E235" i="14"/>
  <c r="E234" i="14"/>
  <c r="E233" i="14"/>
  <c r="E232" i="14"/>
  <c r="E231" i="14"/>
  <c r="E230" i="14"/>
  <c r="E229" i="14"/>
  <c r="E228" i="14"/>
  <c r="E227" i="14"/>
  <c r="E226" i="14"/>
  <c r="E225" i="14"/>
  <c r="E224" i="14"/>
  <c r="E223" i="14"/>
  <c r="E222" i="14"/>
  <c r="E221" i="14"/>
  <c r="E220" i="14"/>
  <c r="E219" i="14"/>
  <c r="E218" i="14"/>
  <c r="E217" i="14"/>
  <c r="E216" i="14"/>
  <c r="E215" i="14"/>
  <c r="E214" i="14"/>
  <c r="E213" i="14"/>
  <c r="E212" i="14"/>
  <c r="E211" i="14"/>
  <c r="E210" i="14"/>
  <c r="E209" i="14"/>
  <c r="E208" i="14"/>
  <c r="E207" i="14"/>
  <c r="E206" i="14"/>
  <c r="E205" i="14"/>
  <c r="E204" i="14"/>
  <c r="E203" i="14"/>
  <c r="E202" i="14"/>
  <c r="E201" i="14"/>
  <c r="E200" i="14"/>
  <c r="E199" i="14"/>
  <c r="E198" i="14"/>
  <c r="E197" i="14"/>
  <c r="E196" i="14"/>
  <c r="E195" i="14"/>
  <c r="E194" i="14"/>
  <c r="E193" i="14"/>
  <c r="E192" i="14"/>
  <c r="E191" i="14"/>
  <c r="E190" i="14"/>
  <c r="E189" i="14"/>
  <c r="E188" i="14"/>
  <c r="E187" i="14"/>
  <c r="E186" i="14"/>
  <c r="E185" i="14"/>
  <c r="E184" i="14"/>
  <c r="E183" i="14"/>
  <c r="E182" i="14"/>
  <c r="E181" i="14"/>
  <c r="E180" i="14"/>
  <c r="E179" i="14"/>
  <c r="E178" i="14"/>
  <c r="E177" i="14"/>
  <c r="E176" i="14"/>
  <c r="E175" i="14"/>
  <c r="E174" i="14"/>
  <c r="E173" i="14"/>
  <c r="E172" i="14"/>
  <c r="E171" i="14"/>
  <c r="E170" i="14"/>
  <c r="E169" i="14"/>
  <c r="E168" i="14"/>
  <c r="E167" i="14"/>
  <c r="E166" i="14"/>
  <c r="E165" i="14"/>
  <c r="E164" i="14"/>
  <c r="E163" i="14"/>
  <c r="E162" i="14"/>
  <c r="E161" i="14"/>
  <c r="E160" i="14"/>
  <c r="E159" i="14"/>
  <c r="E158" i="14"/>
  <c r="E157" i="14"/>
  <c r="E156" i="14"/>
  <c r="E155" i="14"/>
  <c r="E154" i="14"/>
  <c r="E153" i="14"/>
  <c r="E152" i="14"/>
  <c r="E151" i="14"/>
  <c r="E150" i="14"/>
  <c r="E149" i="14"/>
  <c r="E148" i="14"/>
  <c r="E147" i="14"/>
  <c r="E146" i="14"/>
  <c r="E145" i="14"/>
  <c r="E144" i="14"/>
  <c r="E143" i="14"/>
  <c r="E142" i="14"/>
  <c r="E141" i="14"/>
  <c r="E140" i="14"/>
  <c r="E139" i="14"/>
  <c r="E138" i="14"/>
  <c r="E137" i="14"/>
  <c r="E136" i="14"/>
  <c r="E135" i="14"/>
  <c r="E134" i="14"/>
  <c r="E133" i="14"/>
  <c r="E132" i="14"/>
  <c r="E131" i="14"/>
  <c r="E130" i="14"/>
  <c r="E129" i="14"/>
  <c r="E128" i="14"/>
  <c r="E127" i="14"/>
  <c r="E126" i="14"/>
  <c r="E125" i="14"/>
  <c r="E124" i="14"/>
  <c r="E123" i="14"/>
  <c r="E122" i="14"/>
  <c r="E121" i="14"/>
  <c r="E120" i="14"/>
  <c r="E119" i="14"/>
  <c r="E118" i="14"/>
  <c r="E117" i="14"/>
  <c r="E116" i="14"/>
  <c r="E115" i="14"/>
  <c r="E114" i="14"/>
  <c r="E113" i="14"/>
  <c r="E112" i="14"/>
  <c r="E111" i="14"/>
  <c r="E110" i="14"/>
  <c r="E109" i="14"/>
  <c r="E108" i="14"/>
  <c r="E107" i="14"/>
  <c r="E106" i="14"/>
  <c r="E105" i="14"/>
  <c r="E104" i="14"/>
  <c r="E103" i="14"/>
  <c r="E102" i="14"/>
  <c r="E101" i="14"/>
  <c r="E100" i="14"/>
  <c r="E99" i="14"/>
  <c r="E98" i="14"/>
  <c r="E97" i="14"/>
  <c r="E96" i="14"/>
  <c r="E95" i="14"/>
  <c r="E94" i="14"/>
  <c r="E93" i="14"/>
  <c r="E92" i="14"/>
  <c r="E91" i="14"/>
  <c r="E90" i="14"/>
  <c r="E89" i="14"/>
  <c r="E88" i="14"/>
  <c r="E87" i="14"/>
  <c r="E86" i="14"/>
  <c r="E85" i="14"/>
  <c r="E84" i="14"/>
  <c r="E83" i="14"/>
  <c r="E82" i="14"/>
  <c r="E81" i="14"/>
  <c r="E80" i="14"/>
  <c r="E79" i="14"/>
  <c r="E78" i="14"/>
  <c r="E77" i="14"/>
  <c r="E76" i="14"/>
  <c r="E75" i="14"/>
  <c r="E74" i="14"/>
  <c r="E73" i="14"/>
  <c r="E72" i="14"/>
  <c r="E71" i="14"/>
  <c r="E70" i="14"/>
  <c r="E69" i="14"/>
  <c r="E68" i="14"/>
  <c r="E67" i="14"/>
  <c r="E66" i="14"/>
  <c r="E65" i="14"/>
  <c r="E64" i="14"/>
  <c r="E63"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E5" i="14"/>
  <c r="E4" i="14"/>
  <c r="E3" i="14"/>
  <c r="E2" i="14"/>
  <c r="AC11" i="4" l="1"/>
  <c r="D227" i="4"/>
  <c r="I227" i="4" s="1"/>
  <c r="M7" i="4"/>
  <c r="K7" i="4"/>
  <c r="C4051" i="14" l="1"/>
  <c r="C4019" i="14"/>
  <c r="C3987" i="14"/>
  <c r="C3955" i="14"/>
  <c r="C3923" i="14"/>
  <c r="C3891" i="14"/>
  <c r="C3859" i="14"/>
  <c r="C3827" i="14"/>
  <c r="C4077" i="14"/>
  <c r="C4076" i="14"/>
  <c r="C4075" i="14"/>
  <c r="C4074" i="14"/>
  <c r="C4073" i="14"/>
  <c r="C4072" i="14"/>
  <c r="C4071" i="14"/>
  <c r="C4070" i="14"/>
  <c r="C4069" i="14"/>
  <c r="C4068" i="14"/>
  <c r="C4067" i="14"/>
  <c r="C4066" i="14"/>
  <c r="C4065" i="14"/>
  <c r="C4064" i="14"/>
  <c r="C4063" i="14"/>
  <c r="C4062" i="14"/>
  <c r="C4061" i="14"/>
  <c r="C4060" i="14"/>
  <c r="C4059" i="14"/>
  <c r="C4058" i="14"/>
  <c r="C4057" i="14"/>
  <c r="C4056" i="14"/>
  <c r="C4055" i="14"/>
  <c r="C4054" i="14"/>
  <c r="C4053" i="14"/>
  <c r="C4052" i="14"/>
  <c r="C4050" i="14"/>
  <c r="C4049" i="14"/>
  <c r="C4048" i="14"/>
  <c r="C4047" i="14"/>
  <c r="C4046" i="14"/>
  <c r="C4045" i="14"/>
  <c r="C4044" i="14"/>
  <c r="C4043" i="14"/>
  <c r="C4042" i="14"/>
  <c r="C4041" i="14"/>
  <c r="C4040" i="14"/>
  <c r="C4039" i="14"/>
  <c r="C4038" i="14"/>
  <c r="C4037" i="14"/>
  <c r="C4036" i="14"/>
  <c r="C4035" i="14"/>
  <c r="C4034" i="14"/>
  <c r="C4033" i="14"/>
  <c r="C4032" i="14"/>
  <c r="C4031" i="14"/>
  <c r="C4030" i="14"/>
  <c r="C4029" i="14"/>
  <c r="C4028" i="14"/>
  <c r="C4027" i="14"/>
  <c r="C4026" i="14"/>
  <c r="C4025" i="14"/>
  <c r="C4024" i="14"/>
  <c r="C4023" i="14"/>
  <c r="C4022" i="14"/>
  <c r="C4021" i="14"/>
  <c r="C4020" i="14"/>
  <c r="C4018" i="14"/>
  <c r="C4017" i="14"/>
  <c r="C4016" i="14"/>
  <c r="C4015" i="14"/>
  <c r="C4014" i="14"/>
  <c r="C4013" i="14"/>
  <c r="C4012" i="14"/>
  <c r="C4011" i="14"/>
  <c r="C4010" i="14"/>
  <c r="C4009" i="14"/>
  <c r="C4008" i="14"/>
  <c r="C4007" i="14"/>
  <c r="C4006" i="14"/>
  <c r="C4005" i="14"/>
  <c r="C4004" i="14"/>
  <c r="C4003" i="14"/>
  <c r="C4002" i="14"/>
  <c r="C4001" i="14"/>
  <c r="C4000" i="14"/>
  <c r="C3999" i="14"/>
  <c r="C3998" i="14"/>
  <c r="C3997" i="14"/>
  <c r="C3996" i="14"/>
  <c r="C3995" i="14"/>
  <c r="C3994" i="14"/>
  <c r="C3993" i="14"/>
  <c r="C3992" i="14"/>
  <c r="C3991" i="14"/>
  <c r="C3990" i="14"/>
  <c r="C3989" i="14"/>
  <c r="C3988" i="14"/>
  <c r="C3986" i="14"/>
  <c r="C3985" i="14"/>
  <c r="C3984" i="14"/>
  <c r="C3983" i="14"/>
  <c r="C3982" i="14"/>
  <c r="C3981" i="14"/>
  <c r="C3980" i="14"/>
  <c r="C3979" i="14"/>
  <c r="C3978" i="14"/>
  <c r="C3977" i="14"/>
  <c r="C3976" i="14"/>
  <c r="C3975" i="14"/>
  <c r="C3974" i="14"/>
  <c r="C3973" i="14"/>
  <c r="C3972" i="14"/>
  <c r="C3971" i="14"/>
  <c r="C3970" i="14"/>
  <c r="C3969" i="14"/>
  <c r="C3968" i="14"/>
  <c r="C3967" i="14"/>
  <c r="C3966" i="14"/>
  <c r="C3965" i="14"/>
  <c r="C3964" i="14"/>
  <c r="C3963" i="14"/>
  <c r="C3962" i="14"/>
  <c r="C3961" i="14"/>
  <c r="C3960" i="14"/>
  <c r="C3959" i="14"/>
  <c r="C3958" i="14"/>
  <c r="C3957" i="14"/>
  <c r="C3956" i="14"/>
  <c r="C3954" i="14"/>
  <c r="C3953" i="14"/>
  <c r="C3952" i="14"/>
  <c r="C3951" i="14"/>
  <c r="C3950" i="14"/>
  <c r="C3949" i="14"/>
  <c r="C3948" i="14"/>
  <c r="C3947" i="14"/>
  <c r="C3946" i="14"/>
  <c r="C3945" i="14"/>
  <c r="C3944" i="14"/>
  <c r="C3943" i="14"/>
  <c r="C3942" i="14"/>
  <c r="C3941" i="14"/>
  <c r="C3940" i="14"/>
  <c r="C3939" i="14"/>
  <c r="C3938" i="14"/>
  <c r="C3937" i="14"/>
  <c r="C3936" i="14"/>
  <c r="C3935" i="14"/>
  <c r="C3934" i="14"/>
  <c r="C3933" i="14"/>
  <c r="C3932" i="14"/>
  <c r="C3931" i="14"/>
  <c r="C3930" i="14"/>
  <c r="C3929" i="14"/>
  <c r="C3928" i="14"/>
  <c r="C3927" i="14"/>
  <c r="C3926" i="14"/>
  <c r="C3925" i="14"/>
  <c r="C3924" i="14"/>
  <c r="C3922" i="14"/>
  <c r="C3921" i="14"/>
  <c r="C3920" i="14"/>
  <c r="C3919" i="14"/>
  <c r="C3918" i="14"/>
  <c r="C3917" i="14"/>
  <c r="C3916" i="14"/>
  <c r="C3915" i="14"/>
  <c r="C3914" i="14"/>
  <c r="C3913" i="14"/>
  <c r="C3912" i="14"/>
  <c r="C3911" i="14"/>
  <c r="C3910" i="14"/>
  <c r="C3909" i="14"/>
  <c r="C3908" i="14"/>
  <c r="C3907" i="14"/>
  <c r="C3906" i="14"/>
  <c r="C3905" i="14"/>
  <c r="C3904" i="14"/>
  <c r="C3903" i="14"/>
  <c r="C3902" i="14"/>
  <c r="C3901" i="14"/>
  <c r="C3900" i="14"/>
  <c r="C3899" i="14"/>
  <c r="C3898" i="14"/>
  <c r="C3897" i="14"/>
  <c r="C3896" i="14"/>
  <c r="C3895" i="14"/>
  <c r="C3894" i="14"/>
  <c r="C3893" i="14"/>
  <c r="C3892" i="14"/>
  <c r="C3890" i="14"/>
  <c r="C3889" i="14"/>
  <c r="C3888" i="14"/>
  <c r="C3887" i="14"/>
  <c r="C3886" i="14"/>
  <c r="C3885" i="14"/>
  <c r="C3884" i="14"/>
  <c r="C3883" i="14"/>
  <c r="C3882" i="14"/>
  <c r="C3881" i="14"/>
  <c r="C3880" i="14"/>
  <c r="C3879" i="14"/>
  <c r="C3878" i="14"/>
  <c r="C3877" i="14"/>
  <c r="C3876" i="14"/>
  <c r="C3875" i="14"/>
  <c r="C3874" i="14"/>
  <c r="C3873" i="14"/>
  <c r="C3872" i="14"/>
  <c r="C3871" i="14"/>
  <c r="C3870" i="14"/>
  <c r="C3869" i="14"/>
  <c r="C3868" i="14"/>
  <c r="C3867" i="14"/>
  <c r="C3866" i="14"/>
  <c r="C3865" i="14"/>
  <c r="C3864" i="14"/>
  <c r="C3863" i="14"/>
  <c r="C3862" i="14"/>
  <c r="C3861" i="14"/>
  <c r="C3860" i="14"/>
  <c r="C3858" i="14"/>
  <c r="C3857" i="14"/>
  <c r="C3856" i="14"/>
  <c r="C3855" i="14"/>
  <c r="C3854" i="14"/>
  <c r="C3853" i="14"/>
  <c r="C3852" i="14"/>
  <c r="C3851" i="14"/>
  <c r="C3850" i="14"/>
  <c r="C3849" i="14"/>
  <c r="C3848" i="14"/>
  <c r="C3847" i="14"/>
  <c r="C3846" i="14"/>
  <c r="C3845" i="14"/>
  <c r="C3844" i="14"/>
  <c r="C3843" i="14"/>
  <c r="C3842" i="14"/>
  <c r="C3841" i="14"/>
  <c r="C3840" i="14"/>
  <c r="C3839" i="14"/>
  <c r="C3838" i="14"/>
  <c r="C3837" i="14"/>
  <c r="C3836" i="14"/>
  <c r="C3835" i="14"/>
  <c r="C3834" i="14"/>
  <c r="C3833" i="14"/>
  <c r="C3832" i="14"/>
  <c r="C3831" i="14"/>
  <c r="C3830" i="14"/>
  <c r="C3829" i="14"/>
  <c r="C3828" i="14"/>
  <c r="C3826" i="14"/>
  <c r="C3825" i="14"/>
  <c r="C3824" i="14"/>
  <c r="C3823" i="14"/>
  <c r="C3822" i="14"/>
  <c r="C3821" i="14"/>
  <c r="C3820" i="14"/>
  <c r="C3819" i="14"/>
  <c r="C3818" i="14"/>
  <c r="C3817" i="14"/>
  <c r="C3816" i="14"/>
  <c r="C3815" i="14"/>
  <c r="C3814" i="14"/>
  <c r="C3813" i="14"/>
  <c r="C3812" i="14"/>
  <c r="C3811" i="14"/>
  <c r="C3810" i="14"/>
  <c r="C3809" i="14"/>
  <c r="C3808" i="14"/>
  <c r="C3807" i="14"/>
  <c r="C3806" i="14"/>
  <c r="C3805" i="14"/>
  <c r="C3804" i="14"/>
  <c r="C3803" i="14"/>
  <c r="C3802" i="14"/>
  <c r="C3801" i="14"/>
  <c r="C3800" i="14"/>
  <c r="C3799" i="14"/>
  <c r="C3798" i="14"/>
  <c r="C3797" i="14"/>
  <c r="C3796" i="14"/>
  <c r="C3795" i="14"/>
  <c r="C3794" i="14"/>
  <c r="C3793" i="14"/>
  <c r="C3792" i="14"/>
  <c r="C3791" i="14"/>
  <c r="C3790" i="14"/>
  <c r="C3789" i="14"/>
  <c r="C3788" i="14"/>
  <c r="C3787" i="14"/>
  <c r="C3786" i="14"/>
  <c r="C3785" i="14"/>
  <c r="C3784" i="14"/>
  <c r="C3783" i="14"/>
  <c r="C3782" i="14"/>
  <c r="C3781" i="14"/>
  <c r="C3780" i="14"/>
  <c r="C3779" i="14"/>
  <c r="C3778" i="14"/>
  <c r="C3777" i="14"/>
  <c r="C3776" i="14"/>
  <c r="C3775" i="14"/>
  <c r="C3774" i="14"/>
  <c r="C3773" i="14"/>
  <c r="C3772" i="14"/>
  <c r="C3771" i="14"/>
  <c r="C3770" i="14"/>
  <c r="C3769" i="14"/>
  <c r="C3768" i="14"/>
  <c r="C3767" i="14"/>
  <c r="C3766" i="14"/>
  <c r="C3765" i="14"/>
  <c r="C3764" i="14"/>
  <c r="C3763" i="14"/>
  <c r="C3762" i="14"/>
  <c r="C3761" i="14"/>
  <c r="C3760" i="14"/>
  <c r="C3759" i="14"/>
  <c r="C3758" i="14"/>
  <c r="C3757" i="14"/>
  <c r="C3756" i="14"/>
  <c r="C3755" i="14"/>
  <c r="C3754" i="14"/>
  <c r="C3753" i="14"/>
  <c r="C3752" i="14"/>
  <c r="C3751" i="14"/>
  <c r="C3750" i="14"/>
  <c r="C3749" i="14"/>
  <c r="C3748" i="14"/>
  <c r="C3747" i="14"/>
  <c r="C3746" i="14"/>
  <c r="C3745" i="14"/>
  <c r="C3744" i="14"/>
  <c r="C3743" i="14"/>
  <c r="C3742" i="14"/>
  <c r="C3741" i="14"/>
  <c r="C3740" i="14"/>
  <c r="C3739" i="14"/>
  <c r="C3738" i="14"/>
  <c r="C3737" i="14"/>
  <c r="C3736" i="14"/>
  <c r="C3735" i="14"/>
  <c r="C3734" i="14"/>
  <c r="C3733" i="14"/>
  <c r="C3732" i="14"/>
  <c r="C3731" i="14"/>
  <c r="C3730" i="14"/>
  <c r="C3729" i="14"/>
  <c r="C3728" i="14"/>
  <c r="C3727" i="14"/>
  <c r="C3726" i="14"/>
  <c r="C3725" i="14"/>
  <c r="C3724" i="14"/>
  <c r="C3723" i="14"/>
  <c r="C3722" i="14"/>
  <c r="C3721" i="14"/>
  <c r="C3720" i="14"/>
  <c r="C3719" i="14"/>
  <c r="C3718" i="14"/>
  <c r="C3717" i="14"/>
  <c r="C3716" i="14"/>
  <c r="C3715" i="14"/>
  <c r="C3714" i="14"/>
  <c r="C3713" i="14"/>
  <c r="C3712" i="14"/>
  <c r="C3711" i="14"/>
  <c r="C3710" i="14"/>
  <c r="C3709" i="14"/>
  <c r="C3708" i="14"/>
  <c r="C3707" i="14"/>
  <c r="C3706" i="14"/>
  <c r="C3705" i="14"/>
  <c r="C3704" i="14"/>
  <c r="C3703" i="14"/>
  <c r="C3702" i="14"/>
  <c r="C3701" i="14"/>
  <c r="C3700" i="14"/>
  <c r="C3699" i="14"/>
  <c r="C3698" i="14"/>
  <c r="C3697" i="14"/>
  <c r="C3696" i="14"/>
  <c r="C3695" i="14"/>
  <c r="C3694" i="14"/>
  <c r="C3693" i="14"/>
  <c r="C3692" i="14"/>
  <c r="C3691" i="14"/>
  <c r="C3690" i="14"/>
  <c r="C3689" i="14"/>
  <c r="C3688" i="14"/>
  <c r="C3687" i="14"/>
  <c r="C3686" i="14"/>
  <c r="C3685" i="14"/>
  <c r="C3684" i="14"/>
  <c r="C3683" i="14"/>
  <c r="C3682" i="14"/>
  <c r="C3681" i="14"/>
  <c r="C3680" i="14"/>
  <c r="C3679" i="14"/>
  <c r="C3678" i="14"/>
  <c r="C3677" i="14"/>
  <c r="C3676" i="14"/>
  <c r="C3675" i="14"/>
  <c r="C3674" i="14"/>
  <c r="C3673" i="14"/>
  <c r="C3672" i="14"/>
  <c r="C3671" i="14"/>
  <c r="C3670" i="14"/>
  <c r="C3669" i="14"/>
  <c r="C3668" i="14"/>
  <c r="C3667" i="14"/>
  <c r="C3666" i="14"/>
  <c r="C3665" i="14"/>
  <c r="C3664" i="14"/>
  <c r="C3663" i="14"/>
  <c r="C3662" i="14"/>
  <c r="C3661" i="14"/>
  <c r="C3660" i="14"/>
  <c r="C3659" i="14"/>
  <c r="C3658" i="14"/>
  <c r="C3657" i="14"/>
  <c r="C3656" i="14"/>
  <c r="C3655" i="14"/>
  <c r="C3654" i="14"/>
  <c r="C3653" i="14"/>
  <c r="C3652" i="14"/>
  <c r="C3651" i="14"/>
  <c r="C3650" i="14"/>
  <c r="C3649" i="14"/>
  <c r="C3648" i="14"/>
  <c r="C3647" i="14"/>
  <c r="C3646" i="14"/>
  <c r="C3645" i="14"/>
  <c r="C3644" i="14"/>
  <c r="C3643" i="14"/>
  <c r="C3642" i="14"/>
  <c r="C3641" i="14"/>
  <c r="C3640" i="14"/>
  <c r="C3639" i="14"/>
  <c r="C3638" i="14"/>
  <c r="C3637" i="14"/>
  <c r="C3636" i="14"/>
  <c r="C3635" i="14"/>
  <c r="C3634" i="14"/>
  <c r="C3633" i="14"/>
  <c r="C3632" i="14"/>
  <c r="C3631" i="14"/>
  <c r="C3630" i="14"/>
  <c r="C3629" i="14"/>
  <c r="C3628" i="14"/>
  <c r="C3627" i="14"/>
  <c r="C3626" i="14"/>
  <c r="C3625" i="14"/>
  <c r="C3624" i="14"/>
  <c r="C3623" i="14"/>
  <c r="C3622" i="14"/>
  <c r="C3621" i="14"/>
  <c r="C3620" i="14"/>
  <c r="C3619" i="14"/>
  <c r="C3618" i="14"/>
  <c r="C3617" i="14"/>
  <c r="C3616" i="14"/>
  <c r="C3615" i="14"/>
  <c r="C3614" i="14"/>
  <c r="C3613" i="14"/>
  <c r="C3612" i="14"/>
  <c r="C3611" i="14"/>
  <c r="C3610" i="14"/>
  <c r="C3609" i="14"/>
  <c r="C3608" i="14"/>
  <c r="C3607" i="14"/>
  <c r="C3606" i="14"/>
  <c r="C3605" i="14"/>
  <c r="C3604" i="14"/>
  <c r="C3603" i="14"/>
  <c r="C3602" i="14"/>
  <c r="C3601" i="14"/>
  <c r="C3600" i="14"/>
  <c r="C3599" i="14"/>
  <c r="C3598" i="14"/>
  <c r="C3597" i="14"/>
  <c r="C3596" i="14"/>
  <c r="C3595" i="14"/>
  <c r="C3594" i="14"/>
  <c r="C3593" i="14"/>
  <c r="C3592" i="14"/>
  <c r="C3591" i="14"/>
  <c r="C3590" i="14"/>
  <c r="C3589" i="14"/>
  <c r="C3588" i="14"/>
  <c r="C3587" i="14"/>
  <c r="C3586" i="14"/>
  <c r="C3585" i="14"/>
  <c r="C3584" i="14"/>
  <c r="C3583" i="14"/>
  <c r="C3582" i="14"/>
  <c r="C3581" i="14"/>
  <c r="C3580" i="14"/>
  <c r="C3579" i="14"/>
  <c r="C3578" i="14"/>
  <c r="C3577" i="14"/>
  <c r="C3576" i="14"/>
  <c r="C3575" i="14"/>
  <c r="C3574" i="14"/>
  <c r="C3573" i="14"/>
  <c r="C3572" i="14"/>
  <c r="C3571" i="14"/>
  <c r="C3570" i="14"/>
  <c r="C3569" i="14"/>
  <c r="C3568" i="14"/>
  <c r="C3567" i="14"/>
  <c r="C3566" i="14"/>
  <c r="C3565" i="14"/>
  <c r="C3564" i="14"/>
  <c r="C3563" i="14"/>
  <c r="C3562" i="14"/>
  <c r="C3561" i="14"/>
  <c r="C3560" i="14"/>
  <c r="C3559" i="14"/>
  <c r="C3558" i="14"/>
  <c r="C3557" i="14"/>
  <c r="C3556" i="14"/>
  <c r="C3555" i="14"/>
  <c r="C3554" i="14"/>
  <c r="C3553" i="14"/>
  <c r="C3552" i="14"/>
  <c r="C3551" i="14"/>
  <c r="C3550" i="14"/>
  <c r="C3549" i="14"/>
  <c r="C3548" i="14"/>
  <c r="C3547" i="14"/>
  <c r="C3546" i="14"/>
  <c r="C3545" i="14"/>
  <c r="C3544" i="14"/>
  <c r="C3543" i="14"/>
  <c r="C3542" i="14"/>
  <c r="C3541" i="14"/>
  <c r="C3540" i="14"/>
  <c r="C3539" i="14"/>
  <c r="C3538" i="14"/>
  <c r="C3537" i="14"/>
  <c r="C3536" i="14"/>
  <c r="C3535" i="14"/>
  <c r="C3534" i="14"/>
  <c r="C3533" i="14"/>
  <c r="C3532" i="14"/>
  <c r="C3531" i="14"/>
  <c r="C3530" i="14"/>
  <c r="C3529" i="14"/>
  <c r="C3528" i="14"/>
  <c r="C3527" i="14"/>
  <c r="C3526" i="14"/>
  <c r="C3525" i="14"/>
  <c r="C3524" i="14"/>
  <c r="C3523" i="14"/>
  <c r="C3522" i="14"/>
  <c r="C3521" i="14"/>
  <c r="C3520" i="14"/>
  <c r="C3519" i="14"/>
  <c r="C3518" i="14"/>
  <c r="C3517" i="14"/>
  <c r="C3516" i="14"/>
  <c r="C3515" i="14"/>
  <c r="C3514" i="14"/>
  <c r="C3513" i="14"/>
  <c r="C3512" i="14"/>
  <c r="C3511" i="14"/>
  <c r="C3510" i="14"/>
  <c r="C3509" i="14"/>
  <c r="C3508" i="14"/>
  <c r="C3507" i="14"/>
  <c r="C3506" i="14"/>
  <c r="C3505" i="14"/>
  <c r="C3504" i="14"/>
  <c r="C3503" i="14"/>
  <c r="C3502" i="14"/>
  <c r="C3501" i="14"/>
  <c r="C3500" i="14"/>
  <c r="C3499" i="14"/>
  <c r="C3498" i="14"/>
  <c r="C3497" i="14"/>
  <c r="C3496" i="14"/>
  <c r="C3495" i="14"/>
  <c r="C3494" i="14"/>
  <c r="C3493" i="14"/>
  <c r="C3492" i="14"/>
  <c r="C3491" i="14"/>
  <c r="C3490" i="14"/>
  <c r="C3489" i="14"/>
  <c r="C3488" i="14"/>
  <c r="C3487" i="14"/>
  <c r="C3486" i="14"/>
  <c r="C3485" i="14"/>
  <c r="C3484" i="14"/>
  <c r="C3483" i="14"/>
  <c r="C3482" i="14"/>
  <c r="C3481" i="14"/>
  <c r="C3480" i="14"/>
  <c r="C3479" i="14"/>
  <c r="C3478" i="14"/>
  <c r="C3477" i="14"/>
  <c r="C3476" i="14"/>
  <c r="C3475" i="14"/>
  <c r="C3474" i="14"/>
  <c r="C3473" i="14"/>
  <c r="C3472" i="14"/>
  <c r="C3471" i="14"/>
  <c r="C3470" i="14"/>
  <c r="C3469" i="14"/>
  <c r="C3468" i="14"/>
  <c r="C3467" i="14"/>
  <c r="C3466" i="14"/>
  <c r="C3465" i="14"/>
  <c r="C3464" i="14"/>
  <c r="C3463" i="14"/>
  <c r="C3462" i="14"/>
  <c r="C3461" i="14"/>
  <c r="C3460" i="14"/>
  <c r="C3459" i="14"/>
  <c r="C3458" i="14"/>
  <c r="C3457" i="14"/>
  <c r="C3456" i="14"/>
  <c r="C3455" i="14"/>
  <c r="C3454" i="14"/>
  <c r="C3453" i="14"/>
  <c r="C3452" i="14"/>
  <c r="C3451" i="14"/>
  <c r="C3450" i="14"/>
  <c r="C3449" i="14"/>
  <c r="C3448" i="14"/>
  <c r="C3447" i="14"/>
  <c r="C3446" i="14"/>
  <c r="C3445" i="14"/>
  <c r="C3444" i="14"/>
  <c r="C3443" i="14"/>
  <c r="C3442" i="14"/>
  <c r="C3441" i="14"/>
  <c r="C3440" i="14"/>
  <c r="C3439" i="14"/>
  <c r="C3438" i="14"/>
  <c r="C3437" i="14"/>
  <c r="C3436" i="14"/>
  <c r="C3435" i="14"/>
  <c r="C3434" i="14"/>
  <c r="C3433" i="14"/>
  <c r="C3432" i="14"/>
  <c r="C3431" i="14"/>
  <c r="C3430" i="14"/>
  <c r="C3429" i="14"/>
  <c r="C3428" i="14"/>
  <c r="C3427" i="14"/>
  <c r="C3426" i="14"/>
  <c r="C3425" i="14"/>
  <c r="C3424" i="14"/>
  <c r="C3423" i="14"/>
  <c r="C3422" i="14"/>
  <c r="C3421" i="14"/>
  <c r="C3420" i="14"/>
  <c r="C3419" i="14"/>
  <c r="C3418" i="14"/>
  <c r="C3417" i="14"/>
  <c r="C3416" i="14"/>
  <c r="C3415" i="14"/>
  <c r="C3414" i="14"/>
  <c r="C3413" i="14"/>
  <c r="C3412" i="14"/>
  <c r="C3411" i="14"/>
  <c r="C3410" i="14"/>
  <c r="C3409" i="14"/>
  <c r="C3408" i="14"/>
  <c r="C3407" i="14"/>
  <c r="C3406" i="14"/>
  <c r="C3405" i="14"/>
  <c r="C3404" i="14"/>
  <c r="C3403" i="14"/>
  <c r="C3402" i="14"/>
  <c r="C3401" i="14"/>
  <c r="C3400" i="14"/>
  <c r="C3399" i="14"/>
  <c r="C3398" i="14"/>
  <c r="C3397" i="14"/>
  <c r="C3396" i="14"/>
  <c r="C3395" i="14"/>
  <c r="C3394" i="14"/>
  <c r="C3393" i="14"/>
  <c r="C3392" i="14"/>
  <c r="C3391" i="14"/>
  <c r="C3390" i="14"/>
  <c r="C3389" i="14"/>
  <c r="C3388" i="14"/>
  <c r="C3387" i="14"/>
  <c r="C3386" i="14"/>
  <c r="C3385" i="14"/>
  <c r="C3384" i="14"/>
  <c r="C3383" i="14"/>
  <c r="C3382" i="14"/>
  <c r="C3381" i="14"/>
  <c r="C3380" i="14"/>
  <c r="C3379" i="14"/>
  <c r="C3378" i="14"/>
  <c r="C3377" i="14"/>
  <c r="C3376" i="14"/>
  <c r="C3375" i="14"/>
  <c r="C3374" i="14"/>
  <c r="C3373" i="14"/>
  <c r="C3372" i="14"/>
  <c r="C3371" i="14"/>
  <c r="C3370" i="14"/>
  <c r="C3369" i="14"/>
  <c r="C3368" i="14"/>
  <c r="C3367" i="14"/>
  <c r="C3366" i="14"/>
  <c r="C3365" i="14"/>
  <c r="C3364" i="14"/>
  <c r="C3363" i="14"/>
  <c r="C3362" i="14"/>
  <c r="C3361" i="14"/>
  <c r="C3360" i="14"/>
  <c r="C3359" i="14"/>
  <c r="C3358" i="14"/>
  <c r="C3357" i="14"/>
  <c r="C3356" i="14"/>
  <c r="C3355" i="14"/>
  <c r="C3354" i="14"/>
  <c r="C3353" i="14"/>
  <c r="C3352" i="14"/>
  <c r="C3351" i="14"/>
  <c r="C3350" i="14"/>
  <c r="C3349" i="14"/>
  <c r="C3348" i="14"/>
  <c r="C3347" i="14"/>
  <c r="C3346" i="14"/>
  <c r="C3345" i="14"/>
  <c r="C3344" i="14"/>
  <c r="C3343" i="14"/>
  <c r="C3342" i="14"/>
  <c r="C3341" i="14"/>
  <c r="C3340" i="14"/>
  <c r="C3339" i="14"/>
  <c r="C3338" i="14"/>
  <c r="C3337" i="14"/>
  <c r="C3336" i="14"/>
  <c r="C3335" i="14"/>
  <c r="C3334" i="14"/>
  <c r="C3333" i="14"/>
  <c r="C3332" i="14"/>
  <c r="C3331" i="14"/>
  <c r="C3330" i="14"/>
  <c r="C3329" i="14"/>
  <c r="C3328" i="14"/>
  <c r="C3327" i="14"/>
  <c r="C3326" i="14"/>
  <c r="C3325" i="14"/>
  <c r="C3324" i="14"/>
  <c r="C3323" i="14"/>
  <c r="C3322" i="14"/>
  <c r="C3321" i="14"/>
  <c r="C3320" i="14"/>
  <c r="C3319" i="14"/>
  <c r="C3318" i="14"/>
  <c r="C3317" i="14"/>
  <c r="C3316" i="14"/>
  <c r="C3315" i="14"/>
  <c r="C3314" i="14"/>
  <c r="C3313" i="14"/>
  <c r="C3312" i="14"/>
  <c r="C3311" i="14"/>
  <c r="C3310" i="14"/>
  <c r="C3309" i="14"/>
  <c r="C3308" i="14"/>
  <c r="C3307" i="14"/>
  <c r="C3306" i="14"/>
  <c r="C3305" i="14"/>
  <c r="C3304" i="14"/>
  <c r="C3303" i="14"/>
  <c r="C3302" i="14"/>
  <c r="C3301" i="14"/>
  <c r="C3300" i="14"/>
  <c r="C3299" i="14"/>
  <c r="C3298" i="14"/>
  <c r="C3297" i="14"/>
  <c r="C3296" i="14"/>
  <c r="C3295" i="14"/>
  <c r="C3294" i="14"/>
  <c r="C3293" i="14"/>
  <c r="C3292" i="14"/>
  <c r="C3291" i="14"/>
  <c r="C3290" i="14"/>
  <c r="C3289" i="14"/>
  <c r="C3288" i="14"/>
  <c r="C3287" i="14"/>
  <c r="C3286" i="14"/>
  <c r="C3285" i="14"/>
  <c r="C3284" i="14"/>
  <c r="C3283" i="14"/>
  <c r="C3282" i="14"/>
  <c r="C3281" i="14"/>
  <c r="C3280" i="14"/>
  <c r="C3279" i="14"/>
  <c r="C3278" i="14"/>
  <c r="C3277" i="14"/>
  <c r="C3276" i="14"/>
  <c r="C3275" i="14"/>
  <c r="C3274" i="14"/>
  <c r="C3273" i="14"/>
  <c r="C3272" i="14"/>
  <c r="C3271" i="14"/>
  <c r="C3270" i="14"/>
  <c r="C3269" i="14"/>
  <c r="C3268" i="14"/>
  <c r="C3267" i="14"/>
  <c r="C3266" i="14"/>
  <c r="C3265" i="14"/>
  <c r="C3264" i="14"/>
  <c r="C3263" i="14"/>
  <c r="C3262" i="14"/>
  <c r="C3261" i="14"/>
  <c r="C3260" i="14"/>
  <c r="C3259" i="14"/>
  <c r="C3258" i="14"/>
  <c r="C3257" i="14"/>
  <c r="C3256" i="14"/>
  <c r="C3255" i="14"/>
  <c r="C3254" i="14"/>
  <c r="C3253" i="14"/>
  <c r="C3252" i="14"/>
  <c r="C3251" i="14"/>
  <c r="C3250" i="14"/>
  <c r="C3249" i="14"/>
  <c r="C3248" i="14"/>
  <c r="C3247" i="14"/>
  <c r="C3246" i="14"/>
  <c r="C3245" i="14"/>
  <c r="C3244" i="14"/>
  <c r="C3243" i="14"/>
  <c r="C3242" i="14"/>
  <c r="C3241" i="14"/>
  <c r="C3240" i="14"/>
  <c r="C3239" i="14"/>
  <c r="C3238" i="14"/>
  <c r="C3237" i="14"/>
  <c r="C3236" i="14"/>
  <c r="C3235" i="14"/>
  <c r="C3234" i="14"/>
  <c r="C3233" i="14"/>
  <c r="C3232" i="14"/>
  <c r="C3231" i="14"/>
  <c r="C3230" i="14"/>
  <c r="C3229" i="14"/>
  <c r="C3228" i="14"/>
  <c r="C3227" i="14"/>
  <c r="C3226" i="14"/>
  <c r="C3225" i="14"/>
  <c r="C3224" i="14"/>
  <c r="C3223" i="14"/>
  <c r="C3222" i="14"/>
  <c r="C3221" i="14"/>
  <c r="C3220" i="14"/>
  <c r="C3219" i="14"/>
  <c r="C3218" i="14"/>
  <c r="C3217" i="14"/>
  <c r="C3216" i="14"/>
  <c r="C3215" i="14"/>
  <c r="C3214" i="14"/>
  <c r="C3213" i="14"/>
  <c r="C3212" i="14"/>
  <c r="C3211" i="14"/>
  <c r="C3210" i="14"/>
  <c r="C3209" i="14"/>
  <c r="C3208" i="14"/>
  <c r="C3207" i="14"/>
  <c r="C3206" i="14"/>
  <c r="C3205" i="14"/>
  <c r="C3204" i="14"/>
  <c r="C3203" i="14"/>
  <c r="C3202" i="14"/>
  <c r="C3201" i="14"/>
  <c r="C3200" i="14"/>
  <c r="C3199" i="14"/>
  <c r="C3198" i="14"/>
  <c r="C3197" i="14"/>
  <c r="C3196" i="14"/>
  <c r="C3195" i="14"/>
  <c r="C3194" i="14"/>
  <c r="C3193" i="14"/>
  <c r="C3192" i="14"/>
  <c r="C3191" i="14"/>
  <c r="C3190" i="14"/>
  <c r="C3189" i="14"/>
  <c r="C3188" i="14"/>
  <c r="C3187" i="14"/>
  <c r="C3186" i="14"/>
  <c r="C3185" i="14"/>
  <c r="C3184" i="14"/>
  <c r="C3183" i="14"/>
  <c r="C3182" i="14"/>
  <c r="C3181" i="14"/>
  <c r="C3180" i="14"/>
  <c r="C3179" i="14"/>
  <c r="C3178" i="14"/>
  <c r="C3177" i="14"/>
  <c r="C3176" i="14"/>
  <c r="C3175" i="14"/>
  <c r="C3174" i="14"/>
  <c r="C3173" i="14"/>
  <c r="C3172" i="14"/>
  <c r="C3171" i="14"/>
  <c r="C3170" i="14"/>
  <c r="C3169" i="14"/>
  <c r="C3168" i="14"/>
  <c r="C3167" i="14"/>
  <c r="C3166" i="14"/>
  <c r="C3165" i="14"/>
  <c r="C3164" i="14"/>
  <c r="C3163" i="14"/>
  <c r="C3162" i="14"/>
  <c r="C3161" i="14"/>
  <c r="C3160" i="14"/>
  <c r="C3159" i="14"/>
  <c r="C3158" i="14"/>
  <c r="C3157" i="14"/>
  <c r="C3156" i="14"/>
  <c r="C3155" i="14"/>
  <c r="C3154" i="14"/>
  <c r="C3153" i="14"/>
  <c r="C3152" i="14"/>
  <c r="C3151" i="14"/>
  <c r="C3150" i="14"/>
  <c r="C3149" i="14"/>
  <c r="C3148" i="14"/>
  <c r="C3147" i="14"/>
  <c r="C3146" i="14"/>
  <c r="C3145" i="14"/>
  <c r="C3144" i="14"/>
  <c r="C3143" i="14"/>
  <c r="C3142" i="14"/>
  <c r="C3141" i="14"/>
  <c r="C3140" i="14"/>
  <c r="C3139" i="14"/>
  <c r="C3138" i="14"/>
  <c r="C3137" i="14"/>
  <c r="C3136" i="14"/>
  <c r="C3135" i="14"/>
  <c r="C3134" i="14"/>
  <c r="C3133" i="14"/>
  <c r="C3132" i="14"/>
  <c r="C3131" i="14"/>
  <c r="C3130" i="14"/>
  <c r="C3129" i="14"/>
  <c r="C3128" i="14"/>
  <c r="C3127" i="14"/>
  <c r="C3126" i="14"/>
  <c r="C3125" i="14"/>
  <c r="C3124" i="14"/>
  <c r="C3123" i="14"/>
  <c r="C3122" i="14"/>
  <c r="C3121" i="14"/>
  <c r="C3120" i="14"/>
  <c r="C3119" i="14"/>
  <c r="C3118" i="14"/>
  <c r="C3117" i="14"/>
  <c r="C3116" i="14"/>
  <c r="C3115" i="14"/>
  <c r="C3114" i="14"/>
  <c r="C3113" i="14"/>
  <c r="C3112" i="14"/>
  <c r="C3111" i="14"/>
  <c r="C3110" i="14"/>
  <c r="C3109" i="14"/>
  <c r="C3108" i="14"/>
  <c r="C3107" i="14"/>
  <c r="C3106" i="14"/>
  <c r="C3105" i="14"/>
  <c r="C3104" i="14"/>
  <c r="C3103" i="14"/>
  <c r="C3102" i="14"/>
  <c r="C3101" i="14"/>
  <c r="C3100" i="14"/>
  <c r="C3099" i="14"/>
  <c r="C3098" i="14"/>
  <c r="C3097" i="14"/>
  <c r="C3096" i="14"/>
  <c r="C3095" i="14"/>
  <c r="C3094" i="14"/>
  <c r="C3093" i="14"/>
  <c r="C3092" i="14"/>
  <c r="C3091" i="14"/>
  <c r="C3090" i="14"/>
  <c r="C3089" i="14"/>
  <c r="C3088" i="14"/>
  <c r="C3087" i="14"/>
  <c r="C3086" i="14"/>
  <c r="C3085" i="14"/>
  <c r="C3084" i="14"/>
  <c r="C3083" i="14"/>
  <c r="C3082" i="14"/>
  <c r="C3081" i="14"/>
  <c r="C3080" i="14"/>
  <c r="C3079" i="14"/>
  <c r="C3078" i="14"/>
  <c r="C3077" i="14"/>
  <c r="C3076" i="14"/>
  <c r="C3075" i="14"/>
  <c r="C3074" i="14"/>
  <c r="C3073" i="14"/>
  <c r="C3072" i="14"/>
  <c r="C3071" i="14"/>
  <c r="C3070" i="14"/>
  <c r="C3069" i="14"/>
  <c r="C3068" i="14"/>
  <c r="C3067" i="14"/>
  <c r="C3066" i="14"/>
  <c r="C3065" i="14"/>
  <c r="C3064" i="14"/>
  <c r="C3063" i="14"/>
  <c r="C3062" i="14"/>
  <c r="C3061" i="14"/>
  <c r="C3060" i="14"/>
  <c r="C3059" i="14"/>
  <c r="C3058" i="14"/>
  <c r="C3057" i="14"/>
  <c r="C3056" i="14"/>
  <c r="C3055" i="14"/>
  <c r="C3054" i="14"/>
  <c r="C3053" i="14"/>
  <c r="C3052" i="14"/>
  <c r="C3051" i="14"/>
  <c r="C3050" i="14"/>
  <c r="C3049" i="14"/>
  <c r="C3048" i="14"/>
  <c r="C3047" i="14"/>
  <c r="C3046" i="14"/>
  <c r="C3045" i="14"/>
  <c r="C3044" i="14"/>
  <c r="C3043" i="14"/>
  <c r="C3042" i="14"/>
  <c r="C3041" i="14"/>
  <c r="C3040" i="14"/>
  <c r="C3039" i="14"/>
  <c r="C3038" i="14"/>
  <c r="C3037" i="14"/>
  <c r="C3036" i="14"/>
  <c r="C3035" i="14"/>
  <c r="C3034" i="14"/>
  <c r="C3033" i="14"/>
  <c r="C3032" i="14"/>
  <c r="C3031" i="14"/>
  <c r="C3030" i="14"/>
  <c r="C3029" i="14"/>
  <c r="C3028" i="14"/>
  <c r="C3027" i="14"/>
  <c r="C3026" i="14"/>
  <c r="C3025" i="14"/>
  <c r="C3024" i="14"/>
  <c r="C3023" i="14"/>
  <c r="C3022" i="14"/>
  <c r="C3021" i="14"/>
  <c r="C3020" i="14"/>
  <c r="C3019" i="14"/>
  <c r="C3018" i="14"/>
  <c r="C3017" i="14"/>
  <c r="C3016" i="14"/>
  <c r="C3015" i="14"/>
  <c r="C3014" i="14"/>
  <c r="C3013" i="14"/>
  <c r="C3012" i="14"/>
  <c r="C3011" i="14"/>
  <c r="C3010" i="14"/>
  <c r="C3009" i="14"/>
  <c r="C3008" i="14"/>
  <c r="C3007" i="14"/>
  <c r="C3006" i="14"/>
  <c r="C3005" i="14"/>
  <c r="C3004" i="14"/>
  <c r="C3003" i="14"/>
  <c r="C3002" i="14"/>
  <c r="C3001" i="14"/>
  <c r="C3000" i="14"/>
  <c r="C2999" i="14"/>
  <c r="C2998" i="14"/>
  <c r="C2997" i="14"/>
  <c r="C2996" i="14"/>
  <c r="C2995" i="14"/>
  <c r="C2994" i="14"/>
  <c r="C2993" i="14"/>
  <c r="C2992" i="14"/>
  <c r="C2991" i="14"/>
  <c r="C2990" i="14"/>
  <c r="C2989" i="14"/>
  <c r="C2988" i="14"/>
  <c r="C2987" i="14"/>
  <c r="C2986" i="14"/>
  <c r="C2985" i="14"/>
  <c r="C2984" i="14"/>
  <c r="C2983" i="14"/>
  <c r="C2982" i="14"/>
  <c r="C2981" i="14"/>
  <c r="C2980" i="14"/>
  <c r="C2979" i="14"/>
  <c r="C2978" i="14"/>
  <c r="C2977" i="14"/>
  <c r="C2976" i="14"/>
  <c r="C2975" i="14"/>
  <c r="C2974" i="14"/>
  <c r="C2973" i="14"/>
  <c r="C2972" i="14"/>
  <c r="C2971" i="14"/>
  <c r="C2970" i="14"/>
  <c r="C2969" i="14"/>
  <c r="C2968" i="14"/>
  <c r="C2967" i="14"/>
  <c r="C2966" i="14"/>
  <c r="C2965" i="14"/>
  <c r="C2964" i="14"/>
  <c r="C2963" i="14"/>
  <c r="C2962" i="14"/>
  <c r="C2961" i="14"/>
  <c r="C2960" i="14"/>
  <c r="C2959" i="14"/>
  <c r="C2958" i="14"/>
  <c r="C2957" i="14"/>
  <c r="C2956" i="14"/>
  <c r="C2955" i="14"/>
  <c r="C2954" i="14"/>
  <c r="C2953" i="14"/>
  <c r="C2952" i="14"/>
  <c r="C2951" i="14"/>
  <c r="C2950" i="14"/>
  <c r="C2949" i="14"/>
  <c r="C2948" i="14"/>
  <c r="C2947" i="14"/>
  <c r="C2946" i="14"/>
  <c r="C2945" i="14"/>
  <c r="C2944" i="14"/>
  <c r="C2943" i="14"/>
  <c r="C2942" i="14"/>
  <c r="C2941" i="14"/>
  <c r="C2940" i="14"/>
  <c r="C2939" i="14"/>
  <c r="C2938" i="14"/>
  <c r="C2937" i="14"/>
  <c r="C2936" i="14"/>
  <c r="C2935" i="14"/>
  <c r="C2934" i="14"/>
  <c r="C2933" i="14"/>
  <c r="C2932" i="14"/>
  <c r="C2931" i="14"/>
  <c r="C2930" i="14"/>
  <c r="C2929" i="14"/>
  <c r="C2928" i="14"/>
  <c r="C2927" i="14"/>
  <c r="C2926" i="14"/>
  <c r="C2925" i="14"/>
  <c r="C2924" i="14"/>
  <c r="C2923" i="14"/>
  <c r="C2922" i="14"/>
  <c r="C2921" i="14"/>
  <c r="C2920" i="14"/>
  <c r="C2919" i="14"/>
  <c r="C2918" i="14"/>
  <c r="C2917" i="14"/>
  <c r="C2916" i="14"/>
  <c r="C2915" i="14"/>
  <c r="C2914" i="14"/>
  <c r="C2913" i="14"/>
  <c r="C2912" i="14"/>
  <c r="C2911" i="14"/>
  <c r="C2910" i="14"/>
  <c r="C2909" i="14"/>
  <c r="C2908" i="14"/>
  <c r="C2907" i="14"/>
  <c r="C2906" i="14"/>
  <c r="C2905" i="14"/>
  <c r="C2904" i="14"/>
  <c r="C2903" i="14"/>
  <c r="C2902" i="14"/>
  <c r="C2901" i="14"/>
  <c r="C2900" i="14"/>
  <c r="C2899" i="14"/>
  <c r="C2898" i="14"/>
  <c r="C2897" i="14"/>
  <c r="C2896" i="14"/>
  <c r="C2895" i="14"/>
  <c r="C2894" i="14"/>
  <c r="C2893" i="14"/>
  <c r="C2892" i="14"/>
  <c r="C2891" i="14"/>
  <c r="C2890" i="14"/>
  <c r="C2889" i="14"/>
  <c r="C2888" i="14"/>
  <c r="C2887" i="14"/>
  <c r="C2886" i="14"/>
  <c r="C2885" i="14"/>
  <c r="C2884" i="14"/>
  <c r="C2883" i="14"/>
  <c r="C2882" i="14"/>
  <c r="C2881" i="14"/>
  <c r="C2880" i="14"/>
  <c r="C2879" i="14"/>
  <c r="C2878" i="14"/>
  <c r="C2877" i="14"/>
  <c r="C2876" i="14"/>
  <c r="C2875" i="14"/>
  <c r="C2874" i="14"/>
  <c r="C2873" i="14"/>
  <c r="C2872" i="14"/>
  <c r="C2871" i="14"/>
  <c r="C2870" i="14"/>
  <c r="C2869" i="14"/>
  <c r="C2868" i="14"/>
  <c r="C2867" i="14"/>
  <c r="C2866" i="14"/>
  <c r="C2865" i="14"/>
  <c r="C2864" i="14"/>
  <c r="C2863" i="14"/>
  <c r="C2862" i="14"/>
  <c r="C2861" i="14"/>
  <c r="C2860" i="14"/>
  <c r="C2859" i="14"/>
  <c r="C2858" i="14"/>
  <c r="C2857" i="14"/>
  <c r="C2856" i="14"/>
  <c r="C2855" i="14"/>
  <c r="C2854" i="14"/>
  <c r="C2853" i="14"/>
  <c r="C2852" i="14"/>
  <c r="C2851" i="14"/>
  <c r="C2850" i="14"/>
  <c r="C2849" i="14"/>
  <c r="C2848" i="14"/>
  <c r="C2847" i="14"/>
  <c r="C2846" i="14"/>
  <c r="C2845" i="14"/>
  <c r="C2844" i="14"/>
  <c r="C2843" i="14"/>
  <c r="C2842" i="14"/>
  <c r="C2841" i="14"/>
  <c r="C2840" i="14"/>
  <c r="C2839" i="14"/>
  <c r="C2838" i="14"/>
  <c r="C2837" i="14"/>
  <c r="C2836" i="14"/>
  <c r="C2835" i="14"/>
  <c r="C2834" i="14"/>
  <c r="C2833" i="14"/>
  <c r="C2832" i="14"/>
  <c r="C2831" i="14"/>
  <c r="C2830" i="14"/>
  <c r="C2829" i="14"/>
  <c r="C2828" i="14"/>
  <c r="C2827" i="14"/>
  <c r="C2826" i="14"/>
  <c r="C2825" i="14"/>
  <c r="C2824" i="14"/>
  <c r="C2823" i="14"/>
  <c r="C2822" i="14"/>
  <c r="C2821" i="14"/>
  <c r="C2820" i="14"/>
  <c r="C2819" i="14"/>
  <c r="C2818" i="14"/>
  <c r="C2817" i="14"/>
  <c r="C2816" i="14"/>
  <c r="C2815" i="14"/>
  <c r="C2814" i="14"/>
  <c r="C2813" i="14"/>
  <c r="C2812" i="14"/>
  <c r="C2811" i="14"/>
  <c r="C2810" i="14"/>
  <c r="C2809" i="14"/>
  <c r="C2808" i="14"/>
  <c r="C2807" i="14"/>
  <c r="C2806" i="14"/>
  <c r="C2805" i="14"/>
  <c r="C2804" i="14"/>
  <c r="C2803" i="14"/>
  <c r="C2802" i="14"/>
  <c r="C2801" i="14"/>
  <c r="C2800" i="14"/>
  <c r="C2799" i="14"/>
  <c r="C2798" i="14"/>
  <c r="C2797" i="14"/>
  <c r="C2796" i="14"/>
  <c r="C2795" i="14"/>
  <c r="C2794" i="14"/>
  <c r="C2793" i="14"/>
  <c r="C2792" i="14"/>
  <c r="C2791" i="14"/>
  <c r="C2790" i="14"/>
  <c r="C2789" i="14"/>
  <c r="C2788" i="14"/>
  <c r="C2787" i="14"/>
  <c r="C2786" i="14"/>
  <c r="C2785" i="14"/>
  <c r="C2784" i="14"/>
  <c r="C2783" i="14"/>
  <c r="C2782" i="14"/>
  <c r="C2781" i="14"/>
  <c r="C2780" i="14"/>
  <c r="C2779" i="14"/>
  <c r="C2778" i="14"/>
  <c r="C2777" i="14"/>
  <c r="C2776" i="14"/>
  <c r="C2775" i="14"/>
  <c r="C2774" i="14"/>
  <c r="C2773" i="14"/>
  <c r="C2772" i="14"/>
  <c r="C2771" i="14"/>
  <c r="C2770" i="14"/>
  <c r="C2769" i="14"/>
  <c r="C2768" i="14"/>
  <c r="C2767" i="14"/>
  <c r="C2766" i="14"/>
  <c r="C2765" i="14"/>
  <c r="C2764" i="14"/>
  <c r="C2763" i="14"/>
  <c r="C2762" i="14"/>
  <c r="C2761" i="14"/>
  <c r="C2760" i="14"/>
  <c r="C2759" i="14"/>
  <c r="C2758" i="14"/>
  <c r="C2757" i="14"/>
  <c r="C2756" i="14"/>
  <c r="C2755" i="14"/>
  <c r="C2754" i="14"/>
  <c r="C2753" i="14"/>
  <c r="C2752" i="14"/>
  <c r="C2751" i="14"/>
  <c r="C2750" i="14"/>
  <c r="C2749" i="14"/>
  <c r="C2748" i="14"/>
  <c r="C2747" i="14"/>
  <c r="C2746" i="14"/>
  <c r="C2745" i="14"/>
  <c r="C2744" i="14"/>
  <c r="C2743" i="14"/>
  <c r="C2742" i="14"/>
  <c r="C2741" i="14"/>
  <c r="C2740" i="14"/>
  <c r="C2739" i="14"/>
  <c r="C2738" i="14"/>
  <c r="C2737" i="14"/>
  <c r="C2736" i="14"/>
  <c r="C2735" i="14"/>
  <c r="C2734" i="14"/>
  <c r="C2733" i="14"/>
  <c r="C2732" i="14"/>
  <c r="C2731" i="14"/>
  <c r="C2730" i="14"/>
  <c r="C2729" i="14"/>
  <c r="C2728" i="14"/>
  <c r="C2727" i="14"/>
  <c r="C2726" i="14"/>
  <c r="C2725" i="14"/>
  <c r="C2724" i="14"/>
  <c r="C2723" i="14"/>
  <c r="C2722" i="14"/>
  <c r="C2721" i="14"/>
  <c r="C2720" i="14"/>
  <c r="C2719" i="14"/>
  <c r="C2718" i="14"/>
  <c r="C2717" i="14"/>
  <c r="C2716" i="14"/>
  <c r="C2715" i="14"/>
  <c r="C2714" i="14"/>
  <c r="C2713" i="14"/>
  <c r="C2712" i="14"/>
  <c r="C2711" i="14"/>
  <c r="C2710" i="14"/>
  <c r="C2709" i="14"/>
  <c r="C2708" i="14"/>
  <c r="C2707" i="14"/>
  <c r="C2706" i="14"/>
  <c r="C2705" i="14"/>
  <c r="C2704" i="14"/>
  <c r="C2703" i="14"/>
  <c r="C2702" i="14"/>
  <c r="C2701" i="14"/>
  <c r="C2700" i="14"/>
  <c r="C2699" i="14"/>
  <c r="C2698" i="14"/>
  <c r="C2697" i="14"/>
  <c r="C2696" i="14"/>
  <c r="C2695" i="14"/>
  <c r="C2694" i="14"/>
  <c r="C2693" i="14"/>
  <c r="C2692" i="14"/>
  <c r="C2691" i="14"/>
  <c r="C2690" i="14"/>
  <c r="C2689" i="14"/>
  <c r="C2688" i="14"/>
  <c r="C2687" i="14"/>
  <c r="C2686" i="14"/>
  <c r="C2685" i="14"/>
  <c r="C2684" i="14"/>
  <c r="C2683" i="14"/>
  <c r="C2682" i="14"/>
  <c r="C2681" i="14"/>
  <c r="C2680" i="14"/>
  <c r="C2679" i="14"/>
  <c r="C2678" i="14"/>
  <c r="C2677" i="14"/>
  <c r="C2676" i="14"/>
  <c r="C2675" i="14"/>
  <c r="C2674" i="14"/>
  <c r="C2673" i="14"/>
  <c r="C2672" i="14"/>
  <c r="C2671" i="14"/>
  <c r="C2670" i="14"/>
  <c r="C2669" i="14"/>
  <c r="C2668" i="14"/>
  <c r="C2667" i="14"/>
  <c r="C2666" i="14"/>
  <c r="C2665" i="14"/>
  <c r="C2664" i="14"/>
  <c r="C2663" i="14"/>
  <c r="C2662" i="14"/>
  <c r="C2661" i="14"/>
  <c r="C2660" i="14"/>
  <c r="C2659" i="14"/>
  <c r="C2658" i="14"/>
  <c r="C2657" i="14"/>
  <c r="C2656" i="14"/>
  <c r="C2655" i="14"/>
  <c r="C2654" i="14"/>
  <c r="C2653" i="14"/>
  <c r="C2652" i="14"/>
  <c r="C2651" i="14"/>
  <c r="C2650" i="14"/>
  <c r="C2649" i="14"/>
  <c r="C2648" i="14"/>
  <c r="C2647" i="14"/>
  <c r="C2646" i="14"/>
  <c r="C2645" i="14"/>
  <c r="C2644" i="14"/>
  <c r="C2643" i="14"/>
  <c r="C2642" i="14"/>
  <c r="C2641" i="14"/>
  <c r="C2640" i="14"/>
  <c r="C2639" i="14"/>
  <c r="C2638" i="14"/>
  <c r="C2637" i="14"/>
  <c r="C2636" i="14"/>
  <c r="C2635" i="14"/>
  <c r="C2634" i="14"/>
  <c r="C2633" i="14"/>
  <c r="C2632" i="14"/>
  <c r="C2631" i="14"/>
  <c r="C2630" i="14"/>
  <c r="C2629" i="14"/>
  <c r="C2628" i="14"/>
  <c r="C2627" i="14"/>
  <c r="C2626" i="14"/>
  <c r="C2625" i="14"/>
  <c r="C2624" i="14"/>
  <c r="C2623" i="14"/>
  <c r="C2622" i="14"/>
  <c r="C2621" i="14"/>
  <c r="C2620" i="14"/>
  <c r="C2619" i="14"/>
  <c r="C2618" i="14"/>
  <c r="C2617" i="14"/>
  <c r="C2616" i="14"/>
  <c r="C2615" i="14"/>
  <c r="C2614" i="14"/>
  <c r="C2613" i="14"/>
  <c r="C2612" i="14"/>
  <c r="C2611" i="14"/>
  <c r="C2610" i="14"/>
  <c r="C2609" i="14"/>
  <c r="C2608" i="14"/>
  <c r="C2607" i="14"/>
  <c r="C2606" i="14"/>
  <c r="C2605" i="14"/>
  <c r="C2604" i="14"/>
  <c r="C2603" i="14"/>
  <c r="C2602" i="14"/>
  <c r="C2601" i="14"/>
  <c r="C2600" i="14"/>
  <c r="C2599" i="14"/>
  <c r="C2598" i="14"/>
  <c r="C2597" i="14"/>
  <c r="C2596" i="14"/>
  <c r="C2595" i="14"/>
  <c r="C2594" i="14"/>
  <c r="C2593" i="14"/>
  <c r="C2592" i="14"/>
  <c r="C2591" i="14"/>
  <c r="C2590" i="14"/>
  <c r="C2589" i="14"/>
  <c r="C2588" i="14"/>
  <c r="C2587" i="14"/>
  <c r="C2586" i="14"/>
  <c r="C2585" i="14"/>
  <c r="C2584" i="14"/>
  <c r="C2583" i="14"/>
  <c r="C2582" i="14"/>
  <c r="C2581" i="14"/>
  <c r="C2580" i="14"/>
  <c r="C2579" i="14"/>
  <c r="C2578" i="14"/>
  <c r="C2577" i="14"/>
  <c r="C2576" i="14"/>
  <c r="C2575" i="14"/>
  <c r="C2574" i="14"/>
  <c r="C2573" i="14"/>
  <c r="C2572" i="14"/>
  <c r="C2571" i="14"/>
  <c r="C2570" i="14"/>
  <c r="C2569" i="14"/>
  <c r="C2568" i="14"/>
  <c r="C2567" i="14"/>
  <c r="C2566" i="14"/>
  <c r="C2565" i="14"/>
  <c r="C2564" i="14"/>
  <c r="C2563" i="14"/>
  <c r="C2562" i="14"/>
  <c r="C2561" i="14"/>
  <c r="C2560" i="14"/>
  <c r="C2559" i="14"/>
  <c r="C2558" i="14"/>
  <c r="C2557" i="14"/>
  <c r="C2556" i="14"/>
  <c r="C2555" i="14"/>
  <c r="C2554" i="14"/>
  <c r="C2553" i="14"/>
  <c r="C2552" i="14"/>
  <c r="C2551" i="14"/>
  <c r="C2550" i="14"/>
  <c r="C2549" i="14"/>
  <c r="C2548" i="14"/>
  <c r="C2547" i="14"/>
  <c r="C2546" i="14"/>
  <c r="C2545" i="14"/>
  <c r="C2544" i="14"/>
  <c r="C2543" i="14"/>
  <c r="C2542" i="14"/>
  <c r="C2541" i="14"/>
  <c r="C2540" i="14"/>
  <c r="C2539" i="14"/>
  <c r="C2538" i="14"/>
  <c r="C2537" i="14"/>
  <c r="C2536" i="14"/>
  <c r="C2535" i="14"/>
  <c r="C2534" i="14"/>
  <c r="C2533" i="14"/>
  <c r="C2532" i="14"/>
  <c r="C2531" i="14"/>
  <c r="C2530" i="14"/>
  <c r="C2529" i="14"/>
  <c r="C2528" i="14"/>
  <c r="C2527" i="14"/>
  <c r="C2526" i="14"/>
  <c r="C2525" i="14"/>
  <c r="C2524" i="14"/>
  <c r="C2523" i="14"/>
  <c r="C2522" i="14"/>
  <c r="C2521" i="14"/>
  <c r="C2520" i="14"/>
  <c r="C2519" i="14"/>
  <c r="C2518" i="14"/>
  <c r="C2517" i="14"/>
  <c r="C2516" i="14"/>
  <c r="C2515" i="14"/>
  <c r="C2514" i="14"/>
  <c r="C2513" i="14"/>
  <c r="C2512" i="14"/>
  <c r="C2511" i="14"/>
  <c r="C2510" i="14"/>
  <c r="C2509" i="14"/>
  <c r="C2508" i="14"/>
  <c r="C2507" i="14"/>
  <c r="C2506" i="14"/>
  <c r="C2505" i="14"/>
  <c r="C2504" i="14"/>
  <c r="C2503" i="14"/>
  <c r="C2502" i="14"/>
  <c r="C2501" i="14"/>
  <c r="C2500" i="14"/>
  <c r="C2499" i="14"/>
  <c r="C2498" i="14"/>
  <c r="C2497" i="14"/>
  <c r="C2496" i="14"/>
  <c r="C2495" i="14"/>
  <c r="C2494" i="14"/>
  <c r="C2493" i="14"/>
  <c r="C2492" i="14"/>
  <c r="C2491" i="14"/>
  <c r="C2490" i="14"/>
  <c r="C2489" i="14"/>
  <c r="C2488" i="14"/>
  <c r="C2487" i="14"/>
  <c r="C2486" i="14"/>
  <c r="C2485" i="14"/>
  <c r="C2484" i="14"/>
  <c r="C2483" i="14"/>
  <c r="C2482" i="14"/>
  <c r="C2481" i="14"/>
  <c r="C2480" i="14"/>
  <c r="C2479" i="14"/>
  <c r="C2478" i="14"/>
  <c r="C2477" i="14"/>
  <c r="C2476" i="14"/>
  <c r="C2475" i="14"/>
  <c r="C2474" i="14"/>
  <c r="C2473" i="14"/>
  <c r="C2472" i="14"/>
  <c r="C2471" i="14"/>
  <c r="C2470" i="14"/>
  <c r="C2469" i="14"/>
  <c r="C2468" i="14"/>
  <c r="C2467" i="14"/>
  <c r="C2466" i="14"/>
  <c r="C2465" i="14"/>
  <c r="C2464" i="14"/>
  <c r="C2463" i="14"/>
  <c r="C2462" i="14"/>
  <c r="C2461" i="14"/>
  <c r="C2460" i="14"/>
  <c r="C2459" i="14"/>
  <c r="C2458" i="14"/>
  <c r="C2457" i="14"/>
  <c r="C2456" i="14"/>
  <c r="C2455" i="14"/>
  <c r="C2454" i="14"/>
  <c r="C2453" i="14"/>
  <c r="C2452" i="14"/>
  <c r="C2451" i="14"/>
  <c r="C2450" i="14"/>
  <c r="C2449" i="14"/>
  <c r="C2448" i="14"/>
  <c r="C2447" i="14"/>
  <c r="C2446" i="14"/>
  <c r="C2445" i="14"/>
  <c r="C2444" i="14"/>
  <c r="C2443" i="14"/>
  <c r="C2442" i="14"/>
  <c r="C2441" i="14"/>
  <c r="C2440" i="14"/>
  <c r="C2439" i="14"/>
  <c r="C2438" i="14"/>
  <c r="C2437" i="14"/>
  <c r="C2436" i="14"/>
  <c r="C2435" i="14"/>
  <c r="C2434" i="14"/>
  <c r="C2433" i="14"/>
  <c r="C2432" i="14"/>
  <c r="C2431" i="14"/>
  <c r="C2430" i="14"/>
  <c r="C2429" i="14"/>
  <c r="C2428" i="14"/>
  <c r="C2427" i="14"/>
  <c r="C2426" i="14"/>
  <c r="C2425" i="14"/>
  <c r="C2424" i="14"/>
  <c r="C2423" i="14"/>
  <c r="C2422" i="14"/>
  <c r="C2421" i="14"/>
  <c r="C2420" i="14"/>
  <c r="C2419" i="14"/>
  <c r="C2418" i="14"/>
  <c r="C2417" i="14"/>
  <c r="C2416" i="14"/>
  <c r="C2415" i="14"/>
  <c r="C2414" i="14"/>
  <c r="C2413" i="14"/>
  <c r="C2412" i="14"/>
  <c r="C2411" i="14"/>
  <c r="C2410" i="14"/>
  <c r="C2409" i="14"/>
  <c r="C2408" i="14"/>
  <c r="C2407" i="14"/>
  <c r="C2406" i="14"/>
  <c r="C2405" i="14"/>
  <c r="C2404" i="14"/>
  <c r="C2403" i="14"/>
  <c r="C2402" i="14"/>
  <c r="C2401" i="14"/>
  <c r="C2400" i="14"/>
  <c r="C2399" i="14"/>
  <c r="C2398" i="14"/>
  <c r="C2397" i="14"/>
  <c r="C2396" i="14"/>
  <c r="C2395" i="14"/>
  <c r="C2394" i="14"/>
  <c r="C2393" i="14"/>
  <c r="C2392" i="14"/>
  <c r="C2391" i="14"/>
  <c r="C2390" i="14"/>
  <c r="C2389" i="14"/>
  <c r="C2388" i="14"/>
  <c r="C2387" i="14"/>
  <c r="C2386" i="14"/>
  <c r="C2385" i="14"/>
  <c r="C2384" i="14"/>
  <c r="C2383" i="14"/>
  <c r="C2382" i="14"/>
  <c r="C2381" i="14"/>
  <c r="C2380" i="14"/>
  <c r="C2379" i="14"/>
  <c r="C2378" i="14"/>
  <c r="C2377" i="14"/>
  <c r="C2376" i="14"/>
  <c r="C2375" i="14"/>
  <c r="C2374" i="14"/>
  <c r="C2373" i="14"/>
  <c r="C2372" i="14"/>
  <c r="C2371" i="14"/>
  <c r="C2370" i="14"/>
  <c r="C2369" i="14"/>
  <c r="C2368" i="14"/>
  <c r="C2367" i="14"/>
  <c r="C2366" i="14"/>
  <c r="C2365" i="14"/>
  <c r="C2364" i="14"/>
  <c r="C2363" i="14"/>
  <c r="C2362" i="14"/>
  <c r="C2361" i="14"/>
  <c r="C2360" i="14"/>
  <c r="C2359" i="14"/>
  <c r="C2358" i="14"/>
  <c r="C2357" i="14"/>
  <c r="C2356" i="14"/>
  <c r="C2355" i="14"/>
  <c r="C2354" i="14"/>
  <c r="C2353" i="14"/>
  <c r="C2352" i="14"/>
  <c r="C2351" i="14"/>
  <c r="C2350" i="14"/>
  <c r="C2349" i="14"/>
  <c r="C2348" i="14"/>
  <c r="C2347" i="14"/>
  <c r="C2346" i="14"/>
  <c r="C2345" i="14"/>
  <c r="C2344" i="14"/>
  <c r="C2343" i="14"/>
  <c r="C2342" i="14"/>
  <c r="C2341" i="14"/>
  <c r="C2340" i="14"/>
  <c r="C2339" i="14"/>
  <c r="C2338" i="14"/>
  <c r="C2337" i="14"/>
  <c r="C2336" i="14"/>
  <c r="C2335" i="14"/>
  <c r="C2334" i="14"/>
  <c r="C2333" i="14"/>
  <c r="C2332" i="14"/>
  <c r="C2331" i="14"/>
  <c r="C2330" i="14"/>
  <c r="C2329" i="14"/>
  <c r="C2328" i="14"/>
  <c r="C2327" i="14"/>
  <c r="C2326" i="14"/>
  <c r="C2325" i="14"/>
  <c r="C2324" i="14"/>
  <c r="C2323" i="14"/>
  <c r="C2322" i="14"/>
  <c r="C2321" i="14"/>
  <c r="C2320" i="14"/>
  <c r="C2319" i="14"/>
  <c r="C2318" i="14"/>
  <c r="C2317" i="14"/>
  <c r="C2316" i="14"/>
  <c r="C2315" i="14"/>
  <c r="C2314" i="14"/>
  <c r="C2313" i="14"/>
  <c r="C2312" i="14"/>
  <c r="C2311" i="14"/>
  <c r="C2310" i="14"/>
  <c r="C2309" i="14"/>
  <c r="C2308" i="14"/>
  <c r="C2307" i="14"/>
  <c r="C2306" i="14"/>
  <c r="C2305" i="14"/>
  <c r="C2304" i="14"/>
  <c r="C2303" i="14"/>
  <c r="C2302" i="14"/>
  <c r="C2301" i="14"/>
  <c r="C2300" i="14"/>
  <c r="C2299" i="14"/>
  <c r="C2298" i="14"/>
  <c r="C2297" i="14"/>
  <c r="C2296" i="14"/>
  <c r="C2295" i="14"/>
  <c r="C2294" i="14"/>
  <c r="C2293" i="14"/>
  <c r="C2292" i="14"/>
  <c r="C2291" i="14"/>
  <c r="C2290" i="14"/>
  <c r="C2289" i="14"/>
  <c r="C2288" i="14"/>
  <c r="C2287" i="14"/>
  <c r="C2286" i="14"/>
  <c r="C2285" i="14"/>
  <c r="C2284" i="14"/>
  <c r="C2283" i="14"/>
  <c r="C2282" i="14"/>
  <c r="C2281" i="14"/>
  <c r="C2280" i="14"/>
  <c r="C2279" i="14"/>
  <c r="C2278" i="14"/>
  <c r="C2277" i="14"/>
  <c r="C2276" i="14"/>
  <c r="C2275" i="14"/>
  <c r="C2274" i="14"/>
  <c r="C2273" i="14"/>
  <c r="C2272" i="14"/>
  <c r="C2271" i="14"/>
  <c r="C2270" i="14"/>
  <c r="C2269" i="14"/>
  <c r="C2268" i="14"/>
  <c r="C2267" i="14"/>
  <c r="C2266" i="14"/>
  <c r="C2265" i="14"/>
  <c r="C2264" i="14"/>
  <c r="C2263" i="14"/>
  <c r="C2262" i="14"/>
  <c r="C2261" i="14"/>
  <c r="C2260" i="14"/>
  <c r="C2259" i="14"/>
  <c r="C2258" i="14"/>
  <c r="C2257" i="14"/>
  <c r="C2256" i="14"/>
  <c r="C2255" i="14"/>
  <c r="C2254" i="14"/>
  <c r="C2253" i="14"/>
  <c r="C2252" i="14"/>
  <c r="C2251" i="14"/>
  <c r="C2250" i="14"/>
  <c r="C2249" i="14"/>
  <c r="C2248" i="14"/>
  <c r="C2247" i="14"/>
  <c r="C2246" i="14"/>
  <c r="C2245" i="14"/>
  <c r="C2244" i="14"/>
  <c r="C2243" i="14"/>
  <c r="C2242" i="14"/>
  <c r="C2241" i="14"/>
  <c r="C2240" i="14"/>
  <c r="C2239" i="14"/>
  <c r="C2238" i="14"/>
  <c r="C2237" i="14"/>
  <c r="C2236" i="14"/>
  <c r="C2235" i="14"/>
  <c r="C2234" i="14"/>
  <c r="C2233" i="14"/>
  <c r="C2232" i="14"/>
  <c r="C2231" i="14"/>
  <c r="C2230" i="14"/>
  <c r="C2229" i="14"/>
  <c r="C2228" i="14"/>
  <c r="C2227" i="14"/>
  <c r="C2226" i="14"/>
  <c r="C2225" i="14"/>
  <c r="C2224" i="14"/>
  <c r="C2223" i="14"/>
  <c r="C2222" i="14"/>
  <c r="C2221" i="14"/>
  <c r="C2220" i="14"/>
  <c r="C2219" i="14"/>
  <c r="C2218" i="14"/>
  <c r="C2217" i="14"/>
  <c r="C2216" i="14"/>
  <c r="C2215" i="14"/>
  <c r="C2214" i="14"/>
  <c r="C2213" i="14"/>
  <c r="C2212" i="14"/>
  <c r="C2211" i="14"/>
  <c r="C2210" i="14"/>
  <c r="C2209" i="14"/>
  <c r="C2208" i="14"/>
  <c r="C2207" i="14"/>
  <c r="C2206" i="14"/>
  <c r="C2205" i="14"/>
  <c r="C2204" i="14"/>
  <c r="C2203" i="14"/>
  <c r="C2202" i="14"/>
  <c r="C2201" i="14"/>
  <c r="C2200" i="14"/>
  <c r="C2199" i="14"/>
  <c r="C2198" i="14"/>
  <c r="C2197" i="14"/>
  <c r="C2196" i="14"/>
  <c r="C2195" i="14"/>
  <c r="C2194" i="14"/>
  <c r="C2193" i="14"/>
  <c r="C2192" i="14"/>
  <c r="C2191" i="14"/>
  <c r="C2190" i="14"/>
  <c r="C2189" i="14"/>
  <c r="C2188" i="14"/>
  <c r="C2187" i="14"/>
  <c r="C2186" i="14"/>
  <c r="C2185" i="14"/>
  <c r="C2184" i="14"/>
  <c r="C2183" i="14"/>
  <c r="C2182" i="14"/>
  <c r="C2181" i="14"/>
  <c r="C2180" i="14"/>
  <c r="C2179" i="14"/>
  <c r="C2178" i="14"/>
  <c r="C2177" i="14"/>
  <c r="C2176" i="14"/>
  <c r="C2175" i="14"/>
  <c r="C2174" i="14"/>
  <c r="C2173" i="14"/>
  <c r="C2172" i="14"/>
  <c r="C2171" i="14"/>
  <c r="C2170" i="14"/>
  <c r="C2169" i="14"/>
  <c r="C2168" i="14"/>
  <c r="C2167" i="14"/>
  <c r="C2166" i="14"/>
  <c r="C2165" i="14"/>
  <c r="C2164" i="14"/>
  <c r="C2163" i="14"/>
  <c r="C2162" i="14"/>
  <c r="C2161" i="14"/>
  <c r="C2160" i="14"/>
  <c r="C2159" i="14"/>
  <c r="C2158" i="14"/>
  <c r="C2157" i="14"/>
  <c r="C2156" i="14"/>
  <c r="C2155" i="14"/>
  <c r="C2154" i="14"/>
  <c r="C2153" i="14"/>
  <c r="C2152" i="14"/>
  <c r="C2151" i="14"/>
  <c r="C2150" i="14"/>
  <c r="C2149" i="14"/>
  <c r="C2148" i="14"/>
  <c r="C2147" i="14"/>
  <c r="C2146" i="14"/>
  <c r="C2145" i="14"/>
  <c r="C2144" i="14"/>
  <c r="C2143" i="14"/>
  <c r="C2142" i="14"/>
  <c r="C2141" i="14"/>
  <c r="C2140" i="14"/>
  <c r="C2139" i="14"/>
  <c r="C2138" i="14"/>
  <c r="C2137" i="14"/>
  <c r="C2136" i="14"/>
  <c r="C2135" i="14"/>
  <c r="C2134" i="14"/>
  <c r="C2133" i="14"/>
  <c r="C2132" i="14"/>
  <c r="C2131" i="14"/>
  <c r="C2130" i="14"/>
  <c r="C2129" i="14"/>
  <c r="C2128" i="14"/>
  <c r="C2127" i="14"/>
  <c r="C2126" i="14"/>
  <c r="C2125" i="14"/>
  <c r="C2124" i="14"/>
  <c r="C2123" i="14"/>
  <c r="C2122" i="14"/>
  <c r="C2121" i="14"/>
  <c r="C2120" i="14"/>
  <c r="C2119" i="14"/>
  <c r="C2118" i="14"/>
  <c r="C2117" i="14"/>
  <c r="C2116" i="14"/>
  <c r="C2115" i="14"/>
  <c r="C2114" i="14"/>
  <c r="C2113" i="14"/>
  <c r="C2112" i="14"/>
  <c r="C2111" i="14"/>
  <c r="C2110" i="14"/>
  <c r="C2109" i="14"/>
  <c r="C2108" i="14"/>
  <c r="C2107" i="14"/>
  <c r="C2106" i="14"/>
  <c r="C2105" i="14"/>
  <c r="C2104" i="14"/>
  <c r="C2103" i="14"/>
  <c r="C2102" i="14"/>
  <c r="C2101" i="14"/>
  <c r="C2100" i="14"/>
  <c r="C2099" i="14"/>
  <c r="C2098" i="14"/>
  <c r="C2097" i="14"/>
  <c r="C2096" i="14"/>
  <c r="C2095" i="14"/>
  <c r="C2094" i="14"/>
  <c r="C2093" i="14"/>
  <c r="C2092" i="14"/>
  <c r="C2091" i="14"/>
  <c r="C2090" i="14"/>
  <c r="C2089" i="14"/>
  <c r="C2088" i="14"/>
  <c r="C2087" i="14"/>
  <c r="C2086" i="14"/>
  <c r="C2085" i="14"/>
  <c r="C2084" i="14"/>
  <c r="C2083" i="14"/>
  <c r="C2082" i="14"/>
  <c r="C2081" i="14"/>
  <c r="C2080" i="14"/>
  <c r="C2079" i="14"/>
  <c r="C2078" i="14"/>
  <c r="C2077" i="14"/>
  <c r="C2076" i="14"/>
  <c r="C2075" i="14"/>
  <c r="C2074" i="14"/>
  <c r="C2073" i="14"/>
  <c r="C2072" i="14"/>
  <c r="C2071" i="14"/>
  <c r="C2070" i="14"/>
  <c r="C2069" i="14"/>
  <c r="C2068" i="14"/>
  <c r="C2067" i="14"/>
  <c r="C2066" i="14"/>
  <c r="C2065" i="14"/>
  <c r="C2064" i="14"/>
  <c r="C2063" i="14"/>
  <c r="C2062" i="14"/>
  <c r="C2061" i="14"/>
  <c r="C2060" i="14"/>
  <c r="C2059" i="14"/>
  <c r="C2058" i="14"/>
  <c r="C2057" i="14"/>
  <c r="C2056" i="14"/>
  <c r="C2055" i="14"/>
  <c r="C2054" i="14"/>
  <c r="C2053" i="14"/>
  <c r="C2052" i="14"/>
  <c r="C2051" i="14"/>
  <c r="C2050" i="14"/>
  <c r="C2049" i="14"/>
  <c r="C2048" i="14"/>
  <c r="C2047" i="14"/>
  <c r="C2046" i="14"/>
  <c r="C2045" i="14"/>
  <c r="C2044" i="14"/>
  <c r="C2043" i="14"/>
  <c r="C2042" i="14"/>
  <c r="C2041" i="14"/>
  <c r="C2040" i="14"/>
  <c r="C2039" i="14"/>
  <c r="C2038" i="14"/>
  <c r="C2037" i="14"/>
  <c r="C2036" i="14"/>
  <c r="C2035" i="14"/>
  <c r="C2034" i="14"/>
  <c r="C2033" i="14"/>
  <c r="C2032" i="14"/>
  <c r="C2031" i="14"/>
  <c r="C2030" i="14"/>
  <c r="C2029" i="14"/>
  <c r="C2028" i="14"/>
  <c r="C2027" i="14"/>
  <c r="C2026" i="14"/>
  <c r="C2025" i="14"/>
  <c r="C2024" i="14"/>
  <c r="C2023" i="14"/>
  <c r="C2022" i="14"/>
  <c r="C2021" i="14"/>
  <c r="C2020" i="14"/>
  <c r="C2019" i="14"/>
  <c r="C2018" i="14"/>
  <c r="C2017" i="14"/>
  <c r="C2016" i="14"/>
  <c r="C2015" i="14"/>
  <c r="C2014" i="14"/>
  <c r="C2013" i="14"/>
  <c r="C2012" i="14"/>
  <c r="C2011" i="14"/>
  <c r="C2010" i="14"/>
  <c r="C2009" i="14"/>
  <c r="C2008" i="14"/>
  <c r="C2007" i="14"/>
  <c r="C2006" i="14"/>
  <c r="C2005" i="14"/>
  <c r="C2004" i="14"/>
  <c r="C2003" i="14"/>
  <c r="C2002" i="14"/>
  <c r="C2001" i="14"/>
  <c r="C2000" i="14"/>
  <c r="C1999" i="14"/>
  <c r="C1998" i="14"/>
  <c r="C1997" i="14"/>
  <c r="C1996" i="14"/>
  <c r="C1995" i="14"/>
  <c r="C1994" i="14"/>
  <c r="C1993" i="14"/>
  <c r="C1992" i="14"/>
  <c r="C1991" i="14"/>
  <c r="C1990" i="14"/>
  <c r="C1989" i="14"/>
  <c r="C1988" i="14"/>
  <c r="C1987" i="14"/>
  <c r="C1986" i="14"/>
  <c r="C1985" i="14"/>
  <c r="C1984" i="14"/>
  <c r="C1983" i="14"/>
  <c r="C1982" i="14"/>
  <c r="C1981" i="14"/>
  <c r="C1980" i="14"/>
  <c r="C1979" i="14"/>
  <c r="C1978" i="14"/>
  <c r="C1977" i="14"/>
  <c r="C1976" i="14"/>
  <c r="C1975" i="14"/>
  <c r="C1974" i="14"/>
  <c r="C1973" i="14"/>
  <c r="C1972" i="14"/>
  <c r="C1971" i="14"/>
  <c r="C1970" i="14"/>
  <c r="C1969" i="14"/>
  <c r="C1968" i="14"/>
  <c r="C1967" i="14"/>
  <c r="C1966" i="14"/>
  <c r="C1965" i="14"/>
  <c r="C1964" i="14"/>
  <c r="C1963" i="14"/>
  <c r="C1962" i="14"/>
  <c r="C1961" i="14"/>
  <c r="C1960" i="14"/>
  <c r="C1959" i="14"/>
  <c r="C1958" i="14"/>
  <c r="C1957" i="14"/>
  <c r="C1956" i="14"/>
  <c r="C1955" i="14"/>
  <c r="C1954" i="14"/>
  <c r="C1953" i="14"/>
  <c r="C1952" i="14"/>
  <c r="C1951" i="14"/>
  <c r="C1950" i="14"/>
  <c r="C1949" i="14"/>
  <c r="C1948" i="14"/>
  <c r="C1947" i="14"/>
  <c r="C1946" i="14"/>
  <c r="C1945" i="14"/>
  <c r="C1944" i="14"/>
  <c r="C1943" i="14"/>
  <c r="C1942" i="14"/>
  <c r="C1941" i="14"/>
  <c r="C1940" i="14"/>
  <c r="C1939" i="14"/>
  <c r="C1938" i="14"/>
  <c r="C1937" i="14"/>
  <c r="C1936" i="14"/>
  <c r="C1935" i="14"/>
  <c r="C1934" i="14"/>
  <c r="C1933" i="14"/>
  <c r="C1932" i="14"/>
  <c r="C1931" i="14"/>
  <c r="C1930" i="14"/>
  <c r="C1929" i="14"/>
  <c r="C1928" i="14"/>
  <c r="C1927" i="14"/>
  <c r="C1926" i="14"/>
  <c r="C1925" i="14"/>
  <c r="C1924" i="14"/>
  <c r="C1923" i="14"/>
  <c r="C1922" i="14"/>
  <c r="C1921" i="14"/>
  <c r="C1920" i="14"/>
  <c r="C1919" i="14"/>
  <c r="C1918" i="14"/>
  <c r="C1917" i="14"/>
  <c r="C1916" i="14"/>
  <c r="C1915" i="14"/>
  <c r="C1914" i="14"/>
  <c r="C1913" i="14"/>
  <c r="C1912" i="14"/>
  <c r="C1911" i="14"/>
  <c r="C1910" i="14"/>
  <c r="C1909" i="14"/>
  <c r="C1908" i="14"/>
  <c r="C1907" i="14"/>
  <c r="C1906" i="14"/>
  <c r="C1905" i="14"/>
  <c r="C1904" i="14"/>
  <c r="C1903" i="14"/>
  <c r="C1902" i="14"/>
  <c r="C1901" i="14"/>
  <c r="C1900" i="14"/>
  <c r="C1899" i="14"/>
  <c r="C1898" i="14"/>
  <c r="C1897" i="14"/>
  <c r="C1896" i="14"/>
  <c r="C1895" i="14"/>
  <c r="C1894" i="14"/>
  <c r="C1893" i="14"/>
  <c r="C1892" i="14"/>
  <c r="C1891" i="14"/>
  <c r="C1890" i="14"/>
  <c r="C1889" i="14"/>
  <c r="C1888" i="14"/>
  <c r="C1887" i="14"/>
  <c r="C1886" i="14"/>
  <c r="C1885" i="14"/>
  <c r="C1884" i="14"/>
  <c r="C1883" i="14"/>
  <c r="C1882" i="14"/>
  <c r="C1881" i="14"/>
  <c r="C1880" i="14"/>
  <c r="C1879" i="14"/>
  <c r="C1878" i="14"/>
  <c r="C1877" i="14"/>
  <c r="C1876" i="14"/>
  <c r="C1875" i="14"/>
  <c r="C1874" i="14"/>
  <c r="C1873" i="14"/>
  <c r="C1872" i="14"/>
  <c r="C1871" i="14"/>
  <c r="C1870" i="14"/>
  <c r="C1869" i="14"/>
  <c r="C1868" i="14"/>
  <c r="C1867" i="14"/>
  <c r="C1866" i="14"/>
  <c r="C1865" i="14"/>
  <c r="C1864" i="14"/>
  <c r="C1863" i="14"/>
  <c r="C1862" i="14"/>
  <c r="C1861" i="14"/>
  <c r="C1860" i="14"/>
  <c r="C1859" i="14"/>
  <c r="C1858" i="14"/>
  <c r="C1857" i="14"/>
  <c r="C1856" i="14"/>
  <c r="C1855" i="14"/>
  <c r="C1854" i="14"/>
  <c r="C1853" i="14"/>
  <c r="C1852" i="14"/>
  <c r="C1851" i="14"/>
  <c r="C1850" i="14"/>
  <c r="C1849" i="14"/>
  <c r="C1848" i="14"/>
  <c r="C1847" i="14"/>
  <c r="C1846" i="14"/>
  <c r="C1845" i="14"/>
  <c r="C1844" i="14"/>
  <c r="C1843" i="14"/>
  <c r="C1842" i="14"/>
  <c r="C1841" i="14"/>
  <c r="C1840" i="14"/>
  <c r="C1839" i="14"/>
  <c r="C1838" i="14"/>
  <c r="C1837" i="14"/>
  <c r="C1836" i="14"/>
  <c r="C1835" i="14"/>
  <c r="C1834" i="14"/>
  <c r="C1833" i="14"/>
  <c r="C1832" i="14"/>
  <c r="C1831" i="14"/>
  <c r="C1830" i="14"/>
  <c r="C1829" i="14"/>
  <c r="C1828" i="14"/>
  <c r="C1827" i="14"/>
  <c r="C1826" i="14"/>
  <c r="C1825" i="14"/>
  <c r="C1824" i="14"/>
  <c r="C1823" i="14"/>
  <c r="C1822" i="14"/>
  <c r="C1821" i="14"/>
  <c r="C1820" i="14"/>
  <c r="C1819" i="14"/>
  <c r="C1818" i="14"/>
  <c r="C1817" i="14"/>
  <c r="C1816" i="14"/>
  <c r="C1815" i="14"/>
  <c r="C1814" i="14"/>
  <c r="C1813" i="14"/>
  <c r="C1812" i="14"/>
  <c r="C1811" i="14"/>
  <c r="C1810" i="14"/>
  <c r="C1809" i="14"/>
  <c r="C1808" i="14"/>
  <c r="C1807" i="14"/>
  <c r="C1806" i="14"/>
  <c r="C1805" i="14"/>
  <c r="C1804" i="14"/>
  <c r="C1803" i="14"/>
  <c r="C1802" i="14"/>
  <c r="C1801" i="14"/>
  <c r="C1800" i="14"/>
  <c r="C1799" i="14"/>
  <c r="C1798" i="14"/>
  <c r="C1797" i="14"/>
  <c r="C1796" i="14"/>
  <c r="C1795" i="14"/>
  <c r="C1794" i="14"/>
  <c r="C1793" i="14"/>
  <c r="C1792" i="14"/>
  <c r="C1791" i="14"/>
  <c r="C1790" i="14"/>
  <c r="C1789" i="14"/>
  <c r="C1788" i="14"/>
  <c r="C1787" i="14"/>
  <c r="C1786" i="14"/>
  <c r="C1785" i="14"/>
  <c r="C1784" i="14"/>
  <c r="C1783" i="14"/>
  <c r="C1782" i="14"/>
  <c r="C1781" i="14"/>
  <c r="C1780" i="14"/>
  <c r="C1779" i="14"/>
  <c r="C1778" i="14"/>
  <c r="C1777" i="14"/>
  <c r="C1776" i="14"/>
  <c r="C1775" i="14"/>
  <c r="C1774" i="14"/>
  <c r="C1773" i="14"/>
  <c r="C1772" i="14"/>
  <c r="C1771" i="14"/>
  <c r="C1770" i="14"/>
  <c r="C1769" i="14"/>
  <c r="C1768" i="14"/>
  <c r="C1767" i="14"/>
  <c r="C1766" i="14"/>
  <c r="C1765" i="14"/>
  <c r="C1764" i="14"/>
  <c r="C1763" i="14"/>
  <c r="C1762" i="14"/>
  <c r="C1761" i="14"/>
  <c r="C1760" i="14"/>
  <c r="C1759" i="14"/>
  <c r="C1758" i="14"/>
  <c r="C1757" i="14"/>
  <c r="C1756" i="14"/>
  <c r="C1755" i="14"/>
  <c r="C1754" i="14"/>
  <c r="C1753" i="14"/>
  <c r="C1752" i="14"/>
  <c r="C1751" i="14"/>
  <c r="C1750" i="14"/>
  <c r="C1749" i="14"/>
  <c r="C1748" i="14"/>
  <c r="C1747" i="14"/>
  <c r="C1746" i="14"/>
  <c r="C1745" i="14"/>
  <c r="C1744" i="14"/>
  <c r="C1743" i="14"/>
  <c r="C1742" i="14"/>
  <c r="C1741" i="14"/>
  <c r="C1740" i="14"/>
  <c r="C1739" i="14"/>
  <c r="C1738" i="14"/>
  <c r="C1737" i="14"/>
  <c r="C1736" i="14"/>
  <c r="C1735" i="14"/>
  <c r="C1734" i="14"/>
  <c r="C1733" i="14"/>
  <c r="C1732" i="14"/>
  <c r="C1731" i="14"/>
  <c r="C1730" i="14"/>
  <c r="C1729" i="14"/>
  <c r="C1728" i="14"/>
  <c r="C1727" i="14"/>
  <c r="C1726" i="14"/>
  <c r="C1725" i="14"/>
  <c r="C1724" i="14"/>
  <c r="C1723" i="14"/>
  <c r="C1722" i="14"/>
  <c r="C1721" i="14"/>
  <c r="C1720" i="14"/>
  <c r="C1719" i="14"/>
  <c r="C1718" i="14"/>
  <c r="C1717" i="14"/>
  <c r="C1716" i="14"/>
  <c r="C1715" i="14"/>
  <c r="C1714" i="14"/>
  <c r="C1713" i="14"/>
  <c r="C1712" i="14"/>
  <c r="C1711" i="14"/>
  <c r="C1710" i="14"/>
  <c r="C1709" i="14"/>
  <c r="C1708" i="14"/>
  <c r="C1707" i="14"/>
  <c r="C1706" i="14"/>
  <c r="C1705" i="14"/>
  <c r="C1704" i="14"/>
  <c r="C1703" i="14"/>
  <c r="C1702" i="14"/>
  <c r="C1701" i="14"/>
  <c r="C1700" i="14"/>
  <c r="C1699" i="14"/>
  <c r="C1698" i="14"/>
  <c r="C1697" i="14"/>
  <c r="C1696" i="14"/>
  <c r="C1695" i="14"/>
  <c r="C1694" i="14"/>
  <c r="C1693" i="14"/>
  <c r="C1692" i="14"/>
  <c r="C1691" i="14"/>
  <c r="C1690" i="14"/>
  <c r="C1689" i="14"/>
  <c r="C1688" i="14"/>
  <c r="C1687" i="14"/>
  <c r="C1686" i="14"/>
  <c r="C1685" i="14"/>
  <c r="C1684" i="14"/>
  <c r="C1683" i="14"/>
  <c r="C1682" i="14"/>
  <c r="C1681" i="14"/>
  <c r="C1680" i="14"/>
  <c r="C1679" i="14"/>
  <c r="C1678" i="14"/>
  <c r="C1677" i="14"/>
  <c r="C1676" i="14"/>
  <c r="C1675" i="14"/>
  <c r="C1674" i="14"/>
  <c r="C1673" i="14"/>
  <c r="C1672" i="14"/>
  <c r="C1671" i="14"/>
  <c r="C1670" i="14"/>
  <c r="C1669" i="14"/>
  <c r="C1668" i="14"/>
  <c r="C1667" i="14"/>
  <c r="C1666" i="14"/>
  <c r="C1665" i="14"/>
  <c r="C1664" i="14"/>
  <c r="C1663" i="14"/>
  <c r="C1662" i="14"/>
  <c r="C1661" i="14"/>
  <c r="C1660" i="14"/>
  <c r="C1659" i="14"/>
  <c r="C1658" i="14"/>
  <c r="C1657" i="14"/>
  <c r="C1656" i="14"/>
  <c r="C1655" i="14"/>
  <c r="C1654" i="14"/>
  <c r="C1653" i="14"/>
  <c r="C1652" i="14"/>
  <c r="C1651" i="14"/>
  <c r="C1650" i="14"/>
  <c r="C1649" i="14"/>
  <c r="C1648" i="14"/>
  <c r="C1647" i="14"/>
  <c r="C1646" i="14"/>
  <c r="C1645" i="14"/>
  <c r="C1644" i="14"/>
  <c r="C1643" i="14"/>
  <c r="C1642" i="14"/>
  <c r="C1641" i="14"/>
  <c r="C1640" i="14"/>
  <c r="C1639" i="14"/>
  <c r="C1638" i="14"/>
  <c r="C1637" i="14"/>
  <c r="C1636" i="14"/>
  <c r="C1635" i="14"/>
  <c r="C1634" i="14"/>
  <c r="C1633" i="14"/>
  <c r="C1632" i="14"/>
  <c r="C1631" i="14"/>
  <c r="C1630" i="14"/>
  <c r="C1629" i="14"/>
  <c r="C1628" i="14"/>
  <c r="C1627" i="14"/>
  <c r="C1626" i="14"/>
  <c r="C1625" i="14"/>
  <c r="C1624" i="14"/>
  <c r="C1623" i="14"/>
  <c r="C1622" i="14"/>
  <c r="C1621" i="14"/>
  <c r="C1620" i="14"/>
  <c r="C1619" i="14"/>
  <c r="C1618" i="14"/>
  <c r="C1617" i="14"/>
  <c r="C1616" i="14"/>
  <c r="C1615" i="14"/>
  <c r="C1614" i="14"/>
  <c r="C1613" i="14"/>
  <c r="C1612" i="14"/>
  <c r="C1611" i="14"/>
  <c r="C1610" i="14"/>
  <c r="C1609" i="14"/>
  <c r="C1608" i="14"/>
  <c r="C1607" i="14"/>
  <c r="C1606" i="14"/>
  <c r="C1605" i="14"/>
  <c r="C1604" i="14"/>
  <c r="C1603" i="14"/>
  <c r="C1602" i="14"/>
  <c r="C1601" i="14"/>
  <c r="C1600" i="14"/>
  <c r="C1599" i="14"/>
  <c r="C1598" i="14"/>
  <c r="C1597" i="14"/>
  <c r="C1596" i="14"/>
  <c r="C1595" i="14"/>
  <c r="C1594" i="14"/>
  <c r="C1593" i="14"/>
  <c r="C1592" i="14"/>
  <c r="C1591" i="14"/>
  <c r="C1590" i="14"/>
  <c r="C1589" i="14"/>
  <c r="C1588" i="14"/>
  <c r="C1587" i="14"/>
  <c r="C1586" i="14"/>
  <c r="C1585" i="14"/>
  <c r="C1584" i="14"/>
  <c r="C1583" i="14"/>
  <c r="C1582" i="14"/>
  <c r="C1581" i="14"/>
  <c r="C1580" i="14"/>
  <c r="C1579" i="14"/>
  <c r="C1578" i="14"/>
  <c r="C1577" i="14"/>
  <c r="C1576" i="14"/>
  <c r="C1575" i="14"/>
  <c r="C1574" i="14"/>
  <c r="C1573" i="14"/>
  <c r="C1572" i="14"/>
  <c r="C1571" i="14"/>
  <c r="C1570" i="14"/>
  <c r="C1569" i="14"/>
  <c r="C1568" i="14"/>
  <c r="C1567" i="14"/>
  <c r="C1566" i="14"/>
  <c r="C1565" i="14"/>
  <c r="C1564" i="14"/>
  <c r="C1563" i="14"/>
  <c r="C1562" i="14"/>
  <c r="C1561" i="14"/>
  <c r="C1560" i="14"/>
  <c r="C1559" i="14"/>
  <c r="C1558" i="14"/>
  <c r="C1557" i="14"/>
  <c r="C1556" i="14"/>
  <c r="C1555" i="14"/>
  <c r="C1554" i="14"/>
  <c r="C1553" i="14"/>
  <c r="C1552" i="14"/>
  <c r="C1551" i="14"/>
  <c r="C1550" i="14"/>
  <c r="C1549" i="14"/>
  <c r="C1548" i="14"/>
  <c r="C1547" i="14"/>
  <c r="C1546" i="14"/>
  <c r="C1545" i="14"/>
  <c r="C1544" i="14"/>
  <c r="C1543" i="14"/>
  <c r="C1542" i="14"/>
  <c r="C1541" i="14"/>
  <c r="C1540" i="14"/>
  <c r="C1539" i="14"/>
  <c r="C1538" i="14"/>
  <c r="C1537" i="14"/>
  <c r="C1536" i="14"/>
  <c r="C1535" i="14"/>
  <c r="C1534" i="14"/>
  <c r="C1533" i="14"/>
  <c r="C1532" i="14"/>
  <c r="C1531" i="14"/>
  <c r="C1530" i="14"/>
  <c r="C1529" i="14"/>
  <c r="C1528" i="14"/>
  <c r="C1527" i="14"/>
  <c r="C1526" i="14"/>
  <c r="C1525" i="14"/>
  <c r="C1524" i="14"/>
  <c r="C1523" i="14"/>
  <c r="C1522" i="14"/>
  <c r="C1521" i="14"/>
  <c r="C1520" i="14"/>
  <c r="C1519" i="14"/>
  <c r="C1518" i="14"/>
  <c r="C1517" i="14"/>
  <c r="C1516" i="14"/>
  <c r="C1515" i="14"/>
  <c r="C1514" i="14"/>
  <c r="C1513" i="14"/>
  <c r="C1512" i="14"/>
  <c r="C1511" i="14"/>
  <c r="C1510" i="14"/>
  <c r="C1509" i="14"/>
  <c r="C1508" i="14"/>
  <c r="C1507" i="14"/>
  <c r="C1506" i="14"/>
  <c r="C1505" i="14"/>
  <c r="C1504" i="14"/>
  <c r="C1503" i="14"/>
  <c r="C1502" i="14"/>
  <c r="C1501" i="14"/>
  <c r="C1500" i="14"/>
  <c r="C1499" i="14"/>
  <c r="C1498" i="14"/>
  <c r="C1497" i="14"/>
  <c r="C1496" i="14"/>
  <c r="C1495" i="14"/>
  <c r="C1494" i="14"/>
  <c r="C1493" i="14"/>
  <c r="C1492" i="14"/>
  <c r="C1491" i="14"/>
  <c r="C1490" i="14"/>
  <c r="C1489" i="14"/>
  <c r="C1488" i="14"/>
  <c r="C1487" i="14"/>
  <c r="C1486" i="14"/>
  <c r="C1485" i="14"/>
  <c r="C1484" i="14"/>
  <c r="C1483" i="14"/>
  <c r="C1482" i="14"/>
  <c r="C1481" i="14"/>
  <c r="C1480" i="14"/>
  <c r="C1479" i="14"/>
  <c r="C1478" i="14"/>
  <c r="C1477" i="14"/>
  <c r="C1476" i="14"/>
  <c r="C1475" i="14"/>
  <c r="C1474" i="14"/>
  <c r="C1473" i="14"/>
  <c r="C1472" i="14"/>
  <c r="C1471" i="14"/>
  <c r="C1470" i="14"/>
  <c r="C1469" i="14"/>
  <c r="C1468" i="14"/>
  <c r="C1467" i="14"/>
  <c r="C1466" i="14"/>
  <c r="C1465" i="14"/>
  <c r="C1464" i="14"/>
  <c r="C1463" i="14"/>
  <c r="C1462" i="14"/>
  <c r="C1461" i="14"/>
  <c r="C1460" i="14"/>
  <c r="C1459" i="14"/>
  <c r="C1458" i="14"/>
  <c r="C1457" i="14"/>
  <c r="C1456" i="14"/>
  <c r="C1455" i="14"/>
  <c r="C1454" i="14"/>
  <c r="C1453" i="14"/>
  <c r="C1452" i="14"/>
  <c r="C1451" i="14"/>
  <c r="C1450" i="14"/>
  <c r="C1449" i="14"/>
  <c r="C1448" i="14"/>
  <c r="C1447" i="14"/>
  <c r="C1446" i="14"/>
  <c r="C1445" i="14"/>
  <c r="C1444" i="14"/>
  <c r="C1443" i="14"/>
  <c r="C1442" i="14"/>
  <c r="C1441" i="14"/>
  <c r="C1440" i="14"/>
  <c r="C1439" i="14"/>
  <c r="C1438" i="14"/>
  <c r="C1437" i="14"/>
  <c r="C1436" i="14"/>
  <c r="C1435" i="14"/>
  <c r="C1434" i="14"/>
  <c r="C1433" i="14"/>
  <c r="C1432" i="14"/>
  <c r="C1431" i="14"/>
  <c r="C1430" i="14"/>
  <c r="C1429" i="14"/>
  <c r="C1428" i="14"/>
  <c r="C1427" i="14"/>
  <c r="C1426" i="14"/>
  <c r="C1425" i="14"/>
  <c r="C1424" i="14"/>
  <c r="C1423" i="14"/>
  <c r="C1422" i="14"/>
  <c r="C1421" i="14"/>
  <c r="C1420" i="14"/>
  <c r="C1419" i="14"/>
  <c r="C1418" i="14"/>
  <c r="C1417" i="14"/>
  <c r="C1416" i="14"/>
  <c r="C1415" i="14"/>
  <c r="C1414" i="14"/>
  <c r="C1413" i="14"/>
  <c r="C1412" i="14"/>
  <c r="C1411" i="14"/>
  <c r="C1410" i="14"/>
  <c r="C1409" i="14"/>
  <c r="C1408" i="14"/>
  <c r="C1407" i="14"/>
  <c r="C1406" i="14"/>
  <c r="C1405" i="14"/>
  <c r="C1404" i="14"/>
  <c r="C1403" i="14"/>
  <c r="C1402" i="14"/>
  <c r="C1401" i="14"/>
  <c r="C1400" i="14"/>
  <c r="C1399" i="14"/>
  <c r="C1398" i="14"/>
  <c r="C1397" i="14"/>
  <c r="C1396" i="14"/>
  <c r="C1395" i="14"/>
  <c r="C1394" i="14"/>
  <c r="C1393" i="14"/>
  <c r="C1392" i="14"/>
  <c r="C1391" i="14"/>
  <c r="C1390" i="14"/>
  <c r="C1389" i="14"/>
  <c r="C1388" i="14"/>
  <c r="C1387" i="14"/>
  <c r="C1386" i="14"/>
  <c r="C1385" i="14"/>
  <c r="C1384" i="14"/>
  <c r="C1383" i="14"/>
  <c r="C1382" i="14"/>
  <c r="C1381" i="14"/>
  <c r="C1380" i="14"/>
  <c r="C1379" i="14"/>
  <c r="C1378" i="14"/>
  <c r="C1377" i="14"/>
  <c r="C1376" i="14"/>
  <c r="C1375" i="14"/>
  <c r="C1374" i="14"/>
  <c r="C1373" i="14"/>
  <c r="C1372" i="14"/>
  <c r="C1371" i="14"/>
  <c r="C1370" i="14"/>
  <c r="C1369" i="14"/>
  <c r="C1368" i="14"/>
  <c r="C1367" i="14"/>
  <c r="C1366" i="14"/>
  <c r="C1365" i="14"/>
  <c r="C1364" i="14"/>
  <c r="C1363" i="14"/>
  <c r="C1362" i="14"/>
  <c r="C1361" i="14"/>
  <c r="C1360" i="14"/>
  <c r="C1359" i="14"/>
  <c r="C1358" i="14"/>
  <c r="C1357" i="14"/>
  <c r="C1356" i="14"/>
  <c r="C1355" i="14"/>
  <c r="C1354" i="14"/>
  <c r="C1353" i="14"/>
  <c r="C1352" i="14"/>
  <c r="C1351" i="14"/>
  <c r="C1350" i="14"/>
  <c r="C1349" i="14"/>
  <c r="C1348" i="14"/>
  <c r="C1347" i="14"/>
  <c r="C1346" i="14"/>
  <c r="C1345" i="14"/>
  <c r="C1344" i="14"/>
  <c r="C1343" i="14"/>
  <c r="C1342" i="14"/>
  <c r="C1341" i="14"/>
  <c r="C1340" i="14"/>
  <c r="C1339" i="14"/>
  <c r="C1338" i="14"/>
  <c r="C1337" i="14"/>
  <c r="C1336" i="14"/>
  <c r="C1335" i="14"/>
  <c r="C1334" i="14"/>
  <c r="C1333" i="14"/>
  <c r="C1332" i="14"/>
  <c r="C1331" i="14"/>
  <c r="C1330" i="14"/>
  <c r="C1329" i="14"/>
  <c r="C1328" i="14"/>
  <c r="C1327" i="14"/>
  <c r="C1326" i="14"/>
  <c r="C1325" i="14"/>
  <c r="C1324" i="14"/>
  <c r="C1323" i="14"/>
  <c r="C1322" i="14"/>
  <c r="C1321" i="14"/>
  <c r="C1320" i="14"/>
  <c r="C1319" i="14"/>
  <c r="C1318" i="14"/>
  <c r="C1317" i="14"/>
  <c r="C1316" i="14"/>
  <c r="C1315" i="14"/>
  <c r="C1314" i="14"/>
  <c r="C1313" i="14"/>
  <c r="C1312" i="14"/>
  <c r="C1311" i="14"/>
  <c r="C1310" i="14"/>
  <c r="C1309" i="14"/>
  <c r="C1308" i="14"/>
  <c r="C1307" i="14"/>
  <c r="C1306" i="14"/>
  <c r="C1305" i="14"/>
  <c r="C1304" i="14"/>
  <c r="C1303" i="14"/>
  <c r="C1302" i="14"/>
  <c r="C1301" i="14"/>
  <c r="C1300" i="14"/>
  <c r="C1299" i="14"/>
  <c r="C1298" i="14"/>
  <c r="C1297" i="14"/>
  <c r="C1296" i="14"/>
  <c r="C1295" i="14"/>
  <c r="C1294" i="14"/>
  <c r="C1293" i="14"/>
  <c r="C1292" i="14"/>
  <c r="C1291" i="14"/>
  <c r="C1290" i="14"/>
  <c r="C1289" i="14"/>
  <c r="C1288" i="14"/>
  <c r="C1287" i="14"/>
  <c r="C1286" i="14"/>
  <c r="C1285" i="14"/>
  <c r="C1284" i="14"/>
  <c r="C1283" i="14"/>
  <c r="C1282" i="14"/>
  <c r="C1281" i="14"/>
  <c r="C1280" i="14"/>
  <c r="C1279" i="14"/>
  <c r="C1278" i="14"/>
  <c r="C1277" i="14"/>
  <c r="C1276" i="14"/>
  <c r="C1275" i="14"/>
  <c r="C1274" i="14"/>
  <c r="C1273" i="14"/>
  <c r="C1272" i="14"/>
  <c r="C1271" i="14"/>
  <c r="C1270" i="14"/>
  <c r="C1269" i="14"/>
  <c r="C1268" i="14"/>
  <c r="C1267" i="14"/>
  <c r="C1266" i="14"/>
  <c r="C1265" i="14"/>
  <c r="C1264" i="14"/>
  <c r="C1263" i="14"/>
  <c r="C1262" i="14"/>
  <c r="C1261" i="14"/>
  <c r="C1260" i="14"/>
  <c r="C1259" i="14"/>
  <c r="C1258" i="14"/>
  <c r="C1257" i="14"/>
  <c r="C1256" i="14"/>
  <c r="C1255" i="14"/>
  <c r="C1254" i="14"/>
  <c r="C1253" i="14"/>
  <c r="C1252" i="14"/>
  <c r="C1251" i="14"/>
  <c r="C1250" i="14"/>
  <c r="C1249" i="14"/>
  <c r="C1248" i="14"/>
  <c r="C1247" i="14"/>
  <c r="C1246" i="14"/>
  <c r="C1245" i="14"/>
  <c r="C1244" i="14"/>
  <c r="C1243" i="14"/>
  <c r="C1242" i="14"/>
  <c r="C1241" i="14"/>
  <c r="C1240" i="14"/>
  <c r="C1239" i="14"/>
  <c r="C1238" i="14"/>
  <c r="C1237" i="14"/>
  <c r="C1236" i="14"/>
  <c r="C1235" i="14"/>
  <c r="C1234" i="14"/>
  <c r="C1233" i="14"/>
  <c r="C1232" i="14"/>
  <c r="C1231" i="14"/>
  <c r="C1230" i="14"/>
  <c r="C1229" i="14"/>
  <c r="C1228" i="14"/>
  <c r="C1227" i="14"/>
  <c r="C1226" i="14"/>
  <c r="C1225" i="14"/>
  <c r="C1224" i="14"/>
  <c r="C1223" i="14"/>
  <c r="C1222" i="14"/>
  <c r="C1221" i="14"/>
  <c r="C1220" i="14"/>
  <c r="C1219" i="14"/>
  <c r="C1218" i="14"/>
  <c r="C1217" i="14"/>
  <c r="C1216" i="14"/>
  <c r="C1215" i="14"/>
  <c r="C1214" i="14"/>
  <c r="C1213" i="14"/>
  <c r="C1212" i="14"/>
  <c r="C1211" i="14"/>
  <c r="C1210" i="14"/>
  <c r="C1209" i="14"/>
  <c r="C1208" i="14"/>
  <c r="C1207" i="14"/>
  <c r="C1206" i="14"/>
  <c r="C1205" i="14"/>
  <c r="C1204" i="14"/>
  <c r="C1203" i="14"/>
  <c r="C1202" i="14"/>
  <c r="C1201" i="14"/>
  <c r="C1200" i="14"/>
  <c r="C1199" i="14"/>
  <c r="C1198" i="14"/>
  <c r="C1197" i="14"/>
  <c r="C1196" i="14"/>
  <c r="C1195" i="14"/>
  <c r="C1194" i="14"/>
  <c r="C1193" i="14"/>
  <c r="C1192" i="14"/>
  <c r="C1191" i="14"/>
  <c r="C1190" i="14"/>
  <c r="C1189" i="14"/>
  <c r="C1188" i="14"/>
  <c r="C1187" i="14"/>
  <c r="C1186" i="14"/>
  <c r="C1185" i="14"/>
  <c r="C1184" i="14"/>
  <c r="C1183" i="14"/>
  <c r="C1182" i="14"/>
  <c r="C1181" i="14"/>
  <c r="C1180" i="14"/>
  <c r="C1179" i="14"/>
  <c r="C1178" i="14"/>
  <c r="C1177" i="14"/>
  <c r="C1176" i="14"/>
  <c r="C1175" i="14"/>
  <c r="C1174" i="14"/>
  <c r="C1173" i="14"/>
  <c r="C1172" i="14"/>
  <c r="C1171" i="14"/>
  <c r="C1170" i="14"/>
  <c r="C1169" i="14"/>
  <c r="C1168" i="14"/>
  <c r="C1167" i="14"/>
  <c r="C1166" i="14"/>
  <c r="C1165" i="14"/>
  <c r="C1164" i="14"/>
  <c r="C1163" i="14"/>
  <c r="C1162" i="14"/>
  <c r="C1161" i="14"/>
  <c r="C1160" i="14"/>
  <c r="C1159" i="14"/>
  <c r="C1158" i="14"/>
  <c r="C1157" i="14"/>
  <c r="C1156" i="14"/>
  <c r="C1155" i="14"/>
  <c r="C1154" i="14"/>
  <c r="C1153" i="14"/>
  <c r="C1152" i="14"/>
  <c r="C1151" i="14"/>
  <c r="C1150" i="14"/>
  <c r="C1149" i="14"/>
  <c r="C1148" i="14"/>
  <c r="C1147" i="14"/>
  <c r="C1146" i="14"/>
  <c r="C1145" i="14"/>
  <c r="C1144" i="14"/>
  <c r="C1143" i="14"/>
  <c r="C1142" i="14"/>
  <c r="C1141" i="14"/>
  <c r="C1140" i="14"/>
  <c r="C1139" i="14"/>
  <c r="C1138" i="14"/>
  <c r="C1137" i="14"/>
  <c r="C1136" i="14"/>
  <c r="C1135" i="14"/>
  <c r="C1134" i="14"/>
  <c r="C1133" i="14"/>
  <c r="C1132" i="14"/>
  <c r="C1131" i="14"/>
  <c r="C1130" i="14"/>
  <c r="C1129" i="14"/>
  <c r="C1128" i="14"/>
  <c r="C1127" i="14"/>
  <c r="C1126" i="14"/>
  <c r="C1125" i="14"/>
  <c r="C1124" i="14"/>
  <c r="C1123" i="14"/>
  <c r="C1122" i="14"/>
  <c r="C1121" i="14"/>
  <c r="C1120" i="14"/>
  <c r="C1119" i="14"/>
  <c r="C1118" i="14"/>
  <c r="C1117" i="14"/>
  <c r="C1116" i="14"/>
  <c r="C1115" i="14"/>
  <c r="C1114" i="14"/>
  <c r="C1113" i="14"/>
  <c r="C1112" i="14"/>
  <c r="C1111" i="14"/>
  <c r="C1110" i="14"/>
  <c r="C1109" i="14"/>
  <c r="C1108" i="14"/>
  <c r="C1107" i="14"/>
  <c r="C1106" i="14"/>
  <c r="C1105" i="14"/>
  <c r="C1104" i="14"/>
  <c r="C1103" i="14"/>
  <c r="C1102" i="14"/>
  <c r="C1101" i="14"/>
  <c r="C1100" i="14"/>
  <c r="C1099" i="14"/>
  <c r="C1098" i="14"/>
  <c r="C1097" i="14"/>
  <c r="C1096" i="14"/>
  <c r="C1095" i="14"/>
  <c r="C1094" i="14"/>
  <c r="C1093" i="14"/>
  <c r="C1092" i="14"/>
  <c r="C1091" i="14"/>
  <c r="C1090" i="14"/>
  <c r="C1089" i="14"/>
  <c r="C1088" i="14"/>
  <c r="C1087" i="14"/>
  <c r="C1086" i="14"/>
  <c r="C1085" i="14"/>
  <c r="C1084" i="14"/>
  <c r="C1083" i="14"/>
  <c r="C1082" i="14"/>
  <c r="C1081" i="14"/>
  <c r="C1080" i="14"/>
  <c r="C1079" i="14"/>
  <c r="C1078" i="14"/>
  <c r="C1077" i="14"/>
  <c r="C1076" i="14"/>
  <c r="C1075" i="14"/>
  <c r="C1074" i="14"/>
  <c r="C1073" i="14"/>
  <c r="C1072" i="14"/>
  <c r="C1071" i="14"/>
  <c r="C1070" i="14"/>
  <c r="C1069" i="14"/>
  <c r="C1068" i="14"/>
  <c r="C1067" i="14"/>
  <c r="C1066" i="14"/>
  <c r="C1065" i="14"/>
  <c r="C1064" i="14"/>
  <c r="C1063" i="14"/>
  <c r="C1062" i="14"/>
  <c r="C1061" i="14"/>
  <c r="C1060" i="14"/>
  <c r="C1059" i="14"/>
  <c r="C1058" i="14"/>
  <c r="C1057" i="14"/>
  <c r="C1056" i="14"/>
  <c r="C1055" i="14"/>
  <c r="C1054" i="14"/>
  <c r="C1053" i="14"/>
  <c r="C1052" i="14"/>
  <c r="C1051" i="14"/>
  <c r="C1050" i="14"/>
  <c r="C1049" i="14"/>
  <c r="C1048" i="14"/>
  <c r="C1047" i="14"/>
  <c r="C1046" i="14"/>
  <c r="C1045" i="14"/>
  <c r="C1044" i="14"/>
  <c r="C1043" i="14"/>
  <c r="C1042" i="14"/>
  <c r="C1041" i="14"/>
  <c r="C1040" i="14"/>
  <c r="C1039" i="14"/>
  <c r="C1038" i="14"/>
  <c r="C1037" i="14"/>
  <c r="C1036" i="14"/>
  <c r="C1035" i="14"/>
  <c r="C1034" i="14"/>
  <c r="C1033" i="14"/>
  <c r="C1032" i="14"/>
  <c r="C1031" i="14"/>
  <c r="C1030" i="14"/>
  <c r="C1029" i="14"/>
  <c r="C1028" i="14"/>
  <c r="C1027" i="14"/>
  <c r="C1026" i="14"/>
  <c r="C1025" i="14"/>
  <c r="C1024" i="14"/>
  <c r="C1023" i="14"/>
  <c r="C1022" i="14"/>
  <c r="C1021" i="14"/>
  <c r="C1020" i="14"/>
  <c r="C1019" i="14"/>
  <c r="C1018" i="14"/>
  <c r="C1017" i="14"/>
  <c r="C1016" i="14"/>
  <c r="C1015" i="14"/>
  <c r="C1014" i="14"/>
  <c r="C1013" i="14"/>
  <c r="C1012" i="14"/>
  <c r="C1011" i="14"/>
  <c r="C1010" i="14"/>
  <c r="C1009" i="14"/>
  <c r="C1008" i="14"/>
  <c r="C1007" i="14"/>
  <c r="C1006" i="14"/>
  <c r="C1005" i="14"/>
  <c r="C1004" i="14"/>
  <c r="C1003" i="14"/>
  <c r="C1002" i="14"/>
  <c r="C1001" i="14"/>
  <c r="C1000" i="14"/>
  <c r="C999" i="14"/>
  <c r="C998" i="14"/>
  <c r="C997" i="14"/>
  <c r="C996" i="14"/>
  <c r="C995" i="14"/>
  <c r="C994" i="14"/>
  <c r="C993" i="14"/>
  <c r="C992" i="14"/>
  <c r="C991" i="14"/>
  <c r="C990" i="14"/>
  <c r="C989" i="14"/>
  <c r="C988" i="14"/>
  <c r="C987" i="14"/>
  <c r="C986" i="14"/>
  <c r="C985" i="14"/>
  <c r="C984" i="14"/>
  <c r="C983" i="14"/>
  <c r="C982" i="14"/>
  <c r="C981" i="14"/>
  <c r="C980" i="14"/>
  <c r="C979" i="14"/>
  <c r="C978" i="14"/>
  <c r="C977" i="14"/>
  <c r="C976" i="14"/>
  <c r="C975" i="14"/>
  <c r="C974" i="14"/>
  <c r="C973" i="14"/>
  <c r="C972" i="14"/>
  <c r="C971" i="14"/>
  <c r="C970" i="14"/>
  <c r="C969" i="14"/>
  <c r="C968" i="14"/>
  <c r="C967" i="14"/>
  <c r="C966" i="14"/>
  <c r="C965" i="14"/>
  <c r="C964" i="14"/>
  <c r="C963" i="14"/>
  <c r="C962" i="14"/>
  <c r="C961" i="14"/>
  <c r="C960" i="14"/>
  <c r="C959" i="14"/>
  <c r="C958" i="14"/>
  <c r="C957" i="14"/>
  <c r="C956" i="14"/>
  <c r="C955" i="14"/>
  <c r="C954" i="14"/>
  <c r="C953" i="14"/>
  <c r="C952" i="14"/>
  <c r="C951" i="14"/>
  <c r="C950" i="14"/>
  <c r="C949" i="14"/>
  <c r="C948" i="14"/>
  <c r="C947" i="14"/>
  <c r="C946" i="14"/>
  <c r="C945" i="14"/>
  <c r="C944" i="14"/>
  <c r="C943" i="14"/>
  <c r="C942" i="14"/>
  <c r="C941" i="14"/>
  <c r="C940" i="14"/>
  <c r="C939" i="14"/>
  <c r="C938" i="14"/>
  <c r="C937" i="14"/>
  <c r="C936" i="14"/>
  <c r="C935" i="14"/>
  <c r="C934" i="14"/>
  <c r="C933" i="14"/>
  <c r="C932" i="14"/>
  <c r="C931" i="14"/>
  <c r="C930" i="14"/>
  <c r="C929" i="14"/>
  <c r="C928" i="14"/>
  <c r="C927" i="14"/>
  <c r="C926" i="14"/>
  <c r="C925" i="14"/>
  <c r="C924" i="14"/>
  <c r="C923" i="14"/>
  <c r="C922" i="14"/>
  <c r="C921" i="14"/>
  <c r="C920" i="14"/>
  <c r="C919" i="14"/>
  <c r="C918" i="14"/>
  <c r="C917" i="14"/>
  <c r="C916" i="14"/>
  <c r="C915" i="14"/>
  <c r="C914" i="14"/>
  <c r="C913" i="14"/>
  <c r="C912" i="14"/>
  <c r="C911" i="14"/>
  <c r="C910" i="14"/>
  <c r="C909" i="14"/>
  <c r="C908" i="14"/>
  <c r="C907" i="14"/>
  <c r="C906" i="14"/>
  <c r="C905" i="14"/>
  <c r="C904" i="14"/>
  <c r="C903" i="14"/>
  <c r="C902" i="14"/>
  <c r="C901" i="14"/>
  <c r="C900" i="14"/>
  <c r="C899" i="14"/>
  <c r="C898" i="14"/>
  <c r="C897" i="14"/>
  <c r="C896" i="14"/>
  <c r="C895" i="14"/>
  <c r="C894" i="14"/>
  <c r="C893" i="14"/>
  <c r="C892" i="14"/>
  <c r="C891" i="14"/>
  <c r="C890" i="14"/>
  <c r="C889" i="14"/>
  <c r="C888" i="14"/>
  <c r="C887" i="14"/>
  <c r="C886" i="14"/>
  <c r="C885" i="14"/>
  <c r="C884" i="14"/>
  <c r="C883" i="14"/>
  <c r="C882" i="14"/>
  <c r="C881" i="14"/>
  <c r="C880" i="14"/>
  <c r="C879" i="14"/>
  <c r="C878" i="14"/>
  <c r="C877" i="14"/>
  <c r="C876" i="14"/>
  <c r="C875" i="14"/>
  <c r="C874" i="14"/>
  <c r="C873" i="14"/>
  <c r="C872" i="14"/>
  <c r="C871" i="14"/>
  <c r="C870" i="14"/>
  <c r="C869" i="14"/>
  <c r="C868" i="14"/>
  <c r="C867" i="14"/>
  <c r="C866" i="14"/>
  <c r="C865" i="14"/>
  <c r="C864" i="14"/>
  <c r="C863" i="14"/>
  <c r="C862" i="14"/>
  <c r="C861" i="14"/>
  <c r="C860" i="14"/>
  <c r="C859" i="14"/>
  <c r="C858" i="14"/>
  <c r="C857" i="14"/>
  <c r="C856" i="14"/>
  <c r="C855" i="14"/>
  <c r="C854" i="14"/>
  <c r="C853" i="14"/>
  <c r="C852" i="14"/>
  <c r="C851" i="14"/>
  <c r="C850" i="14"/>
  <c r="C849" i="14"/>
  <c r="C848" i="14"/>
  <c r="C847" i="14"/>
  <c r="C846" i="14"/>
  <c r="C845" i="14"/>
  <c r="C844" i="14"/>
  <c r="C843" i="14"/>
  <c r="C842" i="14"/>
  <c r="C841" i="14"/>
  <c r="C840" i="14"/>
  <c r="C839" i="14"/>
  <c r="C838" i="14"/>
  <c r="C837" i="14"/>
  <c r="C836" i="14"/>
  <c r="C835" i="14"/>
  <c r="C834" i="14"/>
  <c r="C833" i="14"/>
  <c r="C832" i="14"/>
  <c r="C831" i="14"/>
  <c r="C830" i="14"/>
  <c r="C829" i="14"/>
  <c r="C828" i="14"/>
  <c r="C827" i="14"/>
  <c r="C826" i="14"/>
  <c r="C825" i="14"/>
  <c r="C824" i="14"/>
  <c r="C823" i="14"/>
  <c r="C822" i="14"/>
  <c r="C821" i="14"/>
  <c r="C820" i="14"/>
  <c r="C819" i="14"/>
  <c r="C818" i="14"/>
  <c r="C817" i="14"/>
  <c r="C816" i="14"/>
  <c r="C815" i="14"/>
  <c r="C814" i="14"/>
  <c r="C813" i="14"/>
  <c r="C812" i="14"/>
  <c r="C811" i="14"/>
  <c r="C810" i="14"/>
  <c r="C809" i="14"/>
  <c r="C808" i="14"/>
  <c r="C807" i="14"/>
  <c r="C806" i="14"/>
  <c r="C805" i="14"/>
  <c r="C804" i="14"/>
  <c r="C803" i="14"/>
  <c r="C802" i="14"/>
  <c r="C801" i="14"/>
  <c r="C800" i="14"/>
  <c r="C799" i="14"/>
  <c r="C798" i="14"/>
  <c r="C797" i="14"/>
  <c r="C796" i="14"/>
  <c r="C795" i="14"/>
  <c r="C794" i="14"/>
  <c r="C793" i="14"/>
  <c r="C792" i="14"/>
  <c r="C791" i="14"/>
  <c r="C790" i="14"/>
  <c r="C789" i="14"/>
  <c r="C788" i="14"/>
  <c r="C787" i="14"/>
  <c r="C786" i="14"/>
  <c r="C785" i="14"/>
  <c r="C784" i="14"/>
  <c r="C783" i="14"/>
  <c r="C782" i="14"/>
  <c r="C781" i="14"/>
  <c r="C780" i="14"/>
  <c r="C779" i="14"/>
  <c r="C778" i="14"/>
  <c r="C777" i="14"/>
  <c r="C776" i="14"/>
  <c r="C775" i="14"/>
  <c r="C774" i="14"/>
  <c r="C773" i="14"/>
  <c r="C772" i="14"/>
  <c r="C771" i="14"/>
  <c r="C770" i="14"/>
  <c r="C769" i="14"/>
  <c r="C768" i="14"/>
  <c r="C767" i="14"/>
  <c r="C766" i="14"/>
  <c r="C765" i="14"/>
  <c r="C764" i="14"/>
  <c r="C763" i="14"/>
  <c r="C762" i="14"/>
  <c r="C761" i="14"/>
  <c r="C760" i="14"/>
  <c r="C759" i="14"/>
  <c r="C758" i="14"/>
  <c r="C757" i="14"/>
  <c r="C756" i="14"/>
  <c r="C755" i="14"/>
  <c r="C754" i="14"/>
  <c r="C753" i="14"/>
  <c r="C752" i="14"/>
  <c r="C751" i="14"/>
  <c r="C750" i="14"/>
  <c r="C749" i="14"/>
  <c r="C748" i="14"/>
  <c r="C747" i="14"/>
  <c r="C746" i="14"/>
  <c r="C745" i="14"/>
  <c r="C744" i="14"/>
  <c r="C743" i="14"/>
  <c r="C742" i="14"/>
  <c r="C741" i="14"/>
  <c r="C740" i="14"/>
  <c r="C739" i="14"/>
  <c r="C738" i="14"/>
  <c r="C737" i="14"/>
  <c r="C736" i="14"/>
  <c r="C735" i="14"/>
  <c r="C734" i="14"/>
  <c r="C733" i="14"/>
  <c r="C732" i="14"/>
  <c r="C731" i="14"/>
  <c r="C730" i="14"/>
  <c r="C729" i="14"/>
  <c r="C728" i="14"/>
  <c r="C727" i="14"/>
  <c r="C726" i="14"/>
  <c r="C725" i="14"/>
  <c r="C724" i="14"/>
  <c r="C723" i="14"/>
  <c r="C722" i="14"/>
  <c r="C721" i="14"/>
  <c r="C720" i="14"/>
  <c r="C719" i="14"/>
  <c r="C718" i="14"/>
  <c r="C717" i="14"/>
  <c r="C716" i="14"/>
  <c r="C715" i="14"/>
  <c r="C714" i="14"/>
  <c r="C713" i="14"/>
  <c r="C712" i="14"/>
  <c r="C711" i="14"/>
  <c r="C710" i="14"/>
  <c r="C709" i="14"/>
  <c r="C708" i="14"/>
  <c r="C707" i="14"/>
  <c r="C706" i="14"/>
  <c r="C705" i="14"/>
  <c r="C704" i="14"/>
  <c r="C703" i="14"/>
  <c r="C702" i="14"/>
  <c r="C701" i="14"/>
  <c r="C700" i="14"/>
  <c r="C699" i="14"/>
  <c r="C698" i="14"/>
  <c r="C697" i="14"/>
  <c r="C696" i="14"/>
  <c r="C695" i="14"/>
  <c r="C694" i="14"/>
  <c r="C693" i="14"/>
  <c r="C692" i="14"/>
  <c r="C691" i="14"/>
  <c r="C690" i="14"/>
  <c r="C689" i="14"/>
  <c r="C688" i="14"/>
  <c r="C687" i="14"/>
  <c r="C686" i="14"/>
  <c r="C685" i="14"/>
  <c r="C684" i="14"/>
  <c r="C683" i="14"/>
  <c r="C682" i="14"/>
  <c r="C681" i="14"/>
  <c r="C680" i="14"/>
  <c r="C679" i="14"/>
  <c r="C678" i="14"/>
  <c r="C677" i="14"/>
  <c r="C676" i="14"/>
  <c r="C675" i="14"/>
  <c r="C674" i="14"/>
  <c r="C673" i="14"/>
  <c r="C672" i="14"/>
  <c r="C671" i="14"/>
  <c r="C670" i="14"/>
  <c r="C669" i="14"/>
  <c r="C668" i="14"/>
  <c r="C667" i="14"/>
  <c r="C666" i="14"/>
  <c r="C665" i="14"/>
  <c r="C664" i="14"/>
  <c r="C663" i="14"/>
  <c r="C662" i="14"/>
  <c r="C661" i="14"/>
  <c r="C660" i="14"/>
  <c r="C659" i="14"/>
  <c r="C658" i="14"/>
  <c r="C657" i="14"/>
  <c r="C656" i="14"/>
  <c r="C655" i="14"/>
  <c r="C654" i="14"/>
  <c r="C653" i="14"/>
  <c r="C652" i="14"/>
  <c r="C651" i="14"/>
  <c r="C650" i="14"/>
  <c r="C649" i="14"/>
  <c r="C648" i="14"/>
  <c r="C647" i="14"/>
  <c r="C646" i="14"/>
  <c r="C645" i="14"/>
  <c r="C644" i="14"/>
  <c r="C643" i="14"/>
  <c r="C642" i="14"/>
  <c r="C641" i="14"/>
  <c r="C640" i="14"/>
  <c r="C639" i="14"/>
  <c r="C638" i="14"/>
  <c r="C637" i="14"/>
  <c r="C636" i="14"/>
  <c r="C635" i="14"/>
  <c r="C634" i="14"/>
  <c r="C633" i="14"/>
  <c r="C632" i="14"/>
  <c r="C631" i="14"/>
  <c r="C630" i="14"/>
  <c r="C629" i="14"/>
  <c r="C628" i="14"/>
  <c r="C627" i="14"/>
  <c r="C626" i="14"/>
  <c r="C625" i="14"/>
  <c r="C624" i="14"/>
  <c r="C623" i="14"/>
  <c r="C622" i="14"/>
  <c r="C621" i="14"/>
  <c r="C620" i="14"/>
  <c r="C619" i="14"/>
  <c r="C618" i="14"/>
  <c r="C617" i="14"/>
  <c r="C616" i="14"/>
  <c r="C615" i="14"/>
  <c r="C614" i="14"/>
  <c r="C613" i="14"/>
  <c r="C612" i="14"/>
  <c r="C611" i="14"/>
  <c r="C610" i="14"/>
  <c r="C609" i="14"/>
  <c r="C608" i="14"/>
  <c r="C607" i="14"/>
  <c r="C606" i="14"/>
  <c r="C605" i="14"/>
  <c r="C604" i="14"/>
  <c r="C603" i="14"/>
  <c r="C602" i="14"/>
  <c r="C601" i="14"/>
  <c r="C600" i="14"/>
  <c r="C599" i="14"/>
  <c r="C598" i="14"/>
  <c r="C597" i="14"/>
  <c r="C596" i="14"/>
  <c r="C595" i="14"/>
  <c r="C594" i="14"/>
  <c r="C593" i="14"/>
  <c r="C592" i="14"/>
  <c r="C591" i="14"/>
  <c r="C590" i="14"/>
  <c r="C589" i="14"/>
  <c r="C588" i="14"/>
  <c r="C587" i="14"/>
  <c r="C586" i="14"/>
  <c r="C585" i="14"/>
  <c r="C584" i="14"/>
  <c r="C583" i="14"/>
  <c r="C582" i="14"/>
  <c r="C581" i="14"/>
  <c r="C580" i="14"/>
  <c r="C579" i="14"/>
  <c r="C578" i="14"/>
  <c r="C577" i="14"/>
  <c r="C576" i="14"/>
  <c r="C575" i="14"/>
  <c r="C574" i="14"/>
  <c r="C573" i="14"/>
  <c r="C572" i="14"/>
  <c r="C571" i="14"/>
  <c r="C570" i="14"/>
  <c r="C569" i="14"/>
  <c r="C568" i="14"/>
  <c r="C567" i="14"/>
  <c r="C566" i="14"/>
  <c r="C565" i="14"/>
  <c r="C564" i="14"/>
  <c r="C563" i="14"/>
  <c r="C562" i="14"/>
  <c r="C561" i="14"/>
  <c r="C560" i="14"/>
  <c r="C559" i="14"/>
  <c r="C558" i="14"/>
  <c r="C557" i="14"/>
  <c r="C556" i="14"/>
  <c r="C555" i="14"/>
  <c r="C554" i="14"/>
  <c r="C553" i="14"/>
  <c r="C552" i="14"/>
  <c r="C551" i="14"/>
  <c r="C550" i="14"/>
  <c r="C549" i="14"/>
  <c r="C548" i="14"/>
  <c r="C547" i="14"/>
  <c r="C546" i="14"/>
  <c r="C545" i="14"/>
  <c r="C544" i="14"/>
  <c r="C543" i="14"/>
  <c r="C542" i="14"/>
  <c r="C541" i="14"/>
  <c r="C540" i="14"/>
  <c r="C539" i="14"/>
  <c r="C538" i="14"/>
  <c r="C537" i="14"/>
  <c r="C536" i="14"/>
  <c r="C535" i="14"/>
  <c r="C534" i="14"/>
  <c r="C533" i="14"/>
  <c r="C532" i="14"/>
  <c r="C531" i="14"/>
  <c r="C530" i="14"/>
  <c r="C529" i="14"/>
  <c r="C528" i="14"/>
  <c r="C527" i="14"/>
  <c r="C526" i="14"/>
  <c r="C525" i="14"/>
  <c r="C524" i="14"/>
  <c r="C523" i="14"/>
  <c r="C522" i="14"/>
  <c r="C521" i="14"/>
  <c r="C520" i="14"/>
  <c r="C519" i="14"/>
  <c r="C518" i="14"/>
  <c r="C517" i="14"/>
  <c r="C516" i="14"/>
  <c r="C515" i="14"/>
  <c r="C514" i="14"/>
  <c r="C513" i="14"/>
  <c r="C512" i="14"/>
  <c r="C511" i="14"/>
  <c r="C510" i="14"/>
  <c r="C509" i="14"/>
  <c r="C508" i="14"/>
  <c r="C507" i="14"/>
  <c r="C506" i="14"/>
  <c r="C505" i="14"/>
  <c r="C504" i="14"/>
  <c r="C503" i="14"/>
  <c r="C502" i="14"/>
  <c r="C501" i="14"/>
  <c r="C500" i="14"/>
  <c r="C499" i="14"/>
  <c r="C498" i="14"/>
  <c r="C497" i="14"/>
  <c r="C496" i="14"/>
  <c r="C495" i="14"/>
  <c r="C494" i="14"/>
  <c r="C493" i="14"/>
  <c r="C492" i="14"/>
  <c r="C491" i="14"/>
  <c r="C490" i="14"/>
  <c r="C489" i="14"/>
  <c r="C488" i="14"/>
  <c r="C487" i="14"/>
  <c r="C486" i="14"/>
  <c r="C485" i="14"/>
  <c r="C484" i="14"/>
  <c r="C483" i="14"/>
  <c r="C482" i="14"/>
  <c r="C481" i="14"/>
  <c r="C480" i="14"/>
  <c r="C479" i="14"/>
  <c r="C478" i="14"/>
  <c r="C477" i="14"/>
  <c r="C476" i="14"/>
  <c r="C475" i="14"/>
  <c r="C474" i="14"/>
  <c r="C473" i="14"/>
  <c r="C472" i="14"/>
  <c r="C471" i="14"/>
  <c r="C470" i="14"/>
  <c r="C469" i="14"/>
  <c r="C468" i="14"/>
  <c r="C467" i="14"/>
  <c r="C466" i="14"/>
  <c r="C465" i="14"/>
  <c r="C464" i="14"/>
  <c r="C463" i="14"/>
  <c r="C462" i="14"/>
  <c r="C461" i="14"/>
  <c r="C460" i="14"/>
  <c r="C459" i="14"/>
  <c r="C458" i="14"/>
  <c r="C457" i="14"/>
  <c r="C456" i="14"/>
  <c r="C455" i="14"/>
  <c r="C454" i="14"/>
  <c r="C453" i="14"/>
  <c r="C452" i="14"/>
  <c r="C451" i="14"/>
  <c r="C450" i="14"/>
  <c r="C449" i="14"/>
  <c r="C448" i="14"/>
  <c r="C447" i="14"/>
  <c r="C446" i="14"/>
  <c r="C445" i="14"/>
  <c r="C444" i="14"/>
  <c r="C443" i="14"/>
  <c r="C442" i="14"/>
  <c r="C441" i="14"/>
  <c r="C440" i="14"/>
  <c r="C439" i="14"/>
  <c r="C438" i="14"/>
  <c r="C437" i="14"/>
  <c r="C436" i="14"/>
  <c r="C435" i="14"/>
  <c r="C434" i="14"/>
  <c r="C433" i="14"/>
  <c r="C432" i="14"/>
  <c r="C431" i="14"/>
  <c r="C430" i="14"/>
  <c r="C429" i="14"/>
  <c r="C428" i="14"/>
  <c r="C427" i="14"/>
  <c r="C426" i="14"/>
  <c r="C425" i="14"/>
  <c r="C424" i="14"/>
  <c r="C423" i="14"/>
  <c r="C422" i="14"/>
  <c r="C421" i="14"/>
  <c r="C420" i="14"/>
  <c r="C419" i="14"/>
  <c r="C418" i="14"/>
  <c r="C417" i="14"/>
  <c r="C416" i="14"/>
  <c r="C415" i="14"/>
  <c r="C414" i="14"/>
  <c r="C413" i="14"/>
  <c r="C412" i="14"/>
  <c r="C411" i="14"/>
  <c r="C410" i="14"/>
  <c r="C409" i="14"/>
  <c r="C408" i="14"/>
  <c r="C407" i="14"/>
  <c r="C406" i="14"/>
  <c r="C405" i="14"/>
  <c r="C404" i="14"/>
  <c r="C403" i="14"/>
  <c r="C402" i="14"/>
  <c r="C401" i="14"/>
  <c r="C400" i="14"/>
  <c r="C399" i="14"/>
  <c r="C398" i="14"/>
  <c r="C397" i="14"/>
  <c r="C396" i="14"/>
  <c r="C395" i="14"/>
  <c r="C394" i="14"/>
  <c r="C393" i="14"/>
  <c r="C392" i="14"/>
  <c r="C391" i="14"/>
  <c r="C390" i="14"/>
  <c r="C389" i="14"/>
  <c r="C388" i="14"/>
  <c r="C387" i="14"/>
  <c r="C386" i="14"/>
  <c r="C385" i="14"/>
  <c r="C384" i="14"/>
  <c r="C383" i="14"/>
  <c r="C382" i="14"/>
  <c r="C381" i="14"/>
  <c r="C380" i="14"/>
  <c r="C379" i="14"/>
  <c r="C378" i="14"/>
  <c r="C377" i="14"/>
  <c r="C376" i="14"/>
  <c r="C375" i="14"/>
  <c r="C374" i="14"/>
  <c r="C373" i="14"/>
  <c r="C372" i="14"/>
  <c r="C371" i="14"/>
  <c r="C370" i="14"/>
  <c r="C369" i="14"/>
  <c r="C368" i="14"/>
  <c r="C367" i="14"/>
  <c r="C366" i="14"/>
  <c r="C365" i="14"/>
  <c r="C364" i="14"/>
  <c r="C363" i="14"/>
  <c r="C362" i="14"/>
  <c r="C361" i="14"/>
  <c r="C360" i="14"/>
  <c r="C359" i="14"/>
  <c r="C358" i="14"/>
  <c r="C357" i="14"/>
  <c r="C356" i="14"/>
  <c r="C355" i="14"/>
  <c r="C354" i="14"/>
  <c r="C353" i="14"/>
  <c r="C352" i="14"/>
  <c r="C351" i="14"/>
  <c r="C350" i="14"/>
  <c r="C349" i="14"/>
  <c r="C348" i="14"/>
  <c r="C347" i="14"/>
  <c r="C346" i="14"/>
  <c r="C345" i="14"/>
  <c r="C344" i="14"/>
  <c r="C343" i="14"/>
  <c r="C342" i="14"/>
  <c r="C341" i="14"/>
  <c r="C340" i="14"/>
  <c r="C339" i="14"/>
  <c r="C338" i="14"/>
  <c r="C337" i="14"/>
  <c r="C336" i="14"/>
  <c r="C335" i="14"/>
  <c r="C334" i="14"/>
  <c r="C333" i="14"/>
  <c r="C332" i="14"/>
  <c r="C331" i="14"/>
  <c r="C330" i="14"/>
  <c r="C329" i="14"/>
  <c r="C328" i="14"/>
  <c r="C327" i="14"/>
  <c r="C326" i="14"/>
  <c r="C325" i="14"/>
  <c r="C324" i="14"/>
  <c r="C323" i="14"/>
  <c r="C322" i="14"/>
  <c r="C321" i="14"/>
  <c r="C320" i="14"/>
  <c r="C319" i="14"/>
  <c r="C318" i="14"/>
  <c r="C317" i="14"/>
  <c r="C316" i="14"/>
  <c r="C315" i="14"/>
  <c r="C314" i="14"/>
  <c r="C313" i="14"/>
  <c r="C312" i="14"/>
  <c r="C311" i="14"/>
  <c r="C310" i="14"/>
  <c r="C309" i="14"/>
  <c r="C308" i="14"/>
  <c r="C307" i="14"/>
  <c r="C306" i="14"/>
  <c r="C305" i="14"/>
  <c r="C304" i="14"/>
  <c r="C303" i="14"/>
  <c r="C302" i="14"/>
  <c r="C301" i="14"/>
  <c r="C300" i="14"/>
  <c r="C299" i="14"/>
  <c r="C298" i="14"/>
  <c r="C297" i="14"/>
  <c r="C296" i="14"/>
  <c r="C295" i="14"/>
  <c r="C294" i="14"/>
  <c r="C293" i="14"/>
  <c r="C292" i="14"/>
  <c r="C291" i="14"/>
  <c r="C290" i="14"/>
  <c r="C289" i="14"/>
  <c r="C288" i="14"/>
  <c r="C287" i="14"/>
  <c r="C286" i="14"/>
  <c r="C285" i="14"/>
  <c r="C284" i="14"/>
  <c r="C283" i="14"/>
  <c r="C282" i="14"/>
  <c r="C281" i="14"/>
  <c r="C280" i="14"/>
  <c r="C279" i="14"/>
  <c r="C278" i="14"/>
  <c r="C277" i="14"/>
  <c r="C276" i="14"/>
  <c r="C275" i="14"/>
  <c r="C274" i="14"/>
  <c r="C273" i="14"/>
  <c r="C272" i="14"/>
  <c r="C271" i="14"/>
  <c r="C270" i="14"/>
  <c r="C269" i="14"/>
  <c r="C268" i="14"/>
  <c r="C267" i="14"/>
  <c r="C266" i="14"/>
  <c r="C265" i="14"/>
  <c r="C264" i="14"/>
  <c r="C263" i="14"/>
  <c r="C262" i="14"/>
  <c r="C261" i="14"/>
  <c r="C260" i="14"/>
  <c r="C259" i="14"/>
  <c r="C258" i="14"/>
  <c r="C257" i="14"/>
  <c r="C256" i="14"/>
  <c r="C255" i="14"/>
  <c r="C254" i="14"/>
  <c r="C253" i="14"/>
  <c r="C252" i="14"/>
  <c r="C251" i="14"/>
  <c r="C250" i="14"/>
  <c r="C249" i="14"/>
  <c r="C248" i="14"/>
  <c r="C247" i="14"/>
  <c r="C246" i="14"/>
  <c r="C245" i="14"/>
  <c r="C244" i="14"/>
  <c r="C243" i="14"/>
  <c r="C242" i="14"/>
  <c r="C241" i="14"/>
  <c r="C240" i="14"/>
  <c r="C239" i="14"/>
  <c r="C238" i="14"/>
  <c r="C237" i="14"/>
  <c r="C236" i="14"/>
  <c r="C235" i="14"/>
  <c r="C234" i="14"/>
  <c r="C233" i="14"/>
  <c r="C232" i="14"/>
  <c r="C231" i="14"/>
  <c r="C230" i="14"/>
  <c r="C229" i="14"/>
  <c r="C228" i="14"/>
  <c r="C227" i="14"/>
  <c r="C226" i="14"/>
  <c r="C225" i="14"/>
  <c r="C224" i="14"/>
  <c r="C223" i="14"/>
  <c r="C222" i="14"/>
  <c r="C221" i="14"/>
  <c r="C220" i="14"/>
  <c r="C219" i="14"/>
  <c r="C218" i="14"/>
  <c r="C217" i="14"/>
  <c r="C216" i="14"/>
  <c r="C215" i="14"/>
  <c r="C214" i="14"/>
  <c r="C213" i="14"/>
  <c r="C212" i="14"/>
  <c r="C211" i="14"/>
  <c r="C210" i="14"/>
  <c r="C209" i="14"/>
  <c r="C208" i="14"/>
  <c r="C207" i="14"/>
  <c r="C206" i="14"/>
  <c r="C205" i="14"/>
  <c r="C204" i="14"/>
  <c r="C203" i="14"/>
  <c r="C202" i="14"/>
  <c r="C201" i="14"/>
  <c r="C200" i="14"/>
  <c r="C199" i="14"/>
  <c r="C198" i="14"/>
  <c r="C197" i="14"/>
  <c r="C196" i="14"/>
  <c r="C195" i="14"/>
  <c r="C194" i="14"/>
  <c r="C193" i="14"/>
  <c r="C192" i="14"/>
  <c r="C191" i="14"/>
  <c r="C190" i="14"/>
  <c r="C189" i="14"/>
  <c r="C188" i="14"/>
  <c r="C187" i="14"/>
  <c r="C186" i="14"/>
  <c r="C185" i="14"/>
  <c r="C184" i="14"/>
  <c r="C183" i="14"/>
  <c r="C182" i="14"/>
  <c r="C181" i="14"/>
  <c r="C180" i="14"/>
  <c r="C179" i="14"/>
  <c r="C178" i="14"/>
  <c r="C177" i="14"/>
  <c r="C176" i="14"/>
  <c r="C175" i="14"/>
  <c r="C174" i="14"/>
  <c r="C173" i="14"/>
  <c r="C172" i="14"/>
  <c r="C171" i="14"/>
  <c r="C170" i="14"/>
  <c r="C169" i="14"/>
  <c r="C168" i="14"/>
  <c r="C167" i="14"/>
  <c r="C166" i="14"/>
  <c r="C165" i="14"/>
  <c r="C164" i="14"/>
  <c r="C163" i="14"/>
  <c r="C162" i="14"/>
  <c r="C161" i="14"/>
  <c r="C160" i="14"/>
  <c r="C159" i="14"/>
  <c r="C158" i="14"/>
  <c r="C157" i="14"/>
  <c r="C156" i="14"/>
  <c r="C155" i="14"/>
  <c r="C154" i="14"/>
  <c r="C153" i="14"/>
  <c r="C152" i="14"/>
  <c r="C151" i="14"/>
  <c r="C150" i="14"/>
  <c r="C149" i="14"/>
  <c r="C148" i="14"/>
  <c r="C147" i="14"/>
  <c r="C146" i="14"/>
  <c r="C145" i="14"/>
  <c r="C144" i="14"/>
  <c r="C143" i="14"/>
  <c r="C142" i="14"/>
  <c r="C141" i="14"/>
  <c r="C140" i="14"/>
  <c r="C139" i="14"/>
  <c r="C138" i="14"/>
  <c r="C137" i="14"/>
  <c r="C136" i="14"/>
  <c r="C135" i="14"/>
  <c r="C134" i="14"/>
  <c r="C133" i="14"/>
  <c r="C132" i="14"/>
  <c r="C131" i="14"/>
  <c r="C130" i="14"/>
  <c r="C129" i="14"/>
  <c r="C128" i="14"/>
  <c r="C127" i="14"/>
  <c r="C126" i="14"/>
  <c r="C125" i="14"/>
  <c r="C124" i="14"/>
  <c r="C123" i="14"/>
  <c r="C122" i="14"/>
  <c r="C121" i="14"/>
  <c r="C120" i="14"/>
  <c r="C119" i="14"/>
  <c r="C118" i="14"/>
  <c r="C117" i="14"/>
  <c r="C116" i="14"/>
  <c r="C115" i="14"/>
  <c r="C114" i="14"/>
  <c r="C113" i="14"/>
  <c r="C112" i="14"/>
  <c r="C111" i="14"/>
  <c r="C110" i="14"/>
  <c r="C109" i="14"/>
  <c r="C108" i="14"/>
  <c r="C107" i="14"/>
  <c r="C106" i="14"/>
  <c r="C105" i="14"/>
  <c r="C104" i="14"/>
  <c r="C103" i="14"/>
  <c r="C102" i="14"/>
  <c r="C101" i="14"/>
  <c r="C100" i="14"/>
  <c r="C99" i="14"/>
  <c r="C98" i="14"/>
  <c r="C97" i="14"/>
  <c r="C96" i="14"/>
  <c r="C95" i="14"/>
  <c r="C94" i="14"/>
  <c r="C93" i="14"/>
  <c r="C92" i="14"/>
  <c r="C91" i="14"/>
  <c r="C90" i="14"/>
  <c r="C89" i="14"/>
  <c r="C88" i="14"/>
  <c r="C87" i="14"/>
  <c r="C86" i="14"/>
  <c r="C85" i="14"/>
  <c r="C84" i="14"/>
  <c r="C83" i="14"/>
  <c r="C82" i="14"/>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C3" i="14"/>
  <c r="C2" i="14"/>
  <c r="C4078" i="14"/>
  <c r="L4077" i="14" l="1"/>
  <c r="A4077" i="14" s="1"/>
  <c r="L4076" i="14"/>
  <c r="A4076" i="14" s="1"/>
  <c r="L4075" i="14"/>
  <c r="A4075" i="14" s="1"/>
  <c r="L4074" i="14"/>
  <c r="A4074" i="14" s="1"/>
  <c r="L4073" i="14"/>
  <c r="A4073" i="14" s="1"/>
  <c r="L4072" i="14"/>
  <c r="A4072" i="14" s="1"/>
  <c r="L4071" i="14"/>
  <c r="A4071" i="14" s="1"/>
  <c r="L4070" i="14"/>
  <c r="A4070" i="14" s="1"/>
  <c r="L4069" i="14"/>
  <c r="A4069" i="14" s="1"/>
  <c r="L4068" i="14"/>
  <c r="A4068" i="14" s="1"/>
  <c r="L4067" i="14"/>
  <c r="A4067" i="14" s="1"/>
  <c r="L4066" i="14"/>
  <c r="A4066" i="14" s="1"/>
  <c r="L4065" i="14"/>
  <c r="A4065" i="14" s="1"/>
  <c r="L4064" i="14"/>
  <c r="A4064" i="14" s="1"/>
  <c r="L4063" i="14"/>
  <c r="A4063" i="14" s="1"/>
  <c r="L4062" i="14"/>
  <c r="A4062" i="14" s="1"/>
  <c r="L4061" i="14"/>
  <c r="A4061" i="14" s="1"/>
  <c r="L4060" i="14"/>
  <c r="A4060" i="14" s="1"/>
  <c r="L4059" i="14"/>
  <c r="A4059" i="14" s="1"/>
  <c r="L4058" i="14"/>
  <c r="A4058" i="14" s="1"/>
  <c r="L4057" i="14"/>
  <c r="A4057" i="14" s="1"/>
  <c r="L4056" i="14"/>
  <c r="A4056" i="14" s="1"/>
  <c r="L4055" i="14"/>
  <c r="A4055" i="14" s="1"/>
  <c r="L4054" i="14"/>
  <c r="A4054" i="14" s="1"/>
  <c r="L4053" i="14"/>
  <c r="A4053" i="14" s="1"/>
  <c r="L4052" i="14"/>
  <c r="A4052" i="14" s="1"/>
  <c r="L4051" i="14"/>
  <c r="A4051" i="14" s="1"/>
  <c r="L4050" i="14"/>
  <c r="A4050" i="14" s="1"/>
  <c r="L4049" i="14"/>
  <c r="A4049" i="14" s="1"/>
  <c r="L4048" i="14"/>
  <c r="A4048" i="14" s="1"/>
  <c r="L4047" i="14"/>
  <c r="A4047" i="14" s="1"/>
  <c r="L4046" i="14"/>
  <c r="A4046" i="14" s="1"/>
  <c r="L4045" i="14"/>
  <c r="A4045" i="14" s="1"/>
  <c r="L4044" i="14"/>
  <c r="A4044" i="14" s="1"/>
  <c r="L4043" i="14"/>
  <c r="A4043" i="14" s="1"/>
  <c r="L4042" i="14"/>
  <c r="A4042" i="14" s="1"/>
  <c r="L4041" i="14"/>
  <c r="A4041" i="14" s="1"/>
  <c r="L4040" i="14"/>
  <c r="A4040" i="14" s="1"/>
  <c r="L4039" i="14"/>
  <c r="A4039" i="14" s="1"/>
  <c r="L4038" i="14"/>
  <c r="A4038" i="14" s="1"/>
  <c r="L4037" i="14"/>
  <c r="A4037" i="14" s="1"/>
  <c r="L4036" i="14"/>
  <c r="A4036" i="14" s="1"/>
  <c r="L4035" i="14"/>
  <c r="A4035" i="14" s="1"/>
  <c r="L4034" i="14"/>
  <c r="A4034" i="14" s="1"/>
  <c r="L4033" i="14"/>
  <c r="A4033" i="14" s="1"/>
  <c r="L4032" i="14"/>
  <c r="A4032" i="14" s="1"/>
  <c r="L4031" i="14"/>
  <c r="A4031" i="14" s="1"/>
  <c r="L4030" i="14"/>
  <c r="A4030" i="14" s="1"/>
  <c r="L4029" i="14"/>
  <c r="A4029" i="14" s="1"/>
  <c r="L4028" i="14"/>
  <c r="A4028" i="14" s="1"/>
  <c r="L4027" i="14"/>
  <c r="A4027" i="14" s="1"/>
  <c r="L4026" i="14"/>
  <c r="A4026" i="14" s="1"/>
  <c r="L4025" i="14"/>
  <c r="A4025" i="14" s="1"/>
  <c r="L4024" i="14"/>
  <c r="A4024" i="14" s="1"/>
  <c r="L4023" i="14"/>
  <c r="A4023" i="14" s="1"/>
  <c r="L4022" i="14"/>
  <c r="A4022" i="14" s="1"/>
  <c r="L4021" i="14"/>
  <c r="A4021" i="14" s="1"/>
  <c r="L4020" i="14"/>
  <c r="A4020" i="14" s="1"/>
  <c r="L4019" i="14"/>
  <c r="A4019" i="14" s="1"/>
  <c r="L4018" i="14"/>
  <c r="A4018" i="14" s="1"/>
  <c r="L4017" i="14"/>
  <c r="A4017" i="14" s="1"/>
  <c r="L4016" i="14"/>
  <c r="A4016" i="14" s="1"/>
  <c r="L4015" i="14"/>
  <c r="A4015" i="14" s="1"/>
  <c r="L4014" i="14"/>
  <c r="A4014" i="14" s="1"/>
  <c r="L4013" i="14"/>
  <c r="A4013" i="14" s="1"/>
  <c r="L4012" i="14"/>
  <c r="A4012" i="14" s="1"/>
  <c r="L4011" i="14"/>
  <c r="A4011" i="14" s="1"/>
  <c r="L4010" i="14"/>
  <c r="A4010" i="14" s="1"/>
  <c r="L4009" i="14"/>
  <c r="A4009" i="14" s="1"/>
  <c r="L4008" i="14"/>
  <c r="A4008" i="14" s="1"/>
  <c r="L4007" i="14"/>
  <c r="A4007" i="14" s="1"/>
  <c r="L4006" i="14"/>
  <c r="A4006" i="14" s="1"/>
  <c r="L4005" i="14"/>
  <c r="A4005" i="14" s="1"/>
  <c r="L4004" i="14"/>
  <c r="A4004" i="14" s="1"/>
  <c r="L4003" i="14"/>
  <c r="A4003" i="14" s="1"/>
  <c r="L4002" i="14"/>
  <c r="A4002" i="14" s="1"/>
  <c r="L4001" i="14"/>
  <c r="A4001" i="14" s="1"/>
  <c r="L4000" i="14"/>
  <c r="A4000" i="14" s="1"/>
  <c r="L3999" i="14"/>
  <c r="A3999" i="14" s="1"/>
  <c r="L3998" i="14"/>
  <c r="A3998" i="14" s="1"/>
  <c r="L3997" i="14"/>
  <c r="A3997" i="14" s="1"/>
  <c r="L3996" i="14"/>
  <c r="A3996" i="14" s="1"/>
  <c r="L3995" i="14"/>
  <c r="A3995" i="14" s="1"/>
  <c r="L3994" i="14"/>
  <c r="A3994" i="14" s="1"/>
  <c r="L3993" i="14"/>
  <c r="A3993" i="14" s="1"/>
  <c r="L3992" i="14"/>
  <c r="A3992" i="14" s="1"/>
  <c r="L3991" i="14"/>
  <c r="A3991" i="14" s="1"/>
  <c r="L3990" i="14"/>
  <c r="A3990" i="14" s="1"/>
  <c r="L3989" i="14"/>
  <c r="A3989" i="14" s="1"/>
  <c r="L3988" i="14"/>
  <c r="A3988" i="14" s="1"/>
  <c r="L3987" i="14"/>
  <c r="A3987" i="14" s="1"/>
  <c r="L3986" i="14"/>
  <c r="A3986" i="14" s="1"/>
  <c r="L3985" i="14"/>
  <c r="A3985" i="14" s="1"/>
  <c r="L3984" i="14"/>
  <c r="A3984" i="14" s="1"/>
  <c r="L3983" i="14"/>
  <c r="A3983" i="14" s="1"/>
  <c r="L3982" i="14"/>
  <c r="A3982" i="14" s="1"/>
  <c r="L3981" i="14"/>
  <c r="A3981" i="14" s="1"/>
  <c r="L3980" i="14"/>
  <c r="A3980" i="14" s="1"/>
  <c r="L3979" i="14"/>
  <c r="A3979" i="14" s="1"/>
  <c r="L3978" i="14"/>
  <c r="A3978" i="14" s="1"/>
  <c r="L3977" i="14"/>
  <c r="A3977" i="14" s="1"/>
  <c r="L3976" i="14"/>
  <c r="A3976" i="14" s="1"/>
  <c r="L3975" i="14"/>
  <c r="A3975" i="14" s="1"/>
  <c r="L3974" i="14"/>
  <c r="A3974" i="14" s="1"/>
  <c r="L3973" i="14"/>
  <c r="A3973" i="14" s="1"/>
  <c r="L3972" i="14"/>
  <c r="A3972" i="14" s="1"/>
  <c r="L3971" i="14"/>
  <c r="A3971" i="14" s="1"/>
  <c r="L3970" i="14"/>
  <c r="A3970" i="14" s="1"/>
  <c r="L3969" i="14"/>
  <c r="A3969" i="14" s="1"/>
  <c r="L3968" i="14"/>
  <c r="A3968" i="14" s="1"/>
  <c r="L3967" i="14"/>
  <c r="A3967" i="14" s="1"/>
  <c r="L3966" i="14"/>
  <c r="A3966" i="14" s="1"/>
  <c r="L3965" i="14"/>
  <c r="A3965" i="14" s="1"/>
  <c r="L3964" i="14"/>
  <c r="A3964" i="14" s="1"/>
  <c r="L3963" i="14"/>
  <c r="A3963" i="14" s="1"/>
  <c r="L3962" i="14"/>
  <c r="A3962" i="14" s="1"/>
  <c r="L3961" i="14"/>
  <c r="A3961" i="14" s="1"/>
  <c r="L3960" i="14"/>
  <c r="A3960" i="14" s="1"/>
  <c r="L3959" i="14"/>
  <c r="A3959" i="14" s="1"/>
  <c r="L3958" i="14"/>
  <c r="A3958" i="14" s="1"/>
  <c r="L3957" i="14"/>
  <c r="A3957" i="14" s="1"/>
  <c r="L3956" i="14"/>
  <c r="A3956" i="14" s="1"/>
  <c r="L3955" i="14"/>
  <c r="A3955" i="14" s="1"/>
  <c r="L3954" i="14"/>
  <c r="A3954" i="14" s="1"/>
  <c r="L3953" i="14"/>
  <c r="A3953" i="14" s="1"/>
  <c r="L3952" i="14"/>
  <c r="A3952" i="14" s="1"/>
  <c r="L3951" i="14"/>
  <c r="A3951" i="14" s="1"/>
  <c r="L3950" i="14"/>
  <c r="A3950" i="14" s="1"/>
  <c r="L3949" i="14"/>
  <c r="A3949" i="14" s="1"/>
  <c r="L3948" i="14"/>
  <c r="A3948" i="14" s="1"/>
  <c r="L3947" i="14"/>
  <c r="A3947" i="14" s="1"/>
  <c r="L3946" i="14"/>
  <c r="A3946" i="14" s="1"/>
  <c r="L3945" i="14"/>
  <c r="A3945" i="14" s="1"/>
  <c r="L3944" i="14"/>
  <c r="A3944" i="14" s="1"/>
  <c r="L3943" i="14"/>
  <c r="A3943" i="14" s="1"/>
  <c r="L3942" i="14"/>
  <c r="A3942" i="14" s="1"/>
  <c r="L3941" i="14"/>
  <c r="A3941" i="14" s="1"/>
  <c r="L3940" i="14"/>
  <c r="A3940" i="14" s="1"/>
  <c r="L3939" i="14"/>
  <c r="A3939" i="14" s="1"/>
  <c r="L3938" i="14"/>
  <c r="A3938" i="14" s="1"/>
  <c r="L3937" i="14"/>
  <c r="A3937" i="14" s="1"/>
  <c r="L3936" i="14"/>
  <c r="A3936" i="14" s="1"/>
  <c r="L3935" i="14"/>
  <c r="A3935" i="14" s="1"/>
  <c r="L3934" i="14"/>
  <c r="A3934" i="14" s="1"/>
  <c r="L3933" i="14"/>
  <c r="A3933" i="14" s="1"/>
  <c r="L3932" i="14"/>
  <c r="A3932" i="14" s="1"/>
  <c r="L3931" i="14"/>
  <c r="A3931" i="14" s="1"/>
  <c r="L3930" i="14"/>
  <c r="A3930" i="14" s="1"/>
  <c r="L3929" i="14"/>
  <c r="A3929" i="14" s="1"/>
  <c r="L3928" i="14"/>
  <c r="A3928" i="14" s="1"/>
  <c r="L3927" i="14"/>
  <c r="A3927" i="14" s="1"/>
  <c r="L3926" i="14"/>
  <c r="A3926" i="14" s="1"/>
  <c r="L3925" i="14"/>
  <c r="A3925" i="14" s="1"/>
  <c r="L3924" i="14"/>
  <c r="A3924" i="14" s="1"/>
  <c r="L3923" i="14"/>
  <c r="A3923" i="14" s="1"/>
  <c r="L3922" i="14"/>
  <c r="A3922" i="14" s="1"/>
  <c r="L3921" i="14"/>
  <c r="A3921" i="14" s="1"/>
  <c r="L3920" i="14"/>
  <c r="A3920" i="14" s="1"/>
  <c r="L3919" i="14"/>
  <c r="A3919" i="14" s="1"/>
  <c r="L3918" i="14"/>
  <c r="A3918" i="14" s="1"/>
  <c r="L3917" i="14"/>
  <c r="A3917" i="14" s="1"/>
  <c r="L3916" i="14"/>
  <c r="A3916" i="14" s="1"/>
  <c r="L3915" i="14"/>
  <c r="A3915" i="14" s="1"/>
  <c r="L3914" i="14"/>
  <c r="A3914" i="14" s="1"/>
  <c r="L3913" i="14"/>
  <c r="A3913" i="14" s="1"/>
  <c r="L3912" i="14"/>
  <c r="A3912" i="14" s="1"/>
  <c r="L3911" i="14"/>
  <c r="A3911" i="14" s="1"/>
  <c r="L3910" i="14"/>
  <c r="A3910" i="14" s="1"/>
  <c r="L3909" i="14"/>
  <c r="A3909" i="14" s="1"/>
  <c r="L3908" i="14"/>
  <c r="A3908" i="14" s="1"/>
  <c r="L3907" i="14"/>
  <c r="A3907" i="14" s="1"/>
  <c r="L3906" i="14"/>
  <c r="A3906" i="14" s="1"/>
  <c r="L3905" i="14"/>
  <c r="A3905" i="14" s="1"/>
  <c r="L3904" i="14"/>
  <c r="A3904" i="14" s="1"/>
  <c r="L3903" i="14"/>
  <c r="A3903" i="14" s="1"/>
  <c r="L3902" i="14"/>
  <c r="A3902" i="14" s="1"/>
  <c r="L3901" i="14"/>
  <c r="A3901" i="14" s="1"/>
  <c r="L3900" i="14"/>
  <c r="A3900" i="14" s="1"/>
  <c r="L3899" i="14"/>
  <c r="A3899" i="14" s="1"/>
  <c r="L3898" i="14"/>
  <c r="A3898" i="14" s="1"/>
  <c r="L3897" i="14"/>
  <c r="A3897" i="14" s="1"/>
  <c r="L3896" i="14"/>
  <c r="A3896" i="14" s="1"/>
  <c r="L3895" i="14"/>
  <c r="A3895" i="14" s="1"/>
  <c r="L3894" i="14"/>
  <c r="A3894" i="14" s="1"/>
  <c r="L3893" i="14"/>
  <c r="A3893" i="14" s="1"/>
  <c r="L3892" i="14"/>
  <c r="A3892" i="14" s="1"/>
  <c r="L3891" i="14"/>
  <c r="A3891" i="14" s="1"/>
  <c r="L3890" i="14"/>
  <c r="A3890" i="14" s="1"/>
  <c r="L3889" i="14"/>
  <c r="A3889" i="14" s="1"/>
  <c r="L3888" i="14"/>
  <c r="A3888" i="14" s="1"/>
  <c r="L3887" i="14"/>
  <c r="A3887" i="14" s="1"/>
  <c r="L3886" i="14"/>
  <c r="A3886" i="14" s="1"/>
  <c r="L3885" i="14"/>
  <c r="A3885" i="14" s="1"/>
  <c r="L3884" i="14"/>
  <c r="A3884" i="14" s="1"/>
  <c r="L3883" i="14"/>
  <c r="A3883" i="14" s="1"/>
  <c r="L3882" i="14"/>
  <c r="A3882" i="14" s="1"/>
  <c r="L3881" i="14"/>
  <c r="A3881" i="14" s="1"/>
  <c r="L3880" i="14"/>
  <c r="A3880" i="14" s="1"/>
  <c r="L3879" i="14"/>
  <c r="A3879" i="14" s="1"/>
  <c r="L3878" i="14"/>
  <c r="A3878" i="14" s="1"/>
  <c r="L3877" i="14"/>
  <c r="A3877" i="14" s="1"/>
  <c r="L3876" i="14"/>
  <c r="A3876" i="14" s="1"/>
  <c r="L3875" i="14"/>
  <c r="A3875" i="14" s="1"/>
  <c r="L3874" i="14"/>
  <c r="A3874" i="14" s="1"/>
  <c r="L3873" i="14"/>
  <c r="A3873" i="14" s="1"/>
  <c r="L3872" i="14"/>
  <c r="A3872" i="14" s="1"/>
  <c r="L3871" i="14"/>
  <c r="A3871" i="14" s="1"/>
  <c r="L3870" i="14"/>
  <c r="A3870" i="14" s="1"/>
  <c r="L3869" i="14"/>
  <c r="A3869" i="14" s="1"/>
  <c r="L3868" i="14"/>
  <c r="A3868" i="14" s="1"/>
  <c r="L3867" i="14"/>
  <c r="A3867" i="14" s="1"/>
  <c r="L3866" i="14"/>
  <c r="A3866" i="14" s="1"/>
  <c r="L3865" i="14"/>
  <c r="A3865" i="14" s="1"/>
  <c r="L3864" i="14"/>
  <c r="A3864" i="14" s="1"/>
  <c r="L3863" i="14"/>
  <c r="A3863" i="14" s="1"/>
  <c r="L3862" i="14"/>
  <c r="A3862" i="14" s="1"/>
  <c r="L3861" i="14"/>
  <c r="A3861" i="14" s="1"/>
  <c r="L3860" i="14"/>
  <c r="A3860" i="14" s="1"/>
  <c r="L3859" i="14"/>
  <c r="A3859" i="14" s="1"/>
  <c r="L3858" i="14"/>
  <c r="A3858" i="14" s="1"/>
  <c r="L3857" i="14"/>
  <c r="A3857" i="14" s="1"/>
  <c r="L3856" i="14"/>
  <c r="A3856" i="14" s="1"/>
  <c r="L3855" i="14"/>
  <c r="A3855" i="14" s="1"/>
  <c r="L3854" i="14"/>
  <c r="A3854" i="14" s="1"/>
  <c r="L3853" i="14"/>
  <c r="A3853" i="14" s="1"/>
  <c r="L3852" i="14"/>
  <c r="A3852" i="14" s="1"/>
  <c r="L3851" i="14"/>
  <c r="A3851" i="14" s="1"/>
  <c r="L3850" i="14"/>
  <c r="A3850" i="14" s="1"/>
  <c r="L3849" i="14"/>
  <c r="A3849" i="14" s="1"/>
  <c r="L3848" i="14"/>
  <c r="A3848" i="14" s="1"/>
  <c r="L3847" i="14"/>
  <c r="A3847" i="14" s="1"/>
  <c r="L3846" i="14"/>
  <c r="A3846" i="14" s="1"/>
  <c r="L3845" i="14"/>
  <c r="A3845" i="14" s="1"/>
  <c r="L3844" i="14"/>
  <c r="A3844" i="14" s="1"/>
  <c r="L3843" i="14"/>
  <c r="A3843" i="14" s="1"/>
  <c r="L3842" i="14"/>
  <c r="A3842" i="14" s="1"/>
  <c r="L3841" i="14"/>
  <c r="A3841" i="14" s="1"/>
  <c r="L3840" i="14"/>
  <c r="A3840" i="14" s="1"/>
  <c r="L3839" i="14"/>
  <c r="A3839" i="14" s="1"/>
  <c r="L3838" i="14"/>
  <c r="A3838" i="14" s="1"/>
  <c r="L3837" i="14"/>
  <c r="A3837" i="14" s="1"/>
  <c r="L3836" i="14"/>
  <c r="A3836" i="14" s="1"/>
  <c r="L3835" i="14"/>
  <c r="A3835" i="14" s="1"/>
  <c r="L3834" i="14"/>
  <c r="A3834" i="14" s="1"/>
  <c r="L3833" i="14"/>
  <c r="A3833" i="14" s="1"/>
  <c r="L3832" i="14"/>
  <c r="A3832" i="14" s="1"/>
  <c r="L3831" i="14"/>
  <c r="A3831" i="14" s="1"/>
  <c r="L3830" i="14"/>
  <c r="A3830" i="14" s="1"/>
  <c r="L3829" i="14"/>
  <c r="A3829" i="14" s="1"/>
  <c r="L3828" i="14"/>
  <c r="A3828" i="14" s="1"/>
  <c r="L3827" i="14"/>
  <c r="A3827" i="14" s="1"/>
  <c r="L3826" i="14"/>
  <c r="A3826" i="14" s="1"/>
  <c r="L3825" i="14"/>
  <c r="A3825" i="14" s="1"/>
  <c r="L3824" i="14"/>
  <c r="A3824" i="14" s="1"/>
  <c r="L3823" i="14"/>
  <c r="A3823" i="14" s="1"/>
  <c r="L3822" i="14"/>
  <c r="A3822" i="14" s="1"/>
  <c r="L3821" i="14"/>
  <c r="A3821" i="14" s="1"/>
  <c r="L3820" i="14"/>
  <c r="A3820" i="14" s="1"/>
  <c r="L3819" i="14"/>
  <c r="A3819" i="14" s="1"/>
  <c r="L3818" i="14"/>
  <c r="A3818" i="14" s="1"/>
  <c r="L3817" i="14"/>
  <c r="A3817" i="14" s="1"/>
  <c r="L3816" i="14"/>
  <c r="A3816" i="14" s="1"/>
  <c r="L3815" i="14"/>
  <c r="A3815" i="14" s="1"/>
  <c r="L3814" i="14"/>
  <c r="A3814" i="14" s="1"/>
  <c r="L3813" i="14"/>
  <c r="A3813" i="14" s="1"/>
  <c r="L3812" i="14"/>
  <c r="A3812" i="14" s="1"/>
  <c r="L3811" i="14"/>
  <c r="A3811" i="14" s="1"/>
  <c r="L3810" i="14"/>
  <c r="A3810" i="14" s="1"/>
  <c r="L3809" i="14"/>
  <c r="A3809" i="14" s="1"/>
  <c r="L3808" i="14"/>
  <c r="A3808" i="14" s="1"/>
  <c r="L3807" i="14"/>
  <c r="A3807" i="14" s="1"/>
  <c r="L3806" i="14"/>
  <c r="A3806" i="14" s="1"/>
  <c r="L3805" i="14"/>
  <c r="A3805" i="14" s="1"/>
  <c r="L3804" i="14"/>
  <c r="A3804" i="14" s="1"/>
  <c r="L3803" i="14"/>
  <c r="A3803" i="14" s="1"/>
  <c r="L3802" i="14"/>
  <c r="A3802" i="14" s="1"/>
  <c r="L3801" i="14"/>
  <c r="A3801" i="14" s="1"/>
  <c r="L3800" i="14"/>
  <c r="A3800" i="14" s="1"/>
  <c r="L3799" i="14"/>
  <c r="A3799" i="14" s="1"/>
  <c r="L3798" i="14"/>
  <c r="A3798" i="14" s="1"/>
  <c r="L3797" i="14"/>
  <c r="A3797" i="14" s="1"/>
  <c r="L3796" i="14"/>
  <c r="A3796" i="14" s="1"/>
  <c r="L3795" i="14"/>
  <c r="A3795" i="14" s="1"/>
  <c r="L3794" i="14"/>
  <c r="A3794" i="14" s="1"/>
  <c r="L3793" i="14"/>
  <c r="A3793" i="14" s="1"/>
  <c r="L3792" i="14"/>
  <c r="A3792" i="14" s="1"/>
  <c r="L3791" i="14"/>
  <c r="A3791" i="14" s="1"/>
  <c r="L3790" i="14"/>
  <c r="A3790" i="14" s="1"/>
  <c r="L3789" i="14"/>
  <c r="A3789" i="14" s="1"/>
  <c r="L3788" i="14"/>
  <c r="A3788" i="14" s="1"/>
  <c r="L3787" i="14"/>
  <c r="A3787" i="14" s="1"/>
  <c r="L3786" i="14"/>
  <c r="A3786" i="14" s="1"/>
  <c r="L3785" i="14"/>
  <c r="A3785" i="14" s="1"/>
  <c r="L3784" i="14"/>
  <c r="A3784" i="14" s="1"/>
  <c r="L3783" i="14"/>
  <c r="A3783" i="14" s="1"/>
  <c r="L3782" i="14"/>
  <c r="A3782" i="14" s="1"/>
  <c r="L3781" i="14"/>
  <c r="A3781" i="14" s="1"/>
  <c r="L3780" i="14"/>
  <c r="A3780" i="14" s="1"/>
  <c r="L3779" i="14"/>
  <c r="A3779" i="14" s="1"/>
  <c r="L3778" i="14"/>
  <c r="A3778" i="14" s="1"/>
  <c r="L3777" i="14"/>
  <c r="A3777" i="14" s="1"/>
  <c r="L3776" i="14"/>
  <c r="A3776" i="14" s="1"/>
  <c r="L3775" i="14"/>
  <c r="A3775" i="14" s="1"/>
  <c r="L3774" i="14"/>
  <c r="A3774" i="14" s="1"/>
  <c r="L3773" i="14"/>
  <c r="A3773" i="14" s="1"/>
  <c r="L3772" i="14"/>
  <c r="A3772" i="14" s="1"/>
  <c r="L3771" i="14"/>
  <c r="A3771" i="14" s="1"/>
  <c r="L3770" i="14"/>
  <c r="A3770" i="14" s="1"/>
  <c r="L3769" i="14"/>
  <c r="A3769" i="14" s="1"/>
  <c r="L3768" i="14"/>
  <c r="A3768" i="14" s="1"/>
  <c r="L3767" i="14"/>
  <c r="A3767" i="14" s="1"/>
  <c r="L3766" i="14"/>
  <c r="A3766" i="14" s="1"/>
  <c r="L3765" i="14"/>
  <c r="A3765" i="14" s="1"/>
  <c r="L3764" i="14"/>
  <c r="A3764" i="14" s="1"/>
  <c r="L3763" i="14"/>
  <c r="A3763" i="14" s="1"/>
  <c r="L3762" i="14"/>
  <c r="A3762" i="14" s="1"/>
  <c r="L3761" i="14"/>
  <c r="A3761" i="14" s="1"/>
  <c r="L3760" i="14"/>
  <c r="A3760" i="14" s="1"/>
  <c r="L3759" i="14"/>
  <c r="A3759" i="14" s="1"/>
  <c r="L3758" i="14"/>
  <c r="A3758" i="14" s="1"/>
  <c r="L3757" i="14"/>
  <c r="A3757" i="14" s="1"/>
  <c r="L3756" i="14"/>
  <c r="A3756" i="14" s="1"/>
  <c r="L3755" i="14"/>
  <c r="A3755" i="14" s="1"/>
  <c r="L3754" i="14"/>
  <c r="A3754" i="14" s="1"/>
  <c r="L3753" i="14"/>
  <c r="A3753" i="14" s="1"/>
  <c r="L3752" i="14"/>
  <c r="A3752" i="14" s="1"/>
  <c r="L3751" i="14"/>
  <c r="A3751" i="14" s="1"/>
  <c r="L3750" i="14"/>
  <c r="A3750" i="14" s="1"/>
  <c r="L3749" i="14"/>
  <c r="A3749" i="14" s="1"/>
  <c r="L3748" i="14"/>
  <c r="A3748" i="14" s="1"/>
  <c r="L3747" i="14"/>
  <c r="A3747" i="14" s="1"/>
  <c r="L3746" i="14"/>
  <c r="A3746" i="14" s="1"/>
  <c r="L3745" i="14"/>
  <c r="A3745" i="14" s="1"/>
  <c r="L3744" i="14"/>
  <c r="A3744" i="14" s="1"/>
  <c r="L3743" i="14"/>
  <c r="A3743" i="14" s="1"/>
  <c r="L3742" i="14"/>
  <c r="A3742" i="14" s="1"/>
  <c r="L3741" i="14"/>
  <c r="A3741" i="14" s="1"/>
  <c r="L3740" i="14"/>
  <c r="A3740" i="14" s="1"/>
  <c r="L3739" i="14"/>
  <c r="A3739" i="14" s="1"/>
  <c r="L3738" i="14"/>
  <c r="A3738" i="14" s="1"/>
  <c r="L3737" i="14"/>
  <c r="A3737" i="14" s="1"/>
  <c r="L3736" i="14"/>
  <c r="A3736" i="14" s="1"/>
  <c r="L3735" i="14"/>
  <c r="A3735" i="14" s="1"/>
  <c r="L3734" i="14"/>
  <c r="A3734" i="14" s="1"/>
  <c r="L3733" i="14"/>
  <c r="A3733" i="14" s="1"/>
  <c r="L3732" i="14"/>
  <c r="A3732" i="14" s="1"/>
  <c r="L3731" i="14"/>
  <c r="A3731" i="14" s="1"/>
  <c r="L3730" i="14"/>
  <c r="A3730" i="14" s="1"/>
  <c r="L3729" i="14"/>
  <c r="A3729" i="14" s="1"/>
  <c r="L3728" i="14"/>
  <c r="A3728" i="14" s="1"/>
  <c r="L3727" i="14"/>
  <c r="A3727" i="14" s="1"/>
  <c r="L3726" i="14"/>
  <c r="A3726" i="14" s="1"/>
  <c r="L3725" i="14"/>
  <c r="A3725" i="14" s="1"/>
  <c r="L3724" i="14"/>
  <c r="A3724" i="14" s="1"/>
  <c r="L3723" i="14"/>
  <c r="A3723" i="14" s="1"/>
  <c r="L3722" i="14"/>
  <c r="A3722" i="14" s="1"/>
  <c r="L3721" i="14"/>
  <c r="A3721" i="14" s="1"/>
  <c r="L3720" i="14"/>
  <c r="A3720" i="14" s="1"/>
  <c r="L3719" i="14"/>
  <c r="A3719" i="14" s="1"/>
  <c r="L3718" i="14"/>
  <c r="A3718" i="14" s="1"/>
  <c r="L3717" i="14"/>
  <c r="A3717" i="14" s="1"/>
  <c r="L3716" i="14"/>
  <c r="A3716" i="14" s="1"/>
  <c r="L3715" i="14"/>
  <c r="A3715" i="14" s="1"/>
  <c r="L3714" i="14"/>
  <c r="A3714" i="14" s="1"/>
  <c r="L3713" i="14"/>
  <c r="A3713" i="14" s="1"/>
  <c r="L3712" i="14"/>
  <c r="A3712" i="14" s="1"/>
  <c r="L3711" i="14"/>
  <c r="A3711" i="14" s="1"/>
  <c r="L3710" i="14"/>
  <c r="A3710" i="14" s="1"/>
  <c r="L3709" i="14"/>
  <c r="A3709" i="14" s="1"/>
  <c r="L3708" i="14"/>
  <c r="A3708" i="14" s="1"/>
  <c r="L3707" i="14"/>
  <c r="A3707" i="14" s="1"/>
  <c r="L3706" i="14"/>
  <c r="A3706" i="14" s="1"/>
  <c r="L3705" i="14"/>
  <c r="A3705" i="14" s="1"/>
  <c r="L3704" i="14"/>
  <c r="A3704" i="14" s="1"/>
  <c r="L3703" i="14"/>
  <c r="A3703" i="14" s="1"/>
  <c r="L3702" i="14"/>
  <c r="A3702" i="14" s="1"/>
  <c r="L3701" i="14"/>
  <c r="A3701" i="14" s="1"/>
  <c r="L3700" i="14"/>
  <c r="A3700" i="14" s="1"/>
  <c r="L3699" i="14"/>
  <c r="A3699" i="14" s="1"/>
  <c r="L3698" i="14"/>
  <c r="A3698" i="14" s="1"/>
  <c r="L3697" i="14"/>
  <c r="A3697" i="14" s="1"/>
  <c r="L3696" i="14"/>
  <c r="A3696" i="14" s="1"/>
  <c r="L3695" i="14"/>
  <c r="A3695" i="14" s="1"/>
  <c r="L3694" i="14"/>
  <c r="A3694" i="14" s="1"/>
  <c r="L3693" i="14"/>
  <c r="A3693" i="14" s="1"/>
  <c r="L3692" i="14"/>
  <c r="A3692" i="14" s="1"/>
  <c r="L3691" i="14"/>
  <c r="A3691" i="14" s="1"/>
  <c r="L3690" i="14"/>
  <c r="A3690" i="14" s="1"/>
  <c r="L3689" i="14"/>
  <c r="A3689" i="14" s="1"/>
  <c r="L3688" i="14"/>
  <c r="A3688" i="14" s="1"/>
  <c r="L3687" i="14"/>
  <c r="A3687" i="14" s="1"/>
  <c r="L3686" i="14"/>
  <c r="A3686" i="14" s="1"/>
  <c r="L3685" i="14"/>
  <c r="A3685" i="14" s="1"/>
  <c r="L3684" i="14"/>
  <c r="A3684" i="14" s="1"/>
  <c r="L3683" i="14"/>
  <c r="A3683" i="14" s="1"/>
  <c r="L3682" i="14"/>
  <c r="A3682" i="14" s="1"/>
  <c r="L3681" i="14"/>
  <c r="A3681" i="14" s="1"/>
  <c r="L3680" i="14"/>
  <c r="A3680" i="14" s="1"/>
  <c r="L3679" i="14"/>
  <c r="A3679" i="14" s="1"/>
  <c r="L3678" i="14"/>
  <c r="A3678" i="14" s="1"/>
  <c r="L3677" i="14"/>
  <c r="A3677" i="14" s="1"/>
  <c r="L3676" i="14"/>
  <c r="A3676" i="14" s="1"/>
  <c r="L3675" i="14"/>
  <c r="A3675" i="14" s="1"/>
  <c r="L3674" i="14"/>
  <c r="A3674" i="14" s="1"/>
  <c r="L3673" i="14"/>
  <c r="A3673" i="14" s="1"/>
  <c r="L3672" i="14"/>
  <c r="A3672" i="14" s="1"/>
  <c r="L3671" i="14"/>
  <c r="A3671" i="14" s="1"/>
  <c r="L3670" i="14"/>
  <c r="A3670" i="14" s="1"/>
  <c r="L3669" i="14"/>
  <c r="A3669" i="14" s="1"/>
  <c r="L3668" i="14"/>
  <c r="A3668" i="14" s="1"/>
  <c r="L3667" i="14"/>
  <c r="A3667" i="14" s="1"/>
  <c r="L3666" i="14"/>
  <c r="A3666" i="14" s="1"/>
  <c r="L3665" i="14"/>
  <c r="A3665" i="14" s="1"/>
  <c r="L3664" i="14"/>
  <c r="A3664" i="14" s="1"/>
  <c r="L3663" i="14"/>
  <c r="A3663" i="14" s="1"/>
  <c r="L3662" i="14"/>
  <c r="A3662" i="14" s="1"/>
  <c r="L3661" i="14"/>
  <c r="A3661" i="14" s="1"/>
  <c r="L3660" i="14"/>
  <c r="A3660" i="14" s="1"/>
  <c r="L3659" i="14"/>
  <c r="A3659" i="14" s="1"/>
  <c r="L3658" i="14"/>
  <c r="A3658" i="14" s="1"/>
  <c r="L3657" i="14"/>
  <c r="A3657" i="14" s="1"/>
  <c r="L3656" i="14"/>
  <c r="A3656" i="14" s="1"/>
  <c r="L3655" i="14"/>
  <c r="A3655" i="14" s="1"/>
  <c r="L3654" i="14"/>
  <c r="A3654" i="14" s="1"/>
  <c r="L3653" i="14"/>
  <c r="A3653" i="14" s="1"/>
  <c r="L3652" i="14"/>
  <c r="A3652" i="14" s="1"/>
  <c r="L3651" i="14"/>
  <c r="A3651" i="14" s="1"/>
  <c r="L3650" i="14"/>
  <c r="A3650" i="14" s="1"/>
  <c r="L3649" i="14"/>
  <c r="A3649" i="14" s="1"/>
  <c r="L3648" i="14"/>
  <c r="A3648" i="14" s="1"/>
  <c r="L3647" i="14"/>
  <c r="A3647" i="14" s="1"/>
  <c r="L3646" i="14"/>
  <c r="A3646" i="14" s="1"/>
  <c r="L3645" i="14"/>
  <c r="A3645" i="14" s="1"/>
  <c r="L3644" i="14"/>
  <c r="A3644" i="14" s="1"/>
  <c r="L3643" i="14"/>
  <c r="A3643" i="14" s="1"/>
  <c r="L3642" i="14"/>
  <c r="A3642" i="14" s="1"/>
  <c r="L3641" i="14"/>
  <c r="A3641" i="14" s="1"/>
  <c r="L3640" i="14"/>
  <c r="A3640" i="14" s="1"/>
  <c r="L3639" i="14"/>
  <c r="A3639" i="14" s="1"/>
  <c r="L3638" i="14"/>
  <c r="A3638" i="14" s="1"/>
  <c r="L3637" i="14"/>
  <c r="A3637" i="14" s="1"/>
  <c r="L3636" i="14"/>
  <c r="A3636" i="14" s="1"/>
  <c r="L3635" i="14"/>
  <c r="A3635" i="14" s="1"/>
  <c r="L3634" i="14"/>
  <c r="A3634" i="14" s="1"/>
  <c r="L3633" i="14"/>
  <c r="A3633" i="14" s="1"/>
  <c r="L3632" i="14"/>
  <c r="A3632" i="14" s="1"/>
  <c r="L3631" i="14"/>
  <c r="A3631" i="14" s="1"/>
  <c r="L3630" i="14"/>
  <c r="A3630" i="14" s="1"/>
  <c r="L3629" i="14"/>
  <c r="A3629" i="14" s="1"/>
  <c r="L3628" i="14"/>
  <c r="A3628" i="14" s="1"/>
  <c r="L3627" i="14"/>
  <c r="A3627" i="14" s="1"/>
  <c r="L3626" i="14"/>
  <c r="A3626" i="14" s="1"/>
  <c r="L3625" i="14"/>
  <c r="A3625" i="14" s="1"/>
  <c r="L3624" i="14"/>
  <c r="A3624" i="14" s="1"/>
  <c r="L3623" i="14"/>
  <c r="A3623" i="14" s="1"/>
  <c r="L3622" i="14"/>
  <c r="A3622" i="14" s="1"/>
  <c r="L3621" i="14"/>
  <c r="A3621" i="14" s="1"/>
  <c r="L3620" i="14"/>
  <c r="A3620" i="14" s="1"/>
  <c r="L3619" i="14"/>
  <c r="A3619" i="14" s="1"/>
  <c r="L3618" i="14"/>
  <c r="A3618" i="14" s="1"/>
  <c r="L3617" i="14"/>
  <c r="A3617" i="14" s="1"/>
  <c r="L3616" i="14"/>
  <c r="A3616" i="14" s="1"/>
  <c r="L3615" i="14"/>
  <c r="A3615" i="14" s="1"/>
  <c r="L3614" i="14"/>
  <c r="A3614" i="14" s="1"/>
  <c r="L3613" i="14"/>
  <c r="A3613" i="14" s="1"/>
  <c r="L3612" i="14"/>
  <c r="A3612" i="14" s="1"/>
  <c r="L3611" i="14"/>
  <c r="A3611" i="14" s="1"/>
  <c r="L3610" i="14"/>
  <c r="A3610" i="14" s="1"/>
  <c r="L3609" i="14"/>
  <c r="A3609" i="14" s="1"/>
  <c r="L3608" i="14"/>
  <c r="A3608" i="14" s="1"/>
  <c r="L3607" i="14"/>
  <c r="A3607" i="14" s="1"/>
  <c r="L3606" i="14"/>
  <c r="A3606" i="14" s="1"/>
  <c r="L3605" i="14"/>
  <c r="A3605" i="14" s="1"/>
  <c r="L3604" i="14"/>
  <c r="A3604" i="14" s="1"/>
  <c r="L3603" i="14"/>
  <c r="A3603" i="14" s="1"/>
  <c r="L3602" i="14"/>
  <c r="A3602" i="14" s="1"/>
  <c r="L3601" i="14"/>
  <c r="A3601" i="14" s="1"/>
  <c r="L3600" i="14"/>
  <c r="A3600" i="14" s="1"/>
  <c r="L3599" i="14"/>
  <c r="A3599" i="14" s="1"/>
  <c r="L3598" i="14"/>
  <c r="A3598" i="14" s="1"/>
  <c r="L3597" i="14"/>
  <c r="A3597" i="14" s="1"/>
  <c r="L3596" i="14"/>
  <c r="A3596" i="14" s="1"/>
  <c r="L3595" i="14"/>
  <c r="A3595" i="14" s="1"/>
  <c r="L3594" i="14"/>
  <c r="A3594" i="14" s="1"/>
  <c r="L3593" i="14"/>
  <c r="A3593" i="14" s="1"/>
  <c r="L3592" i="14"/>
  <c r="A3592" i="14" s="1"/>
  <c r="L3591" i="14"/>
  <c r="A3591" i="14" s="1"/>
  <c r="L3590" i="14"/>
  <c r="A3590" i="14" s="1"/>
  <c r="L3589" i="14"/>
  <c r="A3589" i="14" s="1"/>
  <c r="L3588" i="14"/>
  <c r="A3588" i="14" s="1"/>
  <c r="L3587" i="14"/>
  <c r="A3587" i="14" s="1"/>
  <c r="L3586" i="14"/>
  <c r="A3586" i="14" s="1"/>
  <c r="L3585" i="14"/>
  <c r="A3585" i="14" s="1"/>
  <c r="L3584" i="14"/>
  <c r="A3584" i="14" s="1"/>
  <c r="L3583" i="14"/>
  <c r="A3583" i="14" s="1"/>
  <c r="L3582" i="14"/>
  <c r="A3582" i="14" s="1"/>
  <c r="L3581" i="14"/>
  <c r="A3581" i="14" s="1"/>
  <c r="L3580" i="14"/>
  <c r="A3580" i="14" s="1"/>
  <c r="L3579" i="14"/>
  <c r="A3579" i="14" s="1"/>
  <c r="L3578" i="14"/>
  <c r="A3578" i="14" s="1"/>
  <c r="L3577" i="14"/>
  <c r="A3577" i="14" s="1"/>
  <c r="L3576" i="14"/>
  <c r="A3576" i="14" s="1"/>
  <c r="L3575" i="14"/>
  <c r="A3575" i="14" s="1"/>
  <c r="L3574" i="14"/>
  <c r="A3574" i="14" s="1"/>
  <c r="L3573" i="14"/>
  <c r="A3573" i="14" s="1"/>
  <c r="L3572" i="14"/>
  <c r="A3572" i="14" s="1"/>
  <c r="L3571" i="14"/>
  <c r="A3571" i="14" s="1"/>
  <c r="L3570" i="14"/>
  <c r="A3570" i="14" s="1"/>
  <c r="L3569" i="14"/>
  <c r="A3569" i="14" s="1"/>
  <c r="L3568" i="14"/>
  <c r="A3568" i="14" s="1"/>
  <c r="L3567" i="14"/>
  <c r="A3567" i="14" s="1"/>
  <c r="L3566" i="14"/>
  <c r="A3566" i="14" s="1"/>
  <c r="L3565" i="14"/>
  <c r="A3565" i="14" s="1"/>
  <c r="L3564" i="14"/>
  <c r="A3564" i="14" s="1"/>
  <c r="L3563" i="14"/>
  <c r="A3563" i="14" s="1"/>
  <c r="L3562" i="14"/>
  <c r="A3562" i="14" s="1"/>
  <c r="L3561" i="14"/>
  <c r="A3561" i="14" s="1"/>
  <c r="L3560" i="14"/>
  <c r="A3560" i="14" s="1"/>
  <c r="L3559" i="14"/>
  <c r="A3559" i="14" s="1"/>
  <c r="L3558" i="14"/>
  <c r="A3558" i="14" s="1"/>
  <c r="L3557" i="14"/>
  <c r="A3557" i="14" s="1"/>
  <c r="L3556" i="14"/>
  <c r="A3556" i="14" s="1"/>
  <c r="L3555" i="14"/>
  <c r="A3555" i="14" s="1"/>
  <c r="L3554" i="14"/>
  <c r="A3554" i="14" s="1"/>
  <c r="L3553" i="14"/>
  <c r="A3553" i="14" s="1"/>
  <c r="L3552" i="14"/>
  <c r="A3552" i="14" s="1"/>
  <c r="L3551" i="14"/>
  <c r="A3551" i="14" s="1"/>
  <c r="L3550" i="14"/>
  <c r="A3550" i="14" s="1"/>
  <c r="L3549" i="14"/>
  <c r="A3549" i="14" s="1"/>
  <c r="L3548" i="14"/>
  <c r="A3548" i="14" s="1"/>
  <c r="L3547" i="14"/>
  <c r="A3547" i="14" s="1"/>
  <c r="L3546" i="14"/>
  <c r="A3546" i="14" s="1"/>
  <c r="L3545" i="14"/>
  <c r="A3545" i="14" s="1"/>
  <c r="L3544" i="14"/>
  <c r="A3544" i="14" s="1"/>
  <c r="L3543" i="14"/>
  <c r="A3543" i="14" s="1"/>
  <c r="L3542" i="14"/>
  <c r="A3542" i="14" s="1"/>
  <c r="L3541" i="14"/>
  <c r="A3541" i="14" s="1"/>
  <c r="L3540" i="14"/>
  <c r="A3540" i="14" s="1"/>
  <c r="L3539" i="14"/>
  <c r="A3539" i="14" s="1"/>
  <c r="L3538" i="14"/>
  <c r="A3538" i="14" s="1"/>
  <c r="L3537" i="14"/>
  <c r="A3537" i="14" s="1"/>
  <c r="L3536" i="14"/>
  <c r="A3536" i="14" s="1"/>
  <c r="L3535" i="14"/>
  <c r="A3535" i="14" s="1"/>
  <c r="L3534" i="14"/>
  <c r="A3534" i="14" s="1"/>
  <c r="L3533" i="14"/>
  <c r="A3533" i="14" s="1"/>
  <c r="L3532" i="14"/>
  <c r="A3532" i="14" s="1"/>
  <c r="L3531" i="14"/>
  <c r="A3531" i="14" s="1"/>
  <c r="L3530" i="14"/>
  <c r="A3530" i="14" s="1"/>
  <c r="L3529" i="14"/>
  <c r="A3529" i="14" s="1"/>
  <c r="L3528" i="14"/>
  <c r="A3528" i="14" s="1"/>
  <c r="L3527" i="14"/>
  <c r="A3527" i="14" s="1"/>
  <c r="L3526" i="14"/>
  <c r="A3526" i="14" s="1"/>
  <c r="L3525" i="14"/>
  <c r="A3525" i="14" s="1"/>
  <c r="L3524" i="14"/>
  <c r="A3524" i="14" s="1"/>
  <c r="L3523" i="14"/>
  <c r="A3523" i="14" s="1"/>
  <c r="L3522" i="14"/>
  <c r="A3522" i="14" s="1"/>
  <c r="L3521" i="14"/>
  <c r="A3521" i="14" s="1"/>
  <c r="L3520" i="14"/>
  <c r="A3520" i="14" s="1"/>
  <c r="L3519" i="14"/>
  <c r="A3519" i="14" s="1"/>
  <c r="L3518" i="14"/>
  <c r="A3518" i="14" s="1"/>
  <c r="L3517" i="14"/>
  <c r="A3517" i="14" s="1"/>
  <c r="L3516" i="14"/>
  <c r="A3516" i="14" s="1"/>
  <c r="L3515" i="14"/>
  <c r="A3515" i="14" s="1"/>
  <c r="L3514" i="14"/>
  <c r="A3514" i="14" s="1"/>
  <c r="L3513" i="14"/>
  <c r="A3513" i="14" s="1"/>
  <c r="L3512" i="14"/>
  <c r="A3512" i="14" s="1"/>
  <c r="L3511" i="14"/>
  <c r="A3511" i="14" s="1"/>
  <c r="L3510" i="14"/>
  <c r="A3510" i="14" s="1"/>
  <c r="L3509" i="14"/>
  <c r="A3509" i="14" s="1"/>
  <c r="L3508" i="14"/>
  <c r="A3508" i="14" s="1"/>
  <c r="L3507" i="14"/>
  <c r="A3507" i="14" s="1"/>
  <c r="L3506" i="14"/>
  <c r="A3506" i="14" s="1"/>
  <c r="L3505" i="14"/>
  <c r="A3505" i="14" s="1"/>
  <c r="L3504" i="14"/>
  <c r="A3504" i="14" s="1"/>
  <c r="L3503" i="14"/>
  <c r="A3503" i="14" s="1"/>
  <c r="L3502" i="14"/>
  <c r="A3502" i="14" s="1"/>
  <c r="L3501" i="14"/>
  <c r="A3501" i="14" s="1"/>
  <c r="L3500" i="14"/>
  <c r="A3500" i="14" s="1"/>
  <c r="L3499" i="14"/>
  <c r="A3499" i="14" s="1"/>
  <c r="L3498" i="14"/>
  <c r="A3498" i="14" s="1"/>
  <c r="L3497" i="14"/>
  <c r="A3497" i="14" s="1"/>
  <c r="L3496" i="14"/>
  <c r="A3496" i="14" s="1"/>
  <c r="L3495" i="14"/>
  <c r="A3495" i="14" s="1"/>
  <c r="L3494" i="14"/>
  <c r="A3494" i="14" s="1"/>
  <c r="L3493" i="14"/>
  <c r="A3493" i="14" s="1"/>
  <c r="L3492" i="14"/>
  <c r="A3492" i="14" s="1"/>
  <c r="L3491" i="14"/>
  <c r="A3491" i="14" s="1"/>
  <c r="L3490" i="14"/>
  <c r="A3490" i="14" s="1"/>
  <c r="L3489" i="14"/>
  <c r="A3489" i="14" s="1"/>
  <c r="L3488" i="14"/>
  <c r="A3488" i="14" s="1"/>
  <c r="L3487" i="14"/>
  <c r="A3487" i="14" s="1"/>
  <c r="L3486" i="14"/>
  <c r="A3486" i="14" s="1"/>
  <c r="L3485" i="14"/>
  <c r="A3485" i="14" s="1"/>
  <c r="L3484" i="14"/>
  <c r="A3484" i="14" s="1"/>
  <c r="L3483" i="14"/>
  <c r="A3483" i="14" s="1"/>
  <c r="L3482" i="14"/>
  <c r="A3482" i="14" s="1"/>
  <c r="L3481" i="14"/>
  <c r="A3481" i="14" s="1"/>
  <c r="L3480" i="14"/>
  <c r="A3480" i="14" s="1"/>
  <c r="L3479" i="14"/>
  <c r="A3479" i="14" s="1"/>
  <c r="L3478" i="14"/>
  <c r="A3478" i="14" s="1"/>
  <c r="L3477" i="14"/>
  <c r="A3477" i="14" s="1"/>
  <c r="L3476" i="14"/>
  <c r="A3476" i="14" s="1"/>
  <c r="L3475" i="14"/>
  <c r="A3475" i="14" s="1"/>
  <c r="L3474" i="14"/>
  <c r="A3474" i="14" s="1"/>
  <c r="L3473" i="14"/>
  <c r="A3473" i="14" s="1"/>
  <c r="L3472" i="14"/>
  <c r="A3472" i="14" s="1"/>
  <c r="L3471" i="14"/>
  <c r="A3471" i="14" s="1"/>
  <c r="L3470" i="14"/>
  <c r="A3470" i="14" s="1"/>
  <c r="L3469" i="14"/>
  <c r="A3469" i="14" s="1"/>
  <c r="L3468" i="14"/>
  <c r="A3468" i="14" s="1"/>
  <c r="L3467" i="14"/>
  <c r="A3467" i="14" s="1"/>
  <c r="L3466" i="14"/>
  <c r="A3466" i="14" s="1"/>
  <c r="L3465" i="14"/>
  <c r="A3465" i="14" s="1"/>
  <c r="L3464" i="14"/>
  <c r="A3464" i="14" s="1"/>
  <c r="L3463" i="14"/>
  <c r="A3463" i="14" s="1"/>
  <c r="L3462" i="14"/>
  <c r="A3462" i="14" s="1"/>
  <c r="L3461" i="14"/>
  <c r="A3461" i="14" s="1"/>
  <c r="L3460" i="14"/>
  <c r="A3460" i="14" s="1"/>
  <c r="L3459" i="14"/>
  <c r="A3459" i="14" s="1"/>
  <c r="L3458" i="14"/>
  <c r="A3458" i="14" s="1"/>
  <c r="L3457" i="14"/>
  <c r="A3457" i="14" s="1"/>
  <c r="L3456" i="14"/>
  <c r="A3456" i="14" s="1"/>
  <c r="L3455" i="14"/>
  <c r="A3455" i="14" s="1"/>
  <c r="L3454" i="14"/>
  <c r="A3454" i="14" s="1"/>
  <c r="L3453" i="14"/>
  <c r="A3453" i="14" s="1"/>
  <c r="L3452" i="14"/>
  <c r="A3452" i="14" s="1"/>
  <c r="L3451" i="14"/>
  <c r="A3451" i="14" s="1"/>
  <c r="L3450" i="14"/>
  <c r="A3450" i="14" s="1"/>
  <c r="L3449" i="14"/>
  <c r="A3449" i="14" s="1"/>
  <c r="L3448" i="14"/>
  <c r="A3448" i="14" s="1"/>
  <c r="L3447" i="14"/>
  <c r="A3447" i="14" s="1"/>
  <c r="L3446" i="14"/>
  <c r="A3446" i="14" s="1"/>
  <c r="L3445" i="14"/>
  <c r="A3445" i="14" s="1"/>
  <c r="L3444" i="14"/>
  <c r="A3444" i="14" s="1"/>
  <c r="L3443" i="14"/>
  <c r="A3443" i="14" s="1"/>
  <c r="L3442" i="14"/>
  <c r="A3442" i="14" s="1"/>
  <c r="L3441" i="14"/>
  <c r="A3441" i="14" s="1"/>
  <c r="L3440" i="14"/>
  <c r="A3440" i="14" s="1"/>
  <c r="L3439" i="14"/>
  <c r="A3439" i="14" s="1"/>
  <c r="L3438" i="14"/>
  <c r="A3438" i="14" s="1"/>
  <c r="L3437" i="14"/>
  <c r="A3437" i="14" s="1"/>
  <c r="L3436" i="14"/>
  <c r="A3436" i="14" s="1"/>
  <c r="L3435" i="14"/>
  <c r="A3435" i="14" s="1"/>
  <c r="L3434" i="14"/>
  <c r="A3434" i="14" s="1"/>
  <c r="L3433" i="14"/>
  <c r="A3433" i="14" s="1"/>
  <c r="L3432" i="14"/>
  <c r="A3432" i="14" s="1"/>
  <c r="L3431" i="14"/>
  <c r="A3431" i="14" s="1"/>
  <c r="L3430" i="14"/>
  <c r="A3430" i="14" s="1"/>
  <c r="L3429" i="14"/>
  <c r="A3429" i="14" s="1"/>
  <c r="L3428" i="14"/>
  <c r="A3428" i="14" s="1"/>
  <c r="L3427" i="14"/>
  <c r="A3427" i="14" s="1"/>
  <c r="L3426" i="14"/>
  <c r="A3426" i="14" s="1"/>
  <c r="L3425" i="14"/>
  <c r="A3425" i="14" s="1"/>
  <c r="L3424" i="14"/>
  <c r="A3424" i="14" s="1"/>
  <c r="L3423" i="14"/>
  <c r="A3423" i="14" s="1"/>
  <c r="L3422" i="14"/>
  <c r="A3422" i="14" s="1"/>
  <c r="L3421" i="14"/>
  <c r="A3421" i="14" s="1"/>
  <c r="L3420" i="14"/>
  <c r="A3420" i="14" s="1"/>
  <c r="L3419" i="14"/>
  <c r="A3419" i="14" s="1"/>
  <c r="L3418" i="14"/>
  <c r="A3418" i="14" s="1"/>
  <c r="L3417" i="14"/>
  <c r="A3417" i="14" s="1"/>
  <c r="L3416" i="14"/>
  <c r="A3416" i="14" s="1"/>
  <c r="L3415" i="14"/>
  <c r="A3415" i="14" s="1"/>
  <c r="L3414" i="14"/>
  <c r="A3414" i="14" s="1"/>
  <c r="L3413" i="14"/>
  <c r="A3413" i="14" s="1"/>
  <c r="L3412" i="14"/>
  <c r="A3412" i="14" s="1"/>
  <c r="L3411" i="14"/>
  <c r="A3411" i="14" s="1"/>
  <c r="L3410" i="14"/>
  <c r="A3410" i="14" s="1"/>
  <c r="L3409" i="14"/>
  <c r="A3409" i="14" s="1"/>
  <c r="L3408" i="14"/>
  <c r="A3408" i="14" s="1"/>
  <c r="L3407" i="14"/>
  <c r="A3407" i="14" s="1"/>
  <c r="L3406" i="14"/>
  <c r="A3406" i="14" s="1"/>
  <c r="L3405" i="14"/>
  <c r="A3405" i="14" s="1"/>
  <c r="L3404" i="14"/>
  <c r="A3404" i="14" s="1"/>
  <c r="L3403" i="14"/>
  <c r="A3403" i="14" s="1"/>
  <c r="L3402" i="14"/>
  <c r="A3402" i="14" s="1"/>
  <c r="L3401" i="14"/>
  <c r="A3401" i="14" s="1"/>
  <c r="L3400" i="14"/>
  <c r="A3400" i="14" s="1"/>
  <c r="L3399" i="14"/>
  <c r="A3399" i="14" s="1"/>
  <c r="L3398" i="14"/>
  <c r="A3398" i="14" s="1"/>
  <c r="L3397" i="14"/>
  <c r="A3397" i="14" s="1"/>
  <c r="L3396" i="14"/>
  <c r="A3396" i="14" s="1"/>
  <c r="L3395" i="14"/>
  <c r="A3395" i="14" s="1"/>
  <c r="L3394" i="14"/>
  <c r="A3394" i="14" s="1"/>
  <c r="L3393" i="14"/>
  <c r="A3393" i="14" s="1"/>
  <c r="L3392" i="14"/>
  <c r="A3392" i="14" s="1"/>
  <c r="L3391" i="14"/>
  <c r="A3391" i="14" s="1"/>
  <c r="L3390" i="14"/>
  <c r="A3390" i="14" s="1"/>
  <c r="L3389" i="14"/>
  <c r="A3389" i="14" s="1"/>
  <c r="L3388" i="14"/>
  <c r="A3388" i="14" s="1"/>
  <c r="L3387" i="14"/>
  <c r="A3387" i="14" s="1"/>
  <c r="L3386" i="14"/>
  <c r="A3386" i="14" s="1"/>
  <c r="L3385" i="14"/>
  <c r="A3385" i="14" s="1"/>
  <c r="L3384" i="14"/>
  <c r="A3384" i="14" s="1"/>
  <c r="L3383" i="14"/>
  <c r="A3383" i="14" s="1"/>
  <c r="L3382" i="14"/>
  <c r="A3382" i="14" s="1"/>
  <c r="L3381" i="14"/>
  <c r="A3381" i="14" s="1"/>
  <c r="L3380" i="14"/>
  <c r="A3380" i="14" s="1"/>
  <c r="L3379" i="14"/>
  <c r="A3379" i="14" s="1"/>
  <c r="L3378" i="14"/>
  <c r="A3378" i="14" s="1"/>
  <c r="L3377" i="14"/>
  <c r="A3377" i="14" s="1"/>
  <c r="L3376" i="14"/>
  <c r="A3376" i="14" s="1"/>
  <c r="L3375" i="14"/>
  <c r="A3375" i="14" s="1"/>
  <c r="L3374" i="14"/>
  <c r="A3374" i="14" s="1"/>
  <c r="L3373" i="14"/>
  <c r="A3373" i="14" s="1"/>
  <c r="L3372" i="14"/>
  <c r="A3372" i="14" s="1"/>
  <c r="L3371" i="14"/>
  <c r="A3371" i="14" s="1"/>
  <c r="L3370" i="14"/>
  <c r="A3370" i="14" s="1"/>
  <c r="L3369" i="14"/>
  <c r="A3369" i="14" s="1"/>
  <c r="L3368" i="14"/>
  <c r="A3368" i="14" s="1"/>
  <c r="L3367" i="14"/>
  <c r="A3367" i="14" s="1"/>
  <c r="L3366" i="14"/>
  <c r="A3366" i="14" s="1"/>
  <c r="L3365" i="14"/>
  <c r="A3365" i="14" s="1"/>
  <c r="L3364" i="14"/>
  <c r="A3364" i="14" s="1"/>
  <c r="L3363" i="14"/>
  <c r="A3363" i="14" s="1"/>
  <c r="L3362" i="14"/>
  <c r="A3362" i="14" s="1"/>
  <c r="L3361" i="14"/>
  <c r="A3361" i="14" s="1"/>
  <c r="L3360" i="14"/>
  <c r="A3360" i="14" s="1"/>
  <c r="L3359" i="14"/>
  <c r="A3359" i="14" s="1"/>
  <c r="L3358" i="14"/>
  <c r="A3358" i="14" s="1"/>
  <c r="L3357" i="14"/>
  <c r="A3357" i="14" s="1"/>
  <c r="L3356" i="14"/>
  <c r="A3356" i="14" s="1"/>
  <c r="L3355" i="14"/>
  <c r="A3355" i="14" s="1"/>
  <c r="L3354" i="14"/>
  <c r="A3354" i="14" s="1"/>
  <c r="L3353" i="14"/>
  <c r="A3353" i="14" s="1"/>
  <c r="L3352" i="14"/>
  <c r="A3352" i="14" s="1"/>
  <c r="L3351" i="14"/>
  <c r="A3351" i="14" s="1"/>
  <c r="L3350" i="14"/>
  <c r="A3350" i="14" s="1"/>
  <c r="L3349" i="14"/>
  <c r="A3349" i="14" s="1"/>
  <c r="L3348" i="14"/>
  <c r="A3348" i="14" s="1"/>
  <c r="L3347" i="14"/>
  <c r="A3347" i="14" s="1"/>
  <c r="L3346" i="14"/>
  <c r="A3346" i="14" s="1"/>
  <c r="L3345" i="14"/>
  <c r="A3345" i="14" s="1"/>
  <c r="L3344" i="14"/>
  <c r="A3344" i="14" s="1"/>
  <c r="L3343" i="14"/>
  <c r="A3343" i="14" s="1"/>
  <c r="L3342" i="14"/>
  <c r="A3342" i="14" s="1"/>
  <c r="L3341" i="14"/>
  <c r="A3341" i="14" s="1"/>
  <c r="L3340" i="14"/>
  <c r="A3340" i="14" s="1"/>
  <c r="L3339" i="14"/>
  <c r="A3339" i="14" s="1"/>
  <c r="L3338" i="14"/>
  <c r="A3338" i="14" s="1"/>
  <c r="L3337" i="14"/>
  <c r="A3337" i="14" s="1"/>
  <c r="L3336" i="14"/>
  <c r="A3336" i="14" s="1"/>
  <c r="L3335" i="14"/>
  <c r="A3335" i="14" s="1"/>
  <c r="L3334" i="14"/>
  <c r="A3334" i="14" s="1"/>
  <c r="L3333" i="14"/>
  <c r="A3333" i="14" s="1"/>
  <c r="L3332" i="14"/>
  <c r="A3332" i="14" s="1"/>
  <c r="L3331" i="14"/>
  <c r="A3331" i="14" s="1"/>
  <c r="L3330" i="14"/>
  <c r="A3330" i="14" s="1"/>
  <c r="L3329" i="14"/>
  <c r="A3329" i="14" s="1"/>
  <c r="L3328" i="14"/>
  <c r="A3328" i="14" s="1"/>
  <c r="L3327" i="14"/>
  <c r="A3327" i="14" s="1"/>
  <c r="L3326" i="14"/>
  <c r="A3326" i="14" s="1"/>
  <c r="L3325" i="14"/>
  <c r="A3325" i="14" s="1"/>
  <c r="L3324" i="14"/>
  <c r="A3324" i="14" s="1"/>
  <c r="L3323" i="14"/>
  <c r="A3323" i="14" s="1"/>
  <c r="L3322" i="14"/>
  <c r="A3322" i="14" s="1"/>
  <c r="L3321" i="14"/>
  <c r="A3321" i="14" s="1"/>
  <c r="L3320" i="14"/>
  <c r="A3320" i="14" s="1"/>
  <c r="L3319" i="14"/>
  <c r="A3319" i="14" s="1"/>
  <c r="L3318" i="14"/>
  <c r="A3318" i="14" s="1"/>
  <c r="L3317" i="14"/>
  <c r="A3317" i="14" s="1"/>
  <c r="L3316" i="14"/>
  <c r="A3316" i="14" s="1"/>
  <c r="L3315" i="14"/>
  <c r="A3315" i="14" s="1"/>
  <c r="L3314" i="14"/>
  <c r="A3314" i="14" s="1"/>
  <c r="L3313" i="14"/>
  <c r="A3313" i="14" s="1"/>
  <c r="L3312" i="14"/>
  <c r="A3312" i="14" s="1"/>
  <c r="L3311" i="14"/>
  <c r="A3311" i="14" s="1"/>
  <c r="L3310" i="14"/>
  <c r="A3310" i="14" s="1"/>
  <c r="L3309" i="14"/>
  <c r="A3309" i="14" s="1"/>
  <c r="L3308" i="14"/>
  <c r="A3308" i="14" s="1"/>
  <c r="L3307" i="14"/>
  <c r="A3307" i="14" s="1"/>
  <c r="L3306" i="14"/>
  <c r="A3306" i="14" s="1"/>
  <c r="L3305" i="14"/>
  <c r="A3305" i="14" s="1"/>
  <c r="L3304" i="14"/>
  <c r="A3304" i="14" s="1"/>
  <c r="L3303" i="14"/>
  <c r="A3303" i="14" s="1"/>
  <c r="L3302" i="14"/>
  <c r="A3302" i="14" s="1"/>
  <c r="L3301" i="14"/>
  <c r="A3301" i="14" s="1"/>
  <c r="L3300" i="14"/>
  <c r="A3300" i="14" s="1"/>
  <c r="L3299" i="14"/>
  <c r="A3299" i="14" s="1"/>
  <c r="L3298" i="14"/>
  <c r="A3298" i="14" s="1"/>
  <c r="L3297" i="14"/>
  <c r="A3297" i="14" s="1"/>
  <c r="L3296" i="14"/>
  <c r="A3296" i="14" s="1"/>
  <c r="L3295" i="14"/>
  <c r="A3295" i="14" s="1"/>
  <c r="L3294" i="14"/>
  <c r="A3294" i="14" s="1"/>
  <c r="L3293" i="14"/>
  <c r="A3293" i="14" s="1"/>
  <c r="L3292" i="14"/>
  <c r="A3292" i="14" s="1"/>
  <c r="L3291" i="14"/>
  <c r="A3291" i="14" s="1"/>
  <c r="L3290" i="14"/>
  <c r="A3290" i="14" s="1"/>
  <c r="L3289" i="14"/>
  <c r="A3289" i="14" s="1"/>
  <c r="L3288" i="14"/>
  <c r="A3288" i="14" s="1"/>
  <c r="L3287" i="14"/>
  <c r="A3287" i="14" s="1"/>
  <c r="L3286" i="14"/>
  <c r="A3286" i="14" s="1"/>
  <c r="L3285" i="14"/>
  <c r="A3285" i="14" s="1"/>
  <c r="L3284" i="14"/>
  <c r="A3284" i="14" s="1"/>
  <c r="L3283" i="14"/>
  <c r="A3283" i="14" s="1"/>
  <c r="L3282" i="14"/>
  <c r="A3282" i="14" s="1"/>
  <c r="L3281" i="14"/>
  <c r="A3281" i="14" s="1"/>
  <c r="L3280" i="14"/>
  <c r="A3280" i="14" s="1"/>
  <c r="L3279" i="14"/>
  <c r="A3279" i="14" s="1"/>
  <c r="L3278" i="14"/>
  <c r="A3278" i="14" s="1"/>
  <c r="L3277" i="14"/>
  <c r="A3277" i="14" s="1"/>
  <c r="L3276" i="14"/>
  <c r="A3276" i="14" s="1"/>
  <c r="L3275" i="14"/>
  <c r="A3275" i="14" s="1"/>
  <c r="L3274" i="14"/>
  <c r="A3274" i="14" s="1"/>
  <c r="L3273" i="14"/>
  <c r="A3273" i="14" s="1"/>
  <c r="L3272" i="14"/>
  <c r="A3272" i="14" s="1"/>
  <c r="L3271" i="14"/>
  <c r="A3271" i="14" s="1"/>
  <c r="L3270" i="14"/>
  <c r="A3270" i="14" s="1"/>
  <c r="L3269" i="14"/>
  <c r="A3269" i="14" s="1"/>
  <c r="L3268" i="14"/>
  <c r="A3268" i="14" s="1"/>
  <c r="L3267" i="14"/>
  <c r="A3267" i="14" s="1"/>
  <c r="L3266" i="14"/>
  <c r="A3266" i="14" s="1"/>
  <c r="L3265" i="14"/>
  <c r="A3265" i="14" s="1"/>
  <c r="L3264" i="14"/>
  <c r="A3264" i="14" s="1"/>
  <c r="L3263" i="14"/>
  <c r="A3263" i="14" s="1"/>
  <c r="L3262" i="14"/>
  <c r="A3262" i="14" s="1"/>
  <c r="L3261" i="14"/>
  <c r="A3261" i="14" s="1"/>
  <c r="L3260" i="14"/>
  <c r="A3260" i="14" s="1"/>
  <c r="L3259" i="14"/>
  <c r="A3259" i="14" s="1"/>
  <c r="L3258" i="14"/>
  <c r="A3258" i="14" s="1"/>
  <c r="L3257" i="14"/>
  <c r="A3257" i="14" s="1"/>
  <c r="L3256" i="14"/>
  <c r="A3256" i="14" s="1"/>
  <c r="L3255" i="14"/>
  <c r="A3255" i="14" s="1"/>
  <c r="L3254" i="14"/>
  <c r="A3254" i="14" s="1"/>
  <c r="L3253" i="14"/>
  <c r="A3253" i="14" s="1"/>
  <c r="L3252" i="14"/>
  <c r="A3252" i="14" s="1"/>
  <c r="L3251" i="14"/>
  <c r="A3251" i="14" s="1"/>
  <c r="L3250" i="14"/>
  <c r="A3250" i="14" s="1"/>
  <c r="L3249" i="14"/>
  <c r="A3249" i="14" s="1"/>
  <c r="L3248" i="14"/>
  <c r="A3248" i="14" s="1"/>
  <c r="L3247" i="14"/>
  <c r="A3247" i="14" s="1"/>
  <c r="L3246" i="14"/>
  <c r="A3246" i="14" s="1"/>
  <c r="L3245" i="14"/>
  <c r="A3245" i="14" s="1"/>
  <c r="L3244" i="14"/>
  <c r="A3244" i="14" s="1"/>
  <c r="L3243" i="14"/>
  <c r="A3243" i="14" s="1"/>
  <c r="L3242" i="14"/>
  <c r="A3242" i="14" s="1"/>
  <c r="L3241" i="14"/>
  <c r="A3241" i="14" s="1"/>
  <c r="L3240" i="14"/>
  <c r="A3240" i="14" s="1"/>
  <c r="L3239" i="14"/>
  <c r="A3239" i="14" s="1"/>
  <c r="L3238" i="14"/>
  <c r="A3238" i="14" s="1"/>
  <c r="L3237" i="14"/>
  <c r="A3237" i="14" s="1"/>
  <c r="L3236" i="14"/>
  <c r="A3236" i="14" s="1"/>
  <c r="L3235" i="14"/>
  <c r="A3235" i="14" s="1"/>
  <c r="L3234" i="14"/>
  <c r="A3234" i="14" s="1"/>
  <c r="L3233" i="14"/>
  <c r="A3233" i="14" s="1"/>
  <c r="L3232" i="14"/>
  <c r="A3232" i="14" s="1"/>
  <c r="L3231" i="14"/>
  <c r="A3231" i="14" s="1"/>
  <c r="L3230" i="14"/>
  <c r="A3230" i="14" s="1"/>
  <c r="L3229" i="14"/>
  <c r="A3229" i="14" s="1"/>
  <c r="L3228" i="14"/>
  <c r="A3228" i="14" s="1"/>
  <c r="L3227" i="14"/>
  <c r="A3227" i="14" s="1"/>
  <c r="L3226" i="14"/>
  <c r="A3226" i="14" s="1"/>
  <c r="L3225" i="14"/>
  <c r="A3225" i="14" s="1"/>
  <c r="L3224" i="14"/>
  <c r="A3224" i="14" s="1"/>
  <c r="L3223" i="14"/>
  <c r="A3223" i="14" s="1"/>
  <c r="L3222" i="14"/>
  <c r="A3222" i="14" s="1"/>
  <c r="L3221" i="14"/>
  <c r="A3221" i="14" s="1"/>
  <c r="L3220" i="14"/>
  <c r="A3220" i="14" s="1"/>
  <c r="L3219" i="14"/>
  <c r="A3219" i="14" s="1"/>
  <c r="L3218" i="14"/>
  <c r="A3218" i="14" s="1"/>
  <c r="L3217" i="14"/>
  <c r="A3217" i="14" s="1"/>
  <c r="L3216" i="14"/>
  <c r="A3216" i="14" s="1"/>
  <c r="L3215" i="14"/>
  <c r="A3215" i="14" s="1"/>
  <c r="L3214" i="14"/>
  <c r="A3214" i="14" s="1"/>
  <c r="L3213" i="14"/>
  <c r="A3213" i="14" s="1"/>
  <c r="L3212" i="14"/>
  <c r="A3212" i="14" s="1"/>
  <c r="L3211" i="14"/>
  <c r="A3211" i="14" s="1"/>
  <c r="L3210" i="14"/>
  <c r="A3210" i="14" s="1"/>
  <c r="L3209" i="14"/>
  <c r="A3209" i="14" s="1"/>
  <c r="L3208" i="14"/>
  <c r="A3208" i="14" s="1"/>
  <c r="L3207" i="14"/>
  <c r="A3207" i="14" s="1"/>
  <c r="L3206" i="14"/>
  <c r="A3206" i="14" s="1"/>
  <c r="L3205" i="14"/>
  <c r="A3205" i="14" s="1"/>
  <c r="L3204" i="14"/>
  <c r="A3204" i="14" s="1"/>
  <c r="L3203" i="14"/>
  <c r="A3203" i="14" s="1"/>
  <c r="L3202" i="14"/>
  <c r="A3202" i="14" s="1"/>
  <c r="L3201" i="14"/>
  <c r="A3201" i="14" s="1"/>
  <c r="L3200" i="14"/>
  <c r="A3200" i="14" s="1"/>
  <c r="L3199" i="14"/>
  <c r="A3199" i="14" s="1"/>
  <c r="L3198" i="14"/>
  <c r="A3198" i="14" s="1"/>
  <c r="L3197" i="14"/>
  <c r="A3197" i="14" s="1"/>
  <c r="L3196" i="14"/>
  <c r="A3196" i="14" s="1"/>
  <c r="L3195" i="14"/>
  <c r="A3195" i="14" s="1"/>
  <c r="L3194" i="14"/>
  <c r="A3194" i="14" s="1"/>
  <c r="L3193" i="14"/>
  <c r="A3193" i="14" s="1"/>
  <c r="L3192" i="14"/>
  <c r="A3192" i="14" s="1"/>
  <c r="L3191" i="14"/>
  <c r="A3191" i="14" s="1"/>
  <c r="L3190" i="14"/>
  <c r="A3190" i="14" s="1"/>
  <c r="L3189" i="14"/>
  <c r="A3189" i="14" s="1"/>
  <c r="L3188" i="14"/>
  <c r="A3188" i="14" s="1"/>
  <c r="L3187" i="14"/>
  <c r="A3187" i="14" s="1"/>
  <c r="L3186" i="14"/>
  <c r="A3186" i="14" s="1"/>
  <c r="L3185" i="14"/>
  <c r="A3185" i="14" s="1"/>
  <c r="L3184" i="14"/>
  <c r="A3184" i="14" s="1"/>
  <c r="L3183" i="14"/>
  <c r="A3183" i="14" s="1"/>
  <c r="L3182" i="14"/>
  <c r="A3182" i="14" s="1"/>
  <c r="L3181" i="14"/>
  <c r="A3181" i="14" s="1"/>
  <c r="L3180" i="14"/>
  <c r="A3180" i="14" s="1"/>
  <c r="L3179" i="14"/>
  <c r="A3179" i="14" s="1"/>
  <c r="L3178" i="14"/>
  <c r="A3178" i="14" s="1"/>
  <c r="L3177" i="14"/>
  <c r="A3177" i="14" s="1"/>
  <c r="L3176" i="14"/>
  <c r="A3176" i="14" s="1"/>
  <c r="L3175" i="14"/>
  <c r="A3175" i="14" s="1"/>
  <c r="L3174" i="14"/>
  <c r="A3174" i="14" s="1"/>
  <c r="L3173" i="14"/>
  <c r="A3173" i="14" s="1"/>
  <c r="L3172" i="14"/>
  <c r="A3172" i="14" s="1"/>
  <c r="L3171" i="14"/>
  <c r="A3171" i="14" s="1"/>
  <c r="L3170" i="14"/>
  <c r="A3170" i="14" s="1"/>
  <c r="L3169" i="14"/>
  <c r="A3169" i="14" s="1"/>
  <c r="L3168" i="14"/>
  <c r="A3168" i="14" s="1"/>
  <c r="L3167" i="14"/>
  <c r="A3167" i="14" s="1"/>
  <c r="L3166" i="14"/>
  <c r="A3166" i="14" s="1"/>
  <c r="L3165" i="14"/>
  <c r="A3165" i="14" s="1"/>
  <c r="L3164" i="14"/>
  <c r="A3164" i="14" s="1"/>
  <c r="L3163" i="14"/>
  <c r="A3163" i="14" s="1"/>
  <c r="L3162" i="14"/>
  <c r="A3162" i="14" s="1"/>
  <c r="L3161" i="14"/>
  <c r="A3161" i="14" s="1"/>
  <c r="L3160" i="14"/>
  <c r="A3160" i="14" s="1"/>
  <c r="L3159" i="14"/>
  <c r="A3159" i="14" s="1"/>
  <c r="L3158" i="14"/>
  <c r="A3158" i="14" s="1"/>
  <c r="L3157" i="14"/>
  <c r="A3157" i="14" s="1"/>
  <c r="L3156" i="14"/>
  <c r="A3156" i="14" s="1"/>
  <c r="L3155" i="14"/>
  <c r="A3155" i="14" s="1"/>
  <c r="L3154" i="14"/>
  <c r="A3154" i="14" s="1"/>
  <c r="L3153" i="14"/>
  <c r="A3153" i="14" s="1"/>
  <c r="L3152" i="14"/>
  <c r="A3152" i="14" s="1"/>
  <c r="L3151" i="14"/>
  <c r="A3151" i="14" s="1"/>
  <c r="L3150" i="14"/>
  <c r="A3150" i="14" s="1"/>
  <c r="L3149" i="14"/>
  <c r="A3149" i="14" s="1"/>
  <c r="L3148" i="14"/>
  <c r="A3148" i="14" s="1"/>
  <c r="L3147" i="14"/>
  <c r="A3147" i="14" s="1"/>
  <c r="L3146" i="14"/>
  <c r="A3146" i="14" s="1"/>
  <c r="L3145" i="14"/>
  <c r="A3145" i="14" s="1"/>
  <c r="L3144" i="14"/>
  <c r="A3144" i="14" s="1"/>
  <c r="L3143" i="14"/>
  <c r="A3143" i="14" s="1"/>
  <c r="L3142" i="14"/>
  <c r="A3142" i="14" s="1"/>
  <c r="L3141" i="14"/>
  <c r="A3141" i="14" s="1"/>
  <c r="L3140" i="14"/>
  <c r="A3140" i="14" s="1"/>
  <c r="L3139" i="14"/>
  <c r="A3139" i="14" s="1"/>
  <c r="L3138" i="14"/>
  <c r="A3138" i="14" s="1"/>
  <c r="L3137" i="14"/>
  <c r="A3137" i="14" s="1"/>
  <c r="L3136" i="14"/>
  <c r="A3136" i="14" s="1"/>
  <c r="L3135" i="14"/>
  <c r="A3135" i="14" s="1"/>
  <c r="L3134" i="14"/>
  <c r="A3134" i="14" s="1"/>
  <c r="L3133" i="14"/>
  <c r="A3133" i="14" s="1"/>
  <c r="L3132" i="14"/>
  <c r="A3132" i="14" s="1"/>
  <c r="L3131" i="14"/>
  <c r="A3131" i="14" s="1"/>
  <c r="L3130" i="14"/>
  <c r="A3130" i="14" s="1"/>
  <c r="L3129" i="14"/>
  <c r="A3129" i="14" s="1"/>
  <c r="L3128" i="14"/>
  <c r="A3128" i="14" s="1"/>
  <c r="L3127" i="14"/>
  <c r="A3127" i="14" s="1"/>
  <c r="L3126" i="14"/>
  <c r="A3126" i="14" s="1"/>
  <c r="L3125" i="14"/>
  <c r="A3125" i="14" s="1"/>
  <c r="L3124" i="14"/>
  <c r="A3124" i="14" s="1"/>
  <c r="L3123" i="14"/>
  <c r="A3123" i="14" s="1"/>
  <c r="L3122" i="14"/>
  <c r="A3122" i="14" s="1"/>
  <c r="L3121" i="14"/>
  <c r="A3121" i="14" s="1"/>
  <c r="L3120" i="14"/>
  <c r="A3120" i="14" s="1"/>
  <c r="L3119" i="14"/>
  <c r="A3119" i="14" s="1"/>
  <c r="L3118" i="14"/>
  <c r="A3118" i="14" s="1"/>
  <c r="L3117" i="14"/>
  <c r="A3117" i="14" s="1"/>
  <c r="L3116" i="14"/>
  <c r="A3116" i="14" s="1"/>
  <c r="L3115" i="14"/>
  <c r="A3115" i="14" s="1"/>
  <c r="L3114" i="14"/>
  <c r="A3114" i="14" s="1"/>
  <c r="L3113" i="14"/>
  <c r="A3113" i="14" s="1"/>
  <c r="L3112" i="14"/>
  <c r="A3112" i="14" s="1"/>
  <c r="L3111" i="14"/>
  <c r="A3111" i="14" s="1"/>
  <c r="L3110" i="14"/>
  <c r="A3110" i="14" s="1"/>
  <c r="L3109" i="14"/>
  <c r="A3109" i="14" s="1"/>
  <c r="L3108" i="14"/>
  <c r="A3108" i="14" s="1"/>
  <c r="L3107" i="14"/>
  <c r="A3107" i="14" s="1"/>
  <c r="L3106" i="14"/>
  <c r="A3106" i="14" s="1"/>
  <c r="L3105" i="14"/>
  <c r="A3105" i="14" s="1"/>
  <c r="L3104" i="14"/>
  <c r="A3104" i="14" s="1"/>
  <c r="L3103" i="14"/>
  <c r="A3103" i="14" s="1"/>
  <c r="L3102" i="14"/>
  <c r="A3102" i="14" s="1"/>
  <c r="L3101" i="14"/>
  <c r="A3101" i="14" s="1"/>
  <c r="L3100" i="14"/>
  <c r="A3100" i="14" s="1"/>
  <c r="L3099" i="14"/>
  <c r="A3099" i="14" s="1"/>
  <c r="L3098" i="14"/>
  <c r="A3098" i="14" s="1"/>
  <c r="L3097" i="14"/>
  <c r="A3097" i="14" s="1"/>
  <c r="L3096" i="14"/>
  <c r="A3096" i="14" s="1"/>
  <c r="L3095" i="14"/>
  <c r="A3095" i="14" s="1"/>
  <c r="L3094" i="14"/>
  <c r="A3094" i="14" s="1"/>
  <c r="L3093" i="14"/>
  <c r="A3093" i="14" s="1"/>
  <c r="L3092" i="14"/>
  <c r="A3092" i="14" s="1"/>
  <c r="L3091" i="14"/>
  <c r="A3091" i="14" s="1"/>
  <c r="L3090" i="14"/>
  <c r="A3090" i="14" s="1"/>
  <c r="L3089" i="14"/>
  <c r="A3089" i="14" s="1"/>
  <c r="L3088" i="14"/>
  <c r="A3088" i="14" s="1"/>
  <c r="L3087" i="14"/>
  <c r="A3087" i="14" s="1"/>
  <c r="L3086" i="14"/>
  <c r="A3086" i="14" s="1"/>
  <c r="L3085" i="14"/>
  <c r="A3085" i="14" s="1"/>
  <c r="L3084" i="14"/>
  <c r="A3084" i="14" s="1"/>
  <c r="L3083" i="14"/>
  <c r="A3083" i="14" s="1"/>
  <c r="L3082" i="14"/>
  <c r="A3082" i="14" s="1"/>
  <c r="L3081" i="14"/>
  <c r="A3081" i="14" s="1"/>
  <c r="L3080" i="14"/>
  <c r="A3080" i="14" s="1"/>
  <c r="L3079" i="14"/>
  <c r="A3079" i="14" s="1"/>
  <c r="L3078" i="14"/>
  <c r="A3078" i="14" s="1"/>
  <c r="L3077" i="14"/>
  <c r="A3077" i="14" s="1"/>
  <c r="L3076" i="14"/>
  <c r="A3076" i="14" s="1"/>
  <c r="L3075" i="14"/>
  <c r="A3075" i="14" s="1"/>
  <c r="L3074" i="14"/>
  <c r="A3074" i="14" s="1"/>
  <c r="L3073" i="14"/>
  <c r="A3073" i="14" s="1"/>
  <c r="L3072" i="14"/>
  <c r="A3072" i="14" s="1"/>
  <c r="L3071" i="14"/>
  <c r="A3071" i="14" s="1"/>
  <c r="L3070" i="14"/>
  <c r="A3070" i="14" s="1"/>
  <c r="L3069" i="14"/>
  <c r="A3069" i="14" s="1"/>
  <c r="L3068" i="14"/>
  <c r="A3068" i="14" s="1"/>
  <c r="L3067" i="14"/>
  <c r="A3067" i="14" s="1"/>
  <c r="L3066" i="14"/>
  <c r="A3066" i="14" s="1"/>
  <c r="L3065" i="14"/>
  <c r="A3065" i="14" s="1"/>
  <c r="L3064" i="14"/>
  <c r="A3064" i="14" s="1"/>
  <c r="L3063" i="14"/>
  <c r="A3063" i="14" s="1"/>
  <c r="L3062" i="14"/>
  <c r="A3062" i="14" s="1"/>
  <c r="L3061" i="14"/>
  <c r="A3061" i="14" s="1"/>
  <c r="L3060" i="14"/>
  <c r="A3060" i="14" s="1"/>
  <c r="L3059" i="14"/>
  <c r="A3059" i="14" s="1"/>
  <c r="L3058" i="14"/>
  <c r="A3058" i="14" s="1"/>
  <c r="L3057" i="14"/>
  <c r="A3057" i="14" s="1"/>
  <c r="L3056" i="14"/>
  <c r="A3056" i="14" s="1"/>
  <c r="L3055" i="14"/>
  <c r="A3055" i="14" s="1"/>
  <c r="L3054" i="14"/>
  <c r="A3054" i="14" s="1"/>
  <c r="L3053" i="14"/>
  <c r="A3053" i="14" s="1"/>
  <c r="L3052" i="14"/>
  <c r="A3052" i="14" s="1"/>
  <c r="L3051" i="14"/>
  <c r="A3051" i="14" s="1"/>
  <c r="L3050" i="14"/>
  <c r="A3050" i="14" s="1"/>
  <c r="L3049" i="14"/>
  <c r="A3049" i="14" s="1"/>
  <c r="L3048" i="14"/>
  <c r="A3048" i="14" s="1"/>
  <c r="L3047" i="14"/>
  <c r="A3047" i="14" s="1"/>
  <c r="L3046" i="14"/>
  <c r="A3046" i="14" s="1"/>
  <c r="L3045" i="14"/>
  <c r="A3045" i="14" s="1"/>
  <c r="L3044" i="14"/>
  <c r="A3044" i="14" s="1"/>
  <c r="L3043" i="14"/>
  <c r="A3043" i="14" s="1"/>
  <c r="L3042" i="14"/>
  <c r="A3042" i="14" s="1"/>
  <c r="L3041" i="14"/>
  <c r="A3041" i="14" s="1"/>
  <c r="L3040" i="14"/>
  <c r="A3040" i="14" s="1"/>
  <c r="L3039" i="14"/>
  <c r="A3039" i="14" s="1"/>
  <c r="L3038" i="14"/>
  <c r="A3038" i="14" s="1"/>
  <c r="L3037" i="14"/>
  <c r="A3037" i="14" s="1"/>
  <c r="L3036" i="14"/>
  <c r="A3036" i="14" s="1"/>
  <c r="L3035" i="14"/>
  <c r="A3035" i="14" s="1"/>
  <c r="L3034" i="14"/>
  <c r="A3034" i="14" s="1"/>
  <c r="L3033" i="14"/>
  <c r="A3033" i="14" s="1"/>
  <c r="L3032" i="14"/>
  <c r="A3032" i="14" s="1"/>
  <c r="L3031" i="14"/>
  <c r="A3031" i="14" s="1"/>
  <c r="L3030" i="14"/>
  <c r="A3030" i="14" s="1"/>
  <c r="L3029" i="14"/>
  <c r="A3029" i="14" s="1"/>
  <c r="L3028" i="14"/>
  <c r="A3028" i="14" s="1"/>
  <c r="L3027" i="14"/>
  <c r="A3027" i="14" s="1"/>
  <c r="L3026" i="14"/>
  <c r="A3026" i="14" s="1"/>
  <c r="L3025" i="14"/>
  <c r="A3025" i="14" s="1"/>
  <c r="L3024" i="14"/>
  <c r="A3024" i="14" s="1"/>
  <c r="L3023" i="14"/>
  <c r="A3023" i="14" s="1"/>
  <c r="L3022" i="14"/>
  <c r="A3022" i="14" s="1"/>
  <c r="L3021" i="14"/>
  <c r="A3021" i="14" s="1"/>
  <c r="L3020" i="14"/>
  <c r="A3020" i="14" s="1"/>
  <c r="L3019" i="14"/>
  <c r="A3019" i="14" s="1"/>
  <c r="L3018" i="14"/>
  <c r="A3018" i="14" s="1"/>
  <c r="L3017" i="14"/>
  <c r="A3017" i="14" s="1"/>
  <c r="L3016" i="14"/>
  <c r="A3016" i="14" s="1"/>
  <c r="L3015" i="14"/>
  <c r="A3015" i="14" s="1"/>
  <c r="L3014" i="14"/>
  <c r="A3014" i="14" s="1"/>
  <c r="L3013" i="14"/>
  <c r="A3013" i="14" s="1"/>
  <c r="L3012" i="14"/>
  <c r="A3012" i="14" s="1"/>
  <c r="L3011" i="14"/>
  <c r="A3011" i="14" s="1"/>
  <c r="L3010" i="14"/>
  <c r="A3010" i="14" s="1"/>
  <c r="L3009" i="14"/>
  <c r="A3009" i="14" s="1"/>
  <c r="L3008" i="14"/>
  <c r="A3008" i="14" s="1"/>
  <c r="L3007" i="14"/>
  <c r="A3007" i="14" s="1"/>
  <c r="L3006" i="14"/>
  <c r="A3006" i="14" s="1"/>
  <c r="L3005" i="14"/>
  <c r="A3005" i="14" s="1"/>
  <c r="L3004" i="14"/>
  <c r="A3004" i="14" s="1"/>
  <c r="L3003" i="14"/>
  <c r="A3003" i="14" s="1"/>
  <c r="L3002" i="14"/>
  <c r="A3002" i="14" s="1"/>
  <c r="L3001" i="14"/>
  <c r="A3001" i="14" s="1"/>
  <c r="L3000" i="14"/>
  <c r="A3000" i="14" s="1"/>
  <c r="L2999" i="14"/>
  <c r="A2999" i="14" s="1"/>
  <c r="L2998" i="14"/>
  <c r="A2998" i="14" s="1"/>
  <c r="L2997" i="14"/>
  <c r="A2997" i="14" s="1"/>
  <c r="L2996" i="14"/>
  <c r="A2996" i="14" s="1"/>
  <c r="L2995" i="14"/>
  <c r="A2995" i="14" s="1"/>
  <c r="L2994" i="14"/>
  <c r="A2994" i="14" s="1"/>
  <c r="L2993" i="14"/>
  <c r="A2993" i="14" s="1"/>
  <c r="L2992" i="14"/>
  <c r="A2992" i="14" s="1"/>
  <c r="L2991" i="14"/>
  <c r="A2991" i="14" s="1"/>
  <c r="L2990" i="14"/>
  <c r="A2990" i="14" s="1"/>
  <c r="L2989" i="14"/>
  <c r="A2989" i="14" s="1"/>
  <c r="L2988" i="14"/>
  <c r="A2988" i="14" s="1"/>
  <c r="L2987" i="14"/>
  <c r="A2987" i="14" s="1"/>
  <c r="L2986" i="14"/>
  <c r="A2986" i="14" s="1"/>
  <c r="L2985" i="14"/>
  <c r="A2985" i="14" s="1"/>
  <c r="L2984" i="14"/>
  <c r="A2984" i="14" s="1"/>
  <c r="L2983" i="14"/>
  <c r="A2983" i="14" s="1"/>
  <c r="L2982" i="14"/>
  <c r="A2982" i="14" s="1"/>
  <c r="L2981" i="14"/>
  <c r="A2981" i="14" s="1"/>
  <c r="L2980" i="14"/>
  <c r="A2980" i="14" s="1"/>
  <c r="L2979" i="14"/>
  <c r="A2979" i="14" s="1"/>
  <c r="L2978" i="14"/>
  <c r="A2978" i="14" s="1"/>
  <c r="L2977" i="14"/>
  <c r="A2977" i="14" s="1"/>
  <c r="L2976" i="14"/>
  <c r="A2976" i="14" s="1"/>
  <c r="L2975" i="14"/>
  <c r="A2975" i="14" s="1"/>
  <c r="L2974" i="14"/>
  <c r="A2974" i="14" s="1"/>
  <c r="L2973" i="14"/>
  <c r="A2973" i="14" s="1"/>
  <c r="L2972" i="14"/>
  <c r="A2972" i="14" s="1"/>
  <c r="L2971" i="14"/>
  <c r="A2971" i="14" s="1"/>
  <c r="L2970" i="14"/>
  <c r="A2970" i="14" s="1"/>
  <c r="L2969" i="14"/>
  <c r="A2969" i="14" s="1"/>
  <c r="L2968" i="14"/>
  <c r="A2968" i="14" s="1"/>
  <c r="L2967" i="14"/>
  <c r="A2967" i="14" s="1"/>
  <c r="L2966" i="14"/>
  <c r="A2966" i="14" s="1"/>
  <c r="L2965" i="14"/>
  <c r="A2965" i="14" s="1"/>
  <c r="L2964" i="14"/>
  <c r="A2964" i="14" s="1"/>
  <c r="L2963" i="14"/>
  <c r="A2963" i="14" s="1"/>
  <c r="L2962" i="14"/>
  <c r="A2962" i="14" s="1"/>
  <c r="L2961" i="14"/>
  <c r="A2961" i="14" s="1"/>
  <c r="L2960" i="14"/>
  <c r="A2960" i="14" s="1"/>
  <c r="L2959" i="14"/>
  <c r="A2959" i="14" s="1"/>
  <c r="L2958" i="14"/>
  <c r="A2958" i="14" s="1"/>
  <c r="L2957" i="14"/>
  <c r="A2957" i="14" s="1"/>
  <c r="L2956" i="14"/>
  <c r="A2956" i="14" s="1"/>
  <c r="L2955" i="14"/>
  <c r="A2955" i="14" s="1"/>
  <c r="L2954" i="14"/>
  <c r="A2954" i="14" s="1"/>
  <c r="L2953" i="14"/>
  <c r="A2953" i="14" s="1"/>
  <c r="L2952" i="14"/>
  <c r="A2952" i="14" s="1"/>
  <c r="L2951" i="14"/>
  <c r="A2951" i="14" s="1"/>
  <c r="L2950" i="14"/>
  <c r="A2950" i="14" s="1"/>
  <c r="L2949" i="14"/>
  <c r="A2949" i="14" s="1"/>
  <c r="L2948" i="14"/>
  <c r="A2948" i="14" s="1"/>
  <c r="L2947" i="14"/>
  <c r="A2947" i="14" s="1"/>
  <c r="L2946" i="14"/>
  <c r="A2946" i="14" s="1"/>
  <c r="L2945" i="14"/>
  <c r="A2945" i="14" s="1"/>
  <c r="L2944" i="14"/>
  <c r="A2944" i="14" s="1"/>
  <c r="L2943" i="14"/>
  <c r="A2943" i="14" s="1"/>
  <c r="L2942" i="14"/>
  <c r="A2942" i="14" s="1"/>
  <c r="L2941" i="14"/>
  <c r="A2941" i="14" s="1"/>
  <c r="L2940" i="14"/>
  <c r="A2940" i="14" s="1"/>
  <c r="L2939" i="14"/>
  <c r="A2939" i="14" s="1"/>
  <c r="L2938" i="14"/>
  <c r="A2938" i="14" s="1"/>
  <c r="L2937" i="14"/>
  <c r="A2937" i="14" s="1"/>
  <c r="L2936" i="14"/>
  <c r="A2936" i="14" s="1"/>
  <c r="L2935" i="14"/>
  <c r="A2935" i="14" s="1"/>
  <c r="L2934" i="14"/>
  <c r="A2934" i="14" s="1"/>
  <c r="L2933" i="14"/>
  <c r="A2933" i="14" s="1"/>
  <c r="L2932" i="14"/>
  <c r="A2932" i="14" s="1"/>
  <c r="L2931" i="14"/>
  <c r="A2931" i="14" s="1"/>
  <c r="L2930" i="14"/>
  <c r="A2930" i="14" s="1"/>
  <c r="L2929" i="14"/>
  <c r="A2929" i="14" s="1"/>
  <c r="L2928" i="14"/>
  <c r="A2928" i="14" s="1"/>
  <c r="L2927" i="14"/>
  <c r="A2927" i="14" s="1"/>
  <c r="L2926" i="14"/>
  <c r="A2926" i="14" s="1"/>
  <c r="L2925" i="14"/>
  <c r="A2925" i="14" s="1"/>
  <c r="L2924" i="14"/>
  <c r="A2924" i="14" s="1"/>
  <c r="L2923" i="14"/>
  <c r="A2923" i="14" s="1"/>
  <c r="L2922" i="14"/>
  <c r="A2922" i="14" s="1"/>
  <c r="L2921" i="14"/>
  <c r="A2921" i="14" s="1"/>
  <c r="L2920" i="14"/>
  <c r="A2920" i="14" s="1"/>
  <c r="L2919" i="14"/>
  <c r="A2919" i="14" s="1"/>
  <c r="L2918" i="14"/>
  <c r="A2918" i="14" s="1"/>
  <c r="L2917" i="14"/>
  <c r="A2917" i="14" s="1"/>
  <c r="L2916" i="14"/>
  <c r="A2916" i="14" s="1"/>
  <c r="L2915" i="14"/>
  <c r="A2915" i="14" s="1"/>
  <c r="L2914" i="14"/>
  <c r="A2914" i="14" s="1"/>
  <c r="L2913" i="14"/>
  <c r="A2913" i="14" s="1"/>
  <c r="L2912" i="14"/>
  <c r="A2912" i="14" s="1"/>
  <c r="L2911" i="14"/>
  <c r="A2911" i="14" s="1"/>
  <c r="L2910" i="14"/>
  <c r="A2910" i="14" s="1"/>
  <c r="L2909" i="14"/>
  <c r="A2909" i="14" s="1"/>
  <c r="L2908" i="14"/>
  <c r="A2908" i="14" s="1"/>
  <c r="L2907" i="14"/>
  <c r="A2907" i="14" s="1"/>
  <c r="L2906" i="14"/>
  <c r="A2906" i="14" s="1"/>
  <c r="L2905" i="14"/>
  <c r="A2905" i="14" s="1"/>
  <c r="L2904" i="14"/>
  <c r="A2904" i="14" s="1"/>
  <c r="L2903" i="14"/>
  <c r="A2903" i="14" s="1"/>
  <c r="L2902" i="14"/>
  <c r="A2902" i="14" s="1"/>
  <c r="L2901" i="14"/>
  <c r="A2901" i="14" s="1"/>
  <c r="L2900" i="14"/>
  <c r="A2900" i="14" s="1"/>
  <c r="L2899" i="14"/>
  <c r="A2899" i="14" s="1"/>
  <c r="L2898" i="14"/>
  <c r="A2898" i="14" s="1"/>
  <c r="L2897" i="14"/>
  <c r="A2897" i="14" s="1"/>
  <c r="L2896" i="14"/>
  <c r="A2896" i="14" s="1"/>
  <c r="L2895" i="14"/>
  <c r="A2895" i="14" s="1"/>
  <c r="L2894" i="14"/>
  <c r="A2894" i="14" s="1"/>
  <c r="L2893" i="14"/>
  <c r="A2893" i="14" s="1"/>
  <c r="L2892" i="14"/>
  <c r="A2892" i="14" s="1"/>
  <c r="L2891" i="14"/>
  <c r="A2891" i="14" s="1"/>
  <c r="L2890" i="14"/>
  <c r="A2890" i="14" s="1"/>
  <c r="L2889" i="14"/>
  <c r="A2889" i="14" s="1"/>
  <c r="L2888" i="14"/>
  <c r="A2888" i="14" s="1"/>
  <c r="L2887" i="14"/>
  <c r="A2887" i="14" s="1"/>
  <c r="L2886" i="14"/>
  <c r="A2886" i="14" s="1"/>
  <c r="L2885" i="14"/>
  <c r="A2885" i="14" s="1"/>
  <c r="L2884" i="14"/>
  <c r="A2884" i="14" s="1"/>
  <c r="L2883" i="14"/>
  <c r="A2883" i="14" s="1"/>
  <c r="L2882" i="14"/>
  <c r="A2882" i="14" s="1"/>
  <c r="L2881" i="14"/>
  <c r="A2881" i="14" s="1"/>
  <c r="L2880" i="14"/>
  <c r="A2880" i="14" s="1"/>
  <c r="L2879" i="14"/>
  <c r="A2879" i="14" s="1"/>
  <c r="L2878" i="14"/>
  <c r="A2878" i="14" s="1"/>
  <c r="L2877" i="14"/>
  <c r="A2877" i="14" s="1"/>
  <c r="L2876" i="14"/>
  <c r="A2876" i="14" s="1"/>
  <c r="L2875" i="14"/>
  <c r="A2875" i="14" s="1"/>
  <c r="L2874" i="14"/>
  <c r="A2874" i="14" s="1"/>
  <c r="L2873" i="14"/>
  <c r="A2873" i="14" s="1"/>
  <c r="L2872" i="14"/>
  <c r="A2872" i="14" s="1"/>
  <c r="L2871" i="14"/>
  <c r="A2871" i="14" s="1"/>
  <c r="L2870" i="14"/>
  <c r="A2870" i="14" s="1"/>
  <c r="L2869" i="14"/>
  <c r="A2869" i="14" s="1"/>
  <c r="L2868" i="14"/>
  <c r="A2868" i="14" s="1"/>
  <c r="L2867" i="14"/>
  <c r="A2867" i="14" s="1"/>
  <c r="L2866" i="14"/>
  <c r="A2866" i="14" s="1"/>
  <c r="L2865" i="14"/>
  <c r="A2865" i="14" s="1"/>
  <c r="L2864" i="14"/>
  <c r="A2864" i="14" s="1"/>
  <c r="L2863" i="14"/>
  <c r="A2863" i="14" s="1"/>
  <c r="L2862" i="14"/>
  <c r="A2862" i="14" s="1"/>
  <c r="L2861" i="14"/>
  <c r="A2861" i="14" s="1"/>
  <c r="L2860" i="14"/>
  <c r="A2860" i="14" s="1"/>
  <c r="L2859" i="14"/>
  <c r="A2859" i="14" s="1"/>
  <c r="L2858" i="14"/>
  <c r="A2858" i="14" s="1"/>
  <c r="L2857" i="14"/>
  <c r="A2857" i="14" s="1"/>
  <c r="L2856" i="14"/>
  <c r="A2856" i="14" s="1"/>
  <c r="L2855" i="14"/>
  <c r="A2855" i="14" s="1"/>
  <c r="L2854" i="14"/>
  <c r="A2854" i="14" s="1"/>
  <c r="L2853" i="14"/>
  <c r="A2853" i="14" s="1"/>
  <c r="L2852" i="14"/>
  <c r="A2852" i="14" s="1"/>
  <c r="L2851" i="14"/>
  <c r="A2851" i="14" s="1"/>
  <c r="L2850" i="14"/>
  <c r="A2850" i="14" s="1"/>
  <c r="L2849" i="14"/>
  <c r="A2849" i="14" s="1"/>
  <c r="L2848" i="14"/>
  <c r="A2848" i="14" s="1"/>
  <c r="L2847" i="14"/>
  <c r="A2847" i="14" s="1"/>
  <c r="L2846" i="14"/>
  <c r="A2846" i="14" s="1"/>
  <c r="L2845" i="14"/>
  <c r="A2845" i="14" s="1"/>
  <c r="L2844" i="14"/>
  <c r="A2844" i="14" s="1"/>
  <c r="L2843" i="14"/>
  <c r="A2843" i="14" s="1"/>
  <c r="L2842" i="14"/>
  <c r="A2842" i="14" s="1"/>
  <c r="L2841" i="14"/>
  <c r="A2841" i="14" s="1"/>
  <c r="L2840" i="14"/>
  <c r="A2840" i="14" s="1"/>
  <c r="L2839" i="14"/>
  <c r="A2839" i="14" s="1"/>
  <c r="L2838" i="14"/>
  <c r="A2838" i="14" s="1"/>
  <c r="L2837" i="14"/>
  <c r="A2837" i="14" s="1"/>
  <c r="L2836" i="14"/>
  <c r="A2836" i="14" s="1"/>
  <c r="L2835" i="14"/>
  <c r="A2835" i="14" s="1"/>
  <c r="L2834" i="14"/>
  <c r="A2834" i="14" s="1"/>
  <c r="L2833" i="14"/>
  <c r="A2833" i="14" s="1"/>
  <c r="L2832" i="14"/>
  <c r="A2832" i="14" s="1"/>
  <c r="L2831" i="14"/>
  <c r="A2831" i="14" s="1"/>
  <c r="L2830" i="14"/>
  <c r="A2830" i="14" s="1"/>
  <c r="L2829" i="14"/>
  <c r="A2829" i="14" s="1"/>
  <c r="L2828" i="14"/>
  <c r="A2828" i="14" s="1"/>
  <c r="L2827" i="14"/>
  <c r="A2827" i="14" s="1"/>
  <c r="L2826" i="14"/>
  <c r="A2826" i="14" s="1"/>
  <c r="L2825" i="14"/>
  <c r="A2825" i="14" s="1"/>
  <c r="L2824" i="14"/>
  <c r="A2824" i="14" s="1"/>
  <c r="L2823" i="14"/>
  <c r="A2823" i="14" s="1"/>
  <c r="L2822" i="14"/>
  <c r="A2822" i="14" s="1"/>
  <c r="L2821" i="14"/>
  <c r="A2821" i="14" s="1"/>
  <c r="L2820" i="14"/>
  <c r="A2820" i="14" s="1"/>
  <c r="L2819" i="14"/>
  <c r="A2819" i="14" s="1"/>
  <c r="L2818" i="14"/>
  <c r="A2818" i="14" s="1"/>
  <c r="L2817" i="14"/>
  <c r="A2817" i="14" s="1"/>
  <c r="L2816" i="14"/>
  <c r="A2816" i="14" s="1"/>
  <c r="L2815" i="14"/>
  <c r="A2815" i="14" s="1"/>
  <c r="L2814" i="14"/>
  <c r="A2814" i="14" s="1"/>
  <c r="L2813" i="14"/>
  <c r="A2813" i="14" s="1"/>
  <c r="L2812" i="14"/>
  <c r="A2812" i="14" s="1"/>
  <c r="L2811" i="14"/>
  <c r="A2811" i="14" s="1"/>
  <c r="L2810" i="14"/>
  <c r="A2810" i="14" s="1"/>
  <c r="L2809" i="14"/>
  <c r="A2809" i="14" s="1"/>
  <c r="L2808" i="14"/>
  <c r="A2808" i="14" s="1"/>
  <c r="L2807" i="14"/>
  <c r="A2807" i="14" s="1"/>
  <c r="L2806" i="14"/>
  <c r="A2806" i="14" s="1"/>
  <c r="L2805" i="14"/>
  <c r="A2805" i="14" s="1"/>
  <c r="L2804" i="14"/>
  <c r="A2804" i="14" s="1"/>
  <c r="L2803" i="14"/>
  <c r="A2803" i="14" s="1"/>
  <c r="L2802" i="14"/>
  <c r="A2802" i="14" s="1"/>
  <c r="L2801" i="14"/>
  <c r="A2801" i="14" s="1"/>
  <c r="L2800" i="14"/>
  <c r="A2800" i="14" s="1"/>
  <c r="L2799" i="14"/>
  <c r="A2799" i="14" s="1"/>
  <c r="L2798" i="14"/>
  <c r="A2798" i="14" s="1"/>
  <c r="L2797" i="14"/>
  <c r="A2797" i="14" s="1"/>
  <c r="L2796" i="14"/>
  <c r="A2796" i="14" s="1"/>
  <c r="L2795" i="14"/>
  <c r="A2795" i="14" s="1"/>
  <c r="L2794" i="14"/>
  <c r="A2794" i="14" s="1"/>
  <c r="L2793" i="14"/>
  <c r="A2793" i="14" s="1"/>
  <c r="L2792" i="14"/>
  <c r="A2792" i="14" s="1"/>
  <c r="L2791" i="14"/>
  <c r="A2791" i="14" s="1"/>
  <c r="L2790" i="14"/>
  <c r="A2790" i="14" s="1"/>
  <c r="L2789" i="14"/>
  <c r="A2789" i="14" s="1"/>
  <c r="L2788" i="14"/>
  <c r="A2788" i="14" s="1"/>
  <c r="L2787" i="14"/>
  <c r="A2787" i="14" s="1"/>
  <c r="L2786" i="14"/>
  <c r="A2786" i="14" s="1"/>
  <c r="L2785" i="14"/>
  <c r="A2785" i="14" s="1"/>
  <c r="L2784" i="14"/>
  <c r="A2784" i="14" s="1"/>
  <c r="L2783" i="14"/>
  <c r="A2783" i="14" s="1"/>
  <c r="L2782" i="14"/>
  <c r="A2782" i="14" s="1"/>
  <c r="L2781" i="14"/>
  <c r="A2781" i="14" s="1"/>
  <c r="L2780" i="14"/>
  <c r="A2780" i="14" s="1"/>
  <c r="L2779" i="14"/>
  <c r="A2779" i="14" s="1"/>
  <c r="L2778" i="14"/>
  <c r="A2778" i="14" s="1"/>
  <c r="L2777" i="14"/>
  <c r="A2777" i="14" s="1"/>
  <c r="L2776" i="14"/>
  <c r="A2776" i="14" s="1"/>
  <c r="L2775" i="14"/>
  <c r="A2775" i="14" s="1"/>
  <c r="L2774" i="14"/>
  <c r="A2774" i="14" s="1"/>
  <c r="L2773" i="14"/>
  <c r="A2773" i="14" s="1"/>
  <c r="L2772" i="14"/>
  <c r="A2772" i="14" s="1"/>
  <c r="L2771" i="14"/>
  <c r="A2771" i="14" s="1"/>
  <c r="L2770" i="14"/>
  <c r="A2770" i="14" s="1"/>
  <c r="L2769" i="14"/>
  <c r="A2769" i="14" s="1"/>
  <c r="L2768" i="14"/>
  <c r="A2768" i="14" s="1"/>
  <c r="L2767" i="14"/>
  <c r="A2767" i="14" s="1"/>
  <c r="L2766" i="14"/>
  <c r="A2766" i="14" s="1"/>
  <c r="L2765" i="14"/>
  <c r="A2765" i="14" s="1"/>
  <c r="L2764" i="14"/>
  <c r="A2764" i="14" s="1"/>
  <c r="L2763" i="14"/>
  <c r="A2763" i="14" s="1"/>
  <c r="L2762" i="14"/>
  <c r="A2762" i="14" s="1"/>
  <c r="L2761" i="14"/>
  <c r="A2761" i="14" s="1"/>
  <c r="L2760" i="14"/>
  <c r="A2760" i="14" s="1"/>
  <c r="L2759" i="14"/>
  <c r="A2759" i="14" s="1"/>
  <c r="L2758" i="14"/>
  <c r="A2758" i="14" s="1"/>
  <c r="L2757" i="14"/>
  <c r="A2757" i="14" s="1"/>
  <c r="L2756" i="14"/>
  <c r="A2756" i="14" s="1"/>
  <c r="L2755" i="14"/>
  <c r="A2755" i="14" s="1"/>
  <c r="L2754" i="14"/>
  <c r="A2754" i="14" s="1"/>
  <c r="L2753" i="14"/>
  <c r="A2753" i="14" s="1"/>
  <c r="L2752" i="14"/>
  <c r="A2752" i="14" s="1"/>
  <c r="L2751" i="14"/>
  <c r="A2751" i="14" s="1"/>
  <c r="L2750" i="14"/>
  <c r="A2750" i="14" s="1"/>
  <c r="L2749" i="14"/>
  <c r="A2749" i="14" s="1"/>
  <c r="L2748" i="14"/>
  <c r="A2748" i="14" s="1"/>
  <c r="L2747" i="14"/>
  <c r="A2747" i="14" s="1"/>
  <c r="L2746" i="14"/>
  <c r="A2746" i="14" s="1"/>
  <c r="L2745" i="14"/>
  <c r="A2745" i="14" s="1"/>
  <c r="L2744" i="14"/>
  <c r="A2744" i="14" s="1"/>
  <c r="L2743" i="14"/>
  <c r="A2743" i="14" s="1"/>
  <c r="L2742" i="14"/>
  <c r="A2742" i="14" s="1"/>
  <c r="L2741" i="14"/>
  <c r="A2741" i="14" s="1"/>
  <c r="L2740" i="14"/>
  <c r="A2740" i="14" s="1"/>
  <c r="L2739" i="14"/>
  <c r="A2739" i="14" s="1"/>
  <c r="L2738" i="14"/>
  <c r="A2738" i="14" s="1"/>
  <c r="L2737" i="14"/>
  <c r="A2737" i="14" s="1"/>
  <c r="L2736" i="14"/>
  <c r="A2736" i="14" s="1"/>
  <c r="L2735" i="14"/>
  <c r="A2735" i="14" s="1"/>
  <c r="L2734" i="14"/>
  <c r="A2734" i="14" s="1"/>
  <c r="L2733" i="14"/>
  <c r="A2733" i="14" s="1"/>
  <c r="L2732" i="14"/>
  <c r="A2732" i="14" s="1"/>
  <c r="L2731" i="14"/>
  <c r="A2731" i="14" s="1"/>
  <c r="L2730" i="14"/>
  <c r="A2730" i="14" s="1"/>
  <c r="L2729" i="14"/>
  <c r="A2729" i="14" s="1"/>
  <c r="L2728" i="14"/>
  <c r="A2728" i="14" s="1"/>
  <c r="L2727" i="14"/>
  <c r="A2727" i="14" s="1"/>
  <c r="L2726" i="14"/>
  <c r="A2726" i="14" s="1"/>
  <c r="L2725" i="14"/>
  <c r="A2725" i="14" s="1"/>
  <c r="L2724" i="14"/>
  <c r="A2724" i="14" s="1"/>
  <c r="L2723" i="14"/>
  <c r="A2723" i="14" s="1"/>
  <c r="L2722" i="14"/>
  <c r="A2722" i="14" s="1"/>
  <c r="L2721" i="14"/>
  <c r="A2721" i="14" s="1"/>
  <c r="L2720" i="14"/>
  <c r="A2720" i="14" s="1"/>
  <c r="L2719" i="14"/>
  <c r="A2719" i="14" s="1"/>
  <c r="L2718" i="14"/>
  <c r="A2718" i="14" s="1"/>
  <c r="L2717" i="14"/>
  <c r="A2717" i="14" s="1"/>
  <c r="L2716" i="14"/>
  <c r="A2716" i="14" s="1"/>
  <c r="L2715" i="14"/>
  <c r="A2715" i="14" s="1"/>
  <c r="L2714" i="14"/>
  <c r="A2714" i="14" s="1"/>
  <c r="L2713" i="14"/>
  <c r="A2713" i="14" s="1"/>
  <c r="L2712" i="14"/>
  <c r="A2712" i="14" s="1"/>
  <c r="L2711" i="14"/>
  <c r="A2711" i="14" s="1"/>
  <c r="L2710" i="14"/>
  <c r="A2710" i="14" s="1"/>
  <c r="L2709" i="14"/>
  <c r="A2709" i="14" s="1"/>
  <c r="L2708" i="14"/>
  <c r="A2708" i="14" s="1"/>
  <c r="L2707" i="14"/>
  <c r="A2707" i="14" s="1"/>
  <c r="L2706" i="14"/>
  <c r="A2706" i="14" s="1"/>
  <c r="L2705" i="14"/>
  <c r="A2705" i="14" s="1"/>
  <c r="L2704" i="14"/>
  <c r="A2704" i="14" s="1"/>
  <c r="L2703" i="14"/>
  <c r="A2703" i="14" s="1"/>
  <c r="L2702" i="14"/>
  <c r="A2702" i="14" s="1"/>
  <c r="L2701" i="14"/>
  <c r="A2701" i="14" s="1"/>
  <c r="L2700" i="14"/>
  <c r="A2700" i="14" s="1"/>
  <c r="L2699" i="14"/>
  <c r="A2699" i="14" s="1"/>
  <c r="L2698" i="14"/>
  <c r="A2698" i="14" s="1"/>
  <c r="L2697" i="14"/>
  <c r="A2697" i="14" s="1"/>
  <c r="L2696" i="14"/>
  <c r="A2696" i="14" s="1"/>
  <c r="L2695" i="14"/>
  <c r="A2695" i="14" s="1"/>
  <c r="L2694" i="14"/>
  <c r="A2694" i="14" s="1"/>
  <c r="L2693" i="14"/>
  <c r="A2693" i="14" s="1"/>
  <c r="L2692" i="14"/>
  <c r="A2692" i="14" s="1"/>
  <c r="L2691" i="14"/>
  <c r="A2691" i="14" s="1"/>
  <c r="L2690" i="14"/>
  <c r="A2690" i="14" s="1"/>
  <c r="L2689" i="14"/>
  <c r="A2689" i="14" s="1"/>
  <c r="L2688" i="14"/>
  <c r="A2688" i="14" s="1"/>
  <c r="L2687" i="14"/>
  <c r="A2687" i="14" s="1"/>
  <c r="L2686" i="14"/>
  <c r="A2686" i="14" s="1"/>
  <c r="L2685" i="14"/>
  <c r="A2685" i="14" s="1"/>
  <c r="L2684" i="14"/>
  <c r="A2684" i="14" s="1"/>
  <c r="L2683" i="14"/>
  <c r="A2683" i="14" s="1"/>
  <c r="L2682" i="14"/>
  <c r="A2682" i="14" s="1"/>
  <c r="L2681" i="14"/>
  <c r="A2681" i="14" s="1"/>
  <c r="L2680" i="14"/>
  <c r="A2680" i="14" s="1"/>
  <c r="L2679" i="14"/>
  <c r="A2679" i="14" s="1"/>
  <c r="L2678" i="14"/>
  <c r="A2678" i="14" s="1"/>
  <c r="L2677" i="14"/>
  <c r="A2677" i="14" s="1"/>
  <c r="L2676" i="14"/>
  <c r="A2676" i="14" s="1"/>
  <c r="L2675" i="14"/>
  <c r="A2675" i="14" s="1"/>
  <c r="L2674" i="14"/>
  <c r="A2674" i="14" s="1"/>
  <c r="L2673" i="14"/>
  <c r="A2673" i="14" s="1"/>
  <c r="L2672" i="14"/>
  <c r="A2672" i="14" s="1"/>
  <c r="L2671" i="14"/>
  <c r="A2671" i="14" s="1"/>
  <c r="L2670" i="14"/>
  <c r="A2670" i="14" s="1"/>
  <c r="L2669" i="14"/>
  <c r="A2669" i="14" s="1"/>
  <c r="L2668" i="14"/>
  <c r="A2668" i="14" s="1"/>
  <c r="L2667" i="14"/>
  <c r="A2667" i="14" s="1"/>
  <c r="L2666" i="14"/>
  <c r="A2666" i="14" s="1"/>
  <c r="L2665" i="14"/>
  <c r="A2665" i="14" s="1"/>
  <c r="L2664" i="14"/>
  <c r="A2664" i="14" s="1"/>
  <c r="L2663" i="14"/>
  <c r="A2663" i="14" s="1"/>
  <c r="L2662" i="14"/>
  <c r="A2662" i="14" s="1"/>
  <c r="L2661" i="14"/>
  <c r="A2661" i="14" s="1"/>
  <c r="L2660" i="14"/>
  <c r="A2660" i="14" s="1"/>
  <c r="L2659" i="14"/>
  <c r="A2659" i="14" s="1"/>
  <c r="L2658" i="14"/>
  <c r="A2658" i="14" s="1"/>
  <c r="L2657" i="14"/>
  <c r="A2657" i="14" s="1"/>
  <c r="L2656" i="14"/>
  <c r="A2656" i="14" s="1"/>
  <c r="L2655" i="14"/>
  <c r="A2655" i="14" s="1"/>
  <c r="L2654" i="14"/>
  <c r="A2654" i="14" s="1"/>
  <c r="L2653" i="14"/>
  <c r="A2653" i="14" s="1"/>
  <c r="L2652" i="14"/>
  <c r="A2652" i="14" s="1"/>
  <c r="L2651" i="14"/>
  <c r="A2651" i="14" s="1"/>
  <c r="L2650" i="14"/>
  <c r="A2650" i="14" s="1"/>
  <c r="L2649" i="14"/>
  <c r="A2649" i="14" s="1"/>
  <c r="L2648" i="14"/>
  <c r="A2648" i="14" s="1"/>
  <c r="L2647" i="14"/>
  <c r="A2647" i="14" s="1"/>
  <c r="L2646" i="14"/>
  <c r="A2646" i="14" s="1"/>
  <c r="L2645" i="14"/>
  <c r="A2645" i="14" s="1"/>
  <c r="L2644" i="14"/>
  <c r="A2644" i="14" s="1"/>
  <c r="L2643" i="14"/>
  <c r="A2643" i="14" s="1"/>
  <c r="L2642" i="14"/>
  <c r="A2642" i="14" s="1"/>
  <c r="L2641" i="14"/>
  <c r="A2641" i="14" s="1"/>
  <c r="L2640" i="14"/>
  <c r="A2640" i="14" s="1"/>
  <c r="L2639" i="14"/>
  <c r="A2639" i="14" s="1"/>
  <c r="L2638" i="14"/>
  <c r="A2638" i="14" s="1"/>
  <c r="L2637" i="14"/>
  <c r="A2637" i="14" s="1"/>
  <c r="L2636" i="14"/>
  <c r="A2636" i="14" s="1"/>
  <c r="L2635" i="14"/>
  <c r="A2635" i="14" s="1"/>
  <c r="L2634" i="14"/>
  <c r="A2634" i="14" s="1"/>
  <c r="L2633" i="14"/>
  <c r="A2633" i="14" s="1"/>
  <c r="L2632" i="14"/>
  <c r="A2632" i="14" s="1"/>
  <c r="L2631" i="14"/>
  <c r="A2631" i="14" s="1"/>
  <c r="L2630" i="14"/>
  <c r="A2630" i="14" s="1"/>
  <c r="L2629" i="14"/>
  <c r="A2629" i="14" s="1"/>
  <c r="L2628" i="14"/>
  <c r="A2628" i="14" s="1"/>
  <c r="L2627" i="14"/>
  <c r="A2627" i="14" s="1"/>
  <c r="L2626" i="14"/>
  <c r="A2626" i="14" s="1"/>
  <c r="L2625" i="14"/>
  <c r="A2625" i="14" s="1"/>
  <c r="L2624" i="14"/>
  <c r="A2624" i="14" s="1"/>
  <c r="L2623" i="14"/>
  <c r="A2623" i="14" s="1"/>
  <c r="L2622" i="14"/>
  <c r="A2622" i="14" s="1"/>
  <c r="L2621" i="14"/>
  <c r="A2621" i="14" s="1"/>
  <c r="L2620" i="14"/>
  <c r="A2620" i="14" s="1"/>
  <c r="L2619" i="14"/>
  <c r="A2619" i="14" s="1"/>
  <c r="L2618" i="14"/>
  <c r="A2618" i="14" s="1"/>
  <c r="L2617" i="14"/>
  <c r="A2617" i="14" s="1"/>
  <c r="L2616" i="14"/>
  <c r="A2616" i="14" s="1"/>
  <c r="L2615" i="14"/>
  <c r="A2615" i="14" s="1"/>
  <c r="L2614" i="14"/>
  <c r="A2614" i="14" s="1"/>
  <c r="L2613" i="14"/>
  <c r="A2613" i="14" s="1"/>
  <c r="L2612" i="14"/>
  <c r="A2612" i="14" s="1"/>
  <c r="L2611" i="14"/>
  <c r="A2611" i="14" s="1"/>
  <c r="L2610" i="14"/>
  <c r="A2610" i="14" s="1"/>
  <c r="L2609" i="14"/>
  <c r="A2609" i="14" s="1"/>
  <c r="L2608" i="14"/>
  <c r="A2608" i="14" s="1"/>
  <c r="L2607" i="14"/>
  <c r="A2607" i="14" s="1"/>
  <c r="L2606" i="14"/>
  <c r="A2606" i="14" s="1"/>
  <c r="L2605" i="14"/>
  <c r="A2605" i="14" s="1"/>
  <c r="L2604" i="14"/>
  <c r="A2604" i="14" s="1"/>
  <c r="L2603" i="14"/>
  <c r="A2603" i="14" s="1"/>
  <c r="L2602" i="14"/>
  <c r="A2602" i="14" s="1"/>
  <c r="L2601" i="14"/>
  <c r="A2601" i="14" s="1"/>
  <c r="L2600" i="14"/>
  <c r="A2600" i="14" s="1"/>
  <c r="L2599" i="14"/>
  <c r="A2599" i="14" s="1"/>
  <c r="L2598" i="14"/>
  <c r="A2598" i="14" s="1"/>
  <c r="L2597" i="14"/>
  <c r="A2597" i="14" s="1"/>
  <c r="L2596" i="14"/>
  <c r="A2596" i="14" s="1"/>
  <c r="L2595" i="14"/>
  <c r="A2595" i="14" s="1"/>
  <c r="L2594" i="14"/>
  <c r="A2594" i="14" s="1"/>
  <c r="L2593" i="14"/>
  <c r="A2593" i="14" s="1"/>
  <c r="L2592" i="14"/>
  <c r="A2592" i="14" s="1"/>
  <c r="L2591" i="14"/>
  <c r="A2591" i="14" s="1"/>
  <c r="L2590" i="14"/>
  <c r="A2590" i="14" s="1"/>
  <c r="L2589" i="14"/>
  <c r="A2589" i="14" s="1"/>
  <c r="L2588" i="14"/>
  <c r="A2588" i="14" s="1"/>
  <c r="L2587" i="14"/>
  <c r="A2587" i="14" s="1"/>
  <c r="L2586" i="14"/>
  <c r="A2586" i="14" s="1"/>
  <c r="L2585" i="14"/>
  <c r="A2585" i="14" s="1"/>
  <c r="L2584" i="14"/>
  <c r="A2584" i="14" s="1"/>
  <c r="L2583" i="14"/>
  <c r="A2583" i="14" s="1"/>
  <c r="L2582" i="14"/>
  <c r="A2582" i="14" s="1"/>
  <c r="L2581" i="14"/>
  <c r="A2581" i="14" s="1"/>
  <c r="L2580" i="14"/>
  <c r="A2580" i="14" s="1"/>
  <c r="L2579" i="14"/>
  <c r="A2579" i="14" s="1"/>
  <c r="L2578" i="14"/>
  <c r="A2578" i="14" s="1"/>
  <c r="L2577" i="14"/>
  <c r="A2577" i="14" s="1"/>
  <c r="L2576" i="14"/>
  <c r="A2576" i="14" s="1"/>
  <c r="L2575" i="14"/>
  <c r="A2575" i="14" s="1"/>
  <c r="L2574" i="14"/>
  <c r="A2574" i="14" s="1"/>
  <c r="L2573" i="14"/>
  <c r="A2573" i="14" s="1"/>
  <c r="L2572" i="14"/>
  <c r="A2572" i="14" s="1"/>
  <c r="L2571" i="14"/>
  <c r="A2571" i="14" s="1"/>
  <c r="L2570" i="14"/>
  <c r="A2570" i="14" s="1"/>
  <c r="L2569" i="14"/>
  <c r="A2569" i="14" s="1"/>
  <c r="L2568" i="14"/>
  <c r="A2568" i="14" s="1"/>
  <c r="L2567" i="14"/>
  <c r="A2567" i="14" s="1"/>
  <c r="L2566" i="14"/>
  <c r="A2566" i="14" s="1"/>
  <c r="L2565" i="14"/>
  <c r="A2565" i="14" s="1"/>
  <c r="L2564" i="14"/>
  <c r="A2564" i="14" s="1"/>
  <c r="L2563" i="14"/>
  <c r="A2563" i="14" s="1"/>
  <c r="L2562" i="14"/>
  <c r="A2562" i="14" s="1"/>
  <c r="L2561" i="14"/>
  <c r="A2561" i="14" s="1"/>
  <c r="L2560" i="14"/>
  <c r="A2560" i="14" s="1"/>
  <c r="L2559" i="14"/>
  <c r="A2559" i="14" s="1"/>
  <c r="L2558" i="14"/>
  <c r="A2558" i="14" s="1"/>
  <c r="L2557" i="14"/>
  <c r="A2557" i="14" s="1"/>
  <c r="L2556" i="14"/>
  <c r="A2556" i="14" s="1"/>
  <c r="L2555" i="14"/>
  <c r="A2555" i="14" s="1"/>
  <c r="L2554" i="14"/>
  <c r="A2554" i="14" s="1"/>
  <c r="L2553" i="14"/>
  <c r="A2553" i="14" s="1"/>
  <c r="L2552" i="14"/>
  <c r="A2552" i="14" s="1"/>
  <c r="L2551" i="14"/>
  <c r="A2551" i="14" s="1"/>
  <c r="L2550" i="14"/>
  <c r="A2550" i="14" s="1"/>
  <c r="L2549" i="14"/>
  <c r="A2549" i="14" s="1"/>
  <c r="L2548" i="14"/>
  <c r="A2548" i="14" s="1"/>
  <c r="L2547" i="14"/>
  <c r="A2547" i="14" s="1"/>
  <c r="L2546" i="14"/>
  <c r="A2546" i="14" s="1"/>
  <c r="L2545" i="14"/>
  <c r="A2545" i="14" s="1"/>
  <c r="L2544" i="14"/>
  <c r="A2544" i="14" s="1"/>
  <c r="L2543" i="14"/>
  <c r="A2543" i="14" s="1"/>
  <c r="L2542" i="14"/>
  <c r="A2542" i="14" s="1"/>
  <c r="L2541" i="14"/>
  <c r="A2541" i="14" s="1"/>
  <c r="L2540" i="14"/>
  <c r="A2540" i="14" s="1"/>
  <c r="L2539" i="14"/>
  <c r="A2539" i="14" s="1"/>
  <c r="L2538" i="14"/>
  <c r="A2538" i="14" s="1"/>
  <c r="L2537" i="14"/>
  <c r="A2537" i="14" s="1"/>
  <c r="L2536" i="14"/>
  <c r="A2536" i="14" s="1"/>
  <c r="L2535" i="14"/>
  <c r="A2535" i="14" s="1"/>
  <c r="L2534" i="14"/>
  <c r="A2534" i="14" s="1"/>
  <c r="L2533" i="14"/>
  <c r="A2533" i="14" s="1"/>
  <c r="L2532" i="14"/>
  <c r="A2532" i="14" s="1"/>
  <c r="L2531" i="14"/>
  <c r="A2531" i="14" s="1"/>
  <c r="L2530" i="14"/>
  <c r="A2530" i="14" s="1"/>
  <c r="L2529" i="14"/>
  <c r="A2529" i="14" s="1"/>
  <c r="L2528" i="14"/>
  <c r="A2528" i="14" s="1"/>
  <c r="L2527" i="14"/>
  <c r="A2527" i="14" s="1"/>
  <c r="L2526" i="14"/>
  <c r="A2526" i="14" s="1"/>
  <c r="L2525" i="14"/>
  <c r="A2525" i="14" s="1"/>
  <c r="L2524" i="14"/>
  <c r="A2524" i="14" s="1"/>
  <c r="L2523" i="14"/>
  <c r="A2523" i="14" s="1"/>
  <c r="L2522" i="14"/>
  <c r="A2522" i="14" s="1"/>
  <c r="L2521" i="14"/>
  <c r="A2521" i="14" s="1"/>
  <c r="L2520" i="14"/>
  <c r="A2520" i="14" s="1"/>
  <c r="L2519" i="14"/>
  <c r="A2519" i="14" s="1"/>
  <c r="L2518" i="14"/>
  <c r="A2518" i="14" s="1"/>
  <c r="L2517" i="14"/>
  <c r="A2517" i="14" s="1"/>
  <c r="L2516" i="14"/>
  <c r="A2516" i="14" s="1"/>
  <c r="L2515" i="14"/>
  <c r="A2515" i="14" s="1"/>
  <c r="L2514" i="14"/>
  <c r="A2514" i="14" s="1"/>
  <c r="L2513" i="14"/>
  <c r="A2513" i="14" s="1"/>
  <c r="L2512" i="14"/>
  <c r="A2512" i="14" s="1"/>
  <c r="L2511" i="14"/>
  <c r="A2511" i="14" s="1"/>
  <c r="L2510" i="14"/>
  <c r="A2510" i="14" s="1"/>
  <c r="L2509" i="14"/>
  <c r="A2509" i="14" s="1"/>
  <c r="L2508" i="14"/>
  <c r="A2508" i="14" s="1"/>
  <c r="L2507" i="14"/>
  <c r="A2507" i="14" s="1"/>
  <c r="L2506" i="14"/>
  <c r="A2506" i="14" s="1"/>
  <c r="L2505" i="14"/>
  <c r="A2505" i="14" s="1"/>
  <c r="L2504" i="14"/>
  <c r="A2504" i="14" s="1"/>
  <c r="L2503" i="14"/>
  <c r="A2503" i="14" s="1"/>
  <c r="L2502" i="14"/>
  <c r="A2502" i="14" s="1"/>
  <c r="L2501" i="14"/>
  <c r="A2501" i="14" s="1"/>
  <c r="L2500" i="14"/>
  <c r="A2500" i="14" s="1"/>
  <c r="L2499" i="14"/>
  <c r="A2499" i="14" s="1"/>
  <c r="L2498" i="14"/>
  <c r="A2498" i="14" s="1"/>
  <c r="L2497" i="14"/>
  <c r="A2497" i="14" s="1"/>
  <c r="L2496" i="14"/>
  <c r="A2496" i="14" s="1"/>
  <c r="L2495" i="14"/>
  <c r="A2495" i="14" s="1"/>
  <c r="L2494" i="14"/>
  <c r="A2494" i="14" s="1"/>
  <c r="L2493" i="14"/>
  <c r="A2493" i="14" s="1"/>
  <c r="L2492" i="14"/>
  <c r="A2492" i="14" s="1"/>
  <c r="L2491" i="14"/>
  <c r="A2491" i="14" s="1"/>
  <c r="L2490" i="14"/>
  <c r="A2490" i="14" s="1"/>
  <c r="L2489" i="14"/>
  <c r="A2489" i="14" s="1"/>
  <c r="L2488" i="14"/>
  <c r="A2488" i="14" s="1"/>
  <c r="L2487" i="14"/>
  <c r="A2487" i="14" s="1"/>
  <c r="L2486" i="14"/>
  <c r="A2486" i="14" s="1"/>
  <c r="L2485" i="14"/>
  <c r="A2485" i="14" s="1"/>
  <c r="L2484" i="14"/>
  <c r="A2484" i="14" s="1"/>
  <c r="L2483" i="14"/>
  <c r="A2483" i="14" s="1"/>
  <c r="L2482" i="14"/>
  <c r="A2482" i="14" s="1"/>
  <c r="L2481" i="14"/>
  <c r="A2481" i="14" s="1"/>
  <c r="L2480" i="14"/>
  <c r="A2480" i="14" s="1"/>
  <c r="L2479" i="14"/>
  <c r="A2479" i="14" s="1"/>
  <c r="L2478" i="14"/>
  <c r="A2478" i="14" s="1"/>
  <c r="L2477" i="14"/>
  <c r="A2477" i="14" s="1"/>
  <c r="L2476" i="14"/>
  <c r="A2476" i="14" s="1"/>
  <c r="L2475" i="14"/>
  <c r="A2475" i="14" s="1"/>
  <c r="L2474" i="14"/>
  <c r="A2474" i="14" s="1"/>
  <c r="L2473" i="14"/>
  <c r="A2473" i="14" s="1"/>
  <c r="L2472" i="14"/>
  <c r="A2472" i="14" s="1"/>
  <c r="L2471" i="14"/>
  <c r="A2471" i="14" s="1"/>
  <c r="L2470" i="14"/>
  <c r="A2470" i="14" s="1"/>
  <c r="L2469" i="14"/>
  <c r="A2469" i="14" s="1"/>
  <c r="L2468" i="14"/>
  <c r="A2468" i="14" s="1"/>
  <c r="L2467" i="14"/>
  <c r="A2467" i="14" s="1"/>
  <c r="L2466" i="14"/>
  <c r="A2466" i="14" s="1"/>
  <c r="L2465" i="14"/>
  <c r="A2465" i="14" s="1"/>
  <c r="L2464" i="14"/>
  <c r="A2464" i="14" s="1"/>
  <c r="L2463" i="14"/>
  <c r="A2463" i="14" s="1"/>
  <c r="L2462" i="14"/>
  <c r="A2462" i="14" s="1"/>
  <c r="L2461" i="14"/>
  <c r="A2461" i="14" s="1"/>
  <c r="L2460" i="14"/>
  <c r="A2460" i="14" s="1"/>
  <c r="L2459" i="14"/>
  <c r="A2459" i="14" s="1"/>
  <c r="L2458" i="14"/>
  <c r="A2458" i="14" s="1"/>
  <c r="L2457" i="14"/>
  <c r="A2457" i="14" s="1"/>
  <c r="L2456" i="14"/>
  <c r="A2456" i="14" s="1"/>
  <c r="L2455" i="14"/>
  <c r="A2455" i="14" s="1"/>
  <c r="L2454" i="14"/>
  <c r="A2454" i="14" s="1"/>
  <c r="L2453" i="14"/>
  <c r="A2453" i="14" s="1"/>
  <c r="L2452" i="14"/>
  <c r="A2452" i="14" s="1"/>
  <c r="L2451" i="14"/>
  <c r="A2451" i="14" s="1"/>
  <c r="L2450" i="14"/>
  <c r="A2450" i="14" s="1"/>
  <c r="L2449" i="14"/>
  <c r="A2449" i="14" s="1"/>
  <c r="L2448" i="14"/>
  <c r="A2448" i="14" s="1"/>
  <c r="L2447" i="14"/>
  <c r="A2447" i="14" s="1"/>
  <c r="L2446" i="14"/>
  <c r="A2446" i="14" s="1"/>
  <c r="L2445" i="14"/>
  <c r="A2445" i="14" s="1"/>
  <c r="L2444" i="14"/>
  <c r="A2444" i="14" s="1"/>
  <c r="L2443" i="14"/>
  <c r="A2443" i="14" s="1"/>
  <c r="L2442" i="14"/>
  <c r="A2442" i="14" s="1"/>
  <c r="L2441" i="14"/>
  <c r="A2441" i="14" s="1"/>
  <c r="L2440" i="14"/>
  <c r="A2440" i="14" s="1"/>
  <c r="L2439" i="14"/>
  <c r="A2439" i="14" s="1"/>
  <c r="L2438" i="14"/>
  <c r="A2438" i="14" s="1"/>
  <c r="L2437" i="14"/>
  <c r="A2437" i="14" s="1"/>
  <c r="L2436" i="14"/>
  <c r="A2436" i="14" s="1"/>
  <c r="L2435" i="14"/>
  <c r="A2435" i="14" s="1"/>
  <c r="L2434" i="14"/>
  <c r="A2434" i="14" s="1"/>
  <c r="L2433" i="14"/>
  <c r="A2433" i="14" s="1"/>
  <c r="L2432" i="14"/>
  <c r="A2432" i="14" s="1"/>
  <c r="L2431" i="14"/>
  <c r="A2431" i="14" s="1"/>
  <c r="L2430" i="14"/>
  <c r="A2430" i="14" s="1"/>
  <c r="L2429" i="14"/>
  <c r="A2429" i="14" s="1"/>
  <c r="L2428" i="14"/>
  <c r="A2428" i="14" s="1"/>
  <c r="L2427" i="14"/>
  <c r="A2427" i="14" s="1"/>
  <c r="L2426" i="14"/>
  <c r="A2426" i="14" s="1"/>
  <c r="L2425" i="14"/>
  <c r="A2425" i="14" s="1"/>
  <c r="L2424" i="14"/>
  <c r="A2424" i="14" s="1"/>
  <c r="L2423" i="14"/>
  <c r="A2423" i="14" s="1"/>
  <c r="L2422" i="14"/>
  <c r="A2422" i="14" s="1"/>
  <c r="L2421" i="14"/>
  <c r="A2421" i="14" s="1"/>
  <c r="L2420" i="14"/>
  <c r="A2420" i="14" s="1"/>
  <c r="L2419" i="14"/>
  <c r="A2419" i="14" s="1"/>
  <c r="L2418" i="14"/>
  <c r="A2418" i="14" s="1"/>
  <c r="L2417" i="14"/>
  <c r="A2417" i="14" s="1"/>
  <c r="L2416" i="14"/>
  <c r="A2416" i="14" s="1"/>
  <c r="L2415" i="14"/>
  <c r="A2415" i="14" s="1"/>
  <c r="L2414" i="14"/>
  <c r="A2414" i="14" s="1"/>
  <c r="L2413" i="14"/>
  <c r="A2413" i="14" s="1"/>
  <c r="L2412" i="14"/>
  <c r="A2412" i="14" s="1"/>
  <c r="L2411" i="14"/>
  <c r="A2411" i="14" s="1"/>
  <c r="L2410" i="14"/>
  <c r="A2410" i="14" s="1"/>
  <c r="L2409" i="14"/>
  <c r="A2409" i="14" s="1"/>
  <c r="L2408" i="14"/>
  <c r="A2408" i="14" s="1"/>
  <c r="L2407" i="14"/>
  <c r="A2407" i="14" s="1"/>
  <c r="L2406" i="14"/>
  <c r="A2406" i="14" s="1"/>
  <c r="L2405" i="14"/>
  <c r="A2405" i="14" s="1"/>
  <c r="L2404" i="14"/>
  <c r="A2404" i="14" s="1"/>
  <c r="L2403" i="14"/>
  <c r="A2403" i="14" s="1"/>
  <c r="L2402" i="14"/>
  <c r="A2402" i="14" s="1"/>
  <c r="L2401" i="14"/>
  <c r="A2401" i="14" s="1"/>
  <c r="L2400" i="14"/>
  <c r="A2400" i="14" s="1"/>
  <c r="L2399" i="14"/>
  <c r="A2399" i="14" s="1"/>
  <c r="L2398" i="14"/>
  <c r="A2398" i="14" s="1"/>
  <c r="L2397" i="14"/>
  <c r="A2397" i="14" s="1"/>
  <c r="L2396" i="14"/>
  <c r="A2396" i="14" s="1"/>
  <c r="L2395" i="14"/>
  <c r="A2395" i="14" s="1"/>
  <c r="L2394" i="14"/>
  <c r="A2394" i="14" s="1"/>
  <c r="L2393" i="14"/>
  <c r="A2393" i="14" s="1"/>
  <c r="L2392" i="14"/>
  <c r="A2392" i="14" s="1"/>
  <c r="L2391" i="14"/>
  <c r="A2391" i="14" s="1"/>
  <c r="L2390" i="14"/>
  <c r="A2390" i="14" s="1"/>
  <c r="L2389" i="14"/>
  <c r="A2389" i="14" s="1"/>
  <c r="L2388" i="14"/>
  <c r="A2388" i="14" s="1"/>
  <c r="L2387" i="14"/>
  <c r="A2387" i="14" s="1"/>
  <c r="L2386" i="14"/>
  <c r="A2386" i="14" s="1"/>
  <c r="L2385" i="14"/>
  <c r="A2385" i="14" s="1"/>
  <c r="L2384" i="14"/>
  <c r="A2384" i="14" s="1"/>
  <c r="L2383" i="14"/>
  <c r="A2383" i="14" s="1"/>
  <c r="L2382" i="14"/>
  <c r="A2382" i="14" s="1"/>
  <c r="L2381" i="14"/>
  <c r="A2381" i="14" s="1"/>
  <c r="L2380" i="14"/>
  <c r="A2380" i="14" s="1"/>
  <c r="L2379" i="14"/>
  <c r="A2379" i="14" s="1"/>
  <c r="L2378" i="14"/>
  <c r="A2378" i="14" s="1"/>
  <c r="L2377" i="14"/>
  <c r="A2377" i="14" s="1"/>
  <c r="L2376" i="14"/>
  <c r="A2376" i="14" s="1"/>
  <c r="L2375" i="14"/>
  <c r="A2375" i="14" s="1"/>
  <c r="L2374" i="14"/>
  <c r="A2374" i="14" s="1"/>
  <c r="L2373" i="14"/>
  <c r="A2373" i="14" s="1"/>
  <c r="L2372" i="14"/>
  <c r="A2372" i="14" s="1"/>
  <c r="L2371" i="14"/>
  <c r="A2371" i="14" s="1"/>
  <c r="L2370" i="14"/>
  <c r="A2370" i="14" s="1"/>
  <c r="L2369" i="14"/>
  <c r="A2369" i="14" s="1"/>
  <c r="L2368" i="14"/>
  <c r="A2368" i="14" s="1"/>
  <c r="L2367" i="14"/>
  <c r="A2367" i="14" s="1"/>
  <c r="L2366" i="14"/>
  <c r="A2366" i="14" s="1"/>
  <c r="L2365" i="14"/>
  <c r="A2365" i="14" s="1"/>
  <c r="L2364" i="14"/>
  <c r="A2364" i="14" s="1"/>
  <c r="L2363" i="14"/>
  <c r="A2363" i="14" s="1"/>
  <c r="L2362" i="14"/>
  <c r="A2362" i="14" s="1"/>
  <c r="L2361" i="14"/>
  <c r="A2361" i="14" s="1"/>
  <c r="L2360" i="14"/>
  <c r="A2360" i="14" s="1"/>
  <c r="L2359" i="14"/>
  <c r="A2359" i="14" s="1"/>
  <c r="L2358" i="14"/>
  <c r="A2358" i="14" s="1"/>
  <c r="L2357" i="14"/>
  <c r="A2357" i="14" s="1"/>
  <c r="L2356" i="14"/>
  <c r="A2356" i="14" s="1"/>
  <c r="L2355" i="14"/>
  <c r="A2355" i="14" s="1"/>
  <c r="L2354" i="14"/>
  <c r="A2354" i="14" s="1"/>
  <c r="L2353" i="14"/>
  <c r="A2353" i="14" s="1"/>
  <c r="L2352" i="14"/>
  <c r="A2352" i="14" s="1"/>
  <c r="L2351" i="14"/>
  <c r="A2351" i="14" s="1"/>
  <c r="L2350" i="14"/>
  <c r="A2350" i="14" s="1"/>
  <c r="L2349" i="14"/>
  <c r="A2349" i="14" s="1"/>
  <c r="L2348" i="14"/>
  <c r="A2348" i="14" s="1"/>
  <c r="L2347" i="14"/>
  <c r="A2347" i="14" s="1"/>
  <c r="L2346" i="14"/>
  <c r="A2346" i="14" s="1"/>
  <c r="L2345" i="14"/>
  <c r="A2345" i="14" s="1"/>
  <c r="L2344" i="14"/>
  <c r="A2344" i="14" s="1"/>
  <c r="L2343" i="14"/>
  <c r="A2343" i="14" s="1"/>
  <c r="L2342" i="14"/>
  <c r="A2342" i="14" s="1"/>
  <c r="L2341" i="14"/>
  <c r="A2341" i="14" s="1"/>
  <c r="L2340" i="14"/>
  <c r="A2340" i="14" s="1"/>
  <c r="L2339" i="14"/>
  <c r="A2339" i="14" s="1"/>
  <c r="L2338" i="14"/>
  <c r="A2338" i="14" s="1"/>
  <c r="L2337" i="14"/>
  <c r="A2337" i="14" s="1"/>
  <c r="L2336" i="14"/>
  <c r="A2336" i="14" s="1"/>
  <c r="L2335" i="14"/>
  <c r="A2335" i="14" s="1"/>
  <c r="L2334" i="14"/>
  <c r="A2334" i="14" s="1"/>
  <c r="L2333" i="14"/>
  <c r="A2333" i="14" s="1"/>
  <c r="L2332" i="14"/>
  <c r="A2332" i="14" s="1"/>
  <c r="L2331" i="14"/>
  <c r="A2331" i="14" s="1"/>
  <c r="L2330" i="14"/>
  <c r="A2330" i="14" s="1"/>
  <c r="L2329" i="14"/>
  <c r="A2329" i="14" s="1"/>
  <c r="L2328" i="14"/>
  <c r="A2328" i="14" s="1"/>
  <c r="L2327" i="14"/>
  <c r="A2327" i="14" s="1"/>
  <c r="L2326" i="14"/>
  <c r="A2326" i="14" s="1"/>
  <c r="L2325" i="14"/>
  <c r="A2325" i="14" s="1"/>
  <c r="L2324" i="14"/>
  <c r="A2324" i="14" s="1"/>
  <c r="L2323" i="14"/>
  <c r="A2323" i="14" s="1"/>
  <c r="L2322" i="14"/>
  <c r="A2322" i="14" s="1"/>
  <c r="L2321" i="14"/>
  <c r="A2321" i="14" s="1"/>
  <c r="L2320" i="14"/>
  <c r="A2320" i="14" s="1"/>
  <c r="L2319" i="14"/>
  <c r="A2319" i="14" s="1"/>
  <c r="L2318" i="14"/>
  <c r="A2318" i="14" s="1"/>
  <c r="L2317" i="14"/>
  <c r="A2317" i="14" s="1"/>
  <c r="L2316" i="14"/>
  <c r="A2316" i="14" s="1"/>
  <c r="L2315" i="14"/>
  <c r="A2315" i="14" s="1"/>
  <c r="L2314" i="14"/>
  <c r="A2314" i="14" s="1"/>
  <c r="L2313" i="14"/>
  <c r="A2313" i="14" s="1"/>
  <c r="L2312" i="14"/>
  <c r="A2312" i="14" s="1"/>
  <c r="L2311" i="14"/>
  <c r="A2311" i="14" s="1"/>
  <c r="L2310" i="14"/>
  <c r="A2310" i="14" s="1"/>
  <c r="L2309" i="14"/>
  <c r="A2309" i="14" s="1"/>
  <c r="L2308" i="14"/>
  <c r="A2308" i="14" s="1"/>
  <c r="L2307" i="14"/>
  <c r="A2307" i="14" s="1"/>
  <c r="L2306" i="14"/>
  <c r="A2306" i="14" s="1"/>
  <c r="L2305" i="14"/>
  <c r="A2305" i="14" s="1"/>
  <c r="L2304" i="14"/>
  <c r="A2304" i="14" s="1"/>
  <c r="L2303" i="14"/>
  <c r="A2303" i="14" s="1"/>
  <c r="L2302" i="14"/>
  <c r="A2302" i="14" s="1"/>
  <c r="L2301" i="14"/>
  <c r="A2301" i="14" s="1"/>
  <c r="L2300" i="14"/>
  <c r="A2300" i="14" s="1"/>
  <c r="L2299" i="14"/>
  <c r="A2299" i="14" s="1"/>
  <c r="L2298" i="14"/>
  <c r="A2298" i="14" s="1"/>
  <c r="L2297" i="14"/>
  <c r="A2297" i="14" s="1"/>
  <c r="L2296" i="14"/>
  <c r="A2296" i="14" s="1"/>
  <c r="L2295" i="14"/>
  <c r="A2295" i="14" s="1"/>
  <c r="L2294" i="14"/>
  <c r="A2294" i="14" s="1"/>
  <c r="L2293" i="14"/>
  <c r="A2293" i="14" s="1"/>
  <c r="L2292" i="14"/>
  <c r="A2292" i="14" s="1"/>
  <c r="L2291" i="14"/>
  <c r="A2291" i="14" s="1"/>
  <c r="L2290" i="14"/>
  <c r="A2290" i="14" s="1"/>
  <c r="L2289" i="14"/>
  <c r="A2289" i="14" s="1"/>
  <c r="L2288" i="14"/>
  <c r="A2288" i="14" s="1"/>
  <c r="L2287" i="14"/>
  <c r="A2287" i="14" s="1"/>
  <c r="L2286" i="14"/>
  <c r="A2286" i="14" s="1"/>
  <c r="L2285" i="14"/>
  <c r="A2285" i="14" s="1"/>
  <c r="L2284" i="14"/>
  <c r="A2284" i="14" s="1"/>
  <c r="L2283" i="14"/>
  <c r="A2283" i="14" s="1"/>
  <c r="L2282" i="14"/>
  <c r="A2282" i="14" s="1"/>
  <c r="L2281" i="14"/>
  <c r="A2281" i="14" s="1"/>
  <c r="L2280" i="14"/>
  <c r="A2280" i="14" s="1"/>
  <c r="L2279" i="14"/>
  <c r="A2279" i="14" s="1"/>
  <c r="L2278" i="14"/>
  <c r="A2278" i="14" s="1"/>
  <c r="L2277" i="14"/>
  <c r="A2277" i="14" s="1"/>
  <c r="L2276" i="14"/>
  <c r="A2276" i="14" s="1"/>
  <c r="L2275" i="14"/>
  <c r="A2275" i="14" s="1"/>
  <c r="L2274" i="14"/>
  <c r="A2274" i="14" s="1"/>
  <c r="L2273" i="14"/>
  <c r="A2273" i="14" s="1"/>
  <c r="L2272" i="14"/>
  <c r="A2272" i="14" s="1"/>
  <c r="L2271" i="14"/>
  <c r="A2271" i="14" s="1"/>
  <c r="L2270" i="14"/>
  <c r="A2270" i="14" s="1"/>
  <c r="L2269" i="14"/>
  <c r="A2269" i="14" s="1"/>
  <c r="L2268" i="14"/>
  <c r="A2268" i="14" s="1"/>
  <c r="L2267" i="14"/>
  <c r="A2267" i="14" s="1"/>
  <c r="L2266" i="14"/>
  <c r="A2266" i="14" s="1"/>
  <c r="L2265" i="14"/>
  <c r="A2265" i="14" s="1"/>
  <c r="L2264" i="14"/>
  <c r="A2264" i="14" s="1"/>
  <c r="L2263" i="14"/>
  <c r="A2263" i="14" s="1"/>
  <c r="L2262" i="14"/>
  <c r="A2262" i="14" s="1"/>
  <c r="L2261" i="14"/>
  <c r="A2261" i="14" s="1"/>
  <c r="L2260" i="14"/>
  <c r="A2260" i="14" s="1"/>
  <c r="L2259" i="14"/>
  <c r="A2259" i="14" s="1"/>
  <c r="L2258" i="14"/>
  <c r="A2258" i="14" s="1"/>
  <c r="L2257" i="14"/>
  <c r="A2257" i="14" s="1"/>
  <c r="L2256" i="14"/>
  <c r="A2256" i="14" s="1"/>
  <c r="L2255" i="14"/>
  <c r="A2255" i="14" s="1"/>
  <c r="L2254" i="14"/>
  <c r="A2254" i="14" s="1"/>
  <c r="L2253" i="14"/>
  <c r="A2253" i="14" s="1"/>
  <c r="L2252" i="14"/>
  <c r="A2252" i="14" s="1"/>
  <c r="L2251" i="14"/>
  <c r="A2251" i="14" s="1"/>
  <c r="L2250" i="14"/>
  <c r="A2250" i="14" s="1"/>
  <c r="L2249" i="14"/>
  <c r="A2249" i="14" s="1"/>
  <c r="L2248" i="14"/>
  <c r="A2248" i="14" s="1"/>
  <c r="L2247" i="14"/>
  <c r="A2247" i="14" s="1"/>
  <c r="L2246" i="14"/>
  <c r="A2246" i="14" s="1"/>
  <c r="L2245" i="14"/>
  <c r="A2245" i="14" s="1"/>
  <c r="L2244" i="14"/>
  <c r="A2244" i="14" s="1"/>
  <c r="L2243" i="14"/>
  <c r="A2243" i="14" s="1"/>
  <c r="L2242" i="14"/>
  <c r="A2242" i="14" s="1"/>
  <c r="L2241" i="14"/>
  <c r="A2241" i="14" s="1"/>
  <c r="L2240" i="14"/>
  <c r="A2240" i="14" s="1"/>
  <c r="L2239" i="14"/>
  <c r="A2239" i="14" s="1"/>
  <c r="L2238" i="14"/>
  <c r="A2238" i="14" s="1"/>
  <c r="L2237" i="14"/>
  <c r="A2237" i="14" s="1"/>
  <c r="L2236" i="14"/>
  <c r="A2236" i="14" s="1"/>
  <c r="L2235" i="14"/>
  <c r="A2235" i="14" s="1"/>
  <c r="L2234" i="14"/>
  <c r="A2234" i="14" s="1"/>
  <c r="L2233" i="14"/>
  <c r="A2233" i="14" s="1"/>
  <c r="L2232" i="14"/>
  <c r="A2232" i="14" s="1"/>
  <c r="L2231" i="14"/>
  <c r="A2231" i="14" s="1"/>
  <c r="L2230" i="14"/>
  <c r="A2230" i="14" s="1"/>
  <c r="L2229" i="14"/>
  <c r="A2229" i="14" s="1"/>
  <c r="L2228" i="14"/>
  <c r="A2228" i="14" s="1"/>
  <c r="L2227" i="14"/>
  <c r="A2227" i="14" s="1"/>
  <c r="L2226" i="14"/>
  <c r="A2226" i="14" s="1"/>
  <c r="L2225" i="14"/>
  <c r="A2225" i="14" s="1"/>
  <c r="L2224" i="14"/>
  <c r="A2224" i="14" s="1"/>
  <c r="L2223" i="14"/>
  <c r="A2223" i="14" s="1"/>
  <c r="L2222" i="14"/>
  <c r="A2222" i="14" s="1"/>
  <c r="L2221" i="14"/>
  <c r="A2221" i="14" s="1"/>
  <c r="L2220" i="14"/>
  <c r="A2220" i="14" s="1"/>
  <c r="L2219" i="14"/>
  <c r="A2219" i="14" s="1"/>
  <c r="L2218" i="14"/>
  <c r="A2218" i="14" s="1"/>
  <c r="L2217" i="14"/>
  <c r="A2217" i="14" s="1"/>
  <c r="L2216" i="14"/>
  <c r="A2216" i="14" s="1"/>
  <c r="L2215" i="14"/>
  <c r="A2215" i="14" s="1"/>
  <c r="L2214" i="14"/>
  <c r="A2214" i="14" s="1"/>
  <c r="L2213" i="14"/>
  <c r="A2213" i="14" s="1"/>
  <c r="L2212" i="14"/>
  <c r="A2212" i="14" s="1"/>
  <c r="L2211" i="14"/>
  <c r="A2211" i="14" s="1"/>
  <c r="L2210" i="14"/>
  <c r="A2210" i="14" s="1"/>
  <c r="L2209" i="14"/>
  <c r="A2209" i="14" s="1"/>
  <c r="L2208" i="14"/>
  <c r="A2208" i="14" s="1"/>
  <c r="L2207" i="14"/>
  <c r="A2207" i="14" s="1"/>
  <c r="L2206" i="14"/>
  <c r="A2206" i="14" s="1"/>
  <c r="L2205" i="14"/>
  <c r="A2205" i="14" s="1"/>
  <c r="L2204" i="14"/>
  <c r="A2204" i="14" s="1"/>
  <c r="L2203" i="14"/>
  <c r="A2203" i="14" s="1"/>
  <c r="L2202" i="14"/>
  <c r="A2202" i="14" s="1"/>
  <c r="L2201" i="14"/>
  <c r="A2201" i="14" s="1"/>
  <c r="L2200" i="14"/>
  <c r="A2200" i="14" s="1"/>
  <c r="L2199" i="14"/>
  <c r="A2199" i="14" s="1"/>
  <c r="L2198" i="14"/>
  <c r="A2198" i="14" s="1"/>
  <c r="L2197" i="14"/>
  <c r="A2197" i="14" s="1"/>
  <c r="L2196" i="14"/>
  <c r="A2196" i="14" s="1"/>
  <c r="L2195" i="14"/>
  <c r="A2195" i="14" s="1"/>
  <c r="L2194" i="14"/>
  <c r="A2194" i="14" s="1"/>
  <c r="L2193" i="14"/>
  <c r="A2193" i="14" s="1"/>
  <c r="L2192" i="14"/>
  <c r="A2192" i="14" s="1"/>
  <c r="L2191" i="14"/>
  <c r="A2191" i="14" s="1"/>
  <c r="L2190" i="14"/>
  <c r="A2190" i="14" s="1"/>
  <c r="L2189" i="14"/>
  <c r="A2189" i="14" s="1"/>
  <c r="L2188" i="14"/>
  <c r="A2188" i="14" s="1"/>
  <c r="L2187" i="14"/>
  <c r="A2187" i="14" s="1"/>
  <c r="L2186" i="14"/>
  <c r="A2186" i="14" s="1"/>
  <c r="L2185" i="14"/>
  <c r="A2185" i="14" s="1"/>
  <c r="L2184" i="14"/>
  <c r="A2184" i="14" s="1"/>
  <c r="L2183" i="14"/>
  <c r="A2183" i="14" s="1"/>
  <c r="L2182" i="14"/>
  <c r="A2182" i="14" s="1"/>
  <c r="L2181" i="14"/>
  <c r="A2181" i="14" s="1"/>
  <c r="L2180" i="14"/>
  <c r="A2180" i="14" s="1"/>
  <c r="L2179" i="14"/>
  <c r="A2179" i="14" s="1"/>
  <c r="L2178" i="14"/>
  <c r="A2178" i="14" s="1"/>
  <c r="L2177" i="14"/>
  <c r="A2177" i="14" s="1"/>
  <c r="L2176" i="14"/>
  <c r="A2176" i="14" s="1"/>
  <c r="L2175" i="14"/>
  <c r="A2175" i="14" s="1"/>
  <c r="L2174" i="14"/>
  <c r="A2174" i="14" s="1"/>
  <c r="L2173" i="14"/>
  <c r="A2173" i="14" s="1"/>
  <c r="L2172" i="14"/>
  <c r="A2172" i="14" s="1"/>
  <c r="L2171" i="14"/>
  <c r="A2171" i="14" s="1"/>
  <c r="L2170" i="14"/>
  <c r="A2170" i="14" s="1"/>
  <c r="L2169" i="14"/>
  <c r="A2169" i="14" s="1"/>
  <c r="L2168" i="14"/>
  <c r="A2168" i="14" s="1"/>
  <c r="L2167" i="14"/>
  <c r="A2167" i="14" s="1"/>
  <c r="L2166" i="14"/>
  <c r="A2166" i="14" s="1"/>
  <c r="L2165" i="14"/>
  <c r="A2165" i="14" s="1"/>
  <c r="L2164" i="14"/>
  <c r="A2164" i="14" s="1"/>
  <c r="L2163" i="14"/>
  <c r="A2163" i="14" s="1"/>
  <c r="L2162" i="14"/>
  <c r="A2162" i="14" s="1"/>
  <c r="L2161" i="14"/>
  <c r="A2161" i="14" s="1"/>
  <c r="L2160" i="14"/>
  <c r="A2160" i="14" s="1"/>
  <c r="L2159" i="14"/>
  <c r="A2159" i="14" s="1"/>
  <c r="L2158" i="14"/>
  <c r="A2158" i="14" s="1"/>
  <c r="L2157" i="14"/>
  <c r="A2157" i="14" s="1"/>
  <c r="L2156" i="14"/>
  <c r="A2156" i="14" s="1"/>
  <c r="L2155" i="14"/>
  <c r="A2155" i="14" s="1"/>
  <c r="L2154" i="14"/>
  <c r="A2154" i="14" s="1"/>
  <c r="L2153" i="14"/>
  <c r="A2153" i="14" s="1"/>
  <c r="L2152" i="14"/>
  <c r="A2152" i="14" s="1"/>
  <c r="L2151" i="14"/>
  <c r="A2151" i="14" s="1"/>
  <c r="L2150" i="14"/>
  <c r="A2150" i="14" s="1"/>
  <c r="L2149" i="14"/>
  <c r="A2149" i="14" s="1"/>
  <c r="L2148" i="14"/>
  <c r="A2148" i="14" s="1"/>
  <c r="L2147" i="14"/>
  <c r="A2147" i="14" s="1"/>
  <c r="L2146" i="14"/>
  <c r="A2146" i="14" s="1"/>
  <c r="L2145" i="14"/>
  <c r="A2145" i="14" s="1"/>
  <c r="L2144" i="14"/>
  <c r="A2144" i="14" s="1"/>
  <c r="L2143" i="14"/>
  <c r="A2143" i="14" s="1"/>
  <c r="L2142" i="14"/>
  <c r="A2142" i="14" s="1"/>
  <c r="L2141" i="14"/>
  <c r="A2141" i="14" s="1"/>
  <c r="L2140" i="14"/>
  <c r="A2140" i="14" s="1"/>
  <c r="L2139" i="14"/>
  <c r="A2139" i="14" s="1"/>
  <c r="L2138" i="14"/>
  <c r="A2138" i="14" s="1"/>
  <c r="L2137" i="14"/>
  <c r="A2137" i="14" s="1"/>
  <c r="L2136" i="14"/>
  <c r="A2136" i="14" s="1"/>
  <c r="L2135" i="14"/>
  <c r="A2135" i="14" s="1"/>
  <c r="L2134" i="14"/>
  <c r="A2134" i="14" s="1"/>
  <c r="L2133" i="14"/>
  <c r="A2133" i="14" s="1"/>
  <c r="L2132" i="14"/>
  <c r="A2132" i="14" s="1"/>
  <c r="L2131" i="14"/>
  <c r="A2131" i="14" s="1"/>
  <c r="L2130" i="14"/>
  <c r="A2130" i="14" s="1"/>
  <c r="L2129" i="14"/>
  <c r="A2129" i="14" s="1"/>
  <c r="L2128" i="14"/>
  <c r="A2128" i="14" s="1"/>
  <c r="L2127" i="14"/>
  <c r="A2127" i="14" s="1"/>
  <c r="L2126" i="14"/>
  <c r="A2126" i="14" s="1"/>
  <c r="L2125" i="14"/>
  <c r="A2125" i="14" s="1"/>
  <c r="L2124" i="14"/>
  <c r="A2124" i="14" s="1"/>
  <c r="L2123" i="14"/>
  <c r="A2123" i="14" s="1"/>
  <c r="L2122" i="14"/>
  <c r="A2122" i="14" s="1"/>
  <c r="L2121" i="14"/>
  <c r="A2121" i="14" s="1"/>
  <c r="L2120" i="14"/>
  <c r="A2120" i="14" s="1"/>
  <c r="L2119" i="14"/>
  <c r="A2119" i="14" s="1"/>
  <c r="L2118" i="14"/>
  <c r="A2118" i="14" s="1"/>
  <c r="L2117" i="14"/>
  <c r="A2117" i="14" s="1"/>
  <c r="L2116" i="14"/>
  <c r="A2116" i="14" s="1"/>
  <c r="L2115" i="14"/>
  <c r="A2115" i="14" s="1"/>
  <c r="L2114" i="14"/>
  <c r="A2114" i="14" s="1"/>
  <c r="L2113" i="14"/>
  <c r="A2113" i="14" s="1"/>
  <c r="L2112" i="14"/>
  <c r="A2112" i="14" s="1"/>
  <c r="L2111" i="14"/>
  <c r="A2111" i="14" s="1"/>
  <c r="L2110" i="14"/>
  <c r="A2110" i="14" s="1"/>
  <c r="L2109" i="14"/>
  <c r="A2109" i="14" s="1"/>
  <c r="L2108" i="14"/>
  <c r="A2108" i="14" s="1"/>
  <c r="L2107" i="14"/>
  <c r="A2107" i="14" s="1"/>
  <c r="L2106" i="14"/>
  <c r="A2106" i="14" s="1"/>
  <c r="L2105" i="14"/>
  <c r="A2105" i="14" s="1"/>
  <c r="L2104" i="14"/>
  <c r="A2104" i="14" s="1"/>
  <c r="L2103" i="14"/>
  <c r="A2103" i="14" s="1"/>
  <c r="L2102" i="14"/>
  <c r="A2102" i="14" s="1"/>
  <c r="L2101" i="14"/>
  <c r="A2101" i="14" s="1"/>
  <c r="L2100" i="14"/>
  <c r="A2100" i="14" s="1"/>
  <c r="L2099" i="14"/>
  <c r="A2099" i="14" s="1"/>
  <c r="L2098" i="14"/>
  <c r="A2098" i="14" s="1"/>
  <c r="L2097" i="14"/>
  <c r="A2097" i="14" s="1"/>
  <c r="L2096" i="14"/>
  <c r="A2096" i="14" s="1"/>
  <c r="L2095" i="14"/>
  <c r="A2095" i="14" s="1"/>
  <c r="L2094" i="14"/>
  <c r="A2094" i="14" s="1"/>
  <c r="L2093" i="14"/>
  <c r="A2093" i="14" s="1"/>
  <c r="L2092" i="14"/>
  <c r="A2092" i="14" s="1"/>
  <c r="L2091" i="14"/>
  <c r="A2091" i="14" s="1"/>
  <c r="L2090" i="14"/>
  <c r="A2090" i="14" s="1"/>
  <c r="L2089" i="14"/>
  <c r="A2089" i="14" s="1"/>
  <c r="L2088" i="14"/>
  <c r="A2088" i="14" s="1"/>
  <c r="L2087" i="14"/>
  <c r="A2087" i="14" s="1"/>
  <c r="L2086" i="14"/>
  <c r="A2086" i="14" s="1"/>
  <c r="L2085" i="14"/>
  <c r="A2085" i="14" s="1"/>
  <c r="L2084" i="14"/>
  <c r="A2084" i="14" s="1"/>
  <c r="L2083" i="14"/>
  <c r="A2083" i="14" s="1"/>
  <c r="L2082" i="14"/>
  <c r="A2082" i="14" s="1"/>
  <c r="L2081" i="14"/>
  <c r="A2081" i="14" s="1"/>
  <c r="L2080" i="14"/>
  <c r="A2080" i="14" s="1"/>
  <c r="L2079" i="14"/>
  <c r="A2079" i="14" s="1"/>
  <c r="L2078" i="14"/>
  <c r="A2078" i="14" s="1"/>
  <c r="L2077" i="14"/>
  <c r="A2077" i="14" s="1"/>
  <c r="L2076" i="14"/>
  <c r="A2076" i="14" s="1"/>
  <c r="L2075" i="14"/>
  <c r="A2075" i="14" s="1"/>
  <c r="L2074" i="14"/>
  <c r="A2074" i="14" s="1"/>
  <c r="L2073" i="14"/>
  <c r="A2073" i="14" s="1"/>
  <c r="L2072" i="14"/>
  <c r="A2072" i="14" s="1"/>
  <c r="L2071" i="14"/>
  <c r="A2071" i="14" s="1"/>
  <c r="L2070" i="14"/>
  <c r="A2070" i="14" s="1"/>
  <c r="L2069" i="14"/>
  <c r="A2069" i="14" s="1"/>
  <c r="L2068" i="14"/>
  <c r="A2068" i="14" s="1"/>
  <c r="L2067" i="14"/>
  <c r="A2067" i="14" s="1"/>
  <c r="L2066" i="14"/>
  <c r="A2066" i="14" s="1"/>
  <c r="L2065" i="14"/>
  <c r="A2065" i="14" s="1"/>
  <c r="L2064" i="14"/>
  <c r="A2064" i="14" s="1"/>
  <c r="L2063" i="14"/>
  <c r="A2063" i="14" s="1"/>
  <c r="L2062" i="14"/>
  <c r="A2062" i="14" s="1"/>
  <c r="L2061" i="14"/>
  <c r="A2061" i="14" s="1"/>
  <c r="L2060" i="14"/>
  <c r="A2060" i="14" s="1"/>
  <c r="L2059" i="14"/>
  <c r="A2059" i="14" s="1"/>
  <c r="L2058" i="14"/>
  <c r="A2058" i="14" s="1"/>
  <c r="L2057" i="14"/>
  <c r="A2057" i="14" s="1"/>
  <c r="L2056" i="14"/>
  <c r="A2056" i="14" s="1"/>
  <c r="L2055" i="14"/>
  <c r="A2055" i="14" s="1"/>
  <c r="L2054" i="14"/>
  <c r="A2054" i="14" s="1"/>
  <c r="L2053" i="14"/>
  <c r="A2053" i="14" s="1"/>
  <c r="L2052" i="14"/>
  <c r="A2052" i="14" s="1"/>
  <c r="L2051" i="14"/>
  <c r="A2051" i="14" s="1"/>
  <c r="L2050" i="14"/>
  <c r="A2050" i="14" s="1"/>
  <c r="L2049" i="14"/>
  <c r="A2049" i="14" s="1"/>
  <c r="L2048" i="14"/>
  <c r="A2048" i="14" s="1"/>
  <c r="L2047" i="14"/>
  <c r="A2047" i="14" s="1"/>
  <c r="L2046" i="14"/>
  <c r="A2046" i="14" s="1"/>
  <c r="L2045" i="14"/>
  <c r="A2045" i="14" s="1"/>
  <c r="L2044" i="14"/>
  <c r="A2044" i="14" s="1"/>
  <c r="L2043" i="14"/>
  <c r="A2043" i="14" s="1"/>
  <c r="L2042" i="14"/>
  <c r="A2042" i="14" s="1"/>
  <c r="L2041" i="14"/>
  <c r="A2041" i="14" s="1"/>
  <c r="L2040" i="14"/>
  <c r="A2040" i="14" s="1"/>
  <c r="L2039" i="14"/>
  <c r="A2039" i="14" s="1"/>
  <c r="L2038" i="14"/>
  <c r="A2038" i="14" s="1"/>
  <c r="L2037" i="14"/>
  <c r="A2037" i="14" s="1"/>
  <c r="L2036" i="14"/>
  <c r="A2036" i="14" s="1"/>
  <c r="L2035" i="14"/>
  <c r="A2035" i="14" s="1"/>
  <c r="L2034" i="14"/>
  <c r="A2034" i="14" s="1"/>
  <c r="L2033" i="14"/>
  <c r="A2033" i="14" s="1"/>
  <c r="L2032" i="14"/>
  <c r="A2032" i="14" s="1"/>
  <c r="L2031" i="14"/>
  <c r="A2031" i="14" s="1"/>
  <c r="L2030" i="14"/>
  <c r="A2030" i="14" s="1"/>
  <c r="L2029" i="14"/>
  <c r="A2029" i="14" s="1"/>
  <c r="L2028" i="14"/>
  <c r="A2028" i="14" s="1"/>
  <c r="L2027" i="14"/>
  <c r="A2027" i="14" s="1"/>
  <c r="L2026" i="14"/>
  <c r="A2026" i="14" s="1"/>
  <c r="L2025" i="14"/>
  <c r="A2025" i="14" s="1"/>
  <c r="L2024" i="14"/>
  <c r="A2024" i="14" s="1"/>
  <c r="L2023" i="14"/>
  <c r="A2023" i="14" s="1"/>
  <c r="L2022" i="14"/>
  <c r="A2022" i="14" s="1"/>
  <c r="L2021" i="14"/>
  <c r="A2021" i="14" s="1"/>
  <c r="L2020" i="14"/>
  <c r="A2020" i="14" s="1"/>
  <c r="L2019" i="14"/>
  <c r="A2019" i="14" s="1"/>
  <c r="L2018" i="14"/>
  <c r="A2018" i="14" s="1"/>
  <c r="L2017" i="14"/>
  <c r="A2017" i="14" s="1"/>
  <c r="L2016" i="14"/>
  <c r="A2016" i="14" s="1"/>
  <c r="L2015" i="14"/>
  <c r="A2015" i="14" s="1"/>
  <c r="L2014" i="14"/>
  <c r="A2014" i="14" s="1"/>
  <c r="L2013" i="14"/>
  <c r="A2013" i="14" s="1"/>
  <c r="L2012" i="14"/>
  <c r="A2012" i="14" s="1"/>
  <c r="L2011" i="14"/>
  <c r="A2011" i="14" s="1"/>
  <c r="L2010" i="14"/>
  <c r="A2010" i="14" s="1"/>
  <c r="L2009" i="14"/>
  <c r="A2009" i="14" s="1"/>
  <c r="L2008" i="14"/>
  <c r="A2008" i="14" s="1"/>
  <c r="L2007" i="14"/>
  <c r="A2007" i="14" s="1"/>
  <c r="L2006" i="14"/>
  <c r="A2006" i="14" s="1"/>
  <c r="L2005" i="14"/>
  <c r="A2005" i="14" s="1"/>
  <c r="L2004" i="14"/>
  <c r="A2004" i="14" s="1"/>
  <c r="L2003" i="14"/>
  <c r="A2003" i="14" s="1"/>
  <c r="L2002" i="14"/>
  <c r="A2002" i="14" s="1"/>
  <c r="L2001" i="14"/>
  <c r="A2001" i="14" s="1"/>
  <c r="L2000" i="14"/>
  <c r="A2000" i="14" s="1"/>
  <c r="L1999" i="14"/>
  <c r="A1999" i="14" s="1"/>
  <c r="L1998" i="14"/>
  <c r="A1998" i="14" s="1"/>
  <c r="L1997" i="14"/>
  <c r="A1997" i="14" s="1"/>
  <c r="L1996" i="14"/>
  <c r="A1996" i="14" s="1"/>
  <c r="L1995" i="14"/>
  <c r="A1995" i="14" s="1"/>
  <c r="L1994" i="14"/>
  <c r="A1994" i="14" s="1"/>
  <c r="L1993" i="14"/>
  <c r="A1993" i="14" s="1"/>
  <c r="L1992" i="14"/>
  <c r="A1992" i="14" s="1"/>
  <c r="L1991" i="14"/>
  <c r="A1991" i="14" s="1"/>
  <c r="L1990" i="14"/>
  <c r="A1990" i="14" s="1"/>
  <c r="L1989" i="14"/>
  <c r="A1989" i="14" s="1"/>
  <c r="L1988" i="14"/>
  <c r="A1988" i="14" s="1"/>
  <c r="L1987" i="14"/>
  <c r="A1987" i="14" s="1"/>
  <c r="L1986" i="14"/>
  <c r="A1986" i="14" s="1"/>
  <c r="L1985" i="14"/>
  <c r="A1985" i="14" s="1"/>
  <c r="L1984" i="14"/>
  <c r="A1984" i="14" s="1"/>
  <c r="L1983" i="14"/>
  <c r="A1983" i="14" s="1"/>
  <c r="L1982" i="14"/>
  <c r="A1982" i="14" s="1"/>
  <c r="L1981" i="14"/>
  <c r="A1981" i="14" s="1"/>
  <c r="L1980" i="14"/>
  <c r="A1980" i="14" s="1"/>
  <c r="L1979" i="14"/>
  <c r="A1979" i="14" s="1"/>
  <c r="L1978" i="14"/>
  <c r="A1978" i="14" s="1"/>
  <c r="L1977" i="14"/>
  <c r="A1977" i="14" s="1"/>
  <c r="L1976" i="14"/>
  <c r="A1976" i="14" s="1"/>
  <c r="L1975" i="14"/>
  <c r="A1975" i="14" s="1"/>
  <c r="L1974" i="14"/>
  <c r="A1974" i="14" s="1"/>
  <c r="L1973" i="14"/>
  <c r="A1973" i="14" s="1"/>
  <c r="L1972" i="14"/>
  <c r="A1972" i="14" s="1"/>
  <c r="L1971" i="14"/>
  <c r="A1971" i="14" s="1"/>
  <c r="L1970" i="14"/>
  <c r="A1970" i="14" s="1"/>
  <c r="L1969" i="14"/>
  <c r="A1969" i="14" s="1"/>
  <c r="L1968" i="14"/>
  <c r="A1968" i="14" s="1"/>
  <c r="L1967" i="14"/>
  <c r="A1967" i="14" s="1"/>
  <c r="L1966" i="14"/>
  <c r="A1966" i="14" s="1"/>
  <c r="L1965" i="14"/>
  <c r="A1965" i="14" s="1"/>
  <c r="L1964" i="14"/>
  <c r="A1964" i="14" s="1"/>
  <c r="L1963" i="14"/>
  <c r="A1963" i="14" s="1"/>
  <c r="L1962" i="14"/>
  <c r="A1962" i="14" s="1"/>
  <c r="L1961" i="14"/>
  <c r="A1961" i="14" s="1"/>
  <c r="L1960" i="14"/>
  <c r="A1960" i="14" s="1"/>
  <c r="L1959" i="14"/>
  <c r="A1959" i="14" s="1"/>
  <c r="L1958" i="14"/>
  <c r="A1958" i="14" s="1"/>
  <c r="L1957" i="14"/>
  <c r="A1957" i="14" s="1"/>
  <c r="L1956" i="14"/>
  <c r="A1956" i="14" s="1"/>
  <c r="L1955" i="14"/>
  <c r="A1955" i="14" s="1"/>
  <c r="L1954" i="14"/>
  <c r="A1954" i="14" s="1"/>
  <c r="L1953" i="14"/>
  <c r="A1953" i="14" s="1"/>
  <c r="L1952" i="14"/>
  <c r="A1952" i="14" s="1"/>
  <c r="L1951" i="14"/>
  <c r="A1951" i="14" s="1"/>
  <c r="L1950" i="14"/>
  <c r="A1950" i="14" s="1"/>
  <c r="L1949" i="14"/>
  <c r="A1949" i="14" s="1"/>
  <c r="L1948" i="14"/>
  <c r="A1948" i="14" s="1"/>
  <c r="L1947" i="14"/>
  <c r="A1947" i="14" s="1"/>
  <c r="L1946" i="14"/>
  <c r="A1946" i="14" s="1"/>
  <c r="L1945" i="14"/>
  <c r="A1945" i="14" s="1"/>
  <c r="L1944" i="14"/>
  <c r="A1944" i="14" s="1"/>
  <c r="L1943" i="14"/>
  <c r="A1943" i="14" s="1"/>
  <c r="L1942" i="14"/>
  <c r="A1942" i="14" s="1"/>
  <c r="L1941" i="14"/>
  <c r="A1941" i="14" s="1"/>
  <c r="L1940" i="14"/>
  <c r="A1940" i="14" s="1"/>
  <c r="L1939" i="14"/>
  <c r="A1939" i="14" s="1"/>
  <c r="L1938" i="14"/>
  <c r="A1938" i="14" s="1"/>
  <c r="L1937" i="14"/>
  <c r="A1937" i="14" s="1"/>
  <c r="L1936" i="14"/>
  <c r="A1936" i="14" s="1"/>
  <c r="L1935" i="14"/>
  <c r="A1935" i="14" s="1"/>
  <c r="L1934" i="14"/>
  <c r="A1934" i="14" s="1"/>
  <c r="L1933" i="14"/>
  <c r="A1933" i="14" s="1"/>
  <c r="L1932" i="14"/>
  <c r="A1932" i="14" s="1"/>
  <c r="L1931" i="14"/>
  <c r="A1931" i="14" s="1"/>
  <c r="L1930" i="14"/>
  <c r="A1930" i="14" s="1"/>
  <c r="L1929" i="14"/>
  <c r="A1929" i="14" s="1"/>
  <c r="L1928" i="14"/>
  <c r="A1928" i="14" s="1"/>
  <c r="L1927" i="14"/>
  <c r="A1927" i="14" s="1"/>
  <c r="L1926" i="14"/>
  <c r="A1926" i="14" s="1"/>
  <c r="L1925" i="14"/>
  <c r="A1925" i="14" s="1"/>
  <c r="L1924" i="14"/>
  <c r="A1924" i="14" s="1"/>
  <c r="L1923" i="14"/>
  <c r="A1923" i="14" s="1"/>
  <c r="L1922" i="14"/>
  <c r="A1922" i="14" s="1"/>
  <c r="L1921" i="14"/>
  <c r="A1921" i="14" s="1"/>
  <c r="L1920" i="14"/>
  <c r="A1920" i="14" s="1"/>
  <c r="L1919" i="14"/>
  <c r="A1919" i="14" s="1"/>
  <c r="L1918" i="14"/>
  <c r="A1918" i="14" s="1"/>
  <c r="L1917" i="14"/>
  <c r="A1917" i="14" s="1"/>
  <c r="L1916" i="14"/>
  <c r="A1916" i="14" s="1"/>
  <c r="L1915" i="14"/>
  <c r="A1915" i="14" s="1"/>
  <c r="L1914" i="14"/>
  <c r="A1914" i="14" s="1"/>
  <c r="L1913" i="14"/>
  <c r="A1913" i="14" s="1"/>
  <c r="L1912" i="14"/>
  <c r="A1912" i="14" s="1"/>
  <c r="L1911" i="14"/>
  <c r="A1911" i="14" s="1"/>
  <c r="L1910" i="14"/>
  <c r="A1910" i="14" s="1"/>
  <c r="L1909" i="14"/>
  <c r="A1909" i="14" s="1"/>
  <c r="L1908" i="14"/>
  <c r="A1908" i="14" s="1"/>
  <c r="L1907" i="14"/>
  <c r="A1907" i="14" s="1"/>
  <c r="L1906" i="14"/>
  <c r="A1906" i="14" s="1"/>
  <c r="L1905" i="14"/>
  <c r="A1905" i="14" s="1"/>
  <c r="L1904" i="14"/>
  <c r="A1904" i="14" s="1"/>
  <c r="L1903" i="14"/>
  <c r="A1903" i="14" s="1"/>
  <c r="L1902" i="14"/>
  <c r="A1902" i="14" s="1"/>
  <c r="L1901" i="14"/>
  <c r="A1901" i="14" s="1"/>
  <c r="L1900" i="14"/>
  <c r="A1900" i="14" s="1"/>
  <c r="L1899" i="14"/>
  <c r="A1899" i="14" s="1"/>
  <c r="L1898" i="14"/>
  <c r="A1898" i="14" s="1"/>
  <c r="L1897" i="14"/>
  <c r="A1897" i="14" s="1"/>
  <c r="L1896" i="14"/>
  <c r="A1896" i="14" s="1"/>
  <c r="L1895" i="14"/>
  <c r="A1895" i="14" s="1"/>
  <c r="L1894" i="14"/>
  <c r="A1894" i="14" s="1"/>
  <c r="L1893" i="14"/>
  <c r="A1893" i="14" s="1"/>
  <c r="L1892" i="14"/>
  <c r="A1892" i="14" s="1"/>
  <c r="L1891" i="14"/>
  <c r="A1891" i="14" s="1"/>
  <c r="L1890" i="14"/>
  <c r="A1890" i="14" s="1"/>
  <c r="L1889" i="14"/>
  <c r="A1889" i="14" s="1"/>
  <c r="L1888" i="14"/>
  <c r="A1888" i="14" s="1"/>
  <c r="L1887" i="14"/>
  <c r="A1887" i="14" s="1"/>
  <c r="L1886" i="14"/>
  <c r="A1886" i="14" s="1"/>
  <c r="L1885" i="14"/>
  <c r="A1885" i="14" s="1"/>
  <c r="L1884" i="14"/>
  <c r="A1884" i="14" s="1"/>
  <c r="L1883" i="14"/>
  <c r="A1883" i="14" s="1"/>
  <c r="L1882" i="14"/>
  <c r="A1882" i="14" s="1"/>
  <c r="L1881" i="14"/>
  <c r="A1881" i="14" s="1"/>
  <c r="L1880" i="14"/>
  <c r="A1880" i="14" s="1"/>
  <c r="L1879" i="14"/>
  <c r="A1879" i="14" s="1"/>
  <c r="L1878" i="14"/>
  <c r="A1878" i="14" s="1"/>
  <c r="L1877" i="14"/>
  <c r="A1877" i="14" s="1"/>
  <c r="L1876" i="14"/>
  <c r="A1876" i="14" s="1"/>
  <c r="L1875" i="14"/>
  <c r="A1875" i="14" s="1"/>
  <c r="L1874" i="14"/>
  <c r="A1874" i="14" s="1"/>
  <c r="L1873" i="14"/>
  <c r="A1873" i="14" s="1"/>
  <c r="L1872" i="14"/>
  <c r="A1872" i="14" s="1"/>
  <c r="L1871" i="14"/>
  <c r="A1871" i="14" s="1"/>
  <c r="L1870" i="14"/>
  <c r="A1870" i="14" s="1"/>
  <c r="L1869" i="14"/>
  <c r="A1869" i="14" s="1"/>
  <c r="L1868" i="14"/>
  <c r="A1868" i="14" s="1"/>
  <c r="L1867" i="14"/>
  <c r="A1867" i="14" s="1"/>
  <c r="L1866" i="14"/>
  <c r="A1866" i="14" s="1"/>
  <c r="L1865" i="14"/>
  <c r="A1865" i="14" s="1"/>
  <c r="L1864" i="14"/>
  <c r="A1864" i="14" s="1"/>
  <c r="L1863" i="14"/>
  <c r="A1863" i="14" s="1"/>
  <c r="L1862" i="14"/>
  <c r="A1862" i="14" s="1"/>
  <c r="L1861" i="14"/>
  <c r="A1861" i="14" s="1"/>
  <c r="L1860" i="14"/>
  <c r="A1860" i="14" s="1"/>
  <c r="L1859" i="14"/>
  <c r="A1859" i="14" s="1"/>
  <c r="L1858" i="14"/>
  <c r="A1858" i="14" s="1"/>
  <c r="L1857" i="14"/>
  <c r="A1857" i="14" s="1"/>
  <c r="L1856" i="14"/>
  <c r="A1856" i="14" s="1"/>
  <c r="L1855" i="14"/>
  <c r="A1855" i="14" s="1"/>
  <c r="L1854" i="14"/>
  <c r="A1854" i="14" s="1"/>
  <c r="L1853" i="14"/>
  <c r="A1853" i="14" s="1"/>
  <c r="L1852" i="14"/>
  <c r="A1852" i="14" s="1"/>
  <c r="L1851" i="14"/>
  <c r="A1851" i="14" s="1"/>
  <c r="L1850" i="14"/>
  <c r="A1850" i="14" s="1"/>
  <c r="L1849" i="14"/>
  <c r="A1849" i="14" s="1"/>
  <c r="L1848" i="14"/>
  <c r="A1848" i="14" s="1"/>
  <c r="L1847" i="14"/>
  <c r="A1847" i="14" s="1"/>
  <c r="L1846" i="14"/>
  <c r="A1846" i="14" s="1"/>
  <c r="L1845" i="14"/>
  <c r="A1845" i="14" s="1"/>
  <c r="L1844" i="14"/>
  <c r="A1844" i="14" s="1"/>
  <c r="L1843" i="14"/>
  <c r="A1843" i="14" s="1"/>
  <c r="L1842" i="14"/>
  <c r="A1842" i="14" s="1"/>
  <c r="L1841" i="14"/>
  <c r="A1841" i="14" s="1"/>
  <c r="L1840" i="14"/>
  <c r="A1840" i="14" s="1"/>
  <c r="L1839" i="14"/>
  <c r="A1839" i="14" s="1"/>
  <c r="L1838" i="14"/>
  <c r="A1838" i="14" s="1"/>
  <c r="L1837" i="14"/>
  <c r="A1837" i="14" s="1"/>
  <c r="L1836" i="14"/>
  <c r="A1836" i="14" s="1"/>
  <c r="L1835" i="14"/>
  <c r="A1835" i="14" s="1"/>
  <c r="L1834" i="14"/>
  <c r="A1834" i="14" s="1"/>
  <c r="L1833" i="14"/>
  <c r="A1833" i="14" s="1"/>
  <c r="L1832" i="14"/>
  <c r="A1832" i="14" s="1"/>
  <c r="L1831" i="14"/>
  <c r="A1831" i="14" s="1"/>
  <c r="L1830" i="14"/>
  <c r="A1830" i="14" s="1"/>
  <c r="L1829" i="14"/>
  <c r="A1829" i="14" s="1"/>
  <c r="L1828" i="14"/>
  <c r="A1828" i="14" s="1"/>
  <c r="L1827" i="14"/>
  <c r="A1827" i="14" s="1"/>
  <c r="L1826" i="14"/>
  <c r="A1826" i="14" s="1"/>
  <c r="L1825" i="14"/>
  <c r="A1825" i="14" s="1"/>
  <c r="L1824" i="14"/>
  <c r="A1824" i="14" s="1"/>
  <c r="L1823" i="14"/>
  <c r="A1823" i="14" s="1"/>
  <c r="L1822" i="14"/>
  <c r="A1822" i="14" s="1"/>
  <c r="L1821" i="14"/>
  <c r="A1821" i="14" s="1"/>
  <c r="L1820" i="14"/>
  <c r="A1820" i="14" s="1"/>
  <c r="L1819" i="14"/>
  <c r="A1819" i="14" s="1"/>
  <c r="L1818" i="14"/>
  <c r="A1818" i="14" s="1"/>
  <c r="L1817" i="14"/>
  <c r="A1817" i="14" s="1"/>
  <c r="L1816" i="14"/>
  <c r="A1816" i="14" s="1"/>
  <c r="L1815" i="14"/>
  <c r="A1815" i="14" s="1"/>
  <c r="L1814" i="14"/>
  <c r="A1814" i="14" s="1"/>
  <c r="L1813" i="14"/>
  <c r="A1813" i="14" s="1"/>
  <c r="L1812" i="14"/>
  <c r="A1812" i="14" s="1"/>
  <c r="L1811" i="14"/>
  <c r="A1811" i="14" s="1"/>
  <c r="L1810" i="14"/>
  <c r="A1810" i="14" s="1"/>
  <c r="L1809" i="14"/>
  <c r="A1809" i="14" s="1"/>
  <c r="L1808" i="14"/>
  <c r="A1808" i="14" s="1"/>
  <c r="L1807" i="14"/>
  <c r="A1807" i="14" s="1"/>
  <c r="L1806" i="14"/>
  <c r="A1806" i="14" s="1"/>
  <c r="L1805" i="14"/>
  <c r="A1805" i="14" s="1"/>
  <c r="L1804" i="14"/>
  <c r="A1804" i="14" s="1"/>
  <c r="L1803" i="14"/>
  <c r="A1803" i="14" s="1"/>
  <c r="L1802" i="14"/>
  <c r="A1802" i="14" s="1"/>
  <c r="L1801" i="14"/>
  <c r="A1801" i="14" s="1"/>
  <c r="L1800" i="14"/>
  <c r="A1800" i="14" s="1"/>
  <c r="L1799" i="14"/>
  <c r="A1799" i="14" s="1"/>
  <c r="L1798" i="14"/>
  <c r="A1798" i="14" s="1"/>
  <c r="L1797" i="14"/>
  <c r="A1797" i="14" s="1"/>
  <c r="L1796" i="14"/>
  <c r="A1796" i="14" s="1"/>
  <c r="L1795" i="14"/>
  <c r="A1795" i="14" s="1"/>
  <c r="L1794" i="14"/>
  <c r="A1794" i="14" s="1"/>
  <c r="L1793" i="14"/>
  <c r="A1793" i="14" s="1"/>
  <c r="L1792" i="14"/>
  <c r="A1792" i="14" s="1"/>
  <c r="L1791" i="14"/>
  <c r="A1791" i="14" s="1"/>
  <c r="L1790" i="14"/>
  <c r="A1790" i="14" s="1"/>
  <c r="L1789" i="14"/>
  <c r="A1789" i="14" s="1"/>
  <c r="L1788" i="14"/>
  <c r="A1788" i="14" s="1"/>
  <c r="L1787" i="14"/>
  <c r="A1787" i="14" s="1"/>
  <c r="L1786" i="14"/>
  <c r="A1786" i="14" s="1"/>
  <c r="L1785" i="14"/>
  <c r="A1785" i="14" s="1"/>
  <c r="L1784" i="14"/>
  <c r="A1784" i="14" s="1"/>
  <c r="L1783" i="14"/>
  <c r="A1783" i="14" s="1"/>
  <c r="L1782" i="14"/>
  <c r="A1782" i="14" s="1"/>
  <c r="L1781" i="14"/>
  <c r="A1781" i="14" s="1"/>
  <c r="L1780" i="14"/>
  <c r="A1780" i="14" s="1"/>
  <c r="L1779" i="14"/>
  <c r="A1779" i="14" s="1"/>
  <c r="L1778" i="14"/>
  <c r="A1778" i="14" s="1"/>
  <c r="L1777" i="14"/>
  <c r="A1777" i="14" s="1"/>
  <c r="L1776" i="14"/>
  <c r="A1776" i="14" s="1"/>
  <c r="L1775" i="14"/>
  <c r="A1775" i="14" s="1"/>
  <c r="L1774" i="14"/>
  <c r="A1774" i="14" s="1"/>
  <c r="L1773" i="14"/>
  <c r="A1773" i="14" s="1"/>
  <c r="L1772" i="14"/>
  <c r="A1772" i="14" s="1"/>
  <c r="L1771" i="14"/>
  <c r="A1771" i="14" s="1"/>
  <c r="L1770" i="14"/>
  <c r="A1770" i="14" s="1"/>
  <c r="L1769" i="14"/>
  <c r="A1769" i="14" s="1"/>
  <c r="L1768" i="14"/>
  <c r="A1768" i="14" s="1"/>
  <c r="L1767" i="14"/>
  <c r="A1767" i="14" s="1"/>
  <c r="L1766" i="14"/>
  <c r="A1766" i="14" s="1"/>
  <c r="L1765" i="14"/>
  <c r="A1765" i="14" s="1"/>
  <c r="L1764" i="14"/>
  <c r="A1764" i="14" s="1"/>
  <c r="L1763" i="14"/>
  <c r="A1763" i="14" s="1"/>
  <c r="L1762" i="14"/>
  <c r="A1762" i="14" s="1"/>
  <c r="L1761" i="14"/>
  <c r="A1761" i="14" s="1"/>
  <c r="L1760" i="14"/>
  <c r="A1760" i="14" s="1"/>
  <c r="L1759" i="14"/>
  <c r="A1759" i="14" s="1"/>
  <c r="L1758" i="14"/>
  <c r="A1758" i="14" s="1"/>
  <c r="L1757" i="14"/>
  <c r="A1757" i="14" s="1"/>
  <c r="L1756" i="14"/>
  <c r="A1756" i="14" s="1"/>
  <c r="L1755" i="14"/>
  <c r="A1755" i="14" s="1"/>
  <c r="L1754" i="14"/>
  <c r="A1754" i="14" s="1"/>
  <c r="L1753" i="14"/>
  <c r="A1753" i="14" s="1"/>
  <c r="L1752" i="14"/>
  <c r="A1752" i="14" s="1"/>
  <c r="L1751" i="14"/>
  <c r="A1751" i="14" s="1"/>
  <c r="L1750" i="14"/>
  <c r="A1750" i="14" s="1"/>
  <c r="L1749" i="14"/>
  <c r="A1749" i="14" s="1"/>
  <c r="L1748" i="14"/>
  <c r="A1748" i="14" s="1"/>
  <c r="L1747" i="14"/>
  <c r="A1747" i="14" s="1"/>
  <c r="L1746" i="14"/>
  <c r="A1746" i="14" s="1"/>
  <c r="L1745" i="14"/>
  <c r="A1745" i="14" s="1"/>
  <c r="L1744" i="14"/>
  <c r="A1744" i="14" s="1"/>
  <c r="L1743" i="14"/>
  <c r="A1743" i="14" s="1"/>
  <c r="L1742" i="14"/>
  <c r="A1742" i="14" s="1"/>
  <c r="L1741" i="14"/>
  <c r="A1741" i="14" s="1"/>
  <c r="L1740" i="14"/>
  <c r="A1740" i="14" s="1"/>
  <c r="L1739" i="14"/>
  <c r="A1739" i="14" s="1"/>
  <c r="L1738" i="14"/>
  <c r="A1738" i="14" s="1"/>
  <c r="L1737" i="14"/>
  <c r="A1737" i="14" s="1"/>
  <c r="L1736" i="14"/>
  <c r="A1736" i="14" s="1"/>
  <c r="L1735" i="14"/>
  <c r="A1735" i="14" s="1"/>
  <c r="L1734" i="14"/>
  <c r="A1734" i="14" s="1"/>
  <c r="L1733" i="14"/>
  <c r="A1733" i="14" s="1"/>
  <c r="L1732" i="14"/>
  <c r="A1732" i="14" s="1"/>
  <c r="L1731" i="14"/>
  <c r="A1731" i="14" s="1"/>
  <c r="L1730" i="14"/>
  <c r="A1730" i="14" s="1"/>
  <c r="L1729" i="14"/>
  <c r="A1729" i="14" s="1"/>
  <c r="L1728" i="14"/>
  <c r="A1728" i="14" s="1"/>
  <c r="L1727" i="14"/>
  <c r="A1727" i="14" s="1"/>
  <c r="L1726" i="14"/>
  <c r="A1726" i="14" s="1"/>
  <c r="L1725" i="14"/>
  <c r="A1725" i="14" s="1"/>
  <c r="L1724" i="14"/>
  <c r="A1724" i="14" s="1"/>
  <c r="L1723" i="14"/>
  <c r="A1723" i="14" s="1"/>
  <c r="L1722" i="14"/>
  <c r="A1722" i="14" s="1"/>
  <c r="L1721" i="14"/>
  <c r="A1721" i="14" s="1"/>
  <c r="L1720" i="14"/>
  <c r="A1720" i="14" s="1"/>
  <c r="L1719" i="14"/>
  <c r="A1719" i="14" s="1"/>
  <c r="L1718" i="14"/>
  <c r="A1718" i="14" s="1"/>
  <c r="L1717" i="14"/>
  <c r="A1717" i="14" s="1"/>
  <c r="L1716" i="14"/>
  <c r="A1716" i="14" s="1"/>
  <c r="L1715" i="14"/>
  <c r="A1715" i="14" s="1"/>
  <c r="L1714" i="14"/>
  <c r="A1714" i="14" s="1"/>
  <c r="L1713" i="14"/>
  <c r="A1713" i="14" s="1"/>
  <c r="L1712" i="14"/>
  <c r="A1712" i="14" s="1"/>
  <c r="L1711" i="14"/>
  <c r="A1711" i="14" s="1"/>
  <c r="L1710" i="14"/>
  <c r="A1710" i="14" s="1"/>
  <c r="L1709" i="14"/>
  <c r="A1709" i="14" s="1"/>
  <c r="L1708" i="14"/>
  <c r="A1708" i="14" s="1"/>
  <c r="L1707" i="14"/>
  <c r="A1707" i="14" s="1"/>
  <c r="L1706" i="14"/>
  <c r="A1706" i="14" s="1"/>
  <c r="L1705" i="14"/>
  <c r="A1705" i="14" s="1"/>
  <c r="L1704" i="14"/>
  <c r="A1704" i="14" s="1"/>
  <c r="L1703" i="14"/>
  <c r="A1703" i="14" s="1"/>
  <c r="L1702" i="14"/>
  <c r="A1702" i="14" s="1"/>
  <c r="L1701" i="14"/>
  <c r="A1701" i="14" s="1"/>
  <c r="L1700" i="14"/>
  <c r="A1700" i="14" s="1"/>
  <c r="L1699" i="14"/>
  <c r="A1699" i="14" s="1"/>
  <c r="L1698" i="14"/>
  <c r="A1698" i="14" s="1"/>
  <c r="L1697" i="14"/>
  <c r="A1697" i="14" s="1"/>
  <c r="L1696" i="14"/>
  <c r="A1696" i="14" s="1"/>
  <c r="L1695" i="14"/>
  <c r="A1695" i="14" s="1"/>
  <c r="L1694" i="14"/>
  <c r="A1694" i="14" s="1"/>
  <c r="L1693" i="14"/>
  <c r="A1693" i="14" s="1"/>
  <c r="L1692" i="14"/>
  <c r="A1692" i="14" s="1"/>
  <c r="L1691" i="14"/>
  <c r="A1691" i="14" s="1"/>
  <c r="L1690" i="14"/>
  <c r="A1690" i="14" s="1"/>
  <c r="L1689" i="14"/>
  <c r="A1689" i="14" s="1"/>
  <c r="L1688" i="14"/>
  <c r="A1688" i="14" s="1"/>
  <c r="L1687" i="14"/>
  <c r="A1687" i="14" s="1"/>
  <c r="L1686" i="14"/>
  <c r="A1686" i="14" s="1"/>
  <c r="L1685" i="14"/>
  <c r="A1685" i="14" s="1"/>
  <c r="L1684" i="14"/>
  <c r="A1684" i="14" s="1"/>
  <c r="L1683" i="14"/>
  <c r="A1683" i="14" s="1"/>
  <c r="L1682" i="14"/>
  <c r="A1682" i="14" s="1"/>
  <c r="L1681" i="14"/>
  <c r="A1681" i="14" s="1"/>
  <c r="L1680" i="14"/>
  <c r="A1680" i="14" s="1"/>
  <c r="L1679" i="14"/>
  <c r="A1679" i="14" s="1"/>
  <c r="L1678" i="14"/>
  <c r="A1678" i="14" s="1"/>
  <c r="L1677" i="14"/>
  <c r="A1677" i="14" s="1"/>
  <c r="L1676" i="14"/>
  <c r="A1676" i="14" s="1"/>
  <c r="L1675" i="14"/>
  <c r="A1675" i="14" s="1"/>
  <c r="L1674" i="14"/>
  <c r="A1674" i="14" s="1"/>
  <c r="L1673" i="14"/>
  <c r="A1673" i="14" s="1"/>
  <c r="L1672" i="14"/>
  <c r="A1672" i="14" s="1"/>
  <c r="L1671" i="14"/>
  <c r="A1671" i="14" s="1"/>
  <c r="L1670" i="14"/>
  <c r="A1670" i="14" s="1"/>
  <c r="L1669" i="14"/>
  <c r="A1669" i="14" s="1"/>
  <c r="L1668" i="14"/>
  <c r="A1668" i="14" s="1"/>
  <c r="L1667" i="14"/>
  <c r="A1667" i="14" s="1"/>
  <c r="L1666" i="14"/>
  <c r="A1666" i="14" s="1"/>
  <c r="L1665" i="14"/>
  <c r="A1665" i="14" s="1"/>
  <c r="L1664" i="14"/>
  <c r="A1664" i="14" s="1"/>
  <c r="L1663" i="14"/>
  <c r="A1663" i="14" s="1"/>
  <c r="L1662" i="14"/>
  <c r="A1662" i="14" s="1"/>
  <c r="L1661" i="14"/>
  <c r="A1661" i="14" s="1"/>
  <c r="L1660" i="14"/>
  <c r="A1660" i="14" s="1"/>
  <c r="L1659" i="14"/>
  <c r="A1659" i="14" s="1"/>
  <c r="L1658" i="14"/>
  <c r="A1658" i="14" s="1"/>
  <c r="L1657" i="14"/>
  <c r="A1657" i="14" s="1"/>
  <c r="L1656" i="14"/>
  <c r="A1656" i="14" s="1"/>
  <c r="L1655" i="14"/>
  <c r="A1655" i="14" s="1"/>
  <c r="L1654" i="14"/>
  <c r="A1654" i="14" s="1"/>
  <c r="L1653" i="14"/>
  <c r="A1653" i="14" s="1"/>
  <c r="L1652" i="14"/>
  <c r="A1652" i="14" s="1"/>
  <c r="L1651" i="14"/>
  <c r="A1651" i="14" s="1"/>
  <c r="L1650" i="14"/>
  <c r="A1650" i="14" s="1"/>
  <c r="L1649" i="14"/>
  <c r="A1649" i="14" s="1"/>
  <c r="L1648" i="14"/>
  <c r="A1648" i="14" s="1"/>
  <c r="L1647" i="14"/>
  <c r="A1647" i="14" s="1"/>
  <c r="L1646" i="14"/>
  <c r="A1646" i="14" s="1"/>
  <c r="L1645" i="14"/>
  <c r="A1645" i="14" s="1"/>
  <c r="L1644" i="14"/>
  <c r="A1644" i="14" s="1"/>
  <c r="L1643" i="14"/>
  <c r="A1643" i="14" s="1"/>
  <c r="L1642" i="14"/>
  <c r="A1642" i="14" s="1"/>
  <c r="L1641" i="14"/>
  <c r="A1641" i="14" s="1"/>
  <c r="L1640" i="14"/>
  <c r="A1640" i="14" s="1"/>
  <c r="L1639" i="14"/>
  <c r="A1639" i="14" s="1"/>
  <c r="L1638" i="14"/>
  <c r="A1638" i="14" s="1"/>
  <c r="L1637" i="14"/>
  <c r="A1637" i="14" s="1"/>
  <c r="L1636" i="14"/>
  <c r="A1636" i="14" s="1"/>
  <c r="L1635" i="14"/>
  <c r="A1635" i="14" s="1"/>
  <c r="L1634" i="14"/>
  <c r="A1634" i="14" s="1"/>
  <c r="L1633" i="14"/>
  <c r="A1633" i="14" s="1"/>
  <c r="L1632" i="14"/>
  <c r="A1632" i="14" s="1"/>
  <c r="L1631" i="14"/>
  <c r="A1631" i="14" s="1"/>
  <c r="L1630" i="14"/>
  <c r="A1630" i="14" s="1"/>
  <c r="L1629" i="14"/>
  <c r="A1629" i="14" s="1"/>
  <c r="L1628" i="14"/>
  <c r="A1628" i="14" s="1"/>
  <c r="L1627" i="14"/>
  <c r="A1627" i="14" s="1"/>
  <c r="L1626" i="14"/>
  <c r="A1626" i="14" s="1"/>
  <c r="L1625" i="14"/>
  <c r="A1625" i="14" s="1"/>
  <c r="L1624" i="14"/>
  <c r="A1624" i="14" s="1"/>
  <c r="L1623" i="14"/>
  <c r="A1623" i="14" s="1"/>
  <c r="L1622" i="14"/>
  <c r="A1622" i="14" s="1"/>
  <c r="L1621" i="14"/>
  <c r="A1621" i="14" s="1"/>
  <c r="L1620" i="14"/>
  <c r="A1620" i="14" s="1"/>
  <c r="L1619" i="14"/>
  <c r="A1619" i="14" s="1"/>
  <c r="L1618" i="14"/>
  <c r="A1618" i="14" s="1"/>
  <c r="L1617" i="14"/>
  <c r="A1617" i="14" s="1"/>
  <c r="L1616" i="14"/>
  <c r="A1616" i="14" s="1"/>
  <c r="L1615" i="14"/>
  <c r="A1615" i="14" s="1"/>
  <c r="L1614" i="14"/>
  <c r="A1614" i="14" s="1"/>
  <c r="L1613" i="14"/>
  <c r="A1613" i="14" s="1"/>
  <c r="L1612" i="14"/>
  <c r="A1612" i="14" s="1"/>
  <c r="L1611" i="14"/>
  <c r="A1611" i="14" s="1"/>
  <c r="L1610" i="14"/>
  <c r="A1610" i="14" s="1"/>
  <c r="L1609" i="14"/>
  <c r="A1609" i="14" s="1"/>
  <c r="L1608" i="14"/>
  <c r="A1608" i="14" s="1"/>
  <c r="L1607" i="14"/>
  <c r="A1607" i="14" s="1"/>
  <c r="L1606" i="14"/>
  <c r="A1606" i="14" s="1"/>
  <c r="L1605" i="14"/>
  <c r="A1605" i="14" s="1"/>
  <c r="L1604" i="14"/>
  <c r="A1604" i="14" s="1"/>
  <c r="L1603" i="14"/>
  <c r="A1603" i="14" s="1"/>
  <c r="L1602" i="14"/>
  <c r="A1602" i="14" s="1"/>
  <c r="L1601" i="14"/>
  <c r="A1601" i="14" s="1"/>
  <c r="L1600" i="14"/>
  <c r="A1600" i="14" s="1"/>
  <c r="L1599" i="14"/>
  <c r="A1599" i="14" s="1"/>
  <c r="L1598" i="14"/>
  <c r="A1598" i="14" s="1"/>
  <c r="L1597" i="14"/>
  <c r="A1597" i="14" s="1"/>
  <c r="L1596" i="14"/>
  <c r="A1596" i="14" s="1"/>
  <c r="L1595" i="14"/>
  <c r="A1595" i="14" s="1"/>
  <c r="L1594" i="14"/>
  <c r="A1594" i="14" s="1"/>
  <c r="L1593" i="14"/>
  <c r="A1593" i="14" s="1"/>
  <c r="L1592" i="14"/>
  <c r="A1592" i="14" s="1"/>
  <c r="L1591" i="14"/>
  <c r="A1591" i="14" s="1"/>
  <c r="L1590" i="14"/>
  <c r="A1590" i="14" s="1"/>
  <c r="L1589" i="14"/>
  <c r="A1589" i="14" s="1"/>
  <c r="L1588" i="14"/>
  <c r="A1588" i="14" s="1"/>
  <c r="L1587" i="14"/>
  <c r="A1587" i="14" s="1"/>
  <c r="L1586" i="14"/>
  <c r="A1586" i="14" s="1"/>
  <c r="L1585" i="14"/>
  <c r="A1585" i="14" s="1"/>
  <c r="L1584" i="14"/>
  <c r="A1584" i="14" s="1"/>
  <c r="L1583" i="14"/>
  <c r="A1583" i="14" s="1"/>
  <c r="L1582" i="14"/>
  <c r="A1582" i="14" s="1"/>
  <c r="L1581" i="14"/>
  <c r="A1581" i="14" s="1"/>
  <c r="L1580" i="14"/>
  <c r="A1580" i="14" s="1"/>
  <c r="L1579" i="14"/>
  <c r="A1579" i="14" s="1"/>
  <c r="L1578" i="14"/>
  <c r="A1578" i="14" s="1"/>
  <c r="L1577" i="14"/>
  <c r="A1577" i="14" s="1"/>
  <c r="L1576" i="14"/>
  <c r="A1576" i="14" s="1"/>
  <c r="L1575" i="14"/>
  <c r="A1575" i="14" s="1"/>
  <c r="L1574" i="14"/>
  <c r="A1574" i="14" s="1"/>
  <c r="L1573" i="14"/>
  <c r="A1573" i="14" s="1"/>
  <c r="L1572" i="14"/>
  <c r="A1572" i="14" s="1"/>
  <c r="L1571" i="14"/>
  <c r="A1571" i="14" s="1"/>
  <c r="L1570" i="14"/>
  <c r="A1570" i="14" s="1"/>
  <c r="L1569" i="14"/>
  <c r="A1569" i="14" s="1"/>
  <c r="L1568" i="14"/>
  <c r="A1568" i="14" s="1"/>
  <c r="L1567" i="14"/>
  <c r="A1567" i="14" s="1"/>
  <c r="L1566" i="14"/>
  <c r="A1566" i="14" s="1"/>
  <c r="L1565" i="14"/>
  <c r="A1565" i="14" s="1"/>
  <c r="L1564" i="14"/>
  <c r="A1564" i="14" s="1"/>
  <c r="L1563" i="14"/>
  <c r="A1563" i="14" s="1"/>
  <c r="L1562" i="14"/>
  <c r="A1562" i="14" s="1"/>
  <c r="L1561" i="14"/>
  <c r="A1561" i="14" s="1"/>
  <c r="L1560" i="14"/>
  <c r="A1560" i="14" s="1"/>
  <c r="L1559" i="14"/>
  <c r="A1559" i="14" s="1"/>
  <c r="L1558" i="14"/>
  <c r="A1558" i="14" s="1"/>
  <c r="L1557" i="14"/>
  <c r="A1557" i="14" s="1"/>
  <c r="L1556" i="14"/>
  <c r="A1556" i="14" s="1"/>
  <c r="L1555" i="14"/>
  <c r="A1555" i="14" s="1"/>
  <c r="L1554" i="14"/>
  <c r="A1554" i="14" s="1"/>
  <c r="L1553" i="14"/>
  <c r="A1553" i="14" s="1"/>
  <c r="L1552" i="14"/>
  <c r="A1552" i="14" s="1"/>
  <c r="L1551" i="14"/>
  <c r="A1551" i="14" s="1"/>
  <c r="L1550" i="14"/>
  <c r="A1550" i="14" s="1"/>
  <c r="L1549" i="14"/>
  <c r="A1549" i="14" s="1"/>
  <c r="L1548" i="14"/>
  <c r="A1548" i="14" s="1"/>
  <c r="L1547" i="14"/>
  <c r="A1547" i="14" s="1"/>
  <c r="L1546" i="14"/>
  <c r="A1546" i="14" s="1"/>
  <c r="L1545" i="14"/>
  <c r="A1545" i="14" s="1"/>
  <c r="L1544" i="14"/>
  <c r="A1544" i="14" s="1"/>
  <c r="L1543" i="14"/>
  <c r="A1543" i="14" s="1"/>
  <c r="L1542" i="14"/>
  <c r="A1542" i="14" s="1"/>
  <c r="L1541" i="14"/>
  <c r="A1541" i="14" s="1"/>
  <c r="L1540" i="14"/>
  <c r="A1540" i="14" s="1"/>
  <c r="L1539" i="14"/>
  <c r="A1539" i="14" s="1"/>
  <c r="L1538" i="14"/>
  <c r="A1538" i="14" s="1"/>
  <c r="L1537" i="14"/>
  <c r="A1537" i="14" s="1"/>
  <c r="L1536" i="14"/>
  <c r="A1536" i="14" s="1"/>
  <c r="L1535" i="14"/>
  <c r="A1535" i="14" s="1"/>
  <c r="L1534" i="14"/>
  <c r="A1534" i="14" s="1"/>
  <c r="L1533" i="14"/>
  <c r="A1533" i="14" s="1"/>
  <c r="L1532" i="14"/>
  <c r="A1532" i="14" s="1"/>
  <c r="L1531" i="14"/>
  <c r="A1531" i="14" s="1"/>
  <c r="L1530" i="14"/>
  <c r="A1530" i="14" s="1"/>
  <c r="L1529" i="14"/>
  <c r="A1529" i="14" s="1"/>
  <c r="L1528" i="14"/>
  <c r="A1528" i="14" s="1"/>
  <c r="L1527" i="14"/>
  <c r="A1527" i="14" s="1"/>
  <c r="L1526" i="14"/>
  <c r="A1526" i="14" s="1"/>
  <c r="L1525" i="14"/>
  <c r="A1525" i="14" s="1"/>
  <c r="L1524" i="14"/>
  <c r="A1524" i="14" s="1"/>
  <c r="L1523" i="14"/>
  <c r="A1523" i="14" s="1"/>
  <c r="L1522" i="14"/>
  <c r="A1522" i="14" s="1"/>
  <c r="L1521" i="14"/>
  <c r="A1521" i="14" s="1"/>
  <c r="L1520" i="14"/>
  <c r="A1520" i="14" s="1"/>
  <c r="L1519" i="14"/>
  <c r="A1519" i="14" s="1"/>
  <c r="L1518" i="14"/>
  <c r="A1518" i="14" s="1"/>
  <c r="L1517" i="14"/>
  <c r="A1517" i="14" s="1"/>
  <c r="L1516" i="14"/>
  <c r="A1516" i="14" s="1"/>
  <c r="L1515" i="14"/>
  <c r="A1515" i="14" s="1"/>
  <c r="L1514" i="14"/>
  <c r="A1514" i="14" s="1"/>
  <c r="L1513" i="14"/>
  <c r="A1513" i="14" s="1"/>
  <c r="L1512" i="14"/>
  <c r="A1512" i="14" s="1"/>
  <c r="L1511" i="14"/>
  <c r="A1511" i="14" s="1"/>
  <c r="L1510" i="14"/>
  <c r="A1510" i="14" s="1"/>
  <c r="L1509" i="14"/>
  <c r="A1509" i="14" s="1"/>
  <c r="L1508" i="14"/>
  <c r="A1508" i="14" s="1"/>
  <c r="L1507" i="14"/>
  <c r="A1507" i="14" s="1"/>
  <c r="L1506" i="14"/>
  <c r="A1506" i="14" s="1"/>
  <c r="L1505" i="14"/>
  <c r="A1505" i="14" s="1"/>
  <c r="L1504" i="14"/>
  <c r="A1504" i="14" s="1"/>
  <c r="L1503" i="14"/>
  <c r="A1503" i="14" s="1"/>
  <c r="L1502" i="14"/>
  <c r="A1502" i="14" s="1"/>
  <c r="L1501" i="14"/>
  <c r="A1501" i="14" s="1"/>
  <c r="L1500" i="14"/>
  <c r="A1500" i="14" s="1"/>
  <c r="L1499" i="14"/>
  <c r="A1499" i="14" s="1"/>
  <c r="L1498" i="14"/>
  <c r="A1498" i="14" s="1"/>
  <c r="L1497" i="14"/>
  <c r="A1497" i="14" s="1"/>
  <c r="L1496" i="14"/>
  <c r="A1496" i="14" s="1"/>
  <c r="L1495" i="14"/>
  <c r="A1495" i="14" s="1"/>
  <c r="L1494" i="14"/>
  <c r="A1494" i="14" s="1"/>
  <c r="L1493" i="14"/>
  <c r="A1493" i="14" s="1"/>
  <c r="L1492" i="14"/>
  <c r="A1492" i="14" s="1"/>
  <c r="L1491" i="14"/>
  <c r="A1491" i="14" s="1"/>
  <c r="L1490" i="14"/>
  <c r="A1490" i="14" s="1"/>
  <c r="L1489" i="14"/>
  <c r="A1489" i="14" s="1"/>
  <c r="L1488" i="14"/>
  <c r="A1488" i="14" s="1"/>
  <c r="L1487" i="14"/>
  <c r="A1487" i="14" s="1"/>
  <c r="L1486" i="14"/>
  <c r="A1486" i="14" s="1"/>
  <c r="L1485" i="14"/>
  <c r="A1485" i="14" s="1"/>
  <c r="L1484" i="14"/>
  <c r="A1484" i="14" s="1"/>
  <c r="L1483" i="14"/>
  <c r="A1483" i="14" s="1"/>
  <c r="L1482" i="14"/>
  <c r="A1482" i="14" s="1"/>
  <c r="L1481" i="14"/>
  <c r="A1481" i="14" s="1"/>
  <c r="L1480" i="14"/>
  <c r="A1480" i="14" s="1"/>
  <c r="L1479" i="14"/>
  <c r="A1479" i="14" s="1"/>
  <c r="L1478" i="14"/>
  <c r="A1478" i="14" s="1"/>
  <c r="L1477" i="14"/>
  <c r="A1477" i="14" s="1"/>
  <c r="L1476" i="14"/>
  <c r="A1476" i="14" s="1"/>
  <c r="L1475" i="14"/>
  <c r="A1475" i="14" s="1"/>
  <c r="L1474" i="14"/>
  <c r="A1474" i="14" s="1"/>
  <c r="L1473" i="14"/>
  <c r="A1473" i="14" s="1"/>
  <c r="L1472" i="14"/>
  <c r="A1472" i="14" s="1"/>
  <c r="L1471" i="14"/>
  <c r="A1471" i="14" s="1"/>
  <c r="L1470" i="14"/>
  <c r="A1470" i="14" s="1"/>
  <c r="L1469" i="14"/>
  <c r="A1469" i="14" s="1"/>
  <c r="L1468" i="14"/>
  <c r="A1468" i="14" s="1"/>
  <c r="L1467" i="14"/>
  <c r="A1467" i="14" s="1"/>
  <c r="L1466" i="14"/>
  <c r="A1466" i="14" s="1"/>
  <c r="L1465" i="14"/>
  <c r="A1465" i="14" s="1"/>
  <c r="L1464" i="14"/>
  <c r="A1464" i="14" s="1"/>
  <c r="L1463" i="14"/>
  <c r="A1463" i="14" s="1"/>
  <c r="L1462" i="14"/>
  <c r="A1462" i="14" s="1"/>
  <c r="L1461" i="14"/>
  <c r="A1461" i="14" s="1"/>
  <c r="L1460" i="14"/>
  <c r="A1460" i="14" s="1"/>
  <c r="L1459" i="14"/>
  <c r="A1459" i="14" s="1"/>
  <c r="L1458" i="14"/>
  <c r="A1458" i="14" s="1"/>
  <c r="L1457" i="14"/>
  <c r="A1457" i="14" s="1"/>
  <c r="L1456" i="14"/>
  <c r="A1456" i="14" s="1"/>
  <c r="L1455" i="14"/>
  <c r="A1455" i="14" s="1"/>
  <c r="L1454" i="14"/>
  <c r="A1454" i="14" s="1"/>
  <c r="L1453" i="14"/>
  <c r="A1453" i="14" s="1"/>
  <c r="L1452" i="14"/>
  <c r="A1452" i="14" s="1"/>
  <c r="L1451" i="14"/>
  <c r="A1451" i="14" s="1"/>
  <c r="L1450" i="14"/>
  <c r="A1450" i="14" s="1"/>
  <c r="L1449" i="14"/>
  <c r="A1449" i="14" s="1"/>
  <c r="L1448" i="14"/>
  <c r="A1448" i="14" s="1"/>
  <c r="L1447" i="14"/>
  <c r="A1447" i="14" s="1"/>
  <c r="L1446" i="14"/>
  <c r="A1446" i="14" s="1"/>
  <c r="L1445" i="14"/>
  <c r="A1445" i="14" s="1"/>
  <c r="L1444" i="14"/>
  <c r="A1444" i="14" s="1"/>
  <c r="L1443" i="14"/>
  <c r="A1443" i="14" s="1"/>
  <c r="L1442" i="14"/>
  <c r="A1442" i="14" s="1"/>
  <c r="L1441" i="14"/>
  <c r="A1441" i="14" s="1"/>
  <c r="L1440" i="14"/>
  <c r="A1440" i="14" s="1"/>
  <c r="L1439" i="14"/>
  <c r="A1439" i="14" s="1"/>
  <c r="L1438" i="14"/>
  <c r="A1438" i="14" s="1"/>
  <c r="L1437" i="14"/>
  <c r="A1437" i="14" s="1"/>
  <c r="L1436" i="14"/>
  <c r="A1436" i="14" s="1"/>
  <c r="L1435" i="14"/>
  <c r="A1435" i="14" s="1"/>
  <c r="L1434" i="14"/>
  <c r="A1434" i="14" s="1"/>
  <c r="L1433" i="14"/>
  <c r="A1433" i="14" s="1"/>
  <c r="L1432" i="14"/>
  <c r="A1432" i="14" s="1"/>
  <c r="L1431" i="14"/>
  <c r="A1431" i="14" s="1"/>
  <c r="L1430" i="14"/>
  <c r="A1430" i="14" s="1"/>
  <c r="L1429" i="14"/>
  <c r="A1429" i="14" s="1"/>
  <c r="L1428" i="14"/>
  <c r="A1428" i="14" s="1"/>
  <c r="L1427" i="14"/>
  <c r="A1427" i="14" s="1"/>
  <c r="L1426" i="14"/>
  <c r="A1426" i="14" s="1"/>
  <c r="L1425" i="14"/>
  <c r="A1425" i="14" s="1"/>
  <c r="L1424" i="14"/>
  <c r="A1424" i="14" s="1"/>
  <c r="L1423" i="14"/>
  <c r="A1423" i="14" s="1"/>
  <c r="L1422" i="14"/>
  <c r="A1422" i="14" s="1"/>
  <c r="L1421" i="14"/>
  <c r="A1421" i="14" s="1"/>
  <c r="L1420" i="14"/>
  <c r="A1420" i="14" s="1"/>
  <c r="L1419" i="14"/>
  <c r="A1419" i="14" s="1"/>
  <c r="L1418" i="14"/>
  <c r="A1418" i="14" s="1"/>
  <c r="L1417" i="14"/>
  <c r="A1417" i="14" s="1"/>
  <c r="L1416" i="14"/>
  <c r="A1416" i="14" s="1"/>
  <c r="L1415" i="14"/>
  <c r="A1415" i="14" s="1"/>
  <c r="L1414" i="14"/>
  <c r="A1414" i="14" s="1"/>
  <c r="L1413" i="14"/>
  <c r="A1413" i="14" s="1"/>
  <c r="L1412" i="14"/>
  <c r="A1412" i="14" s="1"/>
  <c r="L1411" i="14"/>
  <c r="A1411" i="14" s="1"/>
  <c r="L1410" i="14"/>
  <c r="A1410" i="14" s="1"/>
  <c r="L1409" i="14"/>
  <c r="A1409" i="14" s="1"/>
  <c r="L1408" i="14"/>
  <c r="A1408" i="14" s="1"/>
  <c r="L1407" i="14"/>
  <c r="A1407" i="14" s="1"/>
  <c r="L1406" i="14"/>
  <c r="A1406" i="14" s="1"/>
  <c r="L1405" i="14"/>
  <c r="A1405" i="14" s="1"/>
  <c r="L1404" i="14"/>
  <c r="A1404" i="14" s="1"/>
  <c r="L1403" i="14"/>
  <c r="A1403" i="14" s="1"/>
  <c r="L1402" i="14"/>
  <c r="A1402" i="14" s="1"/>
  <c r="L1401" i="14"/>
  <c r="A1401" i="14" s="1"/>
  <c r="L1400" i="14"/>
  <c r="A1400" i="14" s="1"/>
  <c r="L1399" i="14"/>
  <c r="A1399" i="14" s="1"/>
  <c r="L1398" i="14"/>
  <c r="A1398" i="14" s="1"/>
  <c r="L1397" i="14"/>
  <c r="A1397" i="14" s="1"/>
  <c r="L1396" i="14"/>
  <c r="A1396" i="14" s="1"/>
  <c r="L1395" i="14"/>
  <c r="A1395" i="14" s="1"/>
  <c r="L1394" i="14"/>
  <c r="A1394" i="14" s="1"/>
  <c r="L1393" i="14"/>
  <c r="A1393" i="14" s="1"/>
  <c r="L1392" i="14"/>
  <c r="A1392" i="14" s="1"/>
  <c r="L1391" i="14"/>
  <c r="A1391" i="14" s="1"/>
  <c r="L1390" i="14"/>
  <c r="A1390" i="14" s="1"/>
  <c r="L1389" i="14"/>
  <c r="A1389" i="14" s="1"/>
  <c r="L1388" i="14"/>
  <c r="A1388" i="14" s="1"/>
  <c r="L1387" i="14"/>
  <c r="A1387" i="14" s="1"/>
  <c r="L1386" i="14"/>
  <c r="A1386" i="14" s="1"/>
  <c r="L1385" i="14"/>
  <c r="A1385" i="14" s="1"/>
  <c r="L1384" i="14"/>
  <c r="A1384" i="14" s="1"/>
  <c r="L1383" i="14"/>
  <c r="A1383" i="14" s="1"/>
  <c r="L1382" i="14"/>
  <c r="A1382" i="14" s="1"/>
  <c r="L1381" i="14"/>
  <c r="A1381" i="14" s="1"/>
  <c r="L1380" i="14"/>
  <c r="A1380" i="14" s="1"/>
  <c r="L1379" i="14"/>
  <c r="A1379" i="14" s="1"/>
  <c r="L1378" i="14"/>
  <c r="A1378" i="14" s="1"/>
  <c r="L1377" i="14"/>
  <c r="A1377" i="14" s="1"/>
  <c r="L1376" i="14"/>
  <c r="A1376" i="14" s="1"/>
  <c r="L1375" i="14"/>
  <c r="A1375" i="14" s="1"/>
  <c r="L1374" i="14"/>
  <c r="A1374" i="14" s="1"/>
  <c r="L1373" i="14"/>
  <c r="A1373" i="14" s="1"/>
  <c r="L1372" i="14"/>
  <c r="A1372" i="14" s="1"/>
  <c r="L1371" i="14"/>
  <c r="A1371" i="14" s="1"/>
  <c r="L1370" i="14"/>
  <c r="A1370" i="14" s="1"/>
  <c r="L1369" i="14"/>
  <c r="A1369" i="14" s="1"/>
  <c r="L1368" i="14"/>
  <c r="A1368" i="14" s="1"/>
  <c r="L1367" i="14"/>
  <c r="A1367" i="14" s="1"/>
  <c r="L1366" i="14"/>
  <c r="A1366" i="14" s="1"/>
  <c r="L1365" i="14"/>
  <c r="A1365" i="14" s="1"/>
  <c r="L1364" i="14"/>
  <c r="A1364" i="14" s="1"/>
  <c r="L1363" i="14"/>
  <c r="A1363" i="14" s="1"/>
  <c r="L1362" i="14"/>
  <c r="A1362" i="14" s="1"/>
  <c r="L1361" i="14"/>
  <c r="A1361" i="14" s="1"/>
  <c r="L1360" i="14"/>
  <c r="A1360" i="14" s="1"/>
  <c r="L1359" i="14"/>
  <c r="A1359" i="14" s="1"/>
  <c r="L1358" i="14"/>
  <c r="A1358" i="14" s="1"/>
  <c r="L1357" i="14"/>
  <c r="A1357" i="14" s="1"/>
  <c r="L1356" i="14"/>
  <c r="A1356" i="14" s="1"/>
  <c r="L1355" i="14"/>
  <c r="A1355" i="14" s="1"/>
  <c r="L1354" i="14"/>
  <c r="A1354" i="14" s="1"/>
  <c r="L1353" i="14"/>
  <c r="A1353" i="14" s="1"/>
  <c r="L1352" i="14"/>
  <c r="A1352" i="14" s="1"/>
  <c r="L1351" i="14"/>
  <c r="A1351" i="14" s="1"/>
  <c r="L1350" i="14"/>
  <c r="A1350" i="14" s="1"/>
  <c r="L1349" i="14"/>
  <c r="A1349" i="14" s="1"/>
  <c r="L1348" i="14"/>
  <c r="A1348" i="14" s="1"/>
  <c r="L1347" i="14"/>
  <c r="A1347" i="14" s="1"/>
  <c r="L1346" i="14"/>
  <c r="A1346" i="14" s="1"/>
  <c r="L1345" i="14"/>
  <c r="A1345" i="14" s="1"/>
  <c r="L1344" i="14"/>
  <c r="A1344" i="14" s="1"/>
  <c r="L1343" i="14"/>
  <c r="A1343" i="14" s="1"/>
  <c r="L1342" i="14"/>
  <c r="A1342" i="14" s="1"/>
  <c r="L1341" i="14"/>
  <c r="A1341" i="14" s="1"/>
  <c r="L1340" i="14"/>
  <c r="A1340" i="14" s="1"/>
  <c r="L1339" i="14"/>
  <c r="A1339" i="14" s="1"/>
  <c r="L1338" i="14"/>
  <c r="A1338" i="14" s="1"/>
  <c r="L1337" i="14"/>
  <c r="A1337" i="14" s="1"/>
  <c r="L1336" i="14"/>
  <c r="A1336" i="14" s="1"/>
  <c r="L1335" i="14"/>
  <c r="A1335" i="14" s="1"/>
  <c r="L1334" i="14"/>
  <c r="A1334" i="14" s="1"/>
  <c r="L1333" i="14"/>
  <c r="A1333" i="14" s="1"/>
  <c r="L1332" i="14"/>
  <c r="A1332" i="14" s="1"/>
  <c r="L1331" i="14"/>
  <c r="A1331" i="14" s="1"/>
  <c r="L1330" i="14"/>
  <c r="A1330" i="14" s="1"/>
  <c r="L1329" i="14"/>
  <c r="A1329" i="14" s="1"/>
  <c r="L1328" i="14"/>
  <c r="A1328" i="14" s="1"/>
  <c r="L1327" i="14"/>
  <c r="A1327" i="14" s="1"/>
  <c r="L1326" i="14"/>
  <c r="A1326" i="14" s="1"/>
  <c r="L1325" i="14"/>
  <c r="A1325" i="14" s="1"/>
  <c r="L1324" i="14"/>
  <c r="A1324" i="14" s="1"/>
  <c r="L1323" i="14"/>
  <c r="A1323" i="14" s="1"/>
  <c r="L1322" i="14"/>
  <c r="A1322" i="14" s="1"/>
  <c r="L1321" i="14"/>
  <c r="A1321" i="14" s="1"/>
  <c r="L1320" i="14"/>
  <c r="A1320" i="14" s="1"/>
  <c r="L1319" i="14"/>
  <c r="A1319" i="14" s="1"/>
  <c r="L1318" i="14"/>
  <c r="A1318" i="14" s="1"/>
  <c r="L1317" i="14"/>
  <c r="A1317" i="14" s="1"/>
  <c r="L1316" i="14"/>
  <c r="A1316" i="14" s="1"/>
  <c r="L1315" i="14"/>
  <c r="A1315" i="14" s="1"/>
  <c r="L1314" i="14"/>
  <c r="A1314" i="14" s="1"/>
  <c r="L1313" i="14"/>
  <c r="A1313" i="14" s="1"/>
  <c r="L1312" i="14"/>
  <c r="A1312" i="14" s="1"/>
  <c r="L1311" i="14"/>
  <c r="A1311" i="14" s="1"/>
  <c r="L1310" i="14"/>
  <c r="A1310" i="14" s="1"/>
  <c r="L1309" i="14"/>
  <c r="A1309" i="14" s="1"/>
  <c r="L1308" i="14"/>
  <c r="A1308" i="14" s="1"/>
  <c r="L1307" i="14"/>
  <c r="A1307" i="14" s="1"/>
  <c r="L1306" i="14"/>
  <c r="A1306" i="14" s="1"/>
  <c r="L1305" i="14"/>
  <c r="A1305" i="14" s="1"/>
  <c r="L1304" i="14"/>
  <c r="A1304" i="14" s="1"/>
  <c r="L1303" i="14"/>
  <c r="A1303" i="14" s="1"/>
  <c r="L1302" i="14"/>
  <c r="A1302" i="14" s="1"/>
  <c r="L1301" i="14"/>
  <c r="A1301" i="14" s="1"/>
  <c r="L1300" i="14"/>
  <c r="A1300" i="14" s="1"/>
  <c r="L1299" i="14"/>
  <c r="A1299" i="14" s="1"/>
  <c r="L1298" i="14"/>
  <c r="A1298" i="14" s="1"/>
  <c r="L1297" i="14"/>
  <c r="A1297" i="14" s="1"/>
  <c r="L1296" i="14"/>
  <c r="A1296" i="14" s="1"/>
  <c r="L1295" i="14"/>
  <c r="A1295" i="14" s="1"/>
  <c r="L1294" i="14"/>
  <c r="A1294" i="14" s="1"/>
  <c r="L1293" i="14"/>
  <c r="A1293" i="14" s="1"/>
  <c r="L1292" i="14"/>
  <c r="A1292" i="14" s="1"/>
  <c r="L1291" i="14"/>
  <c r="A1291" i="14" s="1"/>
  <c r="L1290" i="14"/>
  <c r="A1290" i="14" s="1"/>
  <c r="L1289" i="14"/>
  <c r="A1289" i="14" s="1"/>
  <c r="L1288" i="14"/>
  <c r="A1288" i="14" s="1"/>
  <c r="L1287" i="14"/>
  <c r="A1287" i="14" s="1"/>
  <c r="L1286" i="14"/>
  <c r="A1286" i="14" s="1"/>
  <c r="L1285" i="14"/>
  <c r="A1285" i="14" s="1"/>
  <c r="L1284" i="14"/>
  <c r="A1284" i="14" s="1"/>
  <c r="L1283" i="14"/>
  <c r="A1283" i="14" s="1"/>
  <c r="L1282" i="14"/>
  <c r="A1282" i="14" s="1"/>
  <c r="L1281" i="14"/>
  <c r="A1281" i="14" s="1"/>
  <c r="L1280" i="14"/>
  <c r="A1280" i="14" s="1"/>
  <c r="L1279" i="14"/>
  <c r="A1279" i="14" s="1"/>
  <c r="L1278" i="14"/>
  <c r="A1278" i="14" s="1"/>
  <c r="L1277" i="14"/>
  <c r="A1277" i="14" s="1"/>
  <c r="L1276" i="14"/>
  <c r="A1276" i="14" s="1"/>
  <c r="L1275" i="14"/>
  <c r="A1275" i="14" s="1"/>
  <c r="L1274" i="14"/>
  <c r="A1274" i="14" s="1"/>
  <c r="L1273" i="14"/>
  <c r="A1273" i="14" s="1"/>
  <c r="L1272" i="14"/>
  <c r="A1272" i="14" s="1"/>
  <c r="L1271" i="14"/>
  <c r="A1271" i="14" s="1"/>
  <c r="L1270" i="14"/>
  <c r="A1270" i="14" s="1"/>
  <c r="L1269" i="14"/>
  <c r="A1269" i="14" s="1"/>
  <c r="L1268" i="14"/>
  <c r="A1268" i="14" s="1"/>
  <c r="L1267" i="14"/>
  <c r="A1267" i="14" s="1"/>
  <c r="L1266" i="14"/>
  <c r="A1266" i="14" s="1"/>
  <c r="L1265" i="14"/>
  <c r="A1265" i="14" s="1"/>
  <c r="L1264" i="14"/>
  <c r="A1264" i="14" s="1"/>
  <c r="L1263" i="14"/>
  <c r="A1263" i="14" s="1"/>
  <c r="L1262" i="14"/>
  <c r="A1262" i="14" s="1"/>
  <c r="L1261" i="14"/>
  <c r="A1261" i="14" s="1"/>
  <c r="L1260" i="14"/>
  <c r="A1260" i="14" s="1"/>
  <c r="L1259" i="14"/>
  <c r="A1259" i="14" s="1"/>
  <c r="L1258" i="14"/>
  <c r="A1258" i="14" s="1"/>
  <c r="L1257" i="14"/>
  <c r="A1257" i="14" s="1"/>
  <c r="L1256" i="14"/>
  <c r="A1256" i="14" s="1"/>
  <c r="L1255" i="14"/>
  <c r="A1255" i="14" s="1"/>
  <c r="L1254" i="14"/>
  <c r="A1254" i="14" s="1"/>
  <c r="L1253" i="14"/>
  <c r="A1253" i="14" s="1"/>
  <c r="L1252" i="14"/>
  <c r="A1252" i="14" s="1"/>
  <c r="L1251" i="14"/>
  <c r="A1251" i="14" s="1"/>
  <c r="L1250" i="14"/>
  <c r="A1250" i="14" s="1"/>
  <c r="L1249" i="14"/>
  <c r="A1249" i="14" s="1"/>
  <c r="L1248" i="14"/>
  <c r="A1248" i="14" s="1"/>
  <c r="L1247" i="14"/>
  <c r="A1247" i="14" s="1"/>
  <c r="L1246" i="14"/>
  <c r="A1246" i="14" s="1"/>
  <c r="L1245" i="14"/>
  <c r="A1245" i="14" s="1"/>
  <c r="L1244" i="14"/>
  <c r="A1244" i="14" s="1"/>
  <c r="L1243" i="14"/>
  <c r="A1243" i="14" s="1"/>
  <c r="L1242" i="14"/>
  <c r="A1242" i="14" s="1"/>
  <c r="L1241" i="14"/>
  <c r="A1241" i="14" s="1"/>
  <c r="L1240" i="14"/>
  <c r="A1240" i="14" s="1"/>
  <c r="L1239" i="14"/>
  <c r="A1239" i="14" s="1"/>
  <c r="L1238" i="14"/>
  <c r="A1238" i="14" s="1"/>
  <c r="L1237" i="14"/>
  <c r="A1237" i="14" s="1"/>
  <c r="L1236" i="14"/>
  <c r="A1236" i="14" s="1"/>
  <c r="L1235" i="14"/>
  <c r="A1235" i="14" s="1"/>
  <c r="L1234" i="14"/>
  <c r="A1234" i="14" s="1"/>
  <c r="L1233" i="14"/>
  <c r="A1233" i="14" s="1"/>
  <c r="L1232" i="14"/>
  <c r="A1232" i="14" s="1"/>
  <c r="L1231" i="14"/>
  <c r="A1231" i="14" s="1"/>
  <c r="L1230" i="14"/>
  <c r="A1230" i="14" s="1"/>
  <c r="L1229" i="14"/>
  <c r="A1229" i="14" s="1"/>
  <c r="L1228" i="14"/>
  <c r="A1228" i="14" s="1"/>
  <c r="L1227" i="14"/>
  <c r="A1227" i="14" s="1"/>
  <c r="L1226" i="14"/>
  <c r="A1226" i="14" s="1"/>
  <c r="L1225" i="14"/>
  <c r="A1225" i="14" s="1"/>
  <c r="L1224" i="14"/>
  <c r="A1224" i="14" s="1"/>
  <c r="L1223" i="14"/>
  <c r="A1223" i="14" s="1"/>
  <c r="L1222" i="14"/>
  <c r="A1222" i="14" s="1"/>
  <c r="L1221" i="14"/>
  <c r="A1221" i="14" s="1"/>
  <c r="L1220" i="14"/>
  <c r="A1220" i="14" s="1"/>
  <c r="L1219" i="14"/>
  <c r="A1219" i="14" s="1"/>
  <c r="L1218" i="14"/>
  <c r="A1218" i="14" s="1"/>
  <c r="L1217" i="14"/>
  <c r="A1217" i="14" s="1"/>
  <c r="L1216" i="14"/>
  <c r="A1216" i="14" s="1"/>
  <c r="L1215" i="14"/>
  <c r="A1215" i="14" s="1"/>
  <c r="L1214" i="14"/>
  <c r="A1214" i="14" s="1"/>
  <c r="L1213" i="14"/>
  <c r="A1213" i="14" s="1"/>
  <c r="L1212" i="14"/>
  <c r="A1212" i="14" s="1"/>
  <c r="L1211" i="14"/>
  <c r="A1211" i="14" s="1"/>
  <c r="L1210" i="14"/>
  <c r="A1210" i="14" s="1"/>
  <c r="L1209" i="14"/>
  <c r="A1209" i="14" s="1"/>
  <c r="L1208" i="14"/>
  <c r="A1208" i="14" s="1"/>
  <c r="L1207" i="14"/>
  <c r="A1207" i="14" s="1"/>
  <c r="L1206" i="14"/>
  <c r="A1206" i="14" s="1"/>
  <c r="L1205" i="14"/>
  <c r="A1205" i="14" s="1"/>
  <c r="L1204" i="14"/>
  <c r="A1204" i="14" s="1"/>
  <c r="L1203" i="14"/>
  <c r="A1203" i="14" s="1"/>
  <c r="L1202" i="14"/>
  <c r="A1202" i="14" s="1"/>
  <c r="L1201" i="14"/>
  <c r="A1201" i="14" s="1"/>
  <c r="L1200" i="14"/>
  <c r="A1200" i="14" s="1"/>
  <c r="L1199" i="14"/>
  <c r="A1199" i="14" s="1"/>
  <c r="L1198" i="14"/>
  <c r="A1198" i="14" s="1"/>
  <c r="L1197" i="14"/>
  <c r="A1197" i="14" s="1"/>
  <c r="L1196" i="14"/>
  <c r="A1196" i="14" s="1"/>
  <c r="L1195" i="14"/>
  <c r="A1195" i="14" s="1"/>
  <c r="L1194" i="14"/>
  <c r="A1194" i="14" s="1"/>
  <c r="L1193" i="14"/>
  <c r="A1193" i="14" s="1"/>
  <c r="L1192" i="14"/>
  <c r="A1192" i="14" s="1"/>
  <c r="L1191" i="14"/>
  <c r="A1191" i="14" s="1"/>
  <c r="L1190" i="14"/>
  <c r="A1190" i="14" s="1"/>
  <c r="L1189" i="14"/>
  <c r="A1189" i="14" s="1"/>
  <c r="L1188" i="14"/>
  <c r="A1188" i="14" s="1"/>
  <c r="L1187" i="14"/>
  <c r="A1187" i="14" s="1"/>
  <c r="L1186" i="14"/>
  <c r="A1186" i="14" s="1"/>
  <c r="L1185" i="14"/>
  <c r="A1185" i="14" s="1"/>
  <c r="L1184" i="14"/>
  <c r="A1184" i="14" s="1"/>
  <c r="L1183" i="14"/>
  <c r="A1183" i="14" s="1"/>
  <c r="L1182" i="14"/>
  <c r="A1182" i="14" s="1"/>
  <c r="L1181" i="14"/>
  <c r="A1181" i="14" s="1"/>
  <c r="L1180" i="14"/>
  <c r="A1180" i="14" s="1"/>
  <c r="L1179" i="14"/>
  <c r="A1179" i="14" s="1"/>
  <c r="L1178" i="14"/>
  <c r="A1178" i="14" s="1"/>
  <c r="L1177" i="14"/>
  <c r="A1177" i="14" s="1"/>
  <c r="L1176" i="14"/>
  <c r="A1176" i="14" s="1"/>
  <c r="L1175" i="14"/>
  <c r="A1175" i="14" s="1"/>
  <c r="L1174" i="14"/>
  <c r="A1174" i="14" s="1"/>
  <c r="L1173" i="14"/>
  <c r="A1173" i="14" s="1"/>
  <c r="L1172" i="14"/>
  <c r="A1172" i="14" s="1"/>
  <c r="L1171" i="14"/>
  <c r="A1171" i="14" s="1"/>
  <c r="L1170" i="14"/>
  <c r="A1170" i="14" s="1"/>
  <c r="L1169" i="14"/>
  <c r="A1169" i="14" s="1"/>
  <c r="L1168" i="14"/>
  <c r="A1168" i="14" s="1"/>
  <c r="L1167" i="14"/>
  <c r="A1167" i="14" s="1"/>
  <c r="L1166" i="14"/>
  <c r="A1166" i="14" s="1"/>
  <c r="L1165" i="14"/>
  <c r="A1165" i="14" s="1"/>
  <c r="L1164" i="14"/>
  <c r="A1164" i="14" s="1"/>
  <c r="L1163" i="14"/>
  <c r="A1163" i="14" s="1"/>
  <c r="L1162" i="14"/>
  <c r="A1162" i="14" s="1"/>
  <c r="L1161" i="14"/>
  <c r="A1161" i="14" s="1"/>
  <c r="L1160" i="14"/>
  <c r="A1160" i="14" s="1"/>
  <c r="L1159" i="14"/>
  <c r="A1159" i="14" s="1"/>
  <c r="L1158" i="14"/>
  <c r="A1158" i="14" s="1"/>
  <c r="L1157" i="14"/>
  <c r="A1157" i="14" s="1"/>
  <c r="L1156" i="14"/>
  <c r="A1156" i="14" s="1"/>
  <c r="L1155" i="14"/>
  <c r="A1155" i="14" s="1"/>
  <c r="L1154" i="14"/>
  <c r="A1154" i="14" s="1"/>
  <c r="L1153" i="14"/>
  <c r="A1153" i="14" s="1"/>
  <c r="L1152" i="14"/>
  <c r="A1152" i="14" s="1"/>
  <c r="L1151" i="14"/>
  <c r="A1151" i="14" s="1"/>
  <c r="L1150" i="14"/>
  <c r="A1150" i="14" s="1"/>
  <c r="L1149" i="14"/>
  <c r="A1149" i="14" s="1"/>
  <c r="L1148" i="14"/>
  <c r="A1148" i="14" s="1"/>
  <c r="L1147" i="14"/>
  <c r="A1147" i="14" s="1"/>
  <c r="L1146" i="14"/>
  <c r="A1146" i="14" s="1"/>
  <c r="L1145" i="14"/>
  <c r="A1145" i="14" s="1"/>
  <c r="L1144" i="14"/>
  <c r="A1144" i="14" s="1"/>
  <c r="L1143" i="14"/>
  <c r="A1143" i="14" s="1"/>
  <c r="L1142" i="14"/>
  <c r="A1142" i="14" s="1"/>
  <c r="L1141" i="14"/>
  <c r="A1141" i="14" s="1"/>
  <c r="L1140" i="14"/>
  <c r="A1140" i="14" s="1"/>
  <c r="L1139" i="14"/>
  <c r="A1139" i="14" s="1"/>
  <c r="L1138" i="14"/>
  <c r="A1138" i="14" s="1"/>
  <c r="L1137" i="14"/>
  <c r="A1137" i="14" s="1"/>
  <c r="L1136" i="14"/>
  <c r="A1136" i="14" s="1"/>
  <c r="L1135" i="14"/>
  <c r="A1135" i="14" s="1"/>
  <c r="L1134" i="14"/>
  <c r="A1134" i="14" s="1"/>
  <c r="L1133" i="14"/>
  <c r="A1133" i="14" s="1"/>
  <c r="L1132" i="14"/>
  <c r="A1132" i="14" s="1"/>
  <c r="L1131" i="14"/>
  <c r="A1131" i="14" s="1"/>
  <c r="L1130" i="14"/>
  <c r="A1130" i="14" s="1"/>
  <c r="L1129" i="14"/>
  <c r="A1129" i="14" s="1"/>
  <c r="L1128" i="14"/>
  <c r="A1128" i="14" s="1"/>
  <c r="L1127" i="14"/>
  <c r="A1127" i="14" s="1"/>
  <c r="L1126" i="14"/>
  <c r="A1126" i="14" s="1"/>
  <c r="L1125" i="14"/>
  <c r="A1125" i="14" s="1"/>
  <c r="L1124" i="14"/>
  <c r="A1124" i="14" s="1"/>
  <c r="L1123" i="14"/>
  <c r="A1123" i="14" s="1"/>
  <c r="L1122" i="14"/>
  <c r="A1122" i="14" s="1"/>
  <c r="L1121" i="14"/>
  <c r="A1121" i="14" s="1"/>
  <c r="L1120" i="14"/>
  <c r="A1120" i="14" s="1"/>
  <c r="L1119" i="14"/>
  <c r="A1119" i="14" s="1"/>
  <c r="L1118" i="14"/>
  <c r="A1118" i="14" s="1"/>
  <c r="L1117" i="14"/>
  <c r="A1117" i="14" s="1"/>
  <c r="L1116" i="14"/>
  <c r="A1116" i="14" s="1"/>
  <c r="L1115" i="14"/>
  <c r="A1115" i="14" s="1"/>
  <c r="L1114" i="14"/>
  <c r="A1114" i="14" s="1"/>
  <c r="L1113" i="14"/>
  <c r="A1113" i="14" s="1"/>
  <c r="L1112" i="14"/>
  <c r="A1112" i="14" s="1"/>
  <c r="L1111" i="14"/>
  <c r="A1111" i="14" s="1"/>
  <c r="L1110" i="14"/>
  <c r="A1110" i="14" s="1"/>
  <c r="L1109" i="14"/>
  <c r="A1109" i="14" s="1"/>
  <c r="L1108" i="14"/>
  <c r="A1108" i="14" s="1"/>
  <c r="L1107" i="14"/>
  <c r="A1107" i="14" s="1"/>
  <c r="L1106" i="14"/>
  <c r="A1106" i="14" s="1"/>
  <c r="L1105" i="14"/>
  <c r="A1105" i="14" s="1"/>
  <c r="L1104" i="14"/>
  <c r="A1104" i="14" s="1"/>
  <c r="L1103" i="14"/>
  <c r="A1103" i="14" s="1"/>
  <c r="L1102" i="14"/>
  <c r="A1102" i="14" s="1"/>
  <c r="L1101" i="14"/>
  <c r="A1101" i="14" s="1"/>
  <c r="L1100" i="14"/>
  <c r="A1100" i="14" s="1"/>
  <c r="L1099" i="14"/>
  <c r="A1099" i="14" s="1"/>
  <c r="L1098" i="14"/>
  <c r="A1098" i="14" s="1"/>
  <c r="L1097" i="14"/>
  <c r="A1097" i="14" s="1"/>
  <c r="L1096" i="14"/>
  <c r="A1096" i="14" s="1"/>
  <c r="L1095" i="14"/>
  <c r="A1095" i="14" s="1"/>
  <c r="L1094" i="14"/>
  <c r="A1094" i="14" s="1"/>
  <c r="L1093" i="14"/>
  <c r="A1093" i="14" s="1"/>
  <c r="L1092" i="14"/>
  <c r="A1092" i="14" s="1"/>
  <c r="L1091" i="14"/>
  <c r="A1091" i="14" s="1"/>
  <c r="L1090" i="14"/>
  <c r="A1090" i="14" s="1"/>
  <c r="L1089" i="14"/>
  <c r="A1089" i="14" s="1"/>
  <c r="L1088" i="14"/>
  <c r="A1088" i="14" s="1"/>
  <c r="L1087" i="14"/>
  <c r="A1087" i="14" s="1"/>
  <c r="L1086" i="14"/>
  <c r="A1086" i="14" s="1"/>
  <c r="L1085" i="14"/>
  <c r="A1085" i="14" s="1"/>
  <c r="L1084" i="14"/>
  <c r="A1084" i="14" s="1"/>
  <c r="L1083" i="14"/>
  <c r="A1083" i="14" s="1"/>
  <c r="L1082" i="14"/>
  <c r="A1082" i="14" s="1"/>
  <c r="L1081" i="14"/>
  <c r="A1081" i="14" s="1"/>
  <c r="L1080" i="14"/>
  <c r="A1080" i="14" s="1"/>
  <c r="L1079" i="14"/>
  <c r="A1079" i="14" s="1"/>
  <c r="L1078" i="14"/>
  <c r="A1078" i="14" s="1"/>
  <c r="L1077" i="14"/>
  <c r="A1077" i="14" s="1"/>
  <c r="L1076" i="14"/>
  <c r="A1076" i="14" s="1"/>
  <c r="L1075" i="14"/>
  <c r="A1075" i="14" s="1"/>
  <c r="L1074" i="14"/>
  <c r="A1074" i="14" s="1"/>
  <c r="L1073" i="14"/>
  <c r="A1073" i="14" s="1"/>
  <c r="L1072" i="14"/>
  <c r="A1072" i="14" s="1"/>
  <c r="L1071" i="14"/>
  <c r="A1071" i="14" s="1"/>
  <c r="L1070" i="14"/>
  <c r="A1070" i="14" s="1"/>
  <c r="L1069" i="14"/>
  <c r="A1069" i="14" s="1"/>
  <c r="L1068" i="14"/>
  <c r="A1068" i="14" s="1"/>
  <c r="L1067" i="14"/>
  <c r="A1067" i="14" s="1"/>
  <c r="L1066" i="14"/>
  <c r="A1066" i="14" s="1"/>
  <c r="L1065" i="14"/>
  <c r="A1065" i="14" s="1"/>
  <c r="L1064" i="14"/>
  <c r="A1064" i="14" s="1"/>
  <c r="L1063" i="14"/>
  <c r="A1063" i="14" s="1"/>
  <c r="L1062" i="14"/>
  <c r="A1062" i="14" s="1"/>
  <c r="L1061" i="14"/>
  <c r="A1061" i="14" s="1"/>
  <c r="L1060" i="14"/>
  <c r="A1060" i="14" s="1"/>
  <c r="L1059" i="14"/>
  <c r="A1059" i="14" s="1"/>
  <c r="L1058" i="14"/>
  <c r="A1058" i="14" s="1"/>
  <c r="L1057" i="14"/>
  <c r="A1057" i="14" s="1"/>
  <c r="L1056" i="14"/>
  <c r="A1056" i="14" s="1"/>
  <c r="L1055" i="14"/>
  <c r="A1055" i="14" s="1"/>
  <c r="L1054" i="14"/>
  <c r="A1054" i="14" s="1"/>
  <c r="L1053" i="14"/>
  <c r="A1053" i="14" s="1"/>
  <c r="L1052" i="14"/>
  <c r="A1052" i="14" s="1"/>
  <c r="L1051" i="14"/>
  <c r="A1051" i="14" s="1"/>
  <c r="L1050" i="14"/>
  <c r="A1050" i="14" s="1"/>
  <c r="L1049" i="14"/>
  <c r="A1049" i="14" s="1"/>
  <c r="L1048" i="14"/>
  <c r="A1048" i="14" s="1"/>
  <c r="L1047" i="14"/>
  <c r="A1047" i="14" s="1"/>
  <c r="L1046" i="14"/>
  <c r="A1046" i="14" s="1"/>
  <c r="L1045" i="14"/>
  <c r="A1045" i="14" s="1"/>
  <c r="L1044" i="14"/>
  <c r="A1044" i="14" s="1"/>
  <c r="L1043" i="14"/>
  <c r="A1043" i="14" s="1"/>
  <c r="L1042" i="14"/>
  <c r="A1042" i="14" s="1"/>
  <c r="L1041" i="14"/>
  <c r="A1041" i="14" s="1"/>
  <c r="L1040" i="14"/>
  <c r="A1040" i="14" s="1"/>
  <c r="L1039" i="14"/>
  <c r="A1039" i="14" s="1"/>
  <c r="L1038" i="14"/>
  <c r="A1038" i="14" s="1"/>
  <c r="L1037" i="14"/>
  <c r="A1037" i="14" s="1"/>
  <c r="L1036" i="14"/>
  <c r="A1036" i="14" s="1"/>
  <c r="L1035" i="14"/>
  <c r="A1035" i="14" s="1"/>
  <c r="L1034" i="14"/>
  <c r="A1034" i="14" s="1"/>
  <c r="L1033" i="14"/>
  <c r="A1033" i="14" s="1"/>
  <c r="L1032" i="14"/>
  <c r="A1032" i="14" s="1"/>
  <c r="L1031" i="14"/>
  <c r="A1031" i="14" s="1"/>
  <c r="L1030" i="14"/>
  <c r="A1030" i="14" s="1"/>
  <c r="L1029" i="14"/>
  <c r="A1029" i="14" s="1"/>
  <c r="L1028" i="14"/>
  <c r="A1028" i="14" s="1"/>
  <c r="L1027" i="14"/>
  <c r="A1027" i="14" s="1"/>
  <c r="L1026" i="14"/>
  <c r="A1026" i="14" s="1"/>
  <c r="L1025" i="14"/>
  <c r="A1025" i="14" s="1"/>
  <c r="L1024" i="14"/>
  <c r="A1024" i="14" s="1"/>
  <c r="L1023" i="14"/>
  <c r="A1023" i="14" s="1"/>
  <c r="L1022" i="14"/>
  <c r="A1022" i="14" s="1"/>
  <c r="L1021" i="14"/>
  <c r="A1021" i="14" s="1"/>
  <c r="L1020" i="14"/>
  <c r="A1020" i="14" s="1"/>
  <c r="L1019" i="14"/>
  <c r="A1019" i="14" s="1"/>
  <c r="L1018" i="14"/>
  <c r="A1018" i="14" s="1"/>
  <c r="L1017" i="14"/>
  <c r="A1017" i="14" s="1"/>
  <c r="L1016" i="14"/>
  <c r="A1016" i="14" s="1"/>
  <c r="L1015" i="14"/>
  <c r="A1015" i="14" s="1"/>
  <c r="L1014" i="14"/>
  <c r="A1014" i="14" s="1"/>
  <c r="L1013" i="14"/>
  <c r="A1013" i="14" s="1"/>
  <c r="L1012" i="14"/>
  <c r="A1012" i="14" s="1"/>
  <c r="L1011" i="14"/>
  <c r="A1011" i="14" s="1"/>
  <c r="L1010" i="14"/>
  <c r="A1010" i="14" s="1"/>
  <c r="L1009" i="14"/>
  <c r="A1009" i="14" s="1"/>
  <c r="L1008" i="14"/>
  <c r="A1008" i="14" s="1"/>
  <c r="L1007" i="14"/>
  <c r="A1007" i="14" s="1"/>
  <c r="L1006" i="14"/>
  <c r="A1006" i="14" s="1"/>
  <c r="L1005" i="14"/>
  <c r="A1005" i="14" s="1"/>
  <c r="L1004" i="14"/>
  <c r="A1004" i="14" s="1"/>
  <c r="L1003" i="14"/>
  <c r="A1003" i="14" s="1"/>
  <c r="L1002" i="14"/>
  <c r="A1002" i="14" s="1"/>
  <c r="L1001" i="14"/>
  <c r="A1001" i="14" s="1"/>
  <c r="L1000" i="14"/>
  <c r="A1000" i="14" s="1"/>
  <c r="L999" i="14"/>
  <c r="A999" i="14" s="1"/>
  <c r="L998" i="14"/>
  <c r="A998" i="14" s="1"/>
  <c r="L997" i="14"/>
  <c r="A997" i="14" s="1"/>
  <c r="L996" i="14"/>
  <c r="A996" i="14" s="1"/>
  <c r="L995" i="14"/>
  <c r="A995" i="14" s="1"/>
  <c r="L994" i="14"/>
  <c r="A994" i="14" s="1"/>
  <c r="L993" i="14"/>
  <c r="A993" i="14" s="1"/>
  <c r="L992" i="14"/>
  <c r="A992" i="14" s="1"/>
  <c r="L991" i="14"/>
  <c r="A991" i="14" s="1"/>
  <c r="L990" i="14"/>
  <c r="A990" i="14" s="1"/>
  <c r="L989" i="14"/>
  <c r="A989" i="14" s="1"/>
  <c r="L988" i="14"/>
  <c r="A988" i="14" s="1"/>
  <c r="L987" i="14"/>
  <c r="A987" i="14" s="1"/>
  <c r="L986" i="14"/>
  <c r="A986" i="14" s="1"/>
  <c r="L985" i="14"/>
  <c r="A985" i="14" s="1"/>
  <c r="L984" i="14"/>
  <c r="A984" i="14" s="1"/>
  <c r="L983" i="14"/>
  <c r="A983" i="14" s="1"/>
  <c r="L982" i="14"/>
  <c r="A982" i="14" s="1"/>
  <c r="L981" i="14"/>
  <c r="A981" i="14" s="1"/>
  <c r="L980" i="14"/>
  <c r="A980" i="14" s="1"/>
  <c r="L979" i="14"/>
  <c r="A979" i="14" s="1"/>
  <c r="L978" i="14"/>
  <c r="A978" i="14" s="1"/>
  <c r="L977" i="14"/>
  <c r="A977" i="14" s="1"/>
  <c r="L976" i="14"/>
  <c r="A976" i="14" s="1"/>
  <c r="L975" i="14"/>
  <c r="A975" i="14" s="1"/>
  <c r="L974" i="14"/>
  <c r="A974" i="14" s="1"/>
  <c r="L973" i="14"/>
  <c r="A973" i="14" s="1"/>
  <c r="L972" i="14"/>
  <c r="A972" i="14" s="1"/>
  <c r="L971" i="14"/>
  <c r="A971" i="14" s="1"/>
  <c r="L970" i="14"/>
  <c r="A970" i="14" s="1"/>
  <c r="L969" i="14"/>
  <c r="A969" i="14" s="1"/>
  <c r="L968" i="14"/>
  <c r="A968" i="14" s="1"/>
  <c r="L967" i="14"/>
  <c r="A967" i="14" s="1"/>
  <c r="L966" i="14"/>
  <c r="A966" i="14" s="1"/>
  <c r="L965" i="14"/>
  <c r="A965" i="14" s="1"/>
  <c r="L964" i="14"/>
  <c r="A964" i="14" s="1"/>
  <c r="L963" i="14"/>
  <c r="A963" i="14" s="1"/>
  <c r="L962" i="14"/>
  <c r="A962" i="14" s="1"/>
  <c r="L961" i="14"/>
  <c r="A961" i="14" s="1"/>
  <c r="L960" i="14"/>
  <c r="A960" i="14" s="1"/>
  <c r="L959" i="14"/>
  <c r="A959" i="14" s="1"/>
  <c r="L958" i="14"/>
  <c r="A958" i="14" s="1"/>
  <c r="L957" i="14"/>
  <c r="A957" i="14" s="1"/>
  <c r="L956" i="14"/>
  <c r="A956" i="14" s="1"/>
  <c r="L955" i="14"/>
  <c r="A955" i="14" s="1"/>
  <c r="L954" i="14"/>
  <c r="A954" i="14" s="1"/>
  <c r="L953" i="14"/>
  <c r="A953" i="14" s="1"/>
  <c r="L952" i="14"/>
  <c r="A952" i="14" s="1"/>
  <c r="L951" i="14"/>
  <c r="A951" i="14" s="1"/>
  <c r="L950" i="14"/>
  <c r="A950" i="14" s="1"/>
  <c r="L949" i="14"/>
  <c r="A949" i="14" s="1"/>
  <c r="L948" i="14"/>
  <c r="A948" i="14" s="1"/>
  <c r="L947" i="14"/>
  <c r="A947" i="14" s="1"/>
  <c r="L946" i="14"/>
  <c r="A946" i="14" s="1"/>
  <c r="L945" i="14"/>
  <c r="A945" i="14" s="1"/>
  <c r="L944" i="14"/>
  <c r="A944" i="14" s="1"/>
  <c r="L943" i="14"/>
  <c r="A943" i="14" s="1"/>
  <c r="L942" i="14"/>
  <c r="A942" i="14" s="1"/>
  <c r="L941" i="14"/>
  <c r="A941" i="14" s="1"/>
  <c r="L940" i="14"/>
  <c r="A940" i="14" s="1"/>
  <c r="L939" i="14"/>
  <c r="A939" i="14" s="1"/>
  <c r="L938" i="14"/>
  <c r="A938" i="14" s="1"/>
  <c r="L937" i="14"/>
  <c r="A937" i="14" s="1"/>
  <c r="L936" i="14"/>
  <c r="A936" i="14" s="1"/>
  <c r="L935" i="14"/>
  <c r="A935" i="14" s="1"/>
  <c r="L934" i="14"/>
  <c r="A934" i="14" s="1"/>
  <c r="L933" i="14"/>
  <c r="A933" i="14" s="1"/>
  <c r="L932" i="14"/>
  <c r="A932" i="14" s="1"/>
  <c r="L931" i="14"/>
  <c r="A931" i="14" s="1"/>
  <c r="L930" i="14"/>
  <c r="A930" i="14" s="1"/>
  <c r="L929" i="14"/>
  <c r="A929" i="14" s="1"/>
  <c r="L928" i="14"/>
  <c r="A928" i="14" s="1"/>
  <c r="L927" i="14"/>
  <c r="A927" i="14" s="1"/>
  <c r="L926" i="14"/>
  <c r="A926" i="14" s="1"/>
  <c r="L925" i="14"/>
  <c r="A925" i="14" s="1"/>
  <c r="L924" i="14"/>
  <c r="A924" i="14" s="1"/>
  <c r="L923" i="14"/>
  <c r="A923" i="14" s="1"/>
  <c r="L922" i="14"/>
  <c r="A922" i="14" s="1"/>
  <c r="L921" i="14"/>
  <c r="A921" i="14" s="1"/>
  <c r="L920" i="14"/>
  <c r="A920" i="14" s="1"/>
  <c r="L919" i="14"/>
  <c r="A919" i="14" s="1"/>
  <c r="L918" i="14"/>
  <c r="A918" i="14" s="1"/>
  <c r="L917" i="14"/>
  <c r="A917" i="14" s="1"/>
  <c r="L916" i="14"/>
  <c r="A916" i="14" s="1"/>
  <c r="L915" i="14"/>
  <c r="A915" i="14" s="1"/>
  <c r="L914" i="14"/>
  <c r="A914" i="14" s="1"/>
  <c r="L913" i="14"/>
  <c r="A913" i="14" s="1"/>
  <c r="L912" i="14"/>
  <c r="A912" i="14" s="1"/>
  <c r="L911" i="14"/>
  <c r="A911" i="14" s="1"/>
  <c r="L910" i="14"/>
  <c r="A910" i="14" s="1"/>
  <c r="L909" i="14"/>
  <c r="A909" i="14" s="1"/>
  <c r="L908" i="14"/>
  <c r="A908" i="14" s="1"/>
  <c r="L907" i="14"/>
  <c r="A907" i="14" s="1"/>
  <c r="L906" i="14"/>
  <c r="A906" i="14" s="1"/>
  <c r="L905" i="14"/>
  <c r="A905" i="14" s="1"/>
  <c r="L904" i="14"/>
  <c r="A904" i="14" s="1"/>
  <c r="L903" i="14"/>
  <c r="A903" i="14" s="1"/>
  <c r="L902" i="14"/>
  <c r="A902" i="14" s="1"/>
  <c r="L901" i="14"/>
  <c r="A901" i="14" s="1"/>
  <c r="L900" i="14"/>
  <c r="A900" i="14" s="1"/>
  <c r="L899" i="14"/>
  <c r="A899" i="14" s="1"/>
  <c r="L898" i="14"/>
  <c r="A898" i="14" s="1"/>
  <c r="L897" i="14"/>
  <c r="A897" i="14" s="1"/>
  <c r="L896" i="14"/>
  <c r="A896" i="14" s="1"/>
  <c r="L895" i="14"/>
  <c r="A895" i="14" s="1"/>
  <c r="L894" i="14"/>
  <c r="A894" i="14" s="1"/>
  <c r="L893" i="14"/>
  <c r="A893" i="14" s="1"/>
  <c r="L892" i="14"/>
  <c r="A892" i="14" s="1"/>
  <c r="L891" i="14"/>
  <c r="A891" i="14" s="1"/>
  <c r="L890" i="14"/>
  <c r="A890" i="14" s="1"/>
  <c r="L889" i="14"/>
  <c r="A889" i="14" s="1"/>
  <c r="L888" i="14"/>
  <c r="A888" i="14" s="1"/>
  <c r="L887" i="14"/>
  <c r="A887" i="14" s="1"/>
  <c r="L886" i="14"/>
  <c r="A886" i="14" s="1"/>
  <c r="L885" i="14"/>
  <c r="A885" i="14" s="1"/>
  <c r="L884" i="14"/>
  <c r="A884" i="14" s="1"/>
  <c r="L883" i="14"/>
  <c r="A883" i="14" s="1"/>
  <c r="L882" i="14"/>
  <c r="A882" i="14" s="1"/>
  <c r="L881" i="14"/>
  <c r="A881" i="14" s="1"/>
  <c r="L880" i="14"/>
  <c r="A880" i="14" s="1"/>
  <c r="L879" i="14"/>
  <c r="A879" i="14" s="1"/>
  <c r="L878" i="14"/>
  <c r="A878" i="14" s="1"/>
  <c r="L877" i="14"/>
  <c r="A877" i="14" s="1"/>
  <c r="L876" i="14"/>
  <c r="A876" i="14" s="1"/>
  <c r="L875" i="14"/>
  <c r="A875" i="14" s="1"/>
  <c r="L874" i="14"/>
  <c r="A874" i="14" s="1"/>
  <c r="L873" i="14"/>
  <c r="A873" i="14" s="1"/>
  <c r="L872" i="14"/>
  <c r="A872" i="14" s="1"/>
  <c r="L871" i="14"/>
  <c r="A871" i="14" s="1"/>
  <c r="L870" i="14"/>
  <c r="A870" i="14" s="1"/>
  <c r="L869" i="14"/>
  <c r="A869" i="14" s="1"/>
  <c r="L868" i="14"/>
  <c r="A868" i="14" s="1"/>
  <c r="L867" i="14"/>
  <c r="A867" i="14" s="1"/>
  <c r="L866" i="14"/>
  <c r="A866" i="14" s="1"/>
  <c r="L865" i="14"/>
  <c r="A865" i="14" s="1"/>
  <c r="L864" i="14"/>
  <c r="A864" i="14" s="1"/>
  <c r="L863" i="14"/>
  <c r="A863" i="14" s="1"/>
  <c r="L862" i="14"/>
  <c r="A862" i="14" s="1"/>
  <c r="L861" i="14"/>
  <c r="A861" i="14" s="1"/>
  <c r="L860" i="14"/>
  <c r="A860" i="14" s="1"/>
  <c r="L859" i="14"/>
  <c r="A859" i="14" s="1"/>
  <c r="L858" i="14"/>
  <c r="A858" i="14" s="1"/>
  <c r="L857" i="14"/>
  <c r="A857" i="14" s="1"/>
  <c r="L856" i="14"/>
  <c r="A856" i="14" s="1"/>
  <c r="L855" i="14"/>
  <c r="A855" i="14" s="1"/>
  <c r="L854" i="14"/>
  <c r="A854" i="14" s="1"/>
  <c r="L853" i="14"/>
  <c r="A853" i="14" s="1"/>
  <c r="L852" i="14"/>
  <c r="A852" i="14" s="1"/>
  <c r="L851" i="14"/>
  <c r="A851" i="14" s="1"/>
  <c r="L850" i="14"/>
  <c r="A850" i="14" s="1"/>
  <c r="L849" i="14"/>
  <c r="A849" i="14" s="1"/>
  <c r="L848" i="14"/>
  <c r="A848" i="14" s="1"/>
  <c r="L847" i="14"/>
  <c r="A847" i="14" s="1"/>
  <c r="L846" i="14"/>
  <c r="A846" i="14" s="1"/>
  <c r="L845" i="14"/>
  <c r="A845" i="14" s="1"/>
  <c r="L844" i="14"/>
  <c r="A844" i="14" s="1"/>
  <c r="L843" i="14"/>
  <c r="A843" i="14" s="1"/>
  <c r="L842" i="14"/>
  <c r="A842" i="14" s="1"/>
  <c r="L841" i="14"/>
  <c r="A841" i="14" s="1"/>
  <c r="L840" i="14"/>
  <c r="A840" i="14" s="1"/>
  <c r="L839" i="14"/>
  <c r="A839" i="14" s="1"/>
  <c r="L838" i="14"/>
  <c r="A838" i="14" s="1"/>
  <c r="L837" i="14"/>
  <c r="A837" i="14" s="1"/>
  <c r="L836" i="14"/>
  <c r="A836" i="14" s="1"/>
  <c r="L835" i="14"/>
  <c r="A835" i="14" s="1"/>
  <c r="L834" i="14"/>
  <c r="A834" i="14" s="1"/>
  <c r="L833" i="14"/>
  <c r="A833" i="14" s="1"/>
  <c r="L832" i="14"/>
  <c r="A832" i="14" s="1"/>
  <c r="L831" i="14"/>
  <c r="A831" i="14" s="1"/>
  <c r="L830" i="14"/>
  <c r="A830" i="14" s="1"/>
  <c r="L829" i="14"/>
  <c r="A829" i="14" s="1"/>
  <c r="L828" i="14"/>
  <c r="A828" i="14" s="1"/>
  <c r="L827" i="14"/>
  <c r="A827" i="14" s="1"/>
  <c r="L826" i="14"/>
  <c r="A826" i="14" s="1"/>
  <c r="L825" i="14"/>
  <c r="A825" i="14" s="1"/>
  <c r="L824" i="14"/>
  <c r="A824" i="14" s="1"/>
  <c r="L823" i="14"/>
  <c r="A823" i="14" s="1"/>
  <c r="L822" i="14"/>
  <c r="A822" i="14" s="1"/>
  <c r="L821" i="14"/>
  <c r="A821" i="14" s="1"/>
  <c r="L820" i="14"/>
  <c r="A820" i="14" s="1"/>
  <c r="L819" i="14"/>
  <c r="A819" i="14" s="1"/>
  <c r="L818" i="14"/>
  <c r="A818" i="14" s="1"/>
  <c r="L817" i="14"/>
  <c r="A817" i="14" s="1"/>
  <c r="L816" i="14"/>
  <c r="A816" i="14" s="1"/>
  <c r="L815" i="14"/>
  <c r="A815" i="14" s="1"/>
  <c r="L814" i="14"/>
  <c r="A814" i="14" s="1"/>
  <c r="L813" i="14"/>
  <c r="A813" i="14" s="1"/>
  <c r="L812" i="14"/>
  <c r="A812" i="14" s="1"/>
  <c r="L811" i="14"/>
  <c r="A811" i="14" s="1"/>
  <c r="L810" i="14"/>
  <c r="A810" i="14" s="1"/>
  <c r="L809" i="14"/>
  <c r="A809" i="14" s="1"/>
  <c r="L808" i="14"/>
  <c r="A808" i="14" s="1"/>
  <c r="L807" i="14"/>
  <c r="A807" i="14" s="1"/>
  <c r="L806" i="14"/>
  <c r="A806" i="14" s="1"/>
  <c r="L805" i="14"/>
  <c r="A805" i="14" s="1"/>
  <c r="L804" i="14"/>
  <c r="A804" i="14" s="1"/>
  <c r="L803" i="14"/>
  <c r="A803" i="14" s="1"/>
  <c r="L802" i="14"/>
  <c r="A802" i="14" s="1"/>
  <c r="L801" i="14"/>
  <c r="A801" i="14" s="1"/>
  <c r="L800" i="14"/>
  <c r="A800" i="14" s="1"/>
  <c r="L799" i="14"/>
  <c r="A799" i="14" s="1"/>
  <c r="L798" i="14"/>
  <c r="A798" i="14" s="1"/>
  <c r="L797" i="14"/>
  <c r="A797" i="14" s="1"/>
  <c r="L796" i="14"/>
  <c r="A796" i="14" s="1"/>
  <c r="L795" i="14"/>
  <c r="A795" i="14" s="1"/>
  <c r="L794" i="14"/>
  <c r="A794" i="14" s="1"/>
  <c r="L793" i="14"/>
  <c r="A793" i="14" s="1"/>
  <c r="L792" i="14"/>
  <c r="A792" i="14" s="1"/>
  <c r="L791" i="14"/>
  <c r="A791" i="14" s="1"/>
  <c r="L790" i="14"/>
  <c r="A790" i="14" s="1"/>
  <c r="L789" i="14"/>
  <c r="A789" i="14" s="1"/>
  <c r="L788" i="14"/>
  <c r="A788" i="14" s="1"/>
  <c r="L787" i="14"/>
  <c r="A787" i="14" s="1"/>
  <c r="L786" i="14"/>
  <c r="A786" i="14" s="1"/>
  <c r="L785" i="14"/>
  <c r="A785" i="14" s="1"/>
  <c r="L784" i="14"/>
  <c r="A784" i="14" s="1"/>
  <c r="L783" i="14"/>
  <c r="A783" i="14" s="1"/>
  <c r="L782" i="14"/>
  <c r="A782" i="14" s="1"/>
  <c r="L781" i="14"/>
  <c r="A781" i="14" s="1"/>
  <c r="L780" i="14"/>
  <c r="A780" i="14" s="1"/>
  <c r="L779" i="14"/>
  <c r="A779" i="14" s="1"/>
  <c r="L778" i="14"/>
  <c r="A778" i="14" s="1"/>
  <c r="L777" i="14"/>
  <c r="A777" i="14" s="1"/>
  <c r="L776" i="14"/>
  <c r="A776" i="14" s="1"/>
  <c r="L775" i="14"/>
  <c r="A775" i="14" s="1"/>
  <c r="L774" i="14"/>
  <c r="A774" i="14" s="1"/>
  <c r="L773" i="14"/>
  <c r="A773" i="14" s="1"/>
  <c r="L772" i="14"/>
  <c r="A772" i="14" s="1"/>
  <c r="L771" i="14"/>
  <c r="A771" i="14" s="1"/>
  <c r="L770" i="14"/>
  <c r="A770" i="14" s="1"/>
  <c r="L769" i="14"/>
  <c r="A769" i="14" s="1"/>
  <c r="L768" i="14"/>
  <c r="A768" i="14" s="1"/>
  <c r="L767" i="14"/>
  <c r="A767" i="14" s="1"/>
  <c r="L766" i="14"/>
  <c r="A766" i="14" s="1"/>
  <c r="L765" i="14"/>
  <c r="A765" i="14" s="1"/>
  <c r="L764" i="14"/>
  <c r="A764" i="14" s="1"/>
  <c r="L763" i="14"/>
  <c r="A763" i="14" s="1"/>
  <c r="L762" i="14"/>
  <c r="A762" i="14" s="1"/>
  <c r="L761" i="14"/>
  <c r="A761" i="14" s="1"/>
  <c r="L760" i="14"/>
  <c r="A760" i="14" s="1"/>
  <c r="L759" i="14"/>
  <c r="A759" i="14" s="1"/>
  <c r="L758" i="14"/>
  <c r="A758" i="14" s="1"/>
  <c r="L757" i="14"/>
  <c r="A757" i="14" s="1"/>
  <c r="L756" i="14"/>
  <c r="A756" i="14" s="1"/>
  <c r="L755" i="14"/>
  <c r="A755" i="14" s="1"/>
  <c r="L754" i="14"/>
  <c r="A754" i="14" s="1"/>
  <c r="L753" i="14"/>
  <c r="A753" i="14" s="1"/>
  <c r="L752" i="14"/>
  <c r="A752" i="14" s="1"/>
  <c r="L751" i="14"/>
  <c r="A751" i="14" s="1"/>
  <c r="L750" i="14"/>
  <c r="A750" i="14" s="1"/>
  <c r="L749" i="14"/>
  <c r="A749" i="14" s="1"/>
  <c r="L748" i="14"/>
  <c r="A748" i="14" s="1"/>
  <c r="L747" i="14"/>
  <c r="A747" i="14" s="1"/>
  <c r="L746" i="14"/>
  <c r="A746" i="14" s="1"/>
  <c r="L745" i="14"/>
  <c r="A745" i="14" s="1"/>
  <c r="L744" i="14"/>
  <c r="A744" i="14" s="1"/>
  <c r="L743" i="14"/>
  <c r="A743" i="14" s="1"/>
  <c r="L742" i="14"/>
  <c r="A742" i="14" s="1"/>
  <c r="L741" i="14"/>
  <c r="A741" i="14" s="1"/>
  <c r="L740" i="14"/>
  <c r="A740" i="14" s="1"/>
  <c r="L739" i="14"/>
  <c r="A739" i="14" s="1"/>
  <c r="L738" i="14"/>
  <c r="A738" i="14" s="1"/>
  <c r="L737" i="14"/>
  <c r="A737" i="14" s="1"/>
  <c r="L736" i="14"/>
  <c r="A736" i="14" s="1"/>
  <c r="L735" i="14"/>
  <c r="A735" i="14" s="1"/>
  <c r="L734" i="14"/>
  <c r="A734" i="14" s="1"/>
  <c r="L733" i="14"/>
  <c r="A733" i="14" s="1"/>
  <c r="L732" i="14"/>
  <c r="A732" i="14" s="1"/>
  <c r="L731" i="14"/>
  <c r="A731" i="14" s="1"/>
  <c r="L730" i="14"/>
  <c r="A730" i="14" s="1"/>
  <c r="L729" i="14"/>
  <c r="A729" i="14" s="1"/>
  <c r="L728" i="14"/>
  <c r="A728" i="14" s="1"/>
  <c r="L727" i="14"/>
  <c r="A727" i="14" s="1"/>
  <c r="L726" i="14"/>
  <c r="A726" i="14" s="1"/>
  <c r="L725" i="14"/>
  <c r="A725" i="14" s="1"/>
  <c r="L724" i="14"/>
  <c r="A724" i="14" s="1"/>
  <c r="L723" i="14"/>
  <c r="A723" i="14" s="1"/>
  <c r="L722" i="14"/>
  <c r="A722" i="14" s="1"/>
  <c r="L721" i="14"/>
  <c r="A721" i="14" s="1"/>
  <c r="L720" i="14"/>
  <c r="A720" i="14" s="1"/>
  <c r="L719" i="14"/>
  <c r="A719" i="14" s="1"/>
  <c r="L718" i="14"/>
  <c r="A718" i="14" s="1"/>
  <c r="L717" i="14"/>
  <c r="A717" i="14" s="1"/>
  <c r="L716" i="14"/>
  <c r="A716" i="14" s="1"/>
  <c r="L715" i="14"/>
  <c r="A715" i="14" s="1"/>
  <c r="L714" i="14"/>
  <c r="A714" i="14" s="1"/>
  <c r="L713" i="14"/>
  <c r="A713" i="14" s="1"/>
  <c r="L712" i="14"/>
  <c r="A712" i="14" s="1"/>
  <c r="L711" i="14"/>
  <c r="A711" i="14" s="1"/>
  <c r="L710" i="14"/>
  <c r="A710" i="14" s="1"/>
  <c r="L709" i="14"/>
  <c r="A709" i="14" s="1"/>
  <c r="L708" i="14"/>
  <c r="A708" i="14" s="1"/>
  <c r="L707" i="14"/>
  <c r="A707" i="14" s="1"/>
  <c r="L706" i="14"/>
  <c r="A706" i="14" s="1"/>
  <c r="L705" i="14"/>
  <c r="A705" i="14" s="1"/>
  <c r="L704" i="14"/>
  <c r="A704" i="14" s="1"/>
  <c r="L703" i="14"/>
  <c r="A703" i="14" s="1"/>
  <c r="L702" i="14"/>
  <c r="A702" i="14" s="1"/>
  <c r="L701" i="14"/>
  <c r="A701" i="14" s="1"/>
  <c r="L700" i="14"/>
  <c r="A700" i="14" s="1"/>
  <c r="L699" i="14"/>
  <c r="A699" i="14" s="1"/>
  <c r="L698" i="14"/>
  <c r="A698" i="14" s="1"/>
  <c r="L697" i="14"/>
  <c r="A697" i="14" s="1"/>
  <c r="L696" i="14"/>
  <c r="A696" i="14" s="1"/>
  <c r="L695" i="14"/>
  <c r="A695" i="14" s="1"/>
  <c r="L694" i="14"/>
  <c r="A694" i="14" s="1"/>
  <c r="L693" i="14"/>
  <c r="A693" i="14" s="1"/>
  <c r="L692" i="14"/>
  <c r="A692" i="14" s="1"/>
  <c r="L691" i="14"/>
  <c r="A691" i="14" s="1"/>
  <c r="L690" i="14"/>
  <c r="A690" i="14" s="1"/>
  <c r="L689" i="14"/>
  <c r="A689" i="14" s="1"/>
  <c r="L688" i="14"/>
  <c r="A688" i="14" s="1"/>
  <c r="L687" i="14"/>
  <c r="A687" i="14" s="1"/>
  <c r="L686" i="14"/>
  <c r="A686" i="14" s="1"/>
  <c r="L685" i="14"/>
  <c r="A685" i="14" s="1"/>
  <c r="L684" i="14"/>
  <c r="A684" i="14" s="1"/>
  <c r="L683" i="14"/>
  <c r="A683" i="14" s="1"/>
  <c r="L682" i="14"/>
  <c r="A682" i="14" s="1"/>
  <c r="L681" i="14"/>
  <c r="A681" i="14" s="1"/>
  <c r="L680" i="14"/>
  <c r="A680" i="14" s="1"/>
  <c r="L679" i="14"/>
  <c r="A679" i="14" s="1"/>
  <c r="L678" i="14"/>
  <c r="A678" i="14" s="1"/>
  <c r="L677" i="14"/>
  <c r="A677" i="14" s="1"/>
  <c r="L676" i="14"/>
  <c r="A676" i="14" s="1"/>
  <c r="L675" i="14"/>
  <c r="A675" i="14" s="1"/>
  <c r="L674" i="14"/>
  <c r="A674" i="14" s="1"/>
  <c r="L673" i="14"/>
  <c r="A673" i="14" s="1"/>
  <c r="L672" i="14"/>
  <c r="A672" i="14" s="1"/>
  <c r="L671" i="14"/>
  <c r="A671" i="14" s="1"/>
  <c r="L670" i="14"/>
  <c r="A670" i="14" s="1"/>
  <c r="L669" i="14"/>
  <c r="A669" i="14" s="1"/>
  <c r="L668" i="14"/>
  <c r="A668" i="14" s="1"/>
  <c r="L667" i="14"/>
  <c r="A667" i="14" s="1"/>
  <c r="L666" i="14"/>
  <c r="A666" i="14" s="1"/>
  <c r="L665" i="14"/>
  <c r="A665" i="14" s="1"/>
  <c r="L664" i="14"/>
  <c r="A664" i="14" s="1"/>
  <c r="L663" i="14"/>
  <c r="A663" i="14" s="1"/>
  <c r="L662" i="14"/>
  <c r="A662" i="14" s="1"/>
  <c r="L661" i="14"/>
  <c r="A661" i="14" s="1"/>
  <c r="L660" i="14"/>
  <c r="A660" i="14" s="1"/>
  <c r="L659" i="14"/>
  <c r="A659" i="14" s="1"/>
  <c r="L658" i="14"/>
  <c r="A658" i="14" s="1"/>
  <c r="L657" i="14"/>
  <c r="A657" i="14" s="1"/>
  <c r="L656" i="14"/>
  <c r="A656" i="14" s="1"/>
  <c r="L655" i="14"/>
  <c r="A655" i="14" s="1"/>
  <c r="L654" i="14"/>
  <c r="A654" i="14" s="1"/>
  <c r="L653" i="14"/>
  <c r="A653" i="14" s="1"/>
  <c r="L652" i="14"/>
  <c r="A652" i="14" s="1"/>
  <c r="L651" i="14"/>
  <c r="A651" i="14" s="1"/>
  <c r="L650" i="14"/>
  <c r="A650" i="14" s="1"/>
  <c r="L649" i="14"/>
  <c r="A649" i="14" s="1"/>
  <c r="L648" i="14"/>
  <c r="A648" i="14" s="1"/>
  <c r="L647" i="14"/>
  <c r="A647" i="14" s="1"/>
  <c r="L646" i="14"/>
  <c r="A646" i="14" s="1"/>
  <c r="L645" i="14"/>
  <c r="A645" i="14" s="1"/>
  <c r="L644" i="14"/>
  <c r="A644" i="14" s="1"/>
  <c r="L643" i="14"/>
  <c r="A643" i="14" s="1"/>
  <c r="L642" i="14"/>
  <c r="A642" i="14" s="1"/>
  <c r="L641" i="14"/>
  <c r="A641" i="14" s="1"/>
  <c r="L640" i="14"/>
  <c r="A640" i="14" s="1"/>
  <c r="L639" i="14"/>
  <c r="A639" i="14" s="1"/>
  <c r="L638" i="14"/>
  <c r="A638" i="14" s="1"/>
  <c r="L637" i="14"/>
  <c r="A637" i="14" s="1"/>
  <c r="L636" i="14"/>
  <c r="A636" i="14" s="1"/>
  <c r="L635" i="14"/>
  <c r="A635" i="14" s="1"/>
  <c r="L634" i="14"/>
  <c r="A634" i="14" s="1"/>
  <c r="L633" i="14"/>
  <c r="A633" i="14" s="1"/>
  <c r="L632" i="14"/>
  <c r="A632" i="14" s="1"/>
  <c r="L631" i="14"/>
  <c r="A631" i="14" s="1"/>
  <c r="L630" i="14"/>
  <c r="A630" i="14" s="1"/>
  <c r="L629" i="14"/>
  <c r="A629" i="14" s="1"/>
  <c r="L628" i="14"/>
  <c r="A628" i="14" s="1"/>
  <c r="L627" i="14"/>
  <c r="A627" i="14" s="1"/>
  <c r="L626" i="14"/>
  <c r="A626" i="14" s="1"/>
  <c r="L625" i="14"/>
  <c r="A625" i="14" s="1"/>
  <c r="L624" i="14"/>
  <c r="A624" i="14" s="1"/>
  <c r="L623" i="14"/>
  <c r="A623" i="14" s="1"/>
  <c r="L622" i="14"/>
  <c r="A622" i="14" s="1"/>
  <c r="L621" i="14"/>
  <c r="A621" i="14" s="1"/>
  <c r="L620" i="14"/>
  <c r="A620" i="14" s="1"/>
  <c r="L619" i="14"/>
  <c r="A619" i="14" s="1"/>
  <c r="L618" i="14"/>
  <c r="A618" i="14" s="1"/>
  <c r="L617" i="14"/>
  <c r="A617" i="14" s="1"/>
  <c r="L616" i="14"/>
  <c r="A616" i="14" s="1"/>
  <c r="L615" i="14"/>
  <c r="A615" i="14" s="1"/>
  <c r="L614" i="14"/>
  <c r="A614" i="14" s="1"/>
  <c r="L613" i="14"/>
  <c r="A613" i="14" s="1"/>
  <c r="L612" i="14"/>
  <c r="A612" i="14" s="1"/>
  <c r="L611" i="14"/>
  <c r="A611" i="14" s="1"/>
  <c r="L610" i="14"/>
  <c r="A610" i="14" s="1"/>
  <c r="L609" i="14"/>
  <c r="A609" i="14" s="1"/>
  <c r="L608" i="14"/>
  <c r="A608" i="14" s="1"/>
  <c r="L607" i="14"/>
  <c r="A607" i="14" s="1"/>
  <c r="L606" i="14"/>
  <c r="A606" i="14" s="1"/>
  <c r="L605" i="14"/>
  <c r="A605" i="14" s="1"/>
  <c r="L604" i="14"/>
  <c r="A604" i="14" s="1"/>
  <c r="L603" i="14"/>
  <c r="A603" i="14" s="1"/>
  <c r="L602" i="14"/>
  <c r="A602" i="14" s="1"/>
  <c r="L601" i="14"/>
  <c r="A601" i="14" s="1"/>
  <c r="L600" i="14"/>
  <c r="A600" i="14" s="1"/>
  <c r="L599" i="14"/>
  <c r="A599" i="14" s="1"/>
  <c r="L598" i="14"/>
  <c r="A598" i="14" s="1"/>
  <c r="L597" i="14"/>
  <c r="A597" i="14" s="1"/>
  <c r="L596" i="14"/>
  <c r="A596" i="14" s="1"/>
  <c r="L595" i="14"/>
  <c r="A595" i="14" s="1"/>
  <c r="L594" i="14"/>
  <c r="A594" i="14" s="1"/>
  <c r="L593" i="14"/>
  <c r="A593" i="14" s="1"/>
  <c r="L592" i="14"/>
  <c r="A592" i="14" s="1"/>
  <c r="L591" i="14"/>
  <c r="A591" i="14" s="1"/>
  <c r="L590" i="14"/>
  <c r="A590" i="14" s="1"/>
  <c r="L589" i="14"/>
  <c r="A589" i="14" s="1"/>
  <c r="L588" i="14"/>
  <c r="A588" i="14" s="1"/>
  <c r="L587" i="14"/>
  <c r="A587" i="14" s="1"/>
  <c r="L586" i="14"/>
  <c r="A586" i="14" s="1"/>
  <c r="L585" i="14"/>
  <c r="A585" i="14" s="1"/>
  <c r="L584" i="14"/>
  <c r="A584" i="14" s="1"/>
  <c r="L583" i="14"/>
  <c r="A583" i="14" s="1"/>
  <c r="L582" i="14"/>
  <c r="A582" i="14" s="1"/>
  <c r="L581" i="14"/>
  <c r="A581" i="14" s="1"/>
  <c r="L580" i="14"/>
  <c r="A580" i="14" s="1"/>
  <c r="L579" i="14"/>
  <c r="A579" i="14" s="1"/>
  <c r="L578" i="14"/>
  <c r="A578" i="14" s="1"/>
  <c r="L577" i="14"/>
  <c r="A577" i="14" s="1"/>
  <c r="L576" i="14"/>
  <c r="A576" i="14" s="1"/>
  <c r="L575" i="14"/>
  <c r="A575" i="14" s="1"/>
  <c r="L574" i="14"/>
  <c r="A574" i="14" s="1"/>
  <c r="L573" i="14"/>
  <c r="A573" i="14" s="1"/>
  <c r="L572" i="14"/>
  <c r="A572" i="14" s="1"/>
  <c r="L571" i="14"/>
  <c r="A571" i="14" s="1"/>
  <c r="L570" i="14"/>
  <c r="A570" i="14" s="1"/>
  <c r="L569" i="14"/>
  <c r="A569" i="14" s="1"/>
  <c r="L568" i="14"/>
  <c r="A568" i="14" s="1"/>
  <c r="L567" i="14"/>
  <c r="A567" i="14" s="1"/>
  <c r="L566" i="14"/>
  <c r="A566" i="14" s="1"/>
  <c r="L565" i="14"/>
  <c r="A565" i="14" s="1"/>
  <c r="L564" i="14"/>
  <c r="A564" i="14" s="1"/>
  <c r="L563" i="14"/>
  <c r="A563" i="14" s="1"/>
  <c r="L562" i="14"/>
  <c r="A562" i="14" s="1"/>
  <c r="L561" i="14"/>
  <c r="A561" i="14" s="1"/>
  <c r="L560" i="14"/>
  <c r="A560" i="14" s="1"/>
  <c r="L559" i="14"/>
  <c r="A559" i="14" s="1"/>
  <c r="L558" i="14"/>
  <c r="A558" i="14" s="1"/>
  <c r="L557" i="14"/>
  <c r="A557" i="14" s="1"/>
  <c r="L556" i="14"/>
  <c r="A556" i="14" s="1"/>
  <c r="L555" i="14"/>
  <c r="A555" i="14" s="1"/>
  <c r="L554" i="14"/>
  <c r="A554" i="14" s="1"/>
  <c r="L553" i="14"/>
  <c r="A553" i="14" s="1"/>
  <c r="L552" i="14"/>
  <c r="A552" i="14" s="1"/>
  <c r="L551" i="14"/>
  <c r="A551" i="14" s="1"/>
  <c r="L550" i="14"/>
  <c r="A550" i="14" s="1"/>
  <c r="L549" i="14"/>
  <c r="A549" i="14" s="1"/>
  <c r="L548" i="14"/>
  <c r="A548" i="14" s="1"/>
  <c r="L547" i="14"/>
  <c r="A547" i="14" s="1"/>
  <c r="L546" i="14"/>
  <c r="A546" i="14" s="1"/>
  <c r="L545" i="14"/>
  <c r="A545" i="14" s="1"/>
  <c r="L544" i="14"/>
  <c r="A544" i="14" s="1"/>
  <c r="L543" i="14"/>
  <c r="A543" i="14" s="1"/>
  <c r="L542" i="14"/>
  <c r="A542" i="14" s="1"/>
  <c r="L541" i="14"/>
  <c r="A541" i="14" s="1"/>
  <c r="L540" i="14"/>
  <c r="A540" i="14" s="1"/>
  <c r="L539" i="14"/>
  <c r="A539" i="14" s="1"/>
  <c r="L538" i="14"/>
  <c r="A538" i="14" s="1"/>
  <c r="L537" i="14"/>
  <c r="A537" i="14" s="1"/>
  <c r="L536" i="14"/>
  <c r="A536" i="14" s="1"/>
  <c r="L535" i="14"/>
  <c r="A535" i="14" s="1"/>
  <c r="L534" i="14"/>
  <c r="A534" i="14" s="1"/>
  <c r="L533" i="14"/>
  <c r="A533" i="14" s="1"/>
  <c r="L532" i="14"/>
  <c r="A532" i="14" s="1"/>
  <c r="L531" i="14"/>
  <c r="A531" i="14" s="1"/>
  <c r="L530" i="14"/>
  <c r="A530" i="14" s="1"/>
  <c r="L529" i="14"/>
  <c r="A529" i="14" s="1"/>
  <c r="L528" i="14"/>
  <c r="A528" i="14" s="1"/>
  <c r="L527" i="14"/>
  <c r="A527" i="14" s="1"/>
  <c r="L526" i="14"/>
  <c r="A526" i="14" s="1"/>
  <c r="L525" i="14"/>
  <c r="A525" i="14" s="1"/>
  <c r="L524" i="14"/>
  <c r="A524" i="14" s="1"/>
  <c r="L523" i="14"/>
  <c r="A523" i="14" s="1"/>
  <c r="L522" i="14"/>
  <c r="A522" i="14" s="1"/>
  <c r="L521" i="14"/>
  <c r="A521" i="14" s="1"/>
  <c r="L520" i="14"/>
  <c r="A520" i="14" s="1"/>
  <c r="L519" i="14"/>
  <c r="A519" i="14" s="1"/>
  <c r="L518" i="14"/>
  <c r="A518" i="14" s="1"/>
  <c r="L517" i="14"/>
  <c r="A517" i="14" s="1"/>
  <c r="L516" i="14"/>
  <c r="A516" i="14" s="1"/>
  <c r="L515" i="14"/>
  <c r="A515" i="14" s="1"/>
  <c r="L514" i="14"/>
  <c r="A514" i="14" s="1"/>
  <c r="L513" i="14"/>
  <c r="A513" i="14" s="1"/>
  <c r="L512" i="14"/>
  <c r="A512" i="14" s="1"/>
  <c r="L511" i="14"/>
  <c r="A511" i="14" s="1"/>
  <c r="L510" i="14"/>
  <c r="A510" i="14" s="1"/>
  <c r="L509" i="14"/>
  <c r="A509" i="14" s="1"/>
  <c r="L508" i="14"/>
  <c r="A508" i="14" s="1"/>
  <c r="L507" i="14"/>
  <c r="A507" i="14" s="1"/>
  <c r="L506" i="14"/>
  <c r="A506" i="14" s="1"/>
  <c r="L505" i="14"/>
  <c r="A505" i="14" s="1"/>
  <c r="L504" i="14"/>
  <c r="A504" i="14" s="1"/>
  <c r="L503" i="14"/>
  <c r="A503" i="14" s="1"/>
  <c r="L502" i="14"/>
  <c r="A502" i="14" s="1"/>
  <c r="L501" i="14"/>
  <c r="A501" i="14" s="1"/>
  <c r="L500" i="14"/>
  <c r="A500" i="14" s="1"/>
  <c r="L499" i="14"/>
  <c r="A499" i="14" s="1"/>
  <c r="L498" i="14"/>
  <c r="A498" i="14" s="1"/>
  <c r="L497" i="14"/>
  <c r="A497" i="14" s="1"/>
  <c r="L496" i="14"/>
  <c r="A496" i="14" s="1"/>
  <c r="L495" i="14"/>
  <c r="A495" i="14" s="1"/>
  <c r="L494" i="14"/>
  <c r="A494" i="14" s="1"/>
  <c r="L493" i="14"/>
  <c r="A493" i="14" s="1"/>
  <c r="L492" i="14"/>
  <c r="A492" i="14" s="1"/>
  <c r="L491" i="14"/>
  <c r="A491" i="14" s="1"/>
  <c r="L490" i="14"/>
  <c r="A490" i="14" s="1"/>
  <c r="L489" i="14"/>
  <c r="A489" i="14" s="1"/>
  <c r="L488" i="14"/>
  <c r="A488" i="14" s="1"/>
  <c r="L487" i="14"/>
  <c r="A487" i="14" s="1"/>
  <c r="L486" i="14"/>
  <c r="A486" i="14" s="1"/>
  <c r="L485" i="14"/>
  <c r="A485" i="14" s="1"/>
  <c r="L484" i="14"/>
  <c r="A484" i="14" s="1"/>
  <c r="L483" i="14"/>
  <c r="A483" i="14" s="1"/>
  <c r="L482" i="14"/>
  <c r="A482" i="14" s="1"/>
  <c r="L481" i="14"/>
  <c r="A481" i="14" s="1"/>
  <c r="L480" i="14"/>
  <c r="A480" i="14" s="1"/>
  <c r="L479" i="14"/>
  <c r="A479" i="14" s="1"/>
  <c r="L478" i="14"/>
  <c r="A478" i="14" s="1"/>
  <c r="L477" i="14"/>
  <c r="A477" i="14" s="1"/>
  <c r="L476" i="14"/>
  <c r="A476" i="14" s="1"/>
  <c r="L475" i="14"/>
  <c r="A475" i="14" s="1"/>
  <c r="L474" i="14"/>
  <c r="A474" i="14" s="1"/>
  <c r="L473" i="14"/>
  <c r="A473" i="14" s="1"/>
  <c r="L472" i="14"/>
  <c r="A472" i="14" s="1"/>
  <c r="L471" i="14"/>
  <c r="A471" i="14" s="1"/>
  <c r="L470" i="14"/>
  <c r="A470" i="14" s="1"/>
  <c r="L469" i="14"/>
  <c r="A469" i="14" s="1"/>
  <c r="L468" i="14"/>
  <c r="A468" i="14" s="1"/>
  <c r="L467" i="14"/>
  <c r="A467" i="14" s="1"/>
  <c r="L466" i="14"/>
  <c r="A466" i="14" s="1"/>
  <c r="L465" i="14"/>
  <c r="A465" i="14" s="1"/>
  <c r="L464" i="14"/>
  <c r="A464" i="14" s="1"/>
  <c r="L463" i="14"/>
  <c r="A463" i="14" s="1"/>
  <c r="L462" i="14"/>
  <c r="A462" i="14" s="1"/>
  <c r="L461" i="14"/>
  <c r="A461" i="14" s="1"/>
  <c r="L460" i="14"/>
  <c r="A460" i="14" s="1"/>
  <c r="L459" i="14"/>
  <c r="A459" i="14" s="1"/>
  <c r="L458" i="14"/>
  <c r="A458" i="14" s="1"/>
  <c r="L457" i="14"/>
  <c r="A457" i="14" s="1"/>
  <c r="L456" i="14"/>
  <c r="A456" i="14" s="1"/>
  <c r="L455" i="14"/>
  <c r="A455" i="14" s="1"/>
  <c r="L454" i="14"/>
  <c r="A454" i="14" s="1"/>
  <c r="L453" i="14"/>
  <c r="A453" i="14" s="1"/>
  <c r="L452" i="14"/>
  <c r="A452" i="14" s="1"/>
  <c r="L451" i="14"/>
  <c r="A451" i="14" s="1"/>
  <c r="L450" i="14"/>
  <c r="A450" i="14" s="1"/>
  <c r="L449" i="14"/>
  <c r="A449" i="14" s="1"/>
  <c r="L448" i="14"/>
  <c r="A448" i="14" s="1"/>
  <c r="L447" i="14"/>
  <c r="A447" i="14" s="1"/>
  <c r="L446" i="14"/>
  <c r="A446" i="14" s="1"/>
  <c r="L445" i="14"/>
  <c r="A445" i="14" s="1"/>
  <c r="L444" i="14"/>
  <c r="A444" i="14" s="1"/>
  <c r="L443" i="14"/>
  <c r="A443" i="14" s="1"/>
  <c r="L442" i="14"/>
  <c r="A442" i="14" s="1"/>
  <c r="L441" i="14"/>
  <c r="A441" i="14" s="1"/>
  <c r="L440" i="14"/>
  <c r="A440" i="14" s="1"/>
  <c r="L439" i="14"/>
  <c r="A439" i="14" s="1"/>
  <c r="L438" i="14"/>
  <c r="A438" i="14" s="1"/>
  <c r="L437" i="14"/>
  <c r="A437" i="14" s="1"/>
  <c r="L436" i="14"/>
  <c r="A436" i="14" s="1"/>
  <c r="L435" i="14"/>
  <c r="A435" i="14" s="1"/>
  <c r="L434" i="14"/>
  <c r="A434" i="14" s="1"/>
  <c r="L433" i="14"/>
  <c r="A433" i="14" s="1"/>
  <c r="L432" i="14"/>
  <c r="A432" i="14" s="1"/>
  <c r="L431" i="14"/>
  <c r="A431" i="14" s="1"/>
  <c r="L430" i="14"/>
  <c r="A430" i="14" s="1"/>
  <c r="L429" i="14"/>
  <c r="A429" i="14" s="1"/>
  <c r="L428" i="14"/>
  <c r="A428" i="14" s="1"/>
  <c r="L427" i="14"/>
  <c r="A427" i="14" s="1"/>
  <c r="L426" i="14"/>
  <c r="A426" i="14" s="1"/>
  <c r="L425" i="14"/>
  <c r="A425" i="14" s="1"/>
  <c r="L424" i="14"/>
  <c r="A424" i="14" s="1"/>
  <c r="L423" i="14"/>
  <c r="A423" i="14" s="1"/>
  <c r="L422" i="14"/>
  <c r="A422" i="14" s="1"/>
  <c r="L421" i="14"/>
  <c r="A421" i="14" s="1"/>
  <c r="L420" i="14"/>
  <c r="A420" i="14" s="1"/>
  <c r="L419" i="14"/>
  <c r="A419" i="14" s="1"/>
  <c r="L418" i="14"/>
  <c r="A418" i="14" s="1"/>
  <c r="L417" i="14"/>
  <c r="A417" i="14" s="1"/>
  <c r="L416" i="14"/>
  <c r="A416" i="14" s="1"/>
  <c r="L415" i="14"/>
  <c r="A415" i="14" s="1"/>
  <c r="L414" i="14"/>
  <c r="A414" i="14" s="1"/>
  <c r="L413" i="14"/>
  <c r="A413" i="14" s="1"/>
  <c r="L412" i="14"/>
  <c r="A412" i="14" s="1"/>
  <c r="L411" i="14"/>
  <c r="A411" i="14" s="1"/>
  <c r="L410" i="14"/>
  <c r="A410" i="14" s="1"/>
  <c r="L409" i="14"/>
  <c r="A409" i="14" s="1"/>
  <c r="L408" i="14"/>
  <c r="A408" i="14" s="1"/>
  <c r="L407" i="14"/>
  <c r="A407" i="14" s="1"/>
  <c r="L406" i="14"/>
  <c r="A406" i="14" s="1"/>
  <c r="L405" i="14"/>
  <c r="A405" i="14" s="1"/>
  <c r="L404" i="14"/>
  <c r="A404" i="14" s="1"/>
  <c r="L403" i="14"/>
  <c r="A403" i="14" s="1"/>
  <c r="L402" i="14"/>
  <c r="A402" i="14" s="1"/>
  <c r="L401" i="14"/>
  <c r="A401" i="14" s="1"/>
  <c r="L400" i="14"/>
  <c r="A400" i="14" s="1"/>
  <c r="L399" i="14"/>
  <c r="A399" i="14" s="1"/>
  <c r="L398" i="14"/>
  <c r="A398" i="14" s="1"/>
  <c r="L397" i="14"/>
  <c r="A397" i="14" s="1"/>
  <c r="L396" i="14"/>
  <c r="A396" i="14" s="1"/>
  <c r="L395" i="14"/>
  <c r="A395" i="14" s="1"/>
  <c r="L394" i="14"/>
  <c r="A394" i="14" s="1"/>
  <c r="L393" i="14"/>
  <c r="A393" i="14" s="1"/>
  <c r="L392" i="14"/>
  <c r="A392" i="14" s="1"/>
  <c r="L391" i="14"/>
  <c r="A391" i="14" s="1"/>
  <c r="L390" i="14"/>
  <c r="A390" i="14" s="1"/>
  <c r="L389" i="14"/>
  <c r="A389" i="14" s="1"/>
  <c r="L388" i="14"/>
  <c r="A388" i="14" s="1"/>
  <c r="L387" i="14"/>
  <c r="A387" i="14" s="1"/>
  <c r="L386" i="14"/>
  <c r="A386" i="14" s="1"/>
  <c r="L385" i="14"/>
  <c r="A385" i="14" s="1"/>
  <c r="L384" i="14"/>
  <c r="A384" i="14" s="1"/>
  <c r="L383" i="14"/>
  <c r="A383" i="14" s="1"/>
  <c r="L382" i="14"/>
  <c r="A382" i="14" s="1"/>
  <c r="L381" i="14"/>
  <c r="A381" i="14" s="1"/>
  <c r="L380" i="14"/>
  <c r="A380" i="14" s="1"/>
  <c r="L379" i="14"/>
  <c r="A379" i="14" s="1"/>
  <c r="L378" i="14"/>
  <c r="A378" i="14" s="1"/>
  <c r="L377" i="14"/>
  <c r="A377" i="14" s="1"/>
  <c r="L376" i="14"/>
  <c r="A376" i="14" s="1"/>
  <c r="L375" i="14"/>
  <c r="A375" i="14" s="1"/>
  <c r="L374" i="14"/>
  <c r="A374" i="14" s="1"/>
  <c r="L373" i="14"/>
  <c r="A373" i="14" s="1"/>
  <c r="L372" i="14"/>
  <c r="A372" i="14" s="1"/>
  <c r="L371" i="14"/>
  <c r="A371" i="14" s="1"/>
  <c r="L370" i="14"/>
  <c r="A370" i="14" s="1"/>
  <c r="L369" i="14"/>
  <c r="A369" i="14" s="1"/>
  <c r="L368" i="14"/>
  <c r="A368" i="14" s="1"/>
  <c r="L367" i="14"/>
  <c r="A367" i="14" s="1"/>
  <c r="L366" i="14"/>
  <c r="A366" i="14" s="1"/>
  <c r="L365" i="14"/>
  <c r="A365" i="14" s="1"/>
  <c r="L364" i="14"/>
  <c r="A364" i="14" s="1"/>
  <c r="L363" i="14"/>
  <c r="A363" i="14" s="1"/>
  <c r="L362" i="14"/>
  <c r="A362" i="14" s="1"/>
  <c r="L361" i="14"/>
  <c r="A361" i="14" s="1"/>
  <c r="L360" i="14"/>
  <c r="A360" i="14" s="1"/>
  <c r="L359" i="14"/>
  <c r="A359" i="14" s="1"/>
  <c r="L358" i="14"/>
  <c r="A358" i="14" s="1"/>
  <c r="L357" i="14"/>
  <c r="A357" i="14" s="1"/>
  <c r="L356" i="14"/>
  <c r="A356" i="14" s="1"/>
  <c r="L355" i="14"/>
  <c r="A355" i="14" s="1"/>
  <c r="L354" i="14"/>
  <c r="A354" i="14" s="1"/>
  <c r="L353" i="14"/>
  <c r="A353" i="14" s="1"/>
  <c r="L352" i="14"/>
  <c r="A352" i="14" s="1"/>
  <c r="L351" i="14"/>
  <c r="A351" i="14" s="1"/>
  <c r="L350" i="14"/>
  <c r="A350" i="14" s="1"/>
  <c r="L349" i="14"/>
  <c r="A349" i="14" s="1"/>
  <c r="L348" i="14"/>
  <c r="A348" i="14" s="1"/>
  <c r="L347" i="14"/>
  <c r="A347" i="14" s="1"/>
  <c r="L346" i="14"/>
  <c r="A346" i="14" s="1"/>
  <c r="L345" i="14"/>
  <c r="A345" i="14" s="1"/>
  <c r="L344" i="14"/>
  <c r="A344" i="14" s="1"/>
  <c r="L343" i="14"/>
  <c r="A343" i="14" s="1"/>
  <c r="L342" i="14"/>
  <c r="A342" i="14" s="1"/>
  <c r="L341" i="14"/>
  <c r="A341" i="14" s="1"/>
  <c r="L340" i="14"/>
  <c r="A340" i="14" s="1"/>
  <c r="L339" i="14"/>
  <c r="A339" i="14" s="1"/>
  <c r="L338" i="14"/>
  <c r="A338" i="14" s="1"/>
  <c r="L337" i="14"/>
  <c r="A337" i="14" s="1"/>
  <c r="L336" i="14"/>
  <c r="A336" i="14" s="1"/>
  <c r="L335" i="14"/>
  <c r="A335" i="14" s="1"/>
  <c r="L334" i="14"/>
  <c r="A334" i="14" s="1"/>
  <c r="L333" i="14"/>
  <c r="A333" i="14" s="1"/>
  <c r="L332" i="14"/>
  <c r="A332" i="14" s="1"/>
  <c r="L331" i="14"/>
  <c r="A331" i="14" s="1"/>
  <c r="L330" i="14"/>
  <c r="A330" i="14" s="1"/>
  <c r="L329" i="14"/>
  <c r="A329" i="14" s="1"/>
  <c r="L328" i="14"/>
  <c r="A328" i="14" s="1"/>
  <c r="L327" i="14"/>
  <c r="A327" i="14" s="1"/>
  <c r="L326" i="14"/>
  <c r="A326" i="14" s="1"/>
  <c r="L325" i="14"/>
  <c r="A325" i="14" s="1"/>
  <c r="L324" i="14"/>
  <c r="A324" i="14" s="1"/>
  <c r="L323" i="14"/>
  <c r="A323" i="14" s="1"/>
  <c r="L322" i="14"/>
  <c r="A322" i="14" s="1"/>
  <c r="L321" i="14"/>
  <c r="A321" i="14" s="1"/>
  <c r="L320" i="14"/>
  <c r="A320" i="14" s="1"/>
  <c r="L319" i="14"/>
  <c r="A319" i="14" s="1"/>
  <c r="L318" i="14"/>
  <c r="A318" i="14" s="1"/>
  <c r="L317" i="14"/>
  <c r="A317" i="14" s="1"/>
  <c r="L316" i="14"/>
  <c r="A316" i="14" s="1"/>
  <c r="L315" i="14"/>
  <c r="A315" i="14" s="1"/>
  <c r="L314" i="14"/>
  <c r="A314" i="14" s="1"/>
  <c r="L313" i="14"/>
  <c r="A313" i="14" s="1"/>
  <c r="L312" i="14"/>
  <c r="A312" i="14" s="1"/>
  <c r="L311" i="14"/>
  <c r="A311" i="14" s="1"/>
  <c r="L310" i="14"/>
  <c r="A310" i="14" s="1"/>
  <c r="L309" i="14"/>
  <c r="A309" i="14" s="1"/>
  <c r="L308" i="14"/>
  <c r="A308" i="14" s="1"/>
  <c r="L307" i="14"/>
  <c r="A307" i="14" s="1"/>
  <c r="L306" i="14"/>
  <c r="A306" i="14" s="1"/>
  <c r="L305" i="14"/>
  <c r="A305" i="14" s="1"/>
  <c r="L304" i="14"/>
  <c r="A304" i="14" s="1"/>
  <c r="L303" i="14"/>
  <c r="A303" i="14" s="1"/>
  <c r="L302" i="14"/>
  <c r="A302" i="14" s="1"/>
  <c r="L301" i="14"/>
  <c r="A301" i="14" s="1"/>
  <c r="L300" i="14"/>
  <c r="A300" i="14" s="1"/>
  <c r="L299" i="14"/>
  <c r="A299" i="14" s="1"/>
  <c r="L298" i="14"/>
  <c r="A298" i="14" s="1"/>
  <c r="L297" i="14"/>
  <c r="A297" i="14" s="1"/>
  <c r="L296" i="14"/>
  <c r="A296" i="14" s="1"/>
  <c r="L295" i="14"/>
  <c r="A295" i="14" s="1"/>
  <c r="L294" i="14"/>
  <c r="A294" i="14" s="1"/>
  <c r="L293" i="14"/>
  <c r="A293" i="14" s="1"/>
  <c r="L292" i="14"/>
  <c r="A292" i="14" s="1"/>
  <c r="L291" i="14"/>
  <c r="A291" i="14" s="1"/>
  <c r="L290" i="14"/>
  <c r="A290" i="14" s="1"/>
  <c r="L289" i="14"/>
  <c r="A289" i="14" s="1"/>
  <c r="L288" i="14"/>
  <c r="A288" i="14" s="1"/>
  <c r="L287" i="14"/>
  <c r="A287" i="14" s="1"/>
  <c r="L286" i="14"/>
  <c r="A286" i="14" s="1"/>
  <c r="L285" i="14"/>
  <c r="A285" i="14" s="1"/>
  <c r="L284" i="14"/>
  <c r="A284" i="14" s="1"/>
  <c r="L283" i="14"/>
  <c r="A283" i="14" s="1"/>
  <c r="L282" i="14"/>
  <c r="A282" i="14" s="1"/>
  <c r="L281" i="14"/>
  <c r="A281" i="14" s="1"/>
  <c r="L280" i="14"/>
  <c r="A280" i="14" s="1"/>
  <c r="L279" i="14"/>
  <c r="A279" i="14" s="1"/>
  <c r="L278" i="14"/>
  <c r="A278" i="14" s="1"/>
  <c r="L277" i="14"/>
  <c r="A277" i="14" s="1"/>
  <c r="L276" i="14"/>
  <c r="A276" i="14" s="1"/>
  <c r="L275" i="14"/>
  <c r="A275" i="14" s="1"/>
  <c r="L274" i="14"/>
  <c r="A274" i="14" s="1"/>
  <c r="L273" i="14"/>
  <c r="A273" i="14" s="1"/>
  <c r="L272" i="14"/>
  <c r="A272" i="14" s="1"/>
  <c r="L271" i="14"/>
  <c r="A271" i="14" s="1"/>
  <c r="L270" i="14"/>
  <c r="A270" i="14" s="1"/>
  <c r="L269" i="14"/>
  <c r="A269" i="14" s="1"/>
  <c r="L268" i="14"/>
  <c r="A268" i="14" s="1"/>
  <c r="L267" i="14"/>
  <c r="A267" i="14" s="1"/>
  <c r="L266" i="14"/>
  <c r="A266" i="14" s="1"/>
  <c r="L265" i="14"/>
  <c r="A265" i="14" s="1"/>
  <c r="L264" i="14"/>
  <c r="A264" i="14" s="1"/>
  <c r="L263" i="14"/>
  <c r="A263" i="14" s="1"/>
  <c r="L262" i="14"/>
  <c r="A262" i="14" s="1"/>
  <c r="L261" i="14"/>
  <c r="A261" i="14" s="1"/>
  <c r="L260" i="14"/>
  <c r="A260" i="14" s="1"/>
  <c r="L259" i="14"/>
  <c r="A259" i="14" s="1"/>
  <c r="L258" i="14"/>
  <c r="A258" i="14" s="1"/>
  <c r="L257" i="14"/>
  <c r="A257" i="14" s="1"/>
  <c r="L256" i="14"/>
  <c r="A256" i="14" s="1"/>
  <c r="L255" i="14"/>
  <c r="A255" i="14" s="1"/>
  <c r="L254" i="14"/>
  <c r="A254" i="14" s="1"/>
  <c r="L253" i="14"/>
  <c r="A253" i="14" s="1"/>
  <c r="L252" i="14"/>
  <c r="A252" i="14" s="1"/>
  <c r="L251" i="14"/>
  <c r="A251" i="14" s="1"/>
  <c r="L250" i="14"/>
  <c r="A250" i="14" s="1"/>
  <c r="L249" i="14"/>
  <c r="A249" i="14" s="1"/>
  <c r="L248" i="14"/>
  <c r="A248" i="14" s="1"/>
  <c r="L247" i="14"/>
  <c r="A247" i="14" s="1"/>
  <c r="L246" i="14"/>
  <c r="A246" i="14" s="1"/>
  <c r="L245" i="14"/>
  <c r="A245" i="14" s="1"/>
  <c r="L244" i="14"/>
  <c r="A244" i="14" s="1"/>
  <c r="L243" i="14"/>
  <c r="A243" i="14" s="1"/>
  <c r="L242" i="14"/>
  <c r="A242" i="14" s="1"/>
  <c r="L241" i="14"/>
  <c r="A241" i="14" s="1"/>
  <c r="L240" i="14"/>
  <c r="A240" i="14" s="1"/>
  <c r="L239" i="14"/>
  <c r="A239" i="14" s="1"/>
  <c r="L238" i="14"/>
  <c r="A238" i="14" s="1"/>
  <c r="L237" i="14"/>
  <c r="A237" i="14" s="1"/>
  <c r="L236" i="14"/>
  <c r="A236" i="14" s="1"/>
  <c r="L235" i="14"/>
  <c r="A235" i="14" s="1"/>
  <c r="L234" i="14"/>
  <c r="A234" i="14" s="1"/>
  <c r="L233" i="14"/>
  <c r="A233" i="14" s="1"/>
  <c r="L232" i="14"/>
  <c r="A232" i="14" s="1"/>
  <c r="L231" i="14"/>
  <c r="A231" i="14" s="1"/>
  <c r="L230" i="14"/>
  <c r="A230" i="14" s="1"/>
  <c r="L229" i="14"/>
  <c r="A229" i="14" s="1"/>
  <c r="L228" i="14"/>
  <c r="A228" i="14" s="1"/>
  <c r="L227" i="14"/>
  <c r="A227" i="14" s="1"/>
  <c r="L226" i="14"/>
  <c r="A226" i="14" s="1"/>
  <c r="L225" i="14"/>
  <c r="A225" i="14" s="1"/>
  <c r="L224" i="14"/>
  <c r="A224" i="14" s="1"/>
  <c r="L223" i="14"/>
  <c r="A223" i="14" s="1"/>
  <c r="L222" i="14"/>
  <c r="A222" i="14" s="1"/>
  <c r="L221" i="14"/>
  <c r="A221" i="14" s="1"/>
  <c r="L220" i="14"/>
  <c r="A220" i="14" s="1"/>
  <c r="L219" i="14"/>
  <c r="A219" i="14" s="1"/>
  <c r="L218" i="14"/>
  <c r="A218" i="14" s="1"/>
  <c r="L217" i="14"/>
  <c r="A217" i="14" s="1"/>
  <c r="L216" i="14"/>
  <c r="A216" i="14" s="1"/>
  <c r="L215" i="14"/>
  <c r="A215" i="14" s="1"/>
  <c r="L214" i="14"/>
  <c r="A214" i="14" s="1"/>
  <c r="L213" i="14"/>
  <c r="A213" i="14" s="1"/>
  <c r="L212" i="14"/>
  <c r="A212" i="14" s="1"/>
  <c r="L211" i="14"/>
  <c r="A211" i="14" s="1"/>
  <c r="L210" i="14"/>
  <c r="A210" i="14" s="1"/>
  <c r="L209" i="14"/>
  <c r="A209" i="14" s="1"/>
  <c r="L208" i="14"/>
  <c r="A208" i="14" s="1"/>
  <c r="L207" i="14"/>
  <c r="A207" i="14" s="1"/>
  <c r="L206" i="14"/>
  <c r="A206" i="14" s="1"/>
  <c r="L205" i="14"/>
  <c r="A205" i="14" s="1"/>
  <c r="L204" i="14"/>
  <c r="A204" i="14" s="1"/>
  <c r="L203" i="14"/>
  <c r="A203" i="14" s="1"/>
  <c r="L202" i="14"/>
  <c r="A202" i="14" s="1"/>
  <c r="L201" i="14"/>
  <c r="A201" i="14" s="1"/>
  <c r="L200" i="14"/>
  <c r="A200" i="14" s="1"/>
  <c r="L199" i="14"/>
  <c r="A199" i="14" s="1"/>
  <c r="L198" i="14"/>
  <c r="A198" i="14" s="1"/>
  <c r="L197" i="14"/>
  <c r="A197" i="14" s="1"/>
  <c r="L196" i="14"/>
  <c r="A196" i="14" s="1"/>
  <c r="L195" i="14"/>
  <c r="A195" i="14" s="1"/>
  <c r="L194" i="14"/>
  <c r="A194" i="14" s="1"/>
  <c r="L193" i="14"/>
  <c r="A193" i="14" s="1"/>
  <c r="L192" i="14"/>
  <c r="A192" i="14" s="1"/>
  <c r="L191" i="14"/>
  <c r="A191" i="14" s="1"/>
  <c r="L190" i="14"/>
  <c r="A190" i="14" s="1"/>
  <c r="L189" i="14"/>
  <c r="A189" i="14" s="1"/>
  <c r="L188" i="14"/>
  <c r="A188" i="14" s="1"/>
  <c r="L187" i="14"/>
  <c r="A187" i="14" s="1"/>
  <c r="L186" i="14"/>
  <c r="A186" i="14" s="1"/>
  <c r="L185" i="14"/>
  <c r="A185" i="14" s="1"/>
  <c r="L184" i="14"/>
  <c r="A184" i="14" s="1"/>
  <c r="L183" i="14"/>
  <c r="A183" i="14" s="1"/>
  <c r="L182" i="14"/>
  <c r="A182" i="14" s="1"/>
  <c r="L181" i="14"/>
  <c r="A181" i="14" s="1"/>
  <c r="L180" i="14"/>
  <c r="A180" i="14" s="1"/>
  <c r="L179" i="14"/>
  <c r="A179" i="14" s="1"/>
  <c r="L178" i="14"/>
  <c r="A178" i="14" s="1"/>
  <c r="L177" i="14"/>
  <c r="A177" i="14" s="1"/>
  <c r="L176" i="14"/>
  <c r="A176" i="14" s="1"/>
  <c r="L175" i="14"/>
  <c r="A175" i="14" s="1"/>
  <c r="L174" i="14"/>
  <c r="A174" i="14" s="1"/>
  <c r="L173" i="14"/>
  <c r="A173" i="14" s="1"/>
  <c r="L172" i="14"/>
  <c r="A172" i="14" s="1"/>
  <c r="L171" i="14"/>
  <c r="A171" i="14" s="1"/>
  <c r="L170" i="14"/>
  <c r="A170" i="14" s="1"/>
  <c r="L169" i="14"/>
  <c r="A169" i="14" s="1"/>
  <c r="L168" i="14"/>
  <c r="A168" i="14" s="1"/>
  <c r="L167" i="14"/>
  <c r="A167" i="14" s="1"/>
  <c r="L166" i="14"/>
  <c r="A166" i="14" s="1"/>
  <c r="L165" i="14"/>
  <c r="A165" i="14" s="1"/>
  <c r="L164" i="14"/>
  <c r="A164" i="14" s="1"/>
  <c r="L163" i="14"/>
  <c r="A163" i="14" s="1"/>
  <c r="L162" i="14"/>
  <c r="A162" i="14" s="1"/>
  <c r="L161" i="14"/>
  <c r="A161" i="14" s="1"/>
  <c r="L160" i="14"/>
  <c r="A160" i="14" s="1"/>
  <c r="L159" i="14"/>
  <c r="A159" i="14" s="1"/>
  <c r="L158" i="14"/>
  <c r="A158" i="14" s="1"/>
  <c r="L157" i="14"/>
  <c r="A157" i="14" s="1"/>
  <c r="L156" i="14"/>
  <c r="A156" i="14" s="1"/>
  <c r="L155" i="14"/>
  <c r="A155" i="14" s="1"/>
  <c r="L154" i="14"/>
  <c r="A154" i="14" s="1"/>
  <c r="L153" i="14"/>
  <c r="A153" i="14" s="1"/>
  <c r="L152" i="14"/>
  <c r="A152" i="14" s="1"/>
  <c r="L151" i="14"/>
  <c r="A151" i="14" s="1"/>
  <c r="L150" i="14"/>
  <c r="A150" i="14" s="1"/>
  <c r="L149" i="14"/>
  <c r="A149" i="14" s="1"/>
  <c r="L148" i="14"/>
  <c r="A148" i="14" s="1"/>
  <c r="L147" i="14"/>
  <c r="A147" i="14" s="1"/>
  <c r="L146" i="14"/>
  <c r="A146" i="14" s="1"/>
  <c r="L145" i="14"/>
  <c r="A145" i="14" s="1"/>
  <c r="L144" i="14"/>
  <c r="A144" i="14" s="1"/>
  <c r="L143" i="14"/>
  <c r="A143" i="14" s="1"/>
  <c r="L142" i="14"/>
  <c r="A142" i="14" s="1"/>
  <c r="L141" i="14"/>
  <c r="A141" i="14" s="1"/>
  <c r="L140" i="14"/>
  <c r="A140" i="14" s="1"/>
  <c r="L139" i="14"/>
  <c r="A139" i="14" s="1"/>
  <c r="L138" i="14"/>
  <c r="A138" i="14" s="1"/>
  <c r="L137" i="14"/>
  <c r="A137" i="14" s="1"/>
  <c r="L136" i="14"/>
  <c r="A136" i="14" s="1"/>
  <c r="L135" i="14"/>
  <c r="A135" i="14" s="1"/>
  <c r="L134" i="14"/>
  <c r="A134" i="14" s="1"/>
  <c r="L133" i="14"/>
  <c r="A133" i="14" s="1"/>
  <c r="L132" i="14"/>
  <c r="A132" i="14" s="1"/>
  <c r="L131" i="14"/>
  <c r="A131" i="14" s="1"/>
  <c r="L130" i="14"/>
  <c r="A130" i="14" s="1"/>
  <c r="L129" i="14"/>
  <c r="A129" i="14" s="1"/>
  <c r="L128" i="14"/>
  <c r="A128" i="14" s="1"/>
  <c r="L127" i="14"/>
  <c r="A127" i="14" s="1"/>
  <c r="L126" i="14"/>
  <c r="A126" i="14" s="1"/>
  <c r="L125" i="14"/>
  <c r="A125" i="14" s="1"/>
  <c r="L124" i="14"/>
  <c r="A124" i="14" s="1"/>
  <c r="L123" i="14"/>
  <c r="A123" i="14" s="1"/>
  <c r="L122" i="14"/>
  <c r="A122" i="14" s="1"/>
  <c r="L121" i="14"/>
  <c r="A121" i="14" s="1"/>
  <c r="L120" i="14"/>
  <c r="A120" i="14" s="1"/>
  <c r="L119" i="14"/>
  <c r="A119" i="14" s="1"/>
  <c r="L118" i="14"/>
  <c r="A118" i="14" s="1"/>
  <c r="L117" i="14"/>
  <c r="A117" i="14" s="1"/>
  <c r="L116" i="14"/>
  <c r="A116" i="14" s="1"/>
  <c r="L115" i="14"/>
  <c r="A115" i="14" s="1"/>
  <c r="L114" i="14"/>
  <c r="A114" i="14" s="1"/>
  <c r="L113" i="14"/>
  <c r="A113" i="14" s="1"/>
  <c r="L112" i="14"/>
  <c r="A112" i="14" s="1"/>
  <c r="L111" i="14"/>
  <c r="A111" i="14" s="1"/>
  <c r="L110" i="14"/>
  <c r="A110" i="14" s="1"/>
  <c r="L109" i="14"/>
  <c r="A109" i="14" s="1"/>
  <c r="L108" i="14"/>
  <c r="A108" i="14" s="1"/>
  <c r="L107" i="14"/>
  <c r="A107" i="14" s="1"/>
  <c r="L106" i="14"/>
  <c r="A106" i="14" s="1"/>
  <c r="L105" i="14"/>
  <c r="A105" i="14" s="1"/>
  <c r="L104" i="14"/>
  <c r="A104" i="14" s="1"/>
  <c r="L103" i="14"/>
  <c r="A103" i="14" s="1"/>
  <c r="L102" i="14"/>
  <c r="A102" i="14" s="1"/>
  <c r="L101" i="14"/>
  <c r="A101" i="14" s="1"/>
  <c r="L100" i="14"/>
  <c r="A100" i="14" s="1"/>
  <c r="L99" i="14"/>
  <c r="A99" i="14" s="1"/>
  <c r="L98" i="14"/>
  <c r="A98" i="14" s="1"/>
  <c r="L97" i="14"/>
  <c r="A97" i="14" s="1"/>
  <c r="L96" i="14"/>
  <c r="A96" i="14" s="1"/>
  <c r="L95" i="14"/>
  <c r="A95" i="14" s="1"/>
  <c r="L94" i="14"/>
  <c r="A94" i="14" s="1"/>
  <c r="L93" i="14"/>
  <c r="A93" i="14" s="1"/>
  <c r="L92" i="14"/>
  <c r="A92" i="14" s="1"/>
  <c r="L91" i="14"/>
  <c r="A91" i="14" s="1"/>
  <c r="L90" i="14"/>
  <c r="A90" i="14" s="1"/>
  <c r="L89" i="14"/>
  <c r="A89" i="14" s="1"/>
  <c r="L88" i="14"/>
  <c r="A88" i="14" s="1"/>
  <c r="L87" i="14"/>
  <c r="A87" i="14" s="1"/>
  <c r="L86" i="14"/>
  <c r="A86" i="14" s="1"/>
  <c r="L85" i="14"/>
  <c r="A85" i="14" s="1"/>
  <c r="L84" i="14"/>
  <c r="A84" i="14" s="1"/>
  <c r="L83" i="14"/>
  <c r="A83" i="14" s="1"/>
  <c r="L82" i="14"/>
  <c r="A82" i="14" s="1"/>
  <c r="L81" i="14"/>
  <c r="A81" i="14" s="1"/>
  <c r="L80" i="14"/>
  <c r="A80" i="14" s="1"/>
  <c r="L79" i="14"/>
  <c r="A79" i="14" s="1"/>
  <c r="L78" i="14"/>
  <c r="A78" i="14" s="1"/>
  <c r="L77" i="14"/>
  <c r="A77" i="14" s="1"/>
  <c r="L76" i="14"/>
  <c r="A76" i="14" s="1"/>
  <c r="L75" i="14"/>
  <c r="A75" i="14" s="1"/>
  <c r="L74" i="14"/>
  <c r="A74" i="14" s="1"/>
  <c r="L73" i="14"/>
  <c r="A73" i="14" s="1"/>
  <c r="L72" i="14"/>
  <c r="A72" i="14" s="1"/>
  <c r="L71" i="14"/>
  <c r="A71" i="14" s="1"/>
  <c r="L70" i="14"/>
  <c r="A70" i="14" s="1"/>
  <c r="L69" i="14"/>
  <c r="A69" i="14" s="1"/>
  <c r="L68" i="14"/>
  <c r="A68" i="14" s="1"/>
  <c r="L67" i="14"/>
  <c r="A67" i="14" s="1"/>
  <c r="L66" i="14"/>
  <c r="A66" i="14" s="1"/>
  <c r="L65" i="14"/>
  <c r="A65" i="14" s="1"/>
  <c r="L64" i="14"/>
  <c r="A64" i="14" s="1"/>
  <c r="L63" i="14"/>
  <c r="A63" i="14" s="1"/>
  <c r="L62" i="14"/>
  <c r="A62" i="14" s="1"/>
  <c r="L61" i="14"/>
  <c r="A61" i="14" s="1"/>
  <c r="L60" i="14"/>
  <c r="A60" i="14" s="1"/>
  <c r="L59" i="14"/>
  <c r="A59" i="14" s="1"/>
  <c r="L58" i="14"/>
  <c r="A58" i="14" s="1"/>
  <c r="L57" i="14"/>
  <c r="A57" i="14" s="1"/>
  <c r="L56" i="14"/>
  <c r="A56" i="14" s="1"/>
  <c r="L55" i="14"/>
  <c r="A55" i="14" s="1"/>
  <c r="L54" i="14"/>
  <c r="A54" i="14" s="1"/>
  <c r="L53" i="14"/>
  <c r="A53" i="14" s="1"/>
  <c r="L52" i="14"/>
  <c r="A52" i="14" s="1"/>
  <c r="L51" i="14"/>
  <c r="A51" i="14" s="1"/>
  <c r="L50" i="14"/>
  <c r="A50" i="14" s="1"/>
  <c r="L49" i="14"/>
  <c r="A49" i="14" s="1"/>
  <c r="L48" i="14"/>
  <c r="A48" i="14" s="1"/>
  <c r="L47" i="14"/>
  <c r="A47" i="14" s="1"/>
  <c r="L46" i="14"/>
  <c r="A46" i="14" s="1"/>
  <c r="L45" i="14"/>
  <c r="A45" i="14" s="1"/>
  <c r="L44" i="14"/>
  <c r="A44" i="14" s="1"/>
  <c r="L43" i="14"/>
  <c r="A43" i="14" s="1"/>
  <c r="L42" i="14"/>
  <c r="A42" i="14" s="1"/>
  <c r="L41" i="14"/>
  <c r="A41" i="14" s="1"/>
  <c r="L40" i="14"/>
  <c r="A40" i="14" s="1"/>
  <c r="L39" i="14"/>
  <c r="A39" i="14" s="1"/>
  <c r="L38" i="14"/>
  <c r="A38" i="14" s="1"/>
  <c r="L37" i="14"/>
  <c r="A37" i="14" s="1"/>
  <c r="L36" i="14"/>
  <c r="A36" i="14" s="1"/>
  <c r="L35" i="14"/>
  <c r="A35" i="14" s="1"/>
  <c r="L34" i="14"/>
  <c r="A34" i="14" s="1"/>
  <c r="L33" i="14"/>
  <c r="A33" i="14" s="1"/>
  <c r="L32" i="14"/>
  <c r="A32" i="14" s="1"/>
  <c r="L31" i="14"/>
  <c r="A31" i="14" s="1"/>
  <c r="L30" i="14"/>
  <c r="A30" i="14" s="1"/>
  <c r="L29" i="14"/>
  <c r="A29" i="14" s="1"/>
  <c r="L28" i="14"/>
  <c r="A28" i="14" s="1"/>
  <c r="L27" i="14"/>
  <c r="A27" i="14" s="1"/>
  <c r="L26" i="14"/>
  <c r="A26" i="14" s="1"/>
  <c r="L25" i="14"/>
  <c r="A25" i="14" s="1"/>
  <c r="L24" i="14"/>
  <c r="A24" i="14" s="1"/>
  <c r="L23" i="14"/>
  <c r="A23" i="14" s="1"/>
  <c r="L22" i="14"/>
  <c r="A22" i="14" s="1"/>
  <c r="L21" i="14"/>
  <c r="A21" i="14" s="1"/>
  <c r="L20" i="14"/>
  <c r="A20" i="14" s="1"/>
  <c r="L19" i="14"/>
  <c r="A19" i="14" s="1"/>
  <c r="L18" i="14"/>
  <c r="A18" i="14" s="1"/>
  <c r="L17" i="14"/>
  <c r="A17" i="14" s="1"/>
  <c r="L16" i="14"/>
  <c r="A16" i="14" s="1"/>
  <c r="L15" i="14"/>
  <c r="A15" i="14" s="1"/>
  <c r="L14" i="14"/>
  <c r="A14" i="14" s="1"/>
  <c r="L13" i="14"/>
  <c r="A13" i="14" s="1"/>
  <c r="L12" i="14"/>
  <c r="A12" i="14" s="1"/>
  <c r="L11" i="14"/>
  <c r="A11" i="14" s="1"/>
  <c r="L10" i="14"/>
  <c r="A10" i="14" s="1"/>
  <c r="L9" i="14"/>
  <c r="A9" i="14" s="1"/>
  <c r="L8" i="14"/>
  <c r="A8" i="14" s="1"/>
  <c r="L7" i="14"/>
  <c r="A7" i="14" s="1"/>
  <c r="L6" i="14"/>
  <c r="A6" i="14" s="1"/>
  <c r="L5" i="14"/>
  <c r="A5" i="14" s="1"/>
  <c r="L4" i="14"/>
  <c r="A4" i="14" s="1"/>
  <c r="L3" i="14"/>
  <c r="A3" i="14" s="1"/>
  <c r="L2" i="14"/>
  <c r="A2" i="14" s="1"/>
  <c r="L4078" i="14"/>
  <c r="A4078" i="14" s="1"/>
  <c r="C196" i="4" l="1"/>
  <c r="C194" i="4"/>
  <c r="C11" i="4"/>
  <c r="G8" i="4"/>
  <c r="D14" i="13" l="1"/>
  <c r="D13" i="13"/>
  <c r="D12" i="13"/>
  <c r="D11" i="13"/>
  <c r="D10" i="13"/>
  <c r="A17" i="13" l="1"/>
  <c r="B17" i="13" s="1"/>
  <c r="L17" i="12" l="1"/>
  <c r="M17" i="12" s="1"/>
  <c r="L11" i="12"/>
  <c r="M11" i="12" s="1"/>
  <c r="L10" i="12"/>
  <c r="M10" i="12" s="1"/>
  <c r="L8" i="12"/>
  <c r="M8" i="12" s="1"/>
  <c r="L6" i="12"/>
  <c r="M6" i="12" s="1"/>
  <c r="D40" i="13"/>
  <c r="D33" i="13"/>
  <c r="D39" i="13"/>
  <c r="D32" i="13"/>
  <c r="D38" i="13"/>
  <c r="D34" i="13"/>
  <c r="L7" i="12"/>
  <c r="M7" i="12" s="1"/>
  <c r="L5" i="12"/>
  <c r="M5" i="12" s="1"/>
  <c r="L18" i="12"/>
  <c r="M18" i="12" s="1"/>
  <c r="L9" i="12"/>
  <c r="M9" i="12" s="1"/>
  <c r="L15" i="12"/>
  <c r="M15" i="12" s="1"/>
  <c r="L22" i="12"/>
  <c r="M22" i="12" s="1"/>
  <c r="L19" i="12"/>
  <c r="M19" i="12" s="1"/>
  <c r="L14" i="12"/>
  <c r="M14" i="12" s="1"/>
  <c r="L24" i="12"/>
  <c r="M24" i="12" s="1"/>
  <c r="L23" i="12"/>
  <c r="M23" i="12" s="1"/>
  <c r="L12" i="12"/>
  <c r="M12" i="12" s="1"/>
  <c r="L13" i="12"/>
  <c r="M13" i="12" s="1"/>
  <c r="L20" i="12"/>
  <c r="M20" i="12" s="1"/>
  <c r="L16" i="12"/>
  <c r="M16" i="12" s="1"/>
  <c r="L21" i="12"/>
  <c r="M21" i="12" s="1"/>
  <c r="L25" i="12"/>
  <c r="M25" i="12" s="1"/>
  <c r="E32" i="13" l="1"/>
  <c r="E38" i="13"/>
  <c r="G38" i="13" s="1"/>
  <c r="E39" i="13"/>
  <c r="G39" i="13" s="1"/>
  <c r="E34" i="13"/>
  <c r="G34" i="13" s="1"/>
  <c r="E33" i="13"/>
  <c r="G33" i="13" s="1"/>
  <c r="E40" i="13"/>
  <c r="G40" i="13" s="1"/>
  <c r="F40" i="13" s="1"/>
  <c r="M4" i="12"/>
  <c r="B27" i="13" s="1"/>
  <c r="F34" i="13" l="1"/>
  <c r="B47" i="13" s="1"/>
  <c r="F39" i="13"/>
  <c r="B49" i="13" s="1"/>
  <c r="F38" i="13"/>
  <c r="B48" i="13" s="1"/>
  <c r="F33" i="13"/>
  <c r="B45" i="13" s="1"/>
  <c r="G32" i="13"/>
  <c r="F32" i="13" s="1"/>
  <c r="B42" i="13" s="1"/>
</calcChain>
</file>

<file path=xl/sharedStrings.xml><?xml version="1.0" encoding="utf-8"?>
<sst xmlns="http://schemas.openxmlformats.org/spreadsheetml/2006/main" count="25059" uniqueCount="551">
  <si>
    <t>ASPECTOS AMBIENTLES</t>
  </si>
  <si>
    <t>IMPACTOS AMBIENTALES</t>
  </si>
  <si>
    <t>Aire</t>
  </si>
  <si>
    <t>Agua</t>
  </si>
  <si>
    <t>Suelo</t>
  </si>
  <si>
    <t>Flora y Fauna</t>
  </si>
  <si>
    <t>Agua y Suelo</t>
  </si>
  <si>
    <t>Todos</t>
  </si>
  <si>
    <t>Parámetros de calificación</t>
  </si>
  <si>
    <t>Valor</t>
  </si>
  <si>
    <t>Nivel cualitativo</t>
  </si>
  <si>
    <t>Actividad</t>
  </si>
  <si>
    <t>Aspecto ambiental</t>
  </si>
  <si>
    <t>Impacto ambiental</t>
  </si>
  <si>
    <t xml:space="preserve">Recurso </t>
  </si>
  <si>
    <t>Tipo de impacto</t>
  </si>
  <si>
    <t>Importancia</t>
  </si>
  <si>
    <t>ACTIVIDADES</t>
  </si>
  <si>
    <t>CONTROLES OPERACIONALES</t>
  </si>
  <si>
    <t>5=Media:la posibilidad que suceda es regular</t>
  </si>
  <si>
    <t>10=Alta: es muy posible que suceda en cualquier momento</t>
  </si>
  <si>
    <t>Probabilidad (P)</t>
  </si>
  <si>
    <t>Clase de efecto</t>
  </si>
  <si>
    <t>Moderado positivo</t>
  </si>
  <si>
    <t>Alto positivo</t>
  </si>
  <si>
    <t>1. OBJETIVO</t>
  </si>
  <si>
    <t>4. CONTROLES OPERACIONALES</t>
  </si>
  <si>
    <t>P</t>
  </si>
  <si>
    <t>D</t>
  </si>
  <si>
    <t>TI</t>
  </si>
  <si>
    <t>Centros Día</t>
  </si>
  <si>
    <t>Centros Noche</t>
  </si>
  <si>
    <t>Comisarías de Familia</t>
  </si>
  <si>
    <t>Centros de Desarrollo Comunitario</t>
  </si>
  <si>
    <t>Rango deimportancia 
(Impacto negativo (-))</t>
  </si>
  <si>
    <t>Leve negativo</t>
  </si>
  <si>
    <t>Moderado negativo</t>
  </si>
  <si>
    <t>Alto negativo</t>
  </si>
  <si>
    <t>Rango de importancia
(Impacto positivov (+))</t>
  </si>
  <si>
    <t>Leve positivo</t>
  </si>
  <si>
    <t>3. ANÁLISIS DE LA MATRIZ DE ASPECTOS E IMPACTOS DE LA UNIDAD OPERATIVA</t>
  </si>
  <si>
    <t>Comedores comunitarios</t>
  </si>
  <si>
    <t>Jardín Infantil Diurno</t>
  </si>
  <si>
    <t>Jardín Infantil Nocturno</t>
  </si>
  <si>
    <t>Casa de pensamiento intercultural</t>
  </si>
  <si>
    <t>Centros Amar</t>
  </si>
  <si>
    <t>Centros Forjar</t>
  </si>
  <si>
    <t>Casas de la juventud</t>
  </si>
  <si>
    <t>Centros de Protección Social</t>
  </si>
  <si>
    <t>Centros Crecer</t>
  </si>
  <si>
    <t>Centros Integrarte – atención externa.</t>
  </si>
  <si>
    <t>Centro Renacer</t>
  </si>
  <si>
    <t>Centro de Atención Transitoria</t>
  </si>
  <si>
    <t>Unidad contra la discriminación</t>
  </si>
  <si>
    <t>Centro Proteger</t>
  </si>
  <si>
    <t>Enlace social</t>
  </si>
  <si>
    <t>SERVICIOS FUNDAMENTALES DE LA ENTIDAD</t>
  </si>
  <si>
    <t>Servicio</t>
  </si>
  <si>
    <t>Infancia</t>
  </si>
  <si>
    <t>Juventud</t>
  </si>
  <si>
    <t>Vejez</t>
  </si>
  <si>
    <t>Discapacidad</t>
  </si>
  <si>
    <t>LGBTI</t>
  </si>
  <si>
    <t>Fortalecimiento</t>
  </si>
  <si>
    <t>Fecha de evaluación/revisión</t>
  </si>
  <si>
    <t>Impacto positivo</t>
  </si>
  <si>
    <t>Impacto Negativo</t>
  </si>
  <si>
    <t>(+)1=Positivo</t>
  </si>
  <si>
    <t>(-)1=Negativo</t>
  </si>
  <si>
    <t>Cuando el impacto afecta el entorno del área de la unidad operativa.</t>
  </si>
  <si>
    <t>Cuando el impacto afecta el entorno del área de la localidad.</t>
  </si>
  <si>
    <t>Cuando el impacto afecta el entorno del área de dos o más localidades.</t>
  </si>
  <si>
    <t>Existe una posibilidad muy remota que se presente.</t>
  </si>
  <si>
    <t>La posibilidad que suceda es regular.</t>
  </si>
  <si>
    <t>Es muy posible que suceda en cualquier momento.</t>
  </si>
  <si>
    <t>El tiempo de permanencia del impacto es largo o permanente ≥ 4 años.</t>
  </si>
  <si>
    <t xml:space="preserve">Se considera la permanencia del impacto dentro de un tiempo moderado de ≥ 1 año  a &lt; 4 años. </t>
  </si>
  <si>
    <t>El efecto del impacto durará en un lapso de tiempo muy pequeño (&lt; 1 año).</t>
  </si>
  <si>
    <t xml:space="preserve">Imposibilidad de retornar a sus condiciones iniciales o similares. </t>
  </si>
  <si>
    <t xml:space="preserve">1=Baja: cantidad mínima del recurso alterado. </t>
  </si>
  <si>
    <t xml:space="preserve">Cantidad mínima del recurso alterado. </t>
  </si>
  <si>
    <t xml:space="preserve">5=Moderada: cantidad media del recurso alterado. </t>
  </si>
  <si>
    <t xml:space="preserve">Cantidad media del recurso alterado. </t>
  </si>
  <si>
    <t xml:space="preserve">10=Alta: cantidad elevada del recurso alterado. </t>
  </si>
  <si>
    <t xml:space="preserve">Cantidad elevada del recurso alterado. </t>
  </si>
  <si>
    <t>Descripción</t>
  </si>
  <si>
    <t>5=Local: se presenta dentro de la localidad</t>
  </si>
  <si>
    <t>1=Puntual: se presenta dentro de la unidad operativa</t>
  </si>
  <si>
    <t>10=Regional: se presenta más allá del área de la localidad</t>
  </si>
  <si>
    <t>1=Baja: probabilidad remota que suceda</t>
  </si>
  <si>
    <t>1=Corto plazo: efecto del impacto por un lapso de tiempo (&lt; 1 año)</t>
  </si>
  <si>
    <t xml:space="preserve">5=Mediano plazo:  efecto del impacto por un lapso de tiempo ≥ 1 años  a &lt; 4 años </t>
  </si>
  <si>
    <t>10=Largo plazo:  efecto del impacto por un lapso de tiempo ≥ 4 años o permanente</t>
  </si>
  <si>
    <t>Códigos Sirbe</t>
  </si>
  <si>
    <t>CÓDIGOS SIRBE</t>
  </si>
  <si>
    <t xml:space="preserve">122202- </t>
  </si>
  <si>
    <t>CAMPOS DENTRO DE LA MATRIZ</t>
  </si>
  <si>
    <t>CAMPOS DE ENCABEZADO</t>
  </si>
  <si>
    <t>Aspecto Ambiental</t>
  </si>
  <si>
    <t>Impacto Ambiental</t>
  </si>
  <si>
    <t>Recurso</t>
  </si>
  <si>
    <t>Controles operacionales</t>
  </si>
  <si>
    <t>Escoger dentro de la lista desplegable la Duración con la que se presenta el impacto ambiental (Corto plazo, Mediano plazo, Largo plazo)</t>
  </si>
  <si>
    <t>Escoger dentro de lista desplegable el servicio prestado a evaluar.</t>
  </si>
  <si>
    <t>Escribir el nombre de las personas encargadas de realizar la identificación y evaluación de los aspectos e impactos de la Matriz.</t>
  </si>
  <si>
    <t>Escribir la fecha en la se realiza la evaluación y/o revisión del Formato.</t>
  </si>
  <si>
    <t>Escoger dentro de la lista desplegable la actividad que se presenta dentro de la prestación del servicio.</t>
  </si>
  <si>
    <t>Escoger dentro de la lista desplegable el recurso ambiental que se ve alterado por el impacto ambiental.</t>
  </si>
  <si>
    <t>Escoger dentro de la lista desplegable la Probabilidad con la que se presenta el impacto ambiental (Baja, Media, Alta).</t>
  </si>
  <si>
    <t>Servicio Fundamental de la Entidad.</t>
  </si>
  <si>
    <t>Servicio.</t>
  </si>
  <si>
    <t>Fecha de evaluación/revisión.</t>
  </si>
  <si>
    <t>INFORME DE LA MATRIZ</t>
  </si>
  <si>
    <t>CAMPOS A DILIGENCIAR EN LA MATRIZ</t>
  </si>
  <si>
    <t>DESCRIPCIÓN</t>
  </si>
  <si>
    <t>121212- 121590- 121790</t>
  </si>
  <si>
    <t>110- 146- 1070- 1071- 1074- 1078- 1086- 1098- 111519- 113531- 120028- 120029- 120031- 120868- 120869- 121803- 121804</t>
  </si>
  <si>
    <t>121692- 121693- 121884</t>
  </si>
  <si>
    <t>122015- 122016- 122017- 122018- 122019- 122020</t>
  </si>
  <si>
    <t>Escoger dentro de la lista desplegable si el impacto es positivo (benéfico) o negativo (perjudicial) al recurso.</t>
  </si>
  <si>
    <t>Servicios Administrativos</t>
  </si>
  <si>
    <t>Administrativos</t>
  </si>
  <si>
    <t>Subdirecciones locales y Sedes administrativas</t>
  </si>
  <si>
    <t>121737- 121815- 121840- 122201- 122199- 122226</t>
  </si>
  <si>
    <t>Nombres del Equipo Evaluador.</t>
  </si>
  <si>
    <t>Codificación Interna</t>
  </si>
  <si>
    <t>Regularidad</t>
  </si>
  <si>
    <t>Cre-Siendo en Familia en la ruralidad</t>
  </si>
  <si>
    <t>Apoyos económicos</t>
  </si>
  <si>
    <t>Centros Avanzar</t>
  </si>
  <si>
    <t>Centros Integrarte – atención interna</t>
  </si>
  <si>
    <t>Contacto y atención en calle</t>
  </si>
  <si>
    <t>Comunidad de vida</t>
  </si>
  <si>
    <t>Centro de formación para el desarrollo de capacidades académicas, ocupacionales y artísticas.</t>
  </si>
  <si>
    <t>Atención Integral a la diversidad sexual y de géneros</t>
  </si>
  <si>
    <t>Atención social y gestión del riesgo</t>
  </si>
  <si>
    <t>Complementación Alimentaria.</t>
  </si>
  <si>
    <t>Cre-Siendo en Familia</t>
  </si>
  <si>
    <t>Normatividad</t>
  </si>
  <si>
    <t>A</t>
  </si>
  <si>
    <t>Recuperabilidad</t>
  </si>
  <si>
    <t>Probabilidad</t>
  </si>
  <si>
    <t>Cantidad</t>
  </si>
  <si>
    <t>El componente o recurso alterado, puede retornar a unas condiciones originales o similares a las iniciales, por sí mismo o con actividades humanas tendientes a restablecer estas condiciones.</t>
  </si>
  <si>
    <t xml:space="preserve">Disminución del efecto a través de medidas antrópicas de control para recuperar un estándar determinado.  </t>
  </si>
  <si>
    <t>1=Reversible: condiciones originales o similares a las iniciales.</t>
  </si>
  <si>
    <t>5=Recuperable: disminución del efecto mediante medidas de control.</t>
  </si>
  <si>
    <t>10=Irreversible: imposibilidad de retornar a sus condiciones iniciales o similares.</t>
  </si>
  <si>
    <t>REGULARIDAD</t>
  </si>
  <si>
    <t>Normal: recurrente o frecuente.</t>
  </si>
  <si>
    <t>Anormal: poco frecuente.</t>
  </si>
  <si>
    <t>Emergencia: de forma impredecible.</t>
  </si>
  <si>
    <t>1 Consumo de agua.</t>
  </si>
  <si>
    <t>2 Consumo de combustibles.</t>
  </si>
  <si>
    <t>3 Consumo de energía eléctrica.</t>
  </si>
  <si>
    <t>Alcance (A)</t>
  </si>
  <si>
    <t xml:space="preserve">Alcance </t>
  </si>
  <si>
    <t>Duración</t>
  </si>
  <si>
    <t>R</t>
  </si>
  <si>
    <t>C</t>
  </si>
  <si>
    <t>N</t>
  </si>
  <si>
    <t>2 Afectación a la flora.</t>
  </si>
  <si>
    <t>3 Afectación a la salud humana.</t>
  </si>
  <si>
    <t>4 Agotamiento de los recursos naturales.</t>
  </si>
  <si>
    <t>5 Alteración del ambiente de trabajo.</t>
  </si>
  <si>
    <t>6 Aumento de conciencia ambiental.</t>
  </si>
  <si>
    <t>7 Conservación de flora y fauna.</t>
  </si>
  <si>
    <t>8 Contaminación al recurso aire.</t>
  </si>
  <si>
    <t>9 Contaminación del recurso agua.</t>
  </si>
  <si>
    <t>10 Contaminación del recurso suelo.</t>
  </si>
  <si>
    <t>16 Reducción de residuos sólidos al relleno sanitario.</t>
  </si>
  <si>
    <t>17 Reducción del consumo de agua.</t>
  </si>
  <si>
    <t>Escoger dentro de la lista desplegable la regularidad con la que se presenta la  actividad escogida previamente.</t>
  </si>
  <si>
    <t>Normatividad (N)</t>
  </si>
  <si>
    <t>Cantidad (C)</t>
  </si>
  <si>
    <t>Escoger dentro de la lista desplegable la Recuperabilidad con la que se presenta el impacto ambiental (Reversible, Recuperable, Irreversible)</t>
  </si>
  <si>
    <t>Escoger dentro de la lista desplegable la Cantidad con la que se presenta el impacto ambiental (Baja, Moderada, Alta)</t>
  </si>
  <si>
    <t>Escoger dentro de la lista desplegable si el aspecto ambiental analizado Tiene o No tiene normatividad.</t>
  </si>
  <si>
    <t xml:space="preserve">Recuperabilidad </t>
  </si>
  <si>
    <t>El control operacional de los impactos identificados hace referencia a establecer medidas que pueden ser de prevención, mitigación, corrección y/o compensación (recuperación), dependiendo de los impactos generados por las actividades de la Unidad operativa. Así mismo, los controles operacionales se implementan con base a los planes, programas, políticas, procedimientos y demás lineamientos ambientales, con los que la Entidad cuenta y se articula a la vez con el Plan de Desarrollo Distrital y la normatividad vigente aplicable.</t>
  </si>
  <si>
    <t>21-87-106-143-222-224-245-113315-113370-113372-113373-121102-121106</t>
  </si>
  <si>
    <t>Escoger dentro de la lista desplegable el (los) aspecto(s) ambiental(es) que se genera a partir del desarrollo de la actividad escogida previamente.</t>
  </si>
  <si>
    <t>Escoger dentro de la lista desplegable el (los) impacto(s) ambiental(es) relacionado al aspecto y al cual se realizará la evaluación.</t>
  </si>
  <si>
    <t>1 Administrativas (Ej: uso de elementos de oficina).</t>
  </si>
  <si>
    <t>2 Higiene personal (Ej: cambio de pañales, lavarse los dientes, acudir al baño).</t>
  </si>
  <si>
    <t>3 Jardinería y Siembra (Ej: podas, compostaje, agricultura, jardines verticales).</t>
  </si>
  <si>
    <t>4 Limpieza, Lavado y Desinfección (Ej: instalaciones, lavandería, menaje, trampas de grasas, piscinas).</t>
  </si>
  <si>
    <t>5 Uso de elementos con características de peligrosidad (Ej: corrosivos: pilas; inflamable: aerosoles; tóxicas: hipoclorito; biológico infeccioso: objetos cortopunzantes).</t>
  </si>
  <si>
    <t>6 Uso de UPS (Sistema de Energía Ininterrumpida).</t>
  </si>
  <si>
    <t>7 Pedagógicas.</t>
  </si>
  <si>
    <t>8 Preparación y/o Cocción de Alimentos.</t>
  </si>
  <si>
    <t>9 Control de vectores (Ej: desratización, desinsectación, Fumigación).</t>
  </si>
  <si>
    <t>10 Uso de Publicidad Exterior Visual.</t>
  </si>
  <si>
    <t>11 Reforzamiento, Mantenimiento y Construcción de Infraestructura, y manejo de bienes de Consumo.</t>
  </si>
  <si>
    <t>12 Uso de transporte terrestre.</t>
  </si>
  <si>
    <t>13 Uso de equipos industriales (Ej: lavadora industrial, motobombas, plantas eléctricas, calderas, calderines).</t>
  </si>
  <si>
    <t>14 Tratamiento de aguas residuales.</t>
  </si>
  <si>
    <t>15 Potabilización de agua.</t>
  </si>
  <si>
    <t>17 Uso de sistemas no convencionales para las condiciones ambientales (Ej: SCALL, paneles solares, elementos para insonorización, sistemas ahorradores).</t>
  </si>
  <si>
    <t xml:space="preserve"> </t>
  </si>
  <si>
    <t>1 Afectación a la fauna.</t>
  </si>
  <si>
    <t>RECURSOS NATURALES</t>
  </si>
  <si>
    <t>SERVICIOS FUNDAMENTALES</t>
  </si>
  <si>
    <t>Centro Abrazar</t>
  </si>
  <si>
    <r>
      <rPr>
        <b/>
        <sz val="11"/>
        <color theme="1"/>
        <rFont val="Calibri Light"/>
        <family val="2"/>
        <scheme val="major"/>
      </rPr>
      <t xml:space="preserve">Tipo de impacto: </t>
    </r>
    <r>
      <rPr>
        <sz val="11"/>
        <color theme="1"/>
        <rFont val="Calibri Light"/>
        <family val="2"/>
        <scheme val="major"/>
      </rPr>
      <t>hace referencia al carácter benéfico (positivo (+)) o perjudicial (negativo (-)) del impacto identificado sobre el recurso o el ambiente.</t>
    </r>
  </si>
  <si>
    <r>
      <t xml:space="preserve">Alcance (A): </t>
    </r>
    <r>
      <rPr>
        <sz val="11"/>
        <color theme="1"/>
        <rFont val="Calibri Light"/>
        <family val="2"/>
        <scheme val="major"/>
      </rPr>
      <t>se refiere al área de influencia del impacto, en relación con el entorno donde se genera.</t>
    </r>
  </si>
  <si>
    <r>
      <rPr>
        <b/>
        <sz val="11"/>
        <color theme="1"/>
        <rFont val="Calibri Light"/>
        <family val="2"/>
        <scheme val="major"/>
      </rPr>
      <t>Probabilidad (P):</t>
    </r>
    <r>
      <rPr>
        <sz val="11"/>
        <color theme="1"/>
        <rFont val="Calibri Light"/>
        <family val="2"/>
        <scheme val="major"/>
      </rPr>
      <t xml:space="preserve"> hace referencia a la posibilidad de que se presente el impacto. </t>
    </r>
  </si>
  <si>
    <r>
      <rPr>
        <b/>
        <sz val="11"/>
        <color theme="1"/>
        <rFont val="Calibri Light"/>
        <family val="2"/>
        <scheme val="major"/>
      </rPr>
      <t xml:space="preserve">Duración (D): </t>
    </r>
    <r>
      <rPr>
        <sz val="11"/>
        <color theme="1"/>
        <rFont val="Calibri Light"/>
        <family val="2"/>
        <scheme val="major"/>
      </rPr>
      <t xml:space="preserve">indica el tiempo que permanecerá el efecto del impacto sobre el ambiente. </t>
    </r>
  </si>
  <si>
    <r>
      <rPr>
        <b/>
        <sz val="11"/>
        <color theme="1"/>
        <rFont val="Calibri Light"/>
        <family val="2"/>
        <scheme val="major"/>
      </rPr>
      <t>Recuperabilidad (R):</t>
    </r>
    <r>
      <rPr>
        <sz val="11"/>
        <color theme="1"/>
        <rFont val="Calibri Light"/>
        <family val="2"/>
        <scheme val="major"/>
      </rPr>
      <t xml:space="preserve"> es la capacidad del componente o recurso alterado por el impacto, de recuperar sus condiciones iniciales o similares, por sí mismo o por medio de la intervención de actividades antrópicas.</t>
    </r>
  </si>
  <si>
    <r>
      <rPr>
        <b/>
        <sz val="11"/>
        <color theme="1"/>
        <rFont val="Calibri Light"/>
        <family val="2"/>
        <scheme val="major"/>
      </rPr>
      <t>Cantidad (C):</t>
    </r>
    <r>
      <rPr>
        <sz val="11"/>
        <color theme="1"/>
        <rFont val="Calibri Light"/>
        <family val="2"/>
        <scheme val="major"/>
      </rPr>
      <t xml:space="preserve"> se refiere a la dimensión o tamaño del recurso alterado (positivo o negativamente), el cual puede ser medible en términos de cantidad en un periodo determinado. Algunos aspectos ambientales se valoran directamente con la normatividad vigente como: la generación de residuos peligrosos, escombros, hospitalarios y aceites usados.</t>
    </r>
  </si>
  <si>
    <r>
      <t xml:space="preserve">Normatividad (N): </t>
    </r>
    <r>
      <rPr>
        <sz val="11"/>
        <color theme="1"/>
        <rFont val="Calibri Light"/>
        <family val="2"/>
        <scheme val="major"/>
      </rPr>
      <t xml:space="preserve">hace referencia a la normatividad ambiental aplicable al aspecto y/o el impacto ambiental y/o recurso.  </t>
    </r>
  </si>
  <si>
    <t xml:space="preserve">No tiene normatividad relacionada. </t>
  </si>
  <si>
    <t>Tiene normatividad relacionada.</t>
  </si>
  <si>
    <t>SERVICIOS</t>
  </si>
  <si>
    <t>18 Reducción del consumo de energía.</t>
  </si>
  <si>
    <t>21 Otros impactos asociados.</t>
  </si>
  <si>
    <t>16 Mitigación y adaptación al cambio climático.</t>
  </si>
  <si>
    <t>16 Manejo de especies menores (avicultura, porcicultura, otros).</t>
  </si>
  <si>
    <t>INFORME DE ANÁLISIS</t>
  </si>
  <si>
    <t>Identificación y evaluación de la  aspectos e impactos ambientales por servicio</t>
  </si>
  <si>
    <t>Servicio fundamental de la entidad</t>
  </si>
  <si>
    <t>Servicio fundamental de la entidad:</t>
  </si>
  <si>
    <t>Servicio:</t>
  </si>
  <si>
    <t>Nombres del equipo de trabajo:</t>
  </si>
  <si>
    <t>Fecha de diligenciamiento:</t>
  </si>
  <si>
    <t>Servicios para la primera infancia, infancia y adolescencia</t>
  </si>
  <si>
    <t>Servicios para la juventud</t>
  </si>
  <si>
    <t>Servicios para la vejez</t>
  </si>
  <si>
    <t>Servicios para las personas con discapacidad y sus cuidadoras y cuidadores</t>
  </si>
  <si>
    <t>Servicios para ciudadanos habitantes de calle</t>
  </si>
  <si>
    <t xml:space="preserve">Servicios para personas de los sectores LGBTI
</t>
  </si>
  <si>
    <t>Servicios para las familias</t>
  </si>
  <si>
    <t>Servicios para el fortalecimiento social y comunitario</t>
  </si>
  <si>
    <t>Servicios para la seguridad alimentaria</t>
  </si>
  <si>
    <t>Jardines Infantiles Diurnos</t>
  </si>
  <si>
    <t>Jardines Infantiles Nocturnos</t>
  </si>
  <si>
    <t>Casas de pensamiento intercultural</t>
  </si>
  <si>
    <t>Centros Abrazar</t>
  </si>
  <si>
    <t>Casas de Integración Familiar</t>
  </si>
  <si>
    <t>Casas de Integración Familiar en la ruralidad</t>
  </si>
  <si>
    <t>Centros de Contacto y atención en calle</t>
  </si>
  <si>
    <t>Centros de Atención Transitoria</t>
  </si>
  <si>
    <t>Centros "Comunidad de vida"</t>
  </si>
  <si>
    <t>Centros de formación para el desarrollo de capacidades académicas, ocupacionales y artísticas.</t>
  </si>
  <si>
    <t>Centros de Atención Integral a la diversidad sexual y de géneros</t>
  </si>
  <si>
    <t>Unidades contra la discriminación</t>
  </si>
  <si>
    <t>Centros Proteger</t>
  </si>
  <si>
    <t>Enlaces sociales</t>
  </si>
  <si>
    <t>Centros de Atención social y gestión del riesgo</t>
  </si>
  <si>
    <t>Centros de Complementación Alimentaria.</t>
  </si>
  <si>
    <t>EQUIVALENCIA</t>
  </si>
  <si>
    <t>La evaluación e identificación del impacto ambiental es un proceso destinado a prever e informar sobre los efectos que una determinada actividad o proyecto pueden ocasionar en el medio ambiente. Para ello, la  Secretaria Distrital de Integración Social usa la matriz de Aspectos e Impactos ambientales FOR-BS-044, para evaluar el impacto (positivo o negativo) generado por la prestación de los servicios misionales, teniendo en cuenta el tipo de servicio, las actividades relacionadas, el aspecto ambiental, el recurso afectado y los atributos (tipo de impacto, frecuencia de ocurrencia, extensión, probabilidad, duración, reversibilidad y cantidad).</t>
  </si>
  <si>
    <t>2. PROCESO DE IDENTIFICACIÓN DE ASPECTOS AMBIENTALES SIGNIFICATIVOS</t>
  </si>
  <si>
    <t>Códigos SIRBE de las unidades operativas que prestan este servicio</t>
  </si>
  <si>
    <t>0. DATOS GENERALES</t>
  </si>
  <si>
    <t>Porcentaje</t>
  </si>
  <si>
    <r>
      <rPr>
        <b/>
        <sz val="11"/>
        <color theme="1"/>
        <rFont val="Calibri"/>
        <family val="2"/>
        <scheme val="minor"/>
      </rPr>
      <t>Tabla 2.</t>
    </r>
    <r>
      <rPr>
        <sz val="11"/>
        <color theme="1"/>
        <rFont val="Calibri Light"/>
        <family val="2"/>
        <scheme val="major"/>
      </rPr>
      <t xml:space="preserve"> Identificación de la clase de impactos positivos</t>
    </r>
  </si>
  <si>
    <r>
      <rPr>
        <b/>
        <sz val="11"/>
        <color theme="1"/>
        <rFont val="Calibri"/>
        <family val="2"/>
        <scheme val="minor"/>
      </rPr>
      <t>Tabla 1.</t>
    </r>
    <r>
      <rPr>
        <sz val="11"/>
        <color theme="1"/>
        <rFont val="Calibri Light"/>
        <family val="2"/>
        <scheme val="major"/>
      </rPr>
      <t xml:space="preserve"> Identificación de la clase de impactos negativos</t>
    </r>
  </si>
  <si>
    <r>
      <rPr>
        <b/>
        <sz val="11"/>
        <color theme="1"/>
        <rFont val="Calibri"/>
        <family val="2"/>
        <scheme val="minor"/>
      </rPr>
      <t>Gráfico 1.</t>
    </r>
    <r>
      <rPr>
        <sz val="11"/>
        <color theme="1"/>
        <rFont val="Calibri Light"/>
        <family val="2"/>
        <scheme val="major"/>
      </rPr>
      <t xml:space="preserve"> Clasificación en porcentaje de impactos positivos y negativos.</t>
    </r>
  </si>
  <si>
    <t>Nombres del equipo evaluador</t>
  </si>
  <si>
    <t>Familia</t>
  </si>
  <si>
    <t>Códigos</t>
  </si>
  <si>
    <t>Habitante_calle</t>
  </si>
  <si>
    <t>Seguridad_alimentaria</t>
  </si>
  <si>
    <t xml:space="preserve">  </t>
  </si>
  <si>
    <t>TIPO DE IMPACTO</t>
  </si>
  <si>
    <t>Finalmente, los impactos clasificados como altos positivos representan el aumento de beneficios para el ambiente y la disminución de costos, debido a que se implementan menos controles operacionales.</t>
  </si>
  <si>
    <t>1=No tiene normatividad relacionada</t>
  </si>
  <si>
    <t>1=Reversible: condiciones originales o similares a las iniciales</t>
  </si>
  <si>
    <t>5=Recuperable: disminución del efecto mediante medidas de control</t>
  </si>
  <si>
    <t>10=Irreversible: imposibilidad de retornar a sus condiciones iniciales o similares</t>
  </si>
  <si>
    <t>1=Baja: cantidad mínima del recurso alterado</t>
  </si>
  <si>
    <t>5=Moderada: cantidad media del recurso alterado</t>
  </si>
  <si>
    <t>10=Alta: cantidad elevada del recurso alterado</t>
  </si>
  <si>
    <t>10=Tiene normatividad relacionada</t>
  </si>
  <si>
    <t>Importancia general</t>
  </si>
  <si>
    <t>Clase de efecto General</t>
  </si>
  <si>
    <t>21 Separación en la fuente</t>
  </si>
  <si>
    <t>18 Otras activdades</t>
  </si>
  <si>
    <t xml:space="preserve">Duracion (D) </t>
  </si>
  <si>
    <r>
      <rPr>
        <b/>
        <sz val="12"/>
        <color theme="1"/>
        <rFont val="Calibri Light"/>
        <family val="2"/>
        <scheme val="major"/>
      </rPr>
      <t xml:space="preserve">Tipo de impacto: </t>
    </r>
    <r>
      <rPr>
        <sz val="12"/>
        <color theme="1"/>
        <rFont val="Calibri Light"/>
        <family val="2"/>
        <scheme val="major"/>
      </rPr>
      <t>hace referencia al carácter benéfico (positivo (+)) o perjudicial (negativo (-)) del impacto identificado sobre el recurso o el ambiente.</t>
    </r>
  </si>
  <si>
    <r>
      <t xml:space="preserve">Alcance (A): </t>
    </r>
    <r>
      <rPr>
        <sz val="12"/>
        <color theme="1"/>
        <rFont val="Calibri Light"/>
        <family val="2"/>
        <scheme val="major"/>
      </rPr>
      <t>se refiere al área de influencia del impacto, en relación con el entorno donde se genera.</t>
    </r>
  </si>
  <si>
    <r>
      <rPr>
        <b/>
        <sz val="12"/>
        <color theme="1"/>
        <rFont val="Calibri Light"/>
        <family val="2"/>
        <scheme val="major"/>
      </rPr>
      <t>Probabilidad (P):</t>
    </r>
    <r>
      <rPr>
        <sz val="12"/>
        <color theme="1"/>
        <rFont val="Calibri Light"/>
        <family val="2"/>
        <scheme val="major"/>
      </rPr>
      <t xml:space="preserve"> hace referencia a la posibilidad de que se presente el impacto. </t>
    </r>
  </si>
  <si>
    <r>
      <rPr>
        <b/>
        <sz val="12"/>
        <color theme="1"/>
        <rFont val="Calibri Light"/>
        <family val="2"/>
        <scheme val="major"/>
      </rPr>
      <t xml:space="preserve">Duración (D): </t>
    </r>
    <r>
      <rPr>
        <sz val="12"/>
        <color theme="1"/>
        <rFont val="Calibri Light"/>
        <family val="2"/>
        <scheme val="major"/>
      </rPr>
      <t xml:space="preserve">indica el tiempo que permanecerá el efecto del impacto sobre el ambiente. </t>
    </r>
  </si>
  <si>
    <r>
      <rPr>
        <b/>
        <sz val="12"/>
        <color theme="1"/>
        <rFont val="Calibri Light"/>
        <family val="2"/>
        <scheme val="major"/>
      </rPr>
      <t>Recuperabilidad (R):</t>
    </r>
    <r>
      <rPr>
        <sz val="12"/>
        <color theme="1"/>
        <rFont val="Calibri Light"/>
        <family val="2"/>
        <scheme val="major"/>
      </rPr>
      <t xml:space="preserve"> es la capacidad del componente o recurso alterado por el impacto, de recuperar sus condiciones iniciales o similares, por sí mismo o por medio de la intervención de actividades antrópicas.</t>
    </r>
  </si>
  <si>
    <r>
      <rPr>
        <b/>
        <sz val="12"/>
        <color theme="1"/>
        <rFont val="Calibri Light"/>
        <family val="2"/>
        <scheme val="major"/>
      </rPr>
      <t>Cantidad (C):</t>
    </r>
    <r>
      <rPr>
        <sz val="12"/>
        <color theme="1"/>
        <rFont val="Calibri Light"/>
        <family val="2"/>
        <scheme val="major"/>
      </rPr>
      <t xml:space="preserve"> se refiere a la dimensión o tamaño del recurso alterado (positivo o negativamente), el cual puede ser medible en términos de cantidad en un periodo determinado. Algunos aspectos ambientales se valoran directamente con la normatividad vigente como: la generación de residuos peligrosos, escombros, hospitalarios y aceites usados.</t>
    </r>
  </si>
  <si>
    <r>
      <t xml:space="preserve">Normatividad (N): </t>
    </r>
    <r>
      <rPr>
        <sz val="12"/>
        <color theme="1"/>
        <rFont val="Calibri Light"/>
        <family val="2"/>
        <scheme val="major"/>
      </rPr>
      <t xml:space="preserve">hace referencia a la normatividad ambiental aplicable al aspecto y/o el impacto ambiental y/o recurso.  </t>
    </r>
  </si>
  <si>
    <t>CONTROL OPERACIONAL</t>
  </si>
  <si>
    <t xml:space="preserve">Centro para el desarrollo de capacidades </t>
  </si>
  <si>
    <t>121193-121205-121364-121365-121415-121431-121671-121695-121703-121715-122291</t>
  </si>
  <si>
    <t>12- 34- 60- 61- 85-86- 93- 105-177- 240- 241- 264-265- 266- 281- 1096-10115-121419</t>
  </si>
  <si>
    <t>Centro Día</t>
  </si>
  <si>
    <t>121799- 122027- 122028- 122182 -122207- 122208- 122209 - 122210- 122211-122212- 122213-122214- 122215- 122216- 122217- 122218- 122219- 122220- 122231-122238-122277- 122305-122307-122309- 122311.</t>
  </si>
  <si>
    <t>122260- 122261- 122262- 122263- 122264- 122265- 122266- 122280- 122281- 122293- 122298- 122299- 122300-122301</t>
  </si>
  <si>
    <t>Centros Integrarte – atención externa</t>
  </si>
  <si>
    <t>122267-122268-122269-122270-122286-122288-122289-122290-122297-122302</t>
  </si>
  <si>
    <t>Centro Noche</t>
  </si>
  <si>
    <t>122183-122239- 122304- 122306- 122308- 122310</t>
  </si>
  <si>
    <t>13- 22- 36- 88- 94- 144- 168- 200- 208- 209- 267- 283- 284- 111405- 113367-121892-122273-122274-122275-122276</t>
  </si>
  <si>
    <t>119263- 119264 - 121455- 129265 -121642 -121777</t>
  </si>
  <si>
    <t xml:space="preserve">Comedores </t>
  </si>
  <si>
    <t>113287- 113289-113290- 113302-113324-113327-113332-113335-113342-113346- 113347- 113349-113350- 113351-113352-113354-113355-113357-113358-113359- 113362- 113377-113378- 113379-113380-113381-113384-113386-113399-113406- 113416- 113421-113422- 113426- 113427-113435-113452-113453-113460-113496- 113497- 113513-113514 -113527-113529-113533-113534-113535-113546- 113555- 113556- 113557-113558 -113559-113560-113561-113562-113563- 113564-113579- 113585- 113595-113597- 113604-113605-113606-113608-113617-113620-113621- 113631- 113633-113760- 113763-113771-113772-113778- 113793-113806-113810- 113819- 113822- 113823-113830-113834-113835-113836- 113837-113859-113860- 113861- 113863- 113864- 113876- 113878-113879- 113880- 113883-113894-113900- 113902- 113903-113904-113907-113914-113934- 113943- 113947-113955-113967- 113983- 115524- 117257-118595-121219- 121433- 121602- 121603-121604-121605- 121606- 121607- 121639-121780</t>
  </si>
  <si>
    <t>121737-122199- 122226 - 122256</t>
  </si>
  <si>
    <t>111401-122295</t>
  </si>
  <si>
    <t>Hogar de paso día- Hogar de paso noche</t>
  </si>
  <si>
    <t>Distrito Joven</t>
  </si>
  <si>
    <t>121692- 121693</t>
  </si>
  <si>
    <t>Subdirecciones locales, Sedes administrativas y Nivel Central</t>
  </si>
  <si>
    <t>Atención Víctimas Violencia Sexual      Atención Víctimas Violencia Intrafamiliar</t>
  </si>
  <si>
    <t>113323 - 111410</t>
  </si>
  <si>
    <t>Centro de Protección Social</t>
  </si>
  <si>
    <t>34- 60- 85- 86-93-240 264-265-281- 1096- 121419</t>
  </si>
  <si>
    <t>87-121102-245</t>
  </si>
  <si>
    <t>122214-122218-122220-122231-122231-122311</t>
  </si>
  <si>
    <t>122260-122261-122262-122263-122264-122280-122293-122299-122300-122301</t>
  </si>
  <si>
    <t>122268-122269-122270-122288</t>
  </si>
  <si>
    <t>168-208-284-111405-121892</t>
  </si>
  <si>
    <t>122017-122018</t>
  </si>
  <si>
    <t>119263- 119264 - 121455</t>
  </si>
  <si>
    <t>21-87-106-143-222-224-245-113315-113370-113373-121102-121106</t>
  </si>
  <si>
    <t>121799- 122027- 122028- 122182 -122207- 122208- 122209- 122210- 122211-122212- 122213-122214- 122215- 122216- 122217- 122218- 122219- 122220- 122231-122238-122277- 122305-122307-122309- 122311</t>
  </si>
  <si>
    <t>122260-122261-122262-122263-122264-122265-122266-122280-122281-122293-122298-122299-122300-122301</t>
  </si>
  <si>
    <t>122267-122268-122269-122270-122286-122288-122289-122290-122297-122302-122296</t>
  </si>
  <si>
    <t>13-22-36-88-94-144-168-200-208-267-283-284-111405-113367-121892-122273-122274-122275-122276</t>
  </si>
  <si>
    <t>122015-12016-122017-122018-122019</t>
  </si>
  <si>
    <t>113287- 113289-113290- 113302-113324-113327-113332-113335-113342-113346- 113347- 113349-113350- 113351-113352-113354-113355-113357-113358-113359- 113362- 113377-113378- 113379-113380-113381-113384-113386-113399-113406- 113416- 113421-113422- 113426- 113427-113435-113452-113453-113460-113496- 113497- 113513-113514 -113527-113529-113533-113534-113535-113546- 113555- 113556-113558 -113559-113560-113561-113562-113563- 113564-113579- 113585- 113595-113597- 113604-113605-113606-113608-113617-113620-113621- 113631- 113633-113760-113771-113772-113778- 113793-113806-113810- 113819- 113822- 113823-113830-113834-113835-113836- 113837-113859-113860- 113861- 113863- 113864- 113876- 113878-113879- 113880- 113883-113894-113900- 113902- 113903-113904-113907-113914-113934- 113943- 113947-113955-113967- 113983- 115524- 117257-118595-121219- 121433- 121602- 121603-121604-121605- 121606- 121607- 121639-121780</t>
  </si>
  <si>
    <t>122311-122207-122207-122220-122238</t>
  </si>
  <si>
    <t>122260-122261-122280</t>
  </si>
  <si>
    <t>13-94-284-111405-121892</t>
  </si>
  <si>
    <t>122015- 122016- 122017- 122018- 122019</t>
  </si>
  <si>
    <t>122270-122290</t>
  </si>
  <si>
    <t>121431-122291</t>
  </si>
  <si>
    <t>121419-1096</t>
  </si>
  <si>
    <t>736006 - 836005</t>
  </si>
  <si>
    <t>12-60-61-1096</t>
  </si>
  <si>
    <t>4 Generación de emisiones atmosféricas por fuentes móviles.</t>
  </si>
  <si>
    <t>5 Generación de emisiones atmosféricas fuentes fijas.</t>
  </si>
  <si>
    <t>1096-121419</t>
  </si>
  <si>
    <t>6 Generación de ruido.</t>
  </si>
  <si>
    <t>21-87-106-143-222-224-245-113315-113370-13373-121102-121106</t>
  </si>
  <si>
    <t>122311-122207-122220-122238</t>
  </si>
  <si>
    <t>7 Generación de residuos aprovechables (papel, cartón, plástico, metal, vidrio, orgánicos, chatarra).</t>
  </si>
  <si>
    <t>15 Sobrepresión al relleno sanitario.</t>
  </si>
  <si>
    <t>8 Generación de residuos no aprovechables.</t>
  </si>
  <si>
    <t>11 Generación de residuos de manejo especial (llantas).</t>
  </si>
  <si>
    <t>13 Generación de residuos peligrosos (Aceites usados).</t>
  </si>
  <si>
    <t>148 -121419</t>
  </si>
  <si>
    <t xml:space="preserve"> 122213-122215</t>
  </si>
  <si>
    <t>111526 - 122292 - 122312 - 121657 - 122188 - 261 - 171 - 262 - 218 - 122248 - 121789 - 122287 - 121408 - 122007</t>
  </si>
  <si>
    <t>14 Generación de residuos peligrosos (Hospitalarios).</t>
  </si>
  <si>
    <t>122260- 122261- 122266- 122280- 122281- 122293</t>
  </si>
  <si>
    <t>15 Generación de carga visual.</t>
  </si>
  <si>
    <t>11 Contaminación visual.</t>
  </si>
  <si>
    <t>12 Fomento de buenas prácticas ambientales.</t>
  </si>
  <si>
    <t>13 Reducción de afectación al ambiente.</t>
  </si>
  <si>
    <t>17 Vertimientos domésticos con descargas en el alcantarillado.</t>
  </si>
  <si>
    <t>18 Vertimientos domésticos con descargas en fuentes hídricas superficiales o el suelo.</t>
  </si>
  <si>
    <t>19 Vertimientos no domésticos con descarga al alcantarillado.</t>
  </si>
  <si>
    <t>20 Generación de Aceite Vegetal Usado</t>
  </si>
  <si>
    <t>Código</t>
  </si>
  <si>
    <t>B</t>
  </si>
  <si>
    <t>E</t>
  </si>
  <si>
    <t>F</t>
  </si>
  <si>
    <t>G</t>
  </si>
  <si>
    <t>H</t>
  </si>
  <si>
    <t>I</t>
  </si>
  <si>
    <t>J</t>
  </si>
  <si>
    <t>K</t>
  </si>
  <si>
    <t>L</t>
  </si>
  <si>
    <t>M</t>
  </si>
  <si>
    <t>O</t>
  </si>
  <si>
    <t>Q</t>
  </si>
  <si>
    <t>S</t>
  </si>
  <si>
    <t>T</t>
  </si>
  <si>
    <t>U</t>
  </si>
  <si>
    <t>V</t>
  </si>
  <si>
    <t>W</t>
  </si>
  <si>
    <t>X</t>
  </si>
  <si>
    <t>Y</t>
  </si>
  <si>
    <t>Z</t>
  </si>
  <si>
    <t>Centros de Atención a Victimas de Violencia Intra Familiar</t>
  </si>
  <si>
    <t>Servicio confirmado</t>
  </si>
  <si>
    <t>Valor2</t>
  </si>
  <si>
    <t>Valor3</t>
  </si>
  <si>
    <t>Valor4</t>
  </si>
  <si>
    <t>Código único</t>
  </si>
  <si>
    <t>Servicio verificado</t>
  </si>
  <si>
    <t>Total</t>
  </si>
  <si>
    <t>Conteo 1</t>
  </si>
  <si>
    <t>Cód.</t>
  </si>
  <si>
    <t>TABLA 1</t>
  </si>
  <si>
    <t>TABLA 2</t>
  </si>
  <si>
    <t>TABLA 3</t>
  </si>
  <si>
    <t>TABLA 4</t>
  </si>
  <si>
    <t>TABLA 5</t>
  </si>
  <si>
    <t>TABLA 6</t>
  </si>
  <si>
    <t>TABLA 7</t>
  </si>
  <si>
    <t>TABLA 8</t>
  </si>
  <si>
    <t>Servicio F</t>
  </si>
  <si>
    <t>9 Generación de residuos de manejo especial (colchones).</t>
  </si>
  <si>
    <t>10 Generación de residuos de manejo especial (RCD).</t>
  </si>
  <si>
    <t>12 Generación de residuos peligrosos (No aceites usados, no hospitalarios)</t>
  </si>
  <si>
    <t>22 Instalación de sistemas ahorradores de agua.</t>
  </si>
  <si>
    <t>23 Otros aspectos ambientales asociados</t>
  </si>
  <si>
    <t>Implementar la Política del Sistema Integrado de Gestión. 
 Implementar el Manual de contratación (para las actividades que aplique).
 Implementar el Manual de supervisión e interventoría (para las actividades que aplique).
 Implementar el Programa de uso eficiente de la energía del Plan Institucional de Gestión Ambiental.
 Implementar las estrategias y buenas prácticas ambientales de la Política Cero desperdicio de Energía.
 Implementar las directrices del Manual de compras verdes, bajo la inclusión de cláusulas ambientales en los procesos contractuales de la Entidad (para las actividades que aplique).</t>
  </si>
  <si>
    <t>14 Pérdida de la biodiversidad.</t>
  </si>
  <si>
    <t>19 Reducción de emisiones atmosféricas.</t>
  </si>
  <si>
    <t>20 Contaminación electromagnética.</t>
  </si>
  <si>
    <t>18 Otras actividades</t>
  </si>
  <si>
    <t>SI.ERROR(SI(ESBLANCO([@Actividad]);"";(SI.ERROR(BUSCARV(D10;'Validación 2'!A:E;5;0);G7)));"")</t>
  </si>
  <si>
    <t>ID</t>
  </si>
  <si>
    <t>ID2</t>
  </si>
  <si>
    <t>ID3</t>
  </si>
  <si>
    <t>ID4</t>
  </si>
  <si>
    <t>ID5</t>
  </si>
  <si>
    <t>Hogar de paso día y noche</t>
  </si>
  <si>
    <t>Hogares de paso día y noche</t>
  </si>
  <si>
    <t>DD/MM/AAAA</t>
  </si>
  <si>
    <t>Las hojas ocultas en este archivo corresponden a "Validación" y "Validación 2". La primera tiene la finalidad de servir como recurso para los desplegables de la matriz y referencia para las formulas establecidas en el archivo, por lo cual solo deben ser modificadas por el lider del proceso de prácticas sostenibles. "Validación 2" por su parte contiene  la información de los códigos sirbe por cada actividad.</t>
  </si>
  <si>
    <t>HOJAS OCULTAS</t>
  </si>
  <si>
    <t>Para añadir campos a diligenciar en la matriz, se debe utilizar la opción "Insertar", esto habilitará la nueva sección de fila y las formulas en toda la tabla, en caso de que no aparezca la formula en la columna "D" denominada "ID" en dicha tabla, se debe "desplegar" la formula, de arriba hacia abajo.</t>
  </si>
  <si>
    <t>VALIDACIÓN</t>
  </si>
  <si>
    <t>VALIDACIÓN 2</t>
  </si>
  <si>
    <t>Centros de Atención e Investigación Integral a las Víctimas de Delitos Sexuales (CAIVAS) y los Centros de Atención e Investigación Integral contra la Violencia Intrafamiliar (CAVIF)</t>
  </si>
  <si>
    <t>102-165-239-120965-121745-121869-122090-122174</t>
  </si>
  <si>
    <t>Hogar de paso día y hogar de paso noche</t>
  </si>
  <si>
    <t>Casa de integración familiar</t>
  </si>
  <si>
    <t>Casa de Integración Familiar en la ruralidad</t>
  </si>
  <si>
    <t>8-9-11-17-19-25-30-31-32-53-55-56-57-73-75-76-78-79-80-81-90-91-92-95-96-97-98-99-100-101-103-104-121-122-124-125-164-167-171-172-173-174-175-176-196-210-212-213-218-229-230-232-233-234-235-237-251-256-257-258-259-260-261-262-263-277-278-279-1095-1097-10100-10104-10108-10118-10122-10124-10125-10127-10128-10130-10133-111402-111403-111404-111472-111474-111505-111520-111526-111527-113264-113267-113304-113318-113528-113936-113938-113940-117888-120042-120519-120522-120525-120526-120529-120532-120535-120931-120937-120939-120940-120941-120944-120947-120953-120959-120960-120962-120966-121041-121042-121043-121050-121051-121052-121059-121064-121074-121108-121109-121110-121111-121124-121151-121242-121243-121244-121245-121248-121407-121408-121423-121449-121451-121472-121473-121478-121524-121535-121537-121541-121546-121581-121582-121591-121595-121598-121609-121613-121614-121618-121623-121624-121625-121626-121627-121628-121631-121632-121633-121634-121635-121637-121640-121657-121658-121659-121660-121674-121675-121679-121682-121686-121687-121690-121699-121705-121714-121730-121732-121739-121740-121741-121742-121743-121744-121746-121748-121749-121750-121756-121788-121812-121816-121854-121857-121859-121860-121872-121873-121876-121877-121878-121879-121880-121881-121882-121883-121886-121891-122007-122010-122021-122022-122024-122030-122033-122034-122038-122039-122064-122073-122074-122075-122077-122078-122079-122080-122081-122082-122083-122084-122085-122086-122087-122088-122089-122090-122091-122092-122094-122096-122097-122098-122099-122100-122102-122103-122104-122105-122106-122107-122108-122109-122110-122111-122112-122114-122116-122117-122118-122119-122120-122121-122122-122123-122124-122125-122129-122130-122131-122132-122133-122135-122136-122137-122138-122139-122140-122141-122142-122143-122144-122145-122146-122147-122148-122149-122175-122176-122177-122178-122187-122188-122191-122205-122206-122224-122225-122230-122236-122237-122244-122245-122248-122250-122259-122279-122282-122283-122284-122287-122292-122312-122313-</t>
  </si>
  <si>
    <t>121793-121802-121805-121817-121821-121823-121826-121875-121885-122008-122031</t>
  </si>
  <si>
    <t>436004-436008-436026-536021-736006-836005-936017-1136023-1136031-1836010-1936034-122260-1-</t>
  </si>
  <si>
    <t>119263-119264-119265-121455-121642-121777</t>
  </si>
  <si>
    <t>122327-</t>
  </si>
  <si>
    <t>122151-122152-122153-122154-122155-122157-122158-122160-122161-122180-122181</t>
  </si>
  <si>
    <t>121799-122027-122028-122182-122207-122208-122209-122210-122211-122212-122213-122214-122215-122216-122217-122218-122219-122220-122231-122238-122277-122305-122307-122309-122311</t>
  </si>
  <si>
    <t>122183-122239-122304-122306-122308-122310-</t>
  </si>
  <si>
    <t>13- 22- 36- 88- 94- 144- 168- 200- 208- 267- 283- 284- 111405- 113367- 121892- 122296</t>
  </si>
  <si>
    <t>122273-122274-122275-122276</t>
  </si>
  <si>
    <t>122267- 122268- 122269- 122270- 122286- 122288- 122289- 122290- 122297- 122302</t>
  </si>
  <si>
    <t xml:space="preserve">122196- 122197- 122198- 122228-122196- 122228- </t>
  </si>
  <si>
    <t>109-122015-122016-122017-122018-122019</t>
  </si>
  <si>
    <t>287-296-311-329-343-352-367-373-386-416-431-435-445-461-471-482-489-497-526-540-541-113408-113409-113538-113539-113540-113918-114004-114005-121373-121436-121681-121735-121831</t>
  </si>
  <si>
    <t>113323-111410</t>
  </si>
  <si>
    <t>1088-111401-121855-122294-122295</t>
  </si>
  <si>
    <t>12-34-60-61-85-86-93-105-177-240-241-264-265-266-281-1096-10115-121419</t>
  </si>
  <si>
    <t>113287-113289-113290-113302-113324-113327-113332-113335-113342-113346-113347-113349-113350-113351-113352-113354-113355-113357-113358-113359-113362-113377-113378-113379-113380-113381-113384-113386-113399-113406-113416-113421-113422-113426-113427-113435-113452-113453-113460-113496-113497-113513-113514-113527-113529-113533-113534-113535-113546-113555-113556-113558-113559-113560-113561-113562-113563-113564-113579-113585-113595-113597-113604-113605-113606-113608-113617-113620-113621-113631-113633-113760-113771-113772-113778-113793-113806-113810-113819-113822-113823-113830-113834-113835-113836-113837-113859-113860-113861-113863-113864-113876-113878-113879-113880-113883-113894-113900-113902-113903-113904-113907-113914-113934-113943-113947-113955-113967-113983-115524-117257-118595-121219-121433-121602-121603-121604-121605-121606-121607-121639-121780</t>
  </si>
  <si>
    <t xml:space="preserve">244-10120-111513-1201005-1701009-1000-1001-1002-1003-1004-1005-1006-1007-1008-1009-1010-1011-1012-1013-1014-1015-
</t>
  </si>
  <si>
    <t>AA</t>
  </si>
  <si>
    <t>BB</t>
  </si>
  <si>
    <t>CC</t>
  </si>
  <si>
    <t>DD</t>
  </si>
  <si>
    <t>EE</t>
  </si>
  <si>
    <t>FF</t>
  </si>
  <si>
    <t>GG</t>
  </si>
  <si>
    <t>HH</t>
  </si>
  <si>
    <t>II</t>
  </si>
  <si>
    <t>436003- 436004- 436008- 436026- 736006- 836005- 936017- 1136023- 1136031- 1836010-1936034- 536021- 122260-1.</t>
  </si>
  <si>
    <t>287- 296- 311- 329- 343- 352- 367- 373- 386- 416- 431- 435- 445- 461- 471- 482- 489- 497- 526- 540- 541- 113408- 113409- 113538- 113539- 113540- 113918- 114004- 114005- 121373- 121436- 121681- 121735- 121831.</t>
  </si>
  <si>
    <t>122196- 122197- 122228- 122232- 122254- 122255</t>
  </si>
  <si>
    <t>122151- 122152- 122153- 122154- 122155- 122157- 122158- 122160- 122161- 122180- 122181.</t>
  </si>
  <si>
    <t>244- 1000- 1001- 1002- 1003- 1004- 1005- 1006- 1007- 1008- 1009- 1010- 1011- 1012- 1013- 1014- 1015- 10120- 111513- 1201005- 00000.</t>
  </si>
  <si>
    <t>110- 146- 1070- 1071- 1078- 1098- 120028- 120029- 120031- 120868- 120869- 121803- 122278- 122325- 122326- 122334.</t>
  </si>
  <si>
    <t>121793- 121802- 121805- 121817- 121821- 121823- 121826- 121875- 121885- 122008- 122031.</t>
  </si>
  <si>
    <t>8- 9- 10- 11- 17- 19- 25- 30- 31- 32- 53- 55- 56- 57- 73- 75- 76- 78- 79- 80- 81- 90- 91- 92- 95- 96- 97- 98- 99- 100- 101- 102- 103- 104- 121- 122- 124- 125- 164- 165- 167- 171- 172- 173- 174- 175- 176- 196- 210- 212- 213- 218- 229- 230- 232- 233- 234- 235- 237- - 239- 251- 256- 257- 258- 259- 260- 261- 262- 263- 277- 278- 279- 1095- 1097- 10100- - 10104- 10108- 10118- 10122- 10124- 10125- 10127- 10128- 10130- 10133- 111402- 111403- 111404- 111472- 111474- 111505- 111520- 111526- 111527- 113264- 113267- 113304- 113318- 113528- 113936- 113938- 113940- 117888- 120042- 120519- 120522- 120525- 120526- 120529- 120532- 120535- 120931- 120937- 120939- 120940- 120941- 120944- 120947- 120953- 120959- 120960- 120962- 120965- 120966- 121041- 121042- 121043- 121050- 121051- 121052- 121059- 121064- 121074- 121108- 121109- 121110- 121111- 121124- 121151- 121242- 121243- 121244- 121245- 121248- 121407-  121423- 121449-121451- 121472- 121473- 121478- 121524- 121535- 121537- 121541- 121546- 121581- 121582- 121591- 121595- 121598- 121609- 121613- 121614- 121618- 121623- 121624- 121625- 121626- 121627- 121628- 121631- 121632- 121633- 121634- 121635- 121637- 121640- 121657- 121658- 121659- 121660- 121674- 121675- 121679- 121682- 121686- 121687- 121690- 121699- 121705- 121714- 121730- 121732- 121739- 121740- 121741- 121742- 121743- 121744- 121745- 121746- 121748- 121749- 121750- 121756- 121788- 121789- 121797- 121812- 121816- 121854- 121857- 121859- 121860- 121869- 121872- 121873- 121876- 121877- 121878- 121879- 121880- 121881- 121882- 121883- 121886- 121891- 122007- 122010- 122021- 122022- 122024- 122030- 122033- 122034- 122038- 122039- 122064- 122073- 122074- 122075- 122077- 122078- 122079- 122080- 122081- 122082- 122083- 122084- 122085- 122086- 122087- 122088- 122089- - 122091- 122092- 122094- 122096- 122097- 122098- 122099- 122100- 122102- 122103- 122104- 122105- 122106- 122107- 122108- 122109- 122110- 122111- 122112- 122113- 122114- 121789- 122116- 122117- 122118- 122119- 122120- 122121- 122122- 122123- 122124- 122125- 122129- 122130- 122131- 122132- 122133- 122135- 122136- 122137- 122138- 122139- 122140- 122141- 122142- 122143- 122144- 122145- 122146- 122147- 122148- 122149- 122174- 122175- 122176- 122177- 122178- 122187- 122188- 122191- 122205- 122206- 122224- 122225- 122230- 122236- 122237- 122244- 122245- 122248- 122250- 122259- 122279- 122282- 122283- 122284- 122287- 122292- 122312- 122313- 122312- 122313- 121408- .</t>
  </si>
  <si>
    <t>736006- 1136023- 1136031</t>
  </si>
  <si>
    <t>113358- 113421- 113529- 113879- 113967- 113335.</t>
  </si>
  <si>
    <t>122157- 122158- 122160- 122181.</t>
  </si>
  <si>
    <t>1003- 1006- 1008- 1010- 1011- 1012- 1014- 1015- 10120- 1201005.</t>
  </si>
  <si>
    <t>8- 9- 10- 11- 17- 19- 25- 30- 32- 53- 55- 56- 57- 80- 95- 96- 97- 98- 100- 101- 103- 104- 122- 125- 171- 173- 175- 176- 196- 212- 213- 218- 232- 233- 234- 235- 237- 256- 258- 261- 277- 278- 279- 1095- 1097- 10104- 10118- 10122- 10124- 10125- 10127- 10128- 10130- 10133- 111402- 111403- 111404- 111472- 111474- 111505- 111520- 111526- 111527- 113267- 113304- 113936- 113938- 113940- 120532- 120535- 120962- 121041- 121042- 121108- 121109- 121242- 121243- 121407- 121449- 121451- 121473- 121478- 121581- 121582- 121591- 121595- 121633- 121657- 121659- 121660- 121739- 121749- 121812- 121816- 121854- 121859- 121860- 121872- 121880- 121881- 121882- 121883- 122007- 122010- 122021- 122024- 122030- 122034- 122074- 122075- 122077- 122080- 122084- - 122091- 122097- 122098- 122102- 122103- 122105- 122106- 122110- 122111- 121789- 122116- 122123- 122124- 122125- 122129- 122138- 122140- 122143- 122144- 122145- 122146- 122148- 122149- 122176- 122178- 122187- 122188- 122224- 122225- 122230- 122237- 122248- 122250- 122279- 122282- 122287- 122312- 122313-- 121408</t>
  </si>
  <si>
    <t>122196- 122197- 122228- 122254- 122255</t>
  </si>
  <si>
    <t>121793- 121802- 121805- 121817- 121821- 121823- 121826-121875- 121885- 122008- 122031.</t>
  </si>
  <si>
    <t>8- 9- 10- 11- 17- 19- 25- 30- 31- 32- 53- 55- 56- 57- 73- 75- 76- 78- 79- 80- 81- 90- 91- 92- 95- 96- 97- 98- 99- 100- 101- 103- 104- 121- 122- 124- 125- 164- 167- 171- 172- 173- 174- 175- 176- 196- 210- 212- 213- 218- 229- 230- 232- 233- 234- 235- 237- 251- 256- 257- 258- 259- 260- 261- 262- 263- 277- 278- 279- 1095- 1097- 10100- - 10104- 10108- 10118- 10122- 10124- 10125- 10127- 10128- 10130- 10133- 111402- 111403- 111404- 111472- 111474- 111505- 111520- 111526- 111527- 113264- 113267- 113304- 113318- 113528- 113936- 113938- 113940- 117888- 120042- 120519- 120522- 120525- 120526- 120529- 120532- 120535- 120931- 120937- 120939- 120940- 120941- 120944- 120947- 120953- 120959- 120960- 120962- 120966- 121041- 121042- 121043- 121050- 121051- 121052- 121059- 121064- 121074- 121108- 121109- 121110- 121111- 121124- 121151- 121242- 121243- 121244- 121245- 121248- 121407- 121408- 121423- 121449- - 121451- 121472- 121473- 121478- 121524- 121535- 121537- 121541- 121546- 121581- 121582- 121591- 121595- 121598- 121609- 121613- 121614- 121618- 121623- 121624- 121625- 121626- 121627- 121628- 121631- 121632- 121633- 121634- 121635- 121637- 121640- 121657- 121658- 121659- 121660- 121674- 121675- 121679- 121682- 121686- 121687- 121690- 121699- 121705- 121714- 121730- 121732- 121739- 121740- 121741- 121742- 121743- 121744- 121746- 121748- 121749- 121750- 121756- 121788- 121789- 121812- 121816- 121854- 121857- 121859- 121860- 121872- 121873- 121876- 121877- 121878- 121879- 121880- 121881- 121882- 121883- 121886- 121891- 122007- 122010- 122021- 122022- 122024- 122030- 122033- 122034- 122038- 122039- 122064- 122073- 122074- 122075- 122077- 122078- 122079- 122080- 122081- 122082- 122083- 122084- 122085- 122086- 122087- 122088- 122089- - 122091- 122092- 122094- 122096- 122097- 122098- 122099- 122100- 122102- 122103- 122104- 122105- 122106- 122107- 122108- 122109- 122110- 122111- 122112- 122113- 122114- 122116- 122117- 122118- 122119- 122120- 122121- 122122- 122123- 122124- 122125- 122129- 122130- 122131- 122132- 122133- 122135- 122136- 122137- 122138- 122139- 122140- 122141- 122142- 122143- 122144- 122145- 122146- 122147- 122148- 122149- 122175- 122176- 122177- 122178- 122187- 122188- 122191- 122205- 122206- 122224- 122225- 122230- 122236- 122237- 122244- 122245- 122248- 122250- 122259- 122279- 122282- 122283- 122284- 122287- 122292- 122312- 122313- 122312- 122313.</t>
  </si>
  <si>
    <t>1098- 120029- 122325</t>
  </si>
  <si>
    <t>8- 9- 10- 11- 17- 19- 25- 30- 32- 53- 55- 56- 57- 80- 95- 96- 97- 98- 100- 101- 103- 104- 122- 125- 171- 173- 175- 176- 196- 212- 213- 218- 232- 233- 234- 235- 237- - 256- 258- 261- 277- 278- 279- 1095- 1097- - 10104- 10118- 10122- 10124- 10125- 10127- 10128- 10130- 10133- 111402- 111403- 111404- 111472- 111474- 111505- 111520- 111526- 111527- 113267- 113304- 113936- 113938- 113940- 120532- 120535- 120962- 121041- 121042- 121108- 121109- 121242- 121243- 121407- 121449- 121451- 121473- 121478- 121581- 121582- 121591- 121595- 121633- 121657- 121659- 121660- 121739- 121749- 121812- 121816- 121854- 121859- 121860- 121872- 121880- 121881- 121882- 121883- 122007- 122010- 122021- 122024- 122030- 122034- 122074- 122075- 122077- 122080- 122084- - 122091- 122097- 122098- 122102- 122103- 122105- 122106- 122110- 122111- 121789- 122116- 122123- 122124- 122125- 122129- 122138- 122140- 122143- 122144- 122145- 122146- 122148- 122149- 122176- 122178- 122187- 122188- 122224- 122225- 122230- 122237- 122248- 122250- 122279- 122282- 122287- 122312- 122313- - 121408</t>
  </si>
  <si>
    <t>122196- 122197- 122228-122254- 122255</t>
  </si>
  <si>
    <t>244- 1001- 1005- 1006- 1007- 1008- 1009- 1010- 1012- 1013- 1015.</t>
  </si>
  <si>
    <t>121737- 122199.</t>
  </si>
  <si>
    <t xml:space="preserve"> 1003- 1015.</t>
  </si>
  <si>
    <t>110- 146- 1070- 1071-  1098- 120028- 120029- 120031- 120868- 120869- 121803- 122325- 122334.</t>
  </si>
  <si>
    <t xml:space="preserve"> 121821- 122031.</t>
  </si>
  <si>
    <t xml:space="preserve">17- 53- 73- 103- 122- 125- 164- 171- 173- 174- 196- 212- 218- 234- 235- 261- 10118- 10122- 10124- 10125- 10127- 10128- 10130- 10133- 111402- 111403- 111404- 111472- 111505- 111520- 111526- 111527- 113264- 113267- 113304- 113936- 113938- 113940- 120535- 120962- 121042- 121242- 121248- 121449- 121451- 121478- 121595- 121633- 121657- 121739- 121859- 121860- 122007- 122010- 122021- 122033- 122034- 122075- 122111- 122121- 122129- 122138- 122176- 122178- 122188- 122224- 122225- 122230- 122237- 122248- 122282- 122287- 122292- 122312- 122313- 121408- </t>
  </si>
  <si>
    <t xml:space="preserve">17- 53- 73- 103- 122- 125- 164- 171- 173- 174- 196- 212- 218- 234- 235- 261- 10118- 10122- 10124- 10125- 10127- 10128- 10130- 10133- 111402- 111403- 111404- 111472- 111505- 111520- 111526- 111527- 113264- 113267- 113304- 113936- 113938- 113940- 120535- 120962- 121042- 121242- 121248- 121449-121451- 121478- 121595- 121633- 121657- 121739- 121859- 121860- 122007- 122010- 122021- 122033- 122034- 122075- 122111- 122121- 122129- 122138- 122176- 122178- 122188- 122224- 122225- 122230- 122237- 122248- 122282- 122287- 122292- 122312- 122313- 121408- </t>
  </si>
  <si>
    <t>8- 9- 10- 11- 17- 19- 25- 30- 32- 53- 55- 56- 57- 80- 95- 96- 97- 98- 100- 101- 103- 104- 122- 125- 171- 173- 175- 176- 196- 212- 213- 218- 232- 233- 234- 235- 237- - 256- 258- 261- 277- 278- 279- 1095- 1097- - 10104- 10118- 10122- 10124- 10125- 10127- 10128- 10130- 10133- 111402- 111403- 111404- 111472- 111474- 111505- 111520- 111526- 111527- 113267- 113304- 113936- 113938- 113940- 120532- 120535- 120962- 121041- 121042- 121108- 121109- 121242- 121243- 121407- 121449-121451- 121473- 121478- 121581- 121582- 121591- 121595- 121633- 121657- 121659- 121660- 121739- 121749- 121812- 121816- 121854- 121859- 121860- 121872- 121880- 121881- 121882- 121883- 122007- 122010- 122021- 122024- 122030- 122034- 122074- 122075- 122077- 122080- 122084- - 122091- 122097- 122098- 122102- 122103- 122105- 122106- 122110- 122111- 121789- 122116- 122123- 122124- 122125- 122129- 122138- 122140- 122143- 122144- 122145- 122146- 122148- 122149- 122176- 122178- 122187- 122188- 122224- 122225- 122230- 122237- 122248- 122250- 122279- 122282- 122287- 122312- 122313- - 121408</t>
  </si>
  <si>
    <t>17- 53- 73- 103- 122- 125- 164- 171- 173- 174- 196- 212- 218- 234- 235- 261- 10118- 10122- 10124- 10125- 10127- 10128- 10130- 10133- 111402- 111403- 111404- 111472- 111505- 111520- 111526- 111527- 113264- 113267- 113304- 113936- 113938- 113940- 120535- 120962- 121042- 121242- 121248- 121449-121451- 121478- 121595- 121633- 121657- 121739- 121859- 121860- 122007- 122010- 122021- 122033- 122034- 122075- 122111- 122121- 122129- 122138- 122176- 122178- 122188- 122224- 122225- 122230- 122237- 122248- 122282- 122287- 122292- 122312- 122313-121408- .</t>
  </si>
  <si>
    <t>8- 9- 10- 11- 17- 19- 25- 30- 32- 53- 55- 56- 57- 80- 95- 96- 97- 98- 100- 101- 103- 104- 122- 125- 171- 173- 175- 176- 196- 212- 213- 218- 232- 233- 234- 235- 237- - 256- 258- 261- 277- 278- 279- 1095- 1097- - 10104- 10118- 10122- 10124- 10125- 10127- 10128- 10130- 10133- 111402- 111403- 111404- 111472- 111474- 111505- 111520- 111526- 111527- 113267- 113304- 113936- 113938- 113940- 120532- 120535- 120962- 121041- 121042- 121108- 121109- 121242- 121243- 121407- 121449-  121451- 121473- 121478- 121581- 121582- 121591- 121595- 121633- 121657- 121659- 121660- 121739- 121749- 121812- 121816- 121854- 121859- 121860- 121872- 121880- 121881- 121882- 121883- 122007- 122010- 122021- 122024- 122030- 122034- 122074- 122075- 122077- 122080- 122084- - 122091- 122097- 122098- 122102- 122103- 122105- 122106- 122110- 122111- 121789- 122116- 122123- 122124- 122125- 122129- 122138- 122140- 122143- 122144- 122145- 122146- 122148- 122149- 122176- 122178- 122187- 122188- 122224- 122225- 122230- 122237- 122248- 122250- 122279- 122282- 122287- 122312- 122313- 121408</t>
  </si>
  <si>
    <t>8- 9- 10- 11- 17- 19- 25- 30- 32- 53- 55- 56- 57- 80- 95- 96- 97- 98- 100- 101- 103- 104- 122- 125- 171- 173- 175- 176- 196- 212- 213- 218- 232- 233- 234- 235- 237- - 256- 258- 261- 277- 278- 279- 1095- 1097- - 10104- 10118- 10122- 10124- 10125- 10127- 10128- 10130- 10133- 111402- 111403- 111404- 111472- 111474- 111505- 111520- 111526- 111527- 113267- 113304- 113936- 113938- 113940- 120532- 120535- 120962- 121041- 121042- 121108- 121109- 121242- 121243- 121407- 121449- 121451- 121473- 121478- 121581- 121582- 121591- 121595- 121633- 121657- 121659- 121660- 121739- 121749- 121812- 121816- 121854- 121859- 121860- 121872- 121880- 121881- 121882- 121883- 122007- 122010- 122021- 122024- 122030- 122034- 122074- 122075- 122077- 122080- 122084- - 122091- 122097- 122098- 122102- 122103- 122105- 122106- 122110- 122111- 121789- 122116- 122123- 122124- 122125- 122129- 122138- 122140- 122143- 122144- 122145- 122146- 122148- 122149- 122176- 122178- 122187- 122188- 122224- 122225- 122230- 122237- 122248- 122250- 122279- 122282- 122287- 122312- 122313- 121408</t>
  </si>
  <si>
    <t>121737-122199</t>
  </si>
  <si>
    <t xml:space="preserve">17- 53- 73- 103- 122- 125- 164- 171- 173- 174- 196- 212- 218- 234- 235- 261- 10118- 10122- 10124- 10125- 10127- 10128- 10130- 10133- 111402- 111403- 111404- 111472- 111505- 111520- 111526- 111527- 113264- 113267- 113304- 113936- 113938- 113940- 120535- 120962- 121042- 121242- 121248- 121449-  121451- 121478- 121595- 121633- 121657- 121739- 121859- 121860- 122007- 122010- 122021- 122033- 122034- 122075- 122111- 122121- 122129- 122138- 122176- 122178- 122188- 122224- 122225- 122230- 122237- 122248- 122282- 122287- 122292- 122312- 122313- 121408- </t>
  </si>
  <si>
    <t xml:space="preserve">Implementar la Política del Sistema Integrado de Gestión. 
Implementar el Manual de contratación y supervisión (para las actividades que aplique).
Implementar el Programa de Uso Eficiente del Agua del Plan Institucional de Gestión Ambiental.
Implementar las estrategias y buenas prácticas ambientales de la Política Cero desperdicio de Agua.
Implementar las directrices del Manual de compras verdes, bajo la inclusión de cláusulas ambientales en los procesos contractuales de la Entidad (para las actividades que aplique). </t>
  </si>
  <si>
    <t>Implementar el Plan de Gestión Integral de Residuos Peligrosos, para garantizar una adecuada disposición final.
Implementar la Política del Sistema Integrado de Gestión. 
Implementar el Manual de contratación y supervisión (para las actividades que aplique).
Implementar las directrices del Manual de compras verdes, bajo la inclusión de cláusulas ambientales en los procesos contractuales de la Entidad (para las actividades que aplique).</t>
  </si>
  <si>
    <t xml:space="preserve">Implementar la Política del Sistema Integrado de Gestión. 
Implementar el Manual de contratación y supervisión (para las actividades que aplique).
Implementar el Programa de Uso Eficiente de la Energía del Plan Institucional de Gestión Ambiental.
Implementar las estrategias y buenas prácticas ambientales de la Política Cero desperdicio de Energía.
Implementar las directrices del Manual de compras verdes, bajo la inclusión de cláusulas ambientales en los procesos contractuales de la Entidad (para las actividades que aplique). </t>
  </si>
  <si>
    <t>Implementar la Política del Sistema Integrado de Gestión. 
Implementar el Manual de contratación y supervisión (para las actividades que aplique).
Implementar el Programa de Gestión Integral de Residuos Sólidos del Plan Institucional de Gestión Ambiental.
Implementar las directrices del Manual de compras verdes, bajo la inclusión de cláusulas ambientales en los procesos contractuales de la Entidad (para las actividades que aplique).</t>
  </si>
  <si>
    <t>Implementar la Política del Sistema Integrado de Gestión. 
Implementar el Manual de contratación y supervisión (para las actividades que aplique).
Implementar las directrices del Manual de compras verdes, bajo la inclusión de cláusulas ambientales en los procesos contractuales de la Entidad (para las actividades que aplique).</t>
  </si>
  <si>
    <t>Implementar la Política del Sistema Integrado de Gestión.
Implementar el Manual de contratación y supervisión (para las actividades que aplique).
Implementar el Programa de Gestión Integral de Residuos Sólidos del Plan Institucional de Gestión Ambiental.
Implementar la Política Cero Papel, para remplazar y reducir el flujo de papel por soportes electrónicos.
Implementar la Política Cero Residuos, con el fin de disminuir la generación de residuos sólidos.
Implementar el Plan de Acción Interno para el Aprovechamiento Eficiente de los Residuos Sólidos.
Implementar las directrices del Manual de compras verdes, bajo la inclusión de cláusulas ambientales en los procesos contractuales de la Entidad (para las actividades que aplique).</t>
  </si>
  <si>
    <t>Implementar la Política del Sistema Integrado de Gestión.
Implementar el Manual de contratación y supervisión (para las actividades que aplique).
Implementar el Programa de Gestión Integral de Residuos Sólidos del Plan Institucional de Gestión Ambiental.
Implementar la Política Cero Residuos, con el fin de disminuir la generación de residuos sólidos.
Implementar el Plan de Acción Interno para el Aprovechamiento Eficiente de los Residuos Sólidos.
Implementar las directrices del Manual de compras verdes, bajo la inclusión de cláusulas ambientales en los procesos contractuales de la Entidad (para las actividades que aplique).</t>
  </si>
  <si>
    <t>Implementar la Política del Sistema Integrado de Gestión. 
Implementar el Manual de contratación y supervisión (para las actividades que aplique).
Implementar el Programa de Gestión Integral de Residuos Sólidos del Plan Institucional de Gestión Ambiental.
Implementar la Política Cero Residuos, con el fin de hacer entrega de estos residuos a gestores con autorización ambiental para su disposición final.
Instructivo Manejo y disposición final de colchones y colchonetas.
Implementar las directrices del Manual de compras verdes, bajo la inclusión de cláusulas ambientales en los procesos contractuales de la Entidad (para las actividades que aplique).</t>
  </si>
  <si>
    <t>Implementar la Política del Sistema Integrado de Gestión. 
Implementar el Manual de contratación y supervisión (para las actividades que aplique).
Implementar el Programa de Gestión Integral de Residuos Sólidos del Plan Institucional de Gestión Ambiental.
Implementar la Política Cero Residuos, con el fin de hacer entrega de estos residuos a gestores con autorización ambiental para su disposición final.
Implementar el Instructivo Gestión Integral de Residuos de Construcción de Demolición – RCD, para realizar un adecuado manejo de los RCD.
Implementar las directrices del Manual de compras verdes, bajo la inclusión de cláusulas ambientales en los procesos contractuales de la Entidad (para las actividades que aplique).</t>
  </si>
  <si>
    <t>Implementar la Política del Sistema Integrado de Gestión. 
Implementar el Manual de contratación y supervisión (para las actividades que aplique).
Implementar el Programa de Gestión Integral de Residuos Sólidos del Plan Institucional de Gestión Ambiental.
Implementar la Política Cero Residuos, con el fin de hacer entrega de estos residuos a gestores con autorización ambiental para su disposición final.
Implementar las directrices del Manual de compras verdes, bajo la inclusión de cláusulas ambientales en los procesos contractuales de la Entidad (para las actividades que aplique).</t>
  </si>
  <si>
    <t>Implementar la Política del Sistema Integrado de Gestión.
Implementar el Manual de contratación y supervisión (para las actividades que aplique).
Implementar el Programa de Gestión Integral de Residuos Sólidos del Plan Institucional de Gestión Ambiental.
Implementar el Plan de Gestión Integral de Residuos Peligrosos, para garantizar una adecuada disposición final.
Implementar la Política Cero Residuos, con el fin de hacer entrega de estos residuos a gestores con autorización ambiental para su disposición final.
Implementar las directrices del Manual de compras verdes, bajo la inclusión de cláusulas ambientales en los procesos contractuales de la Entidad (para las actividades que aplique).</t>
  </si>
  <si>
    <t>Implementar el Plan de Gestión Integral de Residuos Peligrosos, para garantizar una adecuada disposición final.
Implementar la Política del Sistema Integrado de Gestión. 
Implementar el Manual de contratación y supervisión (para las actividades que aplique).
Implementar el Programa de Gestión Integral de Residuos Sólidos del Plan Institucional de Gestión Ambiental.
Implementar el Plan de Gestión Integral de Residuos Hospitalarios y Similares, para garantizar una adecuada gestión de éstos.
Implementar la Política Cero Residuos, con el fin de hacer entrega de estos residuos a gestores con autorización ambiental para su disposición final.
Implementar las directrices del Manual de compras verdes, bajo la inclusión de cláusulas ambientales en los procesos contractuales de la Entidad (para las actividades que aplique).</t>
  </si>
  <si>
    <t>Implementar la Política del Sistema Integrado de Gestión. 
Implementar el Manual de contratación y supervisión (para las actividades que aplique).
Implementar el Instructivo disposiciones técnicas ambientales de los avisos publicitarios unidades operativas.
Implementar las directrices del Manual de compras verdes, bajo la inclusión de cláusulas ambientales en los procesos contractuales de la Entidad (para las actividades que aplique).</t>
  </si>
  <si>
    <t>Implementar la Política del Sistema Integrado de Gestión. 
Implementar el Manual de contratación y supervisión (para las actividades que aplique).
Implementar el Programa de Prácticas Sostenibles y Consumo Sostenible del Plan Institucional de Gestión Ambiental.
Implementar las directrices del Manual de compras verdes, bajo la inclusión de cláusulas ambientales en los procesos contractuales de la Entidad (para las actividades que aplique).</t>
  </si>
  <si>
    <t>Implementar la Política del Sistema Integrado de Gestión. 
Implementar el Manual de contratación y supervisión (para las actividades que aplique).
Implementar el Programa de Gestión Integral de Residuos Sólidos del Plan Institucional de Gestión Ambiental.
Implementar la Política Cero Residuos, con el fin de hacer entrega de estos residuos a gestores con autorización ambiental para su disposición final.
Implementar el Instructivo para mejorar la calidad de los vertimientos, para disminuir la carga contaminante y mejorar la calidad de las aguas vertidas en el sistema alcantarillado.
Implementar el Plan de Gestión Integral de Aceite Vegetal Usado y Grasas, para hacer una adecuada disposición de estos residuos y disminuir la afectación al recurso hídrico.
Implementar las directrices del Manual de compras verdes, bajo la inclusión de cláusulas ambientales en los procesos contractuales de la Entidad (para las actividades que aplique).</t>
  </si>
  <si>
    <t>Implementar la Política del Sistema Integrado de Gestión. 
Implementar el Manual de contratación y supervisión (para las actividades que aplique).
Implementar el Programa de Gestión Integral de Residuos Sólidos del Plan Institucional de Gestión Ambiental.
Implementar la Política Cero Residuos, con el fin de hacer entrega de estos residuos a gestores con autorización ambiental para su disposición final.
Implementar el Instructivo para mejorar la calidad de los vertimientos, para disminuir la carga contaminante y mejorar la calidad de las aguas vertidas.
Implementar el Plan de Gestión Integral de Aceite Vegetal Usado y Grasas, para hacer una adecuada disposición de estos residuos y disminuir la afectación al recurso hídrico.
Implementar las directrices del Manual de compras verdes, bajo la inclusión de cláusulas ambientales en los procesos contractuales de la Entidad (para las actividades que aplique).</t>
  </si>
  <si>
    <t>Implementar la Política del Sistema Integrado de Gestión. 
Implementar el Manual de contratación (para las actividades que aplique).
Implementar el Manual de supervisión e interventoría (para las actividades que aplique).
Implementar el Programa de Gestión Integral de Residuos Sólidos del Plan Institucional de Gestión Ambiental.
Implementar la Política Cero Papel, para remplazar y reducir el flujo de papel por soportes electrónicos.
Implementar la Política Cero Residuos, con el fin de disminuir la generación de residuos sólidos.
Implementar el Plan de Acción Interno para el Aprovechamiento Eficiente de los Residuos Sólidos.
Implementar las directrices del Manual de compras verdes, bajo la inclusión de cláusulas ambientales en los procesos contractuales de la Entidad (para las actividades que aplique).</t>
  </si>
  <si>
    <t>Verificar la sección "Controles operacionales adicionales" y sustituir según aplique</t>
  </si>
  <si>
    <t>1=No tiene normatividad relacionada.</t>
  </si>
  <si>
    <t>Implementar la Política del Sistema Integrado de Gestión. 
Implementar el Manual de contratación y supervisión (para las actividades que aplique).
Implementar el Programa de Gestión Integral de Residuos Sólidos del Plan Institucional de Gestión Ambiental.
Implementar la Política Cero Residuos, con el fin de hacer entrega de estos residuos a gestores con autorización ambiental para su disposición final.
Implementar el Instructivo para mejorar la calidad de los vertimientos, para disminuir la carga contaminante y mejorar la calidad de las aguas vertidas en el sistema alcantarillado.
Implementar las directrices del Manual de compras verdes, bajo la inclusión de cláusulas ambientales en los procesos contractuales de la Entidad (para las actividades que aplique).
Implementar el Plan de Gestión Integral de Aceite Vegetal Usado y Grasas, para hacer una adecuada disposición de estos residuos y disminuir la afectación al recurso hídrico.
Implementar las directrices del Manual de compras verdes, bajo la inclusión de cláusulas ambientales en los procesos contractuales de la Entidad (para las actividades que aplique).</t>
  </si>
  <si>
    <t>Campo a diligenciar en nivel central por el encargado del área.
Codificación de la matriz dentro del componente de gestión ambiental, anualmente.</t>
  </si>
  <si>
    <t>Página: 6 de 6</t>
  </si>
  <si>
    <t>Código: FOR-GA-040</t>
  </si>
  <si>
    <t>Página: 5 de 6</t>
  </si>
  <si>
    <t>Página: 4 de 6</t>
  </si>
  <si>
    <t>Página: 3 de 6</t>
  </si>
  <si>
    <t>Página: 2 de 6</t>
  </si>
  <si>
    <t>Página: 1 de 6</t>
  </si>
  <si>
    <t>PROCESO GESTIÓN AMBIENTAL
FORMATO MATRIZ DE IDENTIFICACIÓN Y EVALUACIÓN DE ASPECTOS E IMPACTOS AMBIENTALES POR SERVICIO</t>
  </si>
  <si>
    <r>
      <t xml:space="preserve">Los espacios de esta matriz que se encuentran resaltados con </t>
    </r>
    <r>
      <rPr>
        <b/>
        <sz val="16"/>
        <color theme="1"/>
        <rFont val="Calibri Light"/>
        <family val="2"/>
        <scheme val="major"/>
      </rPr>
      <t>color gris</t>
    </r>
    <r>
      <rPr>
        <sz val="16"/>
        <color theme="1"/>
        <rFont val="Calibri Light"/>
        <family val="2"/>
        <scheme val="major"/>
      </rPr>
      <t>, no deben ser utilizados ni se deben modificar las formulas que estos contienen, son de diligenciamiento automático. Alterar estos campos puede causar errores en la 
información analizada por el archivo.</t>
    </r>
  </si>
  <si>
    <t>Escoger dentro de la lista desplegable el Alcance con el que se presenta el impacto ambiental (Puntual, Local, Regional).</t>
  </si>
  <si>
    <t>Versión: 0</t>
  </si>
  <si>
    <t>Las hojas de este archivo Excel: "Instrucciones", "Descripción de ítems" y "Parámetros calificación", son hojas de consulta que no requieren diligenciamiento.</t>
  </si>
  <si>
    <t>Implementar la Política del Sistema Integrado de Gestión</t>
  </si>
  <si>
    <t xml:space="preserve">Implementar el Manual de contratación </t>
  </si>
  <si>
    <t>Implementar el Manual de supervisión e interventoría</t>
  </si>
  <si>
    <t>Implementar las directrices del Manual de compras verdes, bajo la inclusión de obligaciones ambientales en los procesos contractuales de la Entidad</t>
  </si>
  <si>
    <t>Implementar el Programa de uso eficiente del agua del Plan Institucional de Gestión Ambiental</t>
  </si>
  <si>
    <t>Implementar las estrategias y buenas prácticas ambientales de la Política Cero desperdicio de Agua</t>
  </si>
  <si>
    <t>Implementar el Programa de uso eficiente de la energía del Plan Institucional de Gestión Ambiental</t>
  </si>
  <si>
    <t>Implementar las estrategias y buenas prácticas ambientales de la Política Cero desperdicio de Energía</t>
  </si>
  <si>
    <t>Implementar el programa de Gestión Integral de Residuos del Plan Institucional de Gestión Ambiental</t>
  </si>
  <si>
    <t>Implementar la Política Cero Papel, para remplazar y reducir el flujo de papel por soportes electrónicos</t>
  </si>
  <si>
    <t>Implementar la Política Cero residuos con el fin de disminuir su generación</t>
  </si>
  <si>
    <t>Implementar el Plan de Acción Interno para el Aprovechamiento Eficiente de los Residuos Sólidos</t>
  </si>
  <si>
    <t>Implementar la Política Cero residuos con el fin de hacer entrega de estos residuos a gestores con autorización ambiental para su disposición final</t>
  </si>
  <si>
    <t>Implementar el Instructivo Gestión Integral de Residuos de Construcción y Demolición – RCD, para realizar un adecuado manejo de los RCD</t>
  </si>
  <si>
    <t>Implementar el Plan de Gestión Integral de Residuos Peligrosos, para garantizar una adecuada disposición final</t>
  </si>
  <si>
    <t>Implementar el Plan de Gestión Integral de Residuos Hospitalarios y Similares, para garantizar una adecuada gestión de éstos</t>
  </si>
  <si>
    <t>Implementar el Instructivo Disposiciones técnicas para elementos de publicidad exterior Visual - PEV de la SDIS</t>
  </si>
  <si>
    <t>Implementar el Plan Gestión integral de aceite vegetal usado y grasas</t>
  </si>
  <si>
    <t>Implementar el Instructivo para mejorar la calidad de los vertimientos, para disminuir la carga contaminante y mejorar la calidad de las aguas vertidas</t>
  </si>
  <si>
    <t>Implementar el Instructivo Manejo y disposición final de colchones y colchonetas</t>
  </si>
  <si>
    <t>Implementar el Plan Institucional de Movilidad Sostenible</t>
  </si>
  <si>
    <t>Escoger dentro de la lista desplegable el servicio fundamental o servicio ofertado y establecido desde el proyecto de inversión</t>
  </si>
  <si>
    <t>Esta hoja solo puede ser modificada por el profesional encargado del programa de implementación de prácticas sostenibles, para la actualización de los códigos sirbe por servicios solo se debe editar la columna E, reemplazando los valores allí registrados.</t>
  </si>
  <si>
    <t>Esta hoja solo puede ser modificada por el profesional encargado del programa de implementación de prácticas sostenibles, para la actualización de los códigos sirbe que aplican a una actividad por la combinación de un aspecto y un impacto se debe modificar solamente la columna "D", modificando los valores allí registrados. Si se requiere añadir una actividad que no se encuentra allí estipulada se debe hacer al final de la tabla, solo se deben "expandir" las formulas cuando estas no aparezcan de forma automática.</t>
  </si>
  <si>
    <t>22 Instalación de sistemas ahorradores</t>
  </si>
  <si>
    <t>HOJAS DEL FORMATO FOR-GA-040</t>
  </si>
  <si>
    <r>
      <t>La hoja de "Informe" estará condicionada por los campos diligenciados en la hoja "Matriz"; por ello,</t>
    </r>
    <r>
      <rPr>
        <b/>
        <sz val="12"/>
        <color theme="1"/>
        <rFont val="Calibri Light"/>
        <family val="2"/>
        <scheme val="major"/>
      </rPr>
      <t xml:space="preserve"> no es necesario diligenciar ningún campo</t>
    </r>
    <r>
      <rPr>
        <sz val="12"/>
        <color theme="1"/>
        <rFont val="Calibri Light"/>
        <family val="2"/>
        <scheme val="major"/>
      </rPr>
      <t>. No obstante, se debe revisar que los datos arrojados dentro del Informe estén en concordancia con la hoja "Matriz".</t>
    </r>
  </si>
  <si>
    <t>Observaciones</t>
  </si>
  <si>
    <t>Fecha: Memo I2021014350 – 11/05/2021</t>
  </si>
  <si>
    <t>Fecha: Memo I2021014350–11/05/2021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</si>
</sst>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0.0%"/>
  </numFmts>
  <fonts count="36" x14ac:knownFonts="1">
    <font>
      <sz val="11"/>
      <color theme="1"/>
      <name val="Calibri"/>
      <family val="2"/>
      <scheme val="minor"/>
    </font>
    <font>
      <b/>
      <sz val="11"/>
      <color theme="1"/>
      <name val="Calibri"/>
      <family val="2"/>
      <scheme val="minor"/>
    </font>
    <font>
      <sz val="8"/>
      <color indexed="8"/>
      <name val="Calibri"/>
      <family val="2"/>
    </font>
    <font>
      <sz val="11"/>
      <color indexed="8"/>
      <name val="Calibri Light"/>
      <family val="2"/>
      <scheme val="major"/>
    </font>
    <font>
      <b/>
      <sz val="11"/>
      <color theme="1"/>
      <name val="Arial"/>
      <family val="2"/>
    </font>
    <font>
      <sz val="10"/>
      <color theme="1"/>
      <name val="Arial"/>
      <family val="2"/>
    </font>
    <font>
      <b/>
      <sz val="11"/>
      <color theme="0"/>
      <name val="Arial"/>
      <family val="2"/>
    </font>
    <font>
      <sz val="9"/>
      <color theme="1"/>
      <name val="Arial"/>
      <family val="2"/>
    </font>
    <font>
      <sz val="11"/>
      <color theme="1"/>
      <name val="Calibri Light"/>
      <family val="2"/>
      <scheme val="major"/>
    </font>
    <font>
      <b/>
      <sz val="11"/>
      <color theme="1"/>
      <name val="Calibri Light"/>
      <family val="2"/>
      <scheme val="major"/>
    </font>
    <font>
      <sz val="12"/>
      <color theme="1"/>
      <name val="Calibri Light"/>
      <family val="2"/>
      <scheme val="major"/>
    </font>
    <font>
      <b/>
      <sz val="11"/>
      <color theme="0"/>
      <name val="Calibri Light"/>
      <family val="2"/>
      <scheme val="major"/>
    </font>
    <font>
      <sz val="11"/>
      <color rgb="FF1A1A1A"/>
      <name val="Calibri Light"/>
      <family val="2"/>
      <scheme val="major"/>
    </font>
    <font>
      <b/>
      <sz val="11"/>
      <color theme="0"/>
      <name val="Calibri"/>
      <family val="2"/>
      <scheme val="minor"/>
    </font>
    <font>
      <b/>
      <sz val="18"/>
      <color theme="0"/>
      <name val="Calibri"/>
      <family val="2"/>
      <scheme val="minor"/>
    </font>
    <font>
      <sz val="11"/>
      <name val="Calibri Light"/>
      <family val="2"/>
      <scheme val="major"/>
    </font>
    <font>
      <sz val="12"/>
      <color indexed="8"/>
      <name val="Calibri Light"/>
      <family val="2"/>
      <scheme val="major"/>
    </font>
    <font>
      <b/>
      <sz val="12"/>
      <name val="Calibri"/>
      <family val="2"/>
      <scheme val="minor"/>
    </font>
    <font>
      <b/>
      <sz val="12"/>
      <color theme="1"/>
      <name val="Calibri"/>
      <family val="2"/>
      <scheme val="minor"/>
    </font>
    <font>
      <b/>
      <sz val="12"/>
      <color theme="0"/>
      <name val="Calibri Light"/>
      <family val="2"/>
      <scheme val="major"/>
    </font>
    <font>
      <sz val="12"/>
      <name val="Calibri Light"/>
      <family val="2"/>
      <scheme val="major"/>
    </font>
    <font>
      <b/>
      <sz val="12"/>
      <color theme="1"/>
      <name val="Calibri Light"/>
      <family val="2"/>
      <scheme val="major"/>
    </font>
    <font>
      <b/>
      <sz val="11"/>
      <color rgb="FF1F497D"/>
      <name val="Calibri Light"/>
      <family val="2"/>
      <scheme val="major"/>
    </font>
    <font>
      <b/>
      <sz val="8"/>
      <name val="Calibri"/>
      <family val="2"/>
      <scheme val="minor"/>
    </font>
    <font>
      <sz val="12"/>
      <color theme="0"/>
      <name val="Calibri Light"/>
      <family val="2"/>
      <scheme val="major"/>
    </font>
    <font>
      <sz val="11"/>
      <color theme="0"/>
      <name val="Calibri"/>
      <family val="2"/>
      <scheme val="minor"/>
    </font>
    <font>
      <sz val="11"/>
      <color theme="1"/>
      <name val="Arial"/>
      <family val="2"/>
    </font>
    <font>
      <sz val="12"/>
      <color indexed="8"/>
      <name val="Calibri Light"/>
      <family val="2"/>
      <scheme val="major"/>
    </font>
    <font>
      <sz val="14"/>
      <color theme="1"/>
      <name val="Calibri Light"/>
      <family val="2"/>
      <scheme val="major"/>
    </font>
    <font>
      <sz val="16"/>
      <color theme="1"/>
      <name val="Calibri Light"/>
      <family val="2"/>
      <scheme val="major"/>
    </font>
    <font>
      <b/>
      <sz val="16"/>
      <color theme="1"/>
      <name val="Calibri Light"/>
      <family val="2"/>
      <scheme val="major"/>
    </font>
    <font>
      <sz val="11"/>
      <color theme="0"/>
      <name val="Calibri Light"/>
      <family val="2"/>
      <scheme val="major"/>
    </font>
    <font>
      <sz val="9"/>
      <color rgb="FF222222"/>
      <name val="Arial"/>
      <family val="2"/>
    </font>
    <font>
      <sz val="11"/>
      <color rgb="FFFF0000"/>
      <name val="Calibri"/>
      <family val="2"/>
      <scheme val="minor"/>
    </font>
    <font>
      <b/>
      <sz val="16"/>
      <color theme="1"/>
      <name val="Calibri"/>
      <family val="2"/>
      <scheme val="minor"/>
    </font>
    <font>
      <sz val="14"/>
      <color indexed="8"/>
      <name val="Calibri"/>
      <family val="2"/>
    </font>
  </fonts>
  <fills count="19">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rgb="FF70AD47"/>
        <bgColor indexed="64"/>
      </patternFill>
    </fill>
    <fill>
      <patternFill patternType="solid">
        <fgColor rgb="FFFF9933"/>
        <bgColor indexed="64"/>
      </patternFill>
    </fill>
    <fill>
      <patternFill patternType="solid">
        <fgColor rgb="FFD0CECE"/>
        <bgColor indexed="64"/>
      </patternFill>
    </fill>
    <fill>
      <patternFill patternType="solid">
        <fgColor rgb="FF9CC2E5"/>
        <bgColor indexed="64"/>
      </patternFill>
    </fill>
    <fill>
      <patternFill patternType="solid">
        <fgColor rgb="FF9999FF"/>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600076"/>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9" tint="0.59999389629810485"/>
        <bgColor indexed="64"/>
      </patternFill>
    </fill>
  </fills>
  <borders count="6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theme="1"/>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1">
    <xf numFmtId="0" fontId="0" fillId="0" borderId="0"/>
  </cellStyleXfs>
  <cellXfs count="473">
    <xf numFmtId="0" fontId="0" fillId="0" borderId="0" xfId="0"/>
    <xf numFmtId="0" fontId="0" fillId="0" borderId="0" xfId="0" applyAlignment="1">
      <alignment wrapText="1"/>
    </xf>
    <xf numFmtId="0" fontId="0" fillId="0" borderId="0" xfId="0"/>
    <xf numFmtId="0" fontId="0" fillId="0" borderId="0" xfId="0" applyAlignment="1">
      <alignment horizontal="center" vertical="center"/>
    </xf>
    <xf numFmtId="0" fontId="0" fillId="0" borderId="0" xfId="0" applyBorder="1" applyAlignment="1">
      <alignment wrapText="1"/>
    </xf>
    <xf numFmtId="0" fontId="6" fillId="0" borderId="0" xfId="0" applyFont="1" applyFill="1" applyBorder="1" applyAlignment="1">
      <alignment horizontal="center" vertical="center"/>
    </xf>
    <xf numFmtId="0" fontId="0" fillId="0" borderId="0" xfId="0" applyAlignment="1">
      <alignment vertical="center"/>
    </xf>
    <xf numFmtId="0" fontId="0" fillId="0" borderId="0" xfId="0" applyBorder="1"/>
    <xf numFmtId="0" fontId="8" fillId="0" borderId="0" xfId="0" applyFont="1"/>
    <xf numFmtId="0" fontId="8" fillId="0" borderId="22" xfId="0" applyFont="1" applyBorder="1" applyAlignment="1">
      <alignment horizontal="left" vertical="center"/>
    </xf>
    <xf numFmtId="0" fontId="8" fillId="0" borderId="25" xfId="0" applyFont="1" applyBorder="1" applyAlignment="1">
      <alignment horizontal="left" vertical="center"/>
    </xf>
    <xf numFmtId="0" fontId="8" fillId="0" borderId="2" xfId="0" applyFont="1" applyBorder="1" applyAlignment="1">
      <alignment vertical="center"/>
    </xf>
    <xf numFmtId="0" fontId="8" fillId="0" borderId="2" xfId="0" applyFont="1" applyBorder="1" applyAlignment="1">
      <alignment wrapText="1"/>
    </xf>
    <xf numFmtId="0" fontId="8" fillId="0" borderId="3" xfId="0" applyFont="1" applyBorder="1" applyAlignment="1">
      <alignment vertical="center"/>
    </xf>
    <xf numFmtId="0" fontId="11" fillId="11" borderId="8" xfId="0" applyFont="1" applyFill="1" applyBorder="1" applyAlignment="1">
      <alignment horizontal="center" vertical="center"/>
    </xf>
    <xf numFmtId="0" fontId="8" fillId="0" borderId="54" xfId="0" applyFont="1" applyBorder="1"/>
    <xf numFmtId="0" fontId="8" fillId="0" borderId="2" xfId="0" applyFont="1" applyBorder="1"/>
    <xf numFmtId="0" fontId="8" fillId="0" borderId="3" xfId="0" applyFont="1" applyBorder="1"/>
    <xf numFmtId="0" fontId="8" fillId="0" borderId="0" xfId="0" applyFont="1" applyBorder="1" applyAlignment="1">
      <alignment horizontal="left" vertical="center"/>
    </xf>
    <xf numFmtId="0" fontId="11" fillId="11" borderId="1" xfId="0" applyFont="1" applyFill="1" applyBorder="1" applyAlignment="1">
      <alignment horizontal="center" vertical="center"/>
    </xf>
    <xf numFmtId="0" fontId="8" fillId="0" borderId="2" xfId="0" applyFont="1" applyFill="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3" xfId="0" applyFont="1" applyFill="1" applyBorder="1" applyAlignment="1">
      <alignment horizontal="left" vertical="center"/>
    </xf>
    <xf numFmtId="0" fontId="8" fillId="0" borderId="1" xfId="0" applyFont="1" applyBorder="1" applyAlignment="1">
      <alignment vertical="center"/>
    </xf>
    <xf numFmtId="0" fontId="11" fillId="11" borderId="1"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8" fillId="0" borderId="2" xfId="0" applyFont="1" applyFill="1" applyBorder="1" applyAlignment="1">
      <alignment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horizontal="center" vertical="center"/>
    </xf>
    <xf numFmtId="0" fontId="11" fillId="11" borderId="8" xfId="0" applyFont="1" applyFill="1" applyBorder="1" applyAlignment="1">
      <alignment horizontal="center" vertical="center" textRotation="90"/>
    </xf>
    <xf numFmtId="0" fontId="8" fillId="0" borderId="19" xfId="0" applyFont="1" applyBorder="1" applyAlignment="1"/>
    <xf numFmtId="0" fontId="8" fillId="0" borderId="20" xfId="0" applyFont="1" applyBorder="1" applyAlignment="1">
      <alignment horizontal="left"/>
    </xf>
    <xf numFmtId="0" fontId="8" fillId="0" borderId="24" xfId="0" applyFont="1" applyBorder="1" applyAlignment="1"/>
    <xf numFmtId="0" fontId="8" fillId="0" borderId="25" xfId="0" applyFont="1" applyBorder="1" applyAlignment="1">
      <alignment horizontal="left"/>
    </xf>
    <xf numFmtId="0" fontId="8" fillId="0" borderId="20" xfId="0" applyFont="1" applyBorder="1" applyAlignment="1">
      <alignment horizontal="left" vertical="center"/>
    </xf>
    <xf numFmtId="0" fontId="8" fillId="0" borderId="4" xfId="0" applyFont="1" applyBorder="1" applyAlignment="1"/>
    <xf numFmtId="0" fontId="8" fillId="0" borderId="22" xfId="0" applyFont="1" applyBorder="1" applyAlignment="1"/>
    <xf numFmtId="0" fontId="8" fillId="0" borderId="25" xfId="0" applyFont="1" applyBorder="1" applyAlignment="1"/>
    <xf numFmtId="0" fontId="8" fillId="0" borderId="20" xfId="0" applyFont="1" applyBorder="1" applyAlignment="1"/>
    <xf numFmtId="0" fontId="8" fillId="0" borderId="28" xfId="0" applyFont="1" applyBorder="1" applyAlignment="1"/>
    <xf numFmtId="0" fontId="8" fillId="0" borderId="29" xfId="0" applyFont="1" applyBorder="1" applyAlignment="1"/>
    <xf numFmtId="0" fontId="8" fillId="0" borderId="45" xfId="0" applyFont="1" applyBorder="1" applyAlignment="1"/>
    <xf numFmtId="0" fontId="8" fillId="0" borderId="46" xfId="0" applyFont="1" applyBorder="1" applyAlignment="1">
      <alignment horizontal="left" vertical="center"/>
    </xf>
    <xf numFmtId="0" fontId="8" fillId="0" borderId="29" xfId="0" applyFont="1" applyBorder="1" applyAlignment="1">
      <alignment horizontal="left" vertical="center"/>
    </xf>
    <xf numFmtId="0" fontId="12" fillId="0" borderId="25" xfId="0" applyFont="1" applyBorder="1" applyAlignment="1"/>
    <xf numFmtId="0" fontId="8" fillId="0" borderId="4" xfId="0" applyFont="1" applyBorder="1"/>
    <xf numFmtId="0" fontId="13" fillId="0" borderId="0" xfId="0" applyFont="1" applyFill="1"/>
    <xf numFmtId="0" fontId="8" fillId="6" borderId="4"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8" fillId="4"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0" borderId="0" xfId="0" applyFont="1" applyBorder="1"/>
    <xf numFmtId="0" fontId="5" fillId="0" borderId="0" xfId="0" applyFont="1" applyBorder="1" applyAlignment="1">
      <alignment vertical="center" wrapText="1"/>
    </xf>
    <xf numFmtId="0" fontId="5" fillId="0" borderId="0"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wrapText="1"/>
    </xf>
    <xf numFmtId="0" fontId="0" fillId="0" borderId="38" xfId="0" applyBorder="1"/>
    <xf numFmtId="0" fontId="0" fillId="0" borderId="39" xfId="0" applyBorder="1"/>
    <xf numFmtId="0" fontId="8" fillId="0" borderId="1" xfId="0" applyFont="1" applyBorder="1" applyAlignment="1"/>
    <xf numFmtId="0" fontId="8" fillId="0" borderId="3" xfId="0" applyFont="1" applyBorder="1" applyAlignment="1"/>
    <xf numFmtId="0" fontId="8" fillId="0" borderId="0" xfId="0" applyFont="1" applyFill="1" applyBorder="1" applyAlignment="1">
      <alignment horizontal="left" vertical="center"/>
    </xf>
    <xf numFmtId="0" fontId="4" fillId="0" borderId="33" xfId="0" applyFont="1" applyBorder="1" applyAlignment="1">
      <alignment vertical="center" wrapText="1"/>
    </xf>
    <xf numFmtId="0" fontId="4" fillId="0" borderId="38" xfId="0" applyFont="1" applyBorder="1" applyAlignment="1">
      <alignment vertical="center" wrapText="1"/>
    </xf>
    <xf numFmtId="0" fontId="4" fillId="0" borderId="7" xfId="0" applyFont="1" applyBorder="1" applyAlignment="1">
      <alignment vertical="center" wrapText="1"/>
    </xf>
    <xf numFmtId="0" fontId="10" fillId="0" borderId="0" xfId="0" applyFont="1"/>
    <xf numFmtId="0" fontId="10" fillId="0" borderId="0" xfId="0" applyFont="1" applyAlignment="1">
      <alignment wrapText="1"/>
    </xf>
    <xf numFmtId="0" fontId="10" fillId="0" borderId="21" xfId="0" applyFont="1" applyBorder="1" applyAlignment="1">
      <alignment vertical="center"/>
    </xf>
    <xf numFmtId="0" fontId="10" fillId="0" borderId="47" xfId="0" applyFont="1" applyBorder="1"/>
    <xf numFmtId="0" fontId="10" fillId="0" borderId="21" xfId="0" applyFont="1" applyBorder="1"/>
    <xf numFmtId="0" fontId="10" fillId="0" borderId="21" xfId="0" applyFont="1" applyBorder="1" applyAlignment="1">
      <alignment wrapText="1"/>
    </xf>
    <xf numFmtId="0" fontId="10" fillId="0" borderId="23" xfId="0" applyFont="1" applyBorder="1"/>
    <xf numFmtId="0" fontId="10" fillId="0" borderId="18" xfId="0" applyFont="1" applyBorder="1" applyAlignment="1">
      <alignment vertical="center" wrapText="1"/>
    </xf>
    <xf numFmtId="0" fontId="10" fillId="0" borderId="21" xfId="0" applyFont="1" applyBorder="1" applyAlignment="1">
      <alignment vertical="center" wrapText="1"/>
    </xf>
    <xf numFmtId="0" fontId="10" fillId="0" borderId="0" xfId="0" applyFont="1" applyBorder="1"/>
    <xf numFmtId="0" fontId="10" fillId="0" borderId="0" xfId="0" applyFont="1" applyBorder="1" applyAlignment="1">
      <alignment horizont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20" fillId="0" borderId="4" xfId="0" applyFont="1" applyFill="1" applyBorder="1" applyAlignment="1">
      <alignment vertical="center"/>
    </xf>
    <xf numFmtId="0" fontId="10" fillId="0" borderId="4" xfId="0" applyFont="1" applyFill="1" applyBorder="1" applyAlignment="1">
      <alignment horizontal="left" vertical="center"/>
    </xf>
    <xf numFmtId="0" fontId="10" fillId="0" borderId="21" xfId="0" applyFont="1" applyFill="1" applyBorder="1" applyAlignment="1">
      <alignment vertical="center"/>
    </xf>
    <xf numFmtId="0" fontId="10" fillId="0" borderId="22" xfId="0" applyFont="1" applyFill="1" applyBorder="1" applyAlignment="1">
      <alignment vertical="top"/>
    </xf>
    <xf numFmtId="0" fontId="10" fillId="0" borderId="21" xfId="0" applyFont="1" applyFill="1" applyBorder="1" applyAlignment="1">
      <alignment horizontal="left" vertical="center"/>
    </xf>
    <xf numFmtId="0" fontId="10" fillId="0" borderId="22" xfId="0" applyFont="1" applyFill="1" applyBorder="1" applyAlignment="1">
      <alignment horizontal="left" vertical="top"/>
    </xf>
    <xf numFmtId="0" fontId="10" fillId="0" borderId="23" xfId="0" applyFont="1" applyFill="1" applyBorder="1" applyAlignment="1">
      <alignment horizontal="left" vertical="center"/>
    </xf>
    <xf numFmtId="0" fontId="20" fillId="0" borderId="24" xfId="0" applyFont="1" applyFill="1" applyBorder="1" applyAlignment="1">
      <alignment vertical="center"/>
    </xf>
    <xf numFmtId="0" fontId="10" fillId="0" borderId="24" xfId="0" applyFont="1" applyFill="1" applyBorder="1" applyAlignment="1">
      <alignment horizontal="left" vertical="center"/>
    </xf>
    <xf numFmtId="0" fontId="10" fillId="0" borderId="25" xfId="0" applyFont="1" applyFill="1" applyBorder="1" applyAlignment="1">
      <alignment vertical="top"/>
    </xf>
    <xf numFmtId="0" fontId="10" fillId="0" borderId="22" xfId="0" applyFont="1" applyFill="1" applyBorder="1" applyAlignment="1">
      <alignment horizontal="left" vertical="center"/>
    </xf>
    <xf numFmtId="0" fontId="10" fillId="0" borderId="25"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24" xfId="0" applyFont="1" applyFill="1" applyBorder="1" applyAlignment="1">
      <alignment horizontal="center" vertical="center"/>
    </xf>
    <xf numFmtId="0" fontId="19" fillId="11" borderId="1" xfId="0" applyFont="1" applyFill="1" applyBorder="1" applyAlignment="1">
      <alignment horizontal="left" vertical="center"/>
    </xf>
    <xf numFmtId="0" fontId="10" fillId="0" borderId="2" xfId="0" applyFont="1" applyFill="1" applyBorder="1" applyAlignment="1">
      <alignment vertical="center"/>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Border="1" applyAlignment="1"/>
    <xf numFmtId="0" fontId="10" fillId="0" borderId="21" xfId="0" applyFont="1" applyBorder="1" applyAlignment="1">
      <alignment horizontal="left" vertical="center"/>
    </xf>
    <xf numFmtId="0" fontId="10" fillId="0" borderId="23" xfId="0" applyFont="1" applyBorder="1" applyAlignment="1">
      <alignment horizontal="left" vertical="center"/>
    </xf>
    <xf numFmtId="0" fontId="8" fillId="0" borderId="31" xfId="0" applyFont="1" applyBorder="1" applyAlignment="1">
      <alignment horizontal="center" vertical="center" wrapText="1"/>
    </xf>
    <xf numFmtId="0" fontId="8" fillId="0" borderId="6" xfId="0" applyFont="1" applyBorder="1" applyAlignment="1">
      <alignment horizontal="center" vertical="center" wrapText="1"/>
    </xf>
    <xf numFmtId="0" fontId="8" fillId="4" borderId="6"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2" borderId="6"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10" fillId="0" borderId="4" xfId="0" applyFont="1" applyBorder="1" applyAlignment="1">
      <alignment horizontal="left" vertical="center"/>
    </xf>
    <xf numFmtId="0" fontId="19" fillId="11" borderId="18" xfId="0" applyFont="1" applyFill="1" applyBorder="1" applyAlignment="1">
      <alignment horizontal="center" vertical="center"/>
    </xf>
    <xf numFmtId="0" fontId="19" fillId="11" borderId="19" xfId="0" applyFont="1" applyFill="1" applyBorder="1" applyAlignment="1">
      <alignment horizontal="center" vertical="center"/>
    </xf>
    <xf numFmtId="0" fontId="10" fillId="0" borderId="0" xfId="0" applyFont="1" applyAlignment="1">
      <alignment horizontal="left"/>
    </xf>
    <xf numFmtId="0" fontId="10" fillId="0" borderId="0" xfId="0" applyFont="1" applyFill="1" applyBorder="1"/>
    <xf numFmtId="0" fontId="0" fillId="0" borderId="0" xfId="0" applyFill="1" applyBorder="1"/>
    <xf numFmtId="0" fontId="19" fillId="0" borderId="0" xfId="0" applyFont="1" applyFill="1" applyBorder="1" applyAlignment="1">
      <alignment horizontal="left" vertical="center"/>
    </xf>
    <xf numFmtId="0" fontId="10" fillId="0" borderId="22" xfId="0" applyFont="1" applyBorder="1"/>
    <xf numFmtId="0" fontId="10" fillId="0" borderId="25" xfId="0" applyFont="1" applyBorder="1"/>
    <xf numFmtId="0" fontId="24" fillId="11" borderId="4" xfId="0" applyFont="1" applyFill="1" applyBorder="1" applyAlignment="1"/>
    <xf numFmtId="0" fontId="10" fillId="0" borderId="4" xfId="0" applyFont="1" applyBorder="1" applyAlignment="1">
      <alignment horizontal="center"/>
    </xf>
    <xf numFmtId="0" fontId="24" fillId="11" borderId="19" xfId="0" applyFont="1" applyFill="1" applyBorder="1" applyAlignment="1">
      <alignment textRotation="90"/>
    </xf>
    <xf numFmtId="0" fontId="10" fillId="0" borderId="24" xfId="0" applyFont="1" applyBorder="1" applyAlignment="1">
      <alignment horizontal="center"/>
    </xf>
    <xf numFmtId="0" fontId="19" fillId="11" borderId="20" xfId="0" applyFont="1" applyFill="1" applyBorder="1" applyAlignment="1">
      <alignment horizontal="center" vertical="center" textRotation="90"/>
    </xf>
    <xf numFmtId="0" fontId="10" fillId="0" borderId="22" xfId="0" applyFont="1" applyBorder="1" applyAlignment="1">
      <alignment horizontal="center" vertical="center"/>
    </xf>
    <xf numFmtId="0" fontId="10" fillId="0" borderId="22" xfId="0" applyFont="1" applyFill="1" applyBorder="1" applyAlignment="1">
      <alignment horizontal="center" vertical="center"/>
    </xf>
    <xf numFmtId="0" fontId="10" fillId="0" borderId="24" xfId="0" applyFont="1" applyBorder="1" applyAlignment="1"/>
    <xf numFmtId="0" fontId="10" fillId="0" borderId="25" xfId="0" applyFont="1" applyBorder="1" applyAlignment="1">
      <alignment horizontal="center" vertical="center"/>
    </xf>
    <xf numFmtId="0" fontId="10" fillId="0" borderId="5" xfId="0" applyFont="1" applyBorder="1" applyAlignment="1">
      <alignment horizontal="center" vertical="center"/>
    </xf>
    <xf numFmtId="0" fontId="10" fillId="0" borderId="1" xfId="0" applyFont="1" applyBorder="1"/>
    <xf numFmtId="0" fontId="10" fillId="0" borderId="3" xfId="0" applyFont="1" applyBorder="1"/>
    <xf numFmtId="0" fontId="19" fillId="11" borderId="18" xfId="0" applyFont="1" applyFill="1" applyBorder="1" applyAlignment="1">
      <alignment horizontal="center" vertical="center" wrapText="1"/>
    </xf>
    <xf numFmtId="0" fontId="19" fillId="11" borderId="19" xfId="0" applyFont="1" applyFill="1" applyBorder="1" applyAlignment="1">
      <alignment horizontal="center" vertical="center" wrapText="1"/>
    </xf>
    <xf numFmtId="0" fontId="13" fillId="11" borderId="20" xfId="0" applyFont="1" applyFill="1" applyBorder="1" applyAlignment="1">
      <alignment textRotation="90"/>
    </xf>
    <xf numFmtId="0" fontId="8" fillId="0" borderId="22" xfId="0" applyFont="1" applyFill="1" applyBorder="1" applyAlignment="1">
      <alignment horizontal="left" vertical="center"/>
    </xf>
    <xf numFmtId="0" fontId="8" fillId="0" borderId="25" xfId="0" applyFont="1" applyFill="1" applyBorder="1" applyAlignment="1">
      <alignment horizontal="left" vertical="center"/>
    </xf>
    <xf numFmtId="0" fontId="0" fillId="15" borderId="8" xfId="0" applyFill="1" applyBorder="1" applyAlignment="1">
      <alignment horizontal="center" vertical="center"/>
    </xf>
    <xf numFmtId="0" fontId="11" fillId="11" borderId="18" xfId="0" applyFont="1" applyFill="1" applyBorder="1" applyAlignment="1">
      <alignment horizontal="center" vertical="center" wrapText="1"/>
    </xf>
    <xf numFmtId="0" fontId="8" fillId="0" borderId="21" xfId="0" applyFont="1" applyBorder="1" applyAlignment="1">
      <alignment vertical="center"/>
    </xf>
    <xf numFmtId="0" fontId="0" fillId="0" borderId="22" xfId="0" applyBorder="1"/>
    <xf numFmtId="0" fontId="8" fillId="0" borderId="21" xfId="0" applyFont="1" applyBorder="1" applyAlignment="1"/>
    <xf numFmtId="0" fontId="0" fillId="0" borderId="23" xfId="0" applyBorder="1"/>
    <xf numFmtId="0" fontId="0" fillId="0" borderId="25" xfId="0" applyBorder="1"/>
    <xf numFmtId="0" fontId="11" fillId="11" borderId="20" xfId="0" applyFont="1" applyFill="1" applyBorder="1" applyAlignment="1">
      <alignment horizontal="center" vertical="center" wrapText="1"/>
    </xf>
    <xf numFmtId="0" fontId="0" fillId="0" borderId="21" xfId="0" applyBorder="1"/>
    <xf numFmtId="0" fontId="19" fillId="11" borderId="22" xfId="0" applyFont="1" applyFill="1" applyBorder="1" applyAlignment="1">
      <alignment horizontal="left" vertical="center"/>
    </xf>
    <xf numFmtId="0" fontId="20" fillId="16" borderId="21" xfId="0" applyFont="1" applyFill="1" applyBorder="1" applyAlignment="1">
      <alignment vertical="center"/>
    </xf>
    <xf numFmtId="0" fontId="20" fillId="16" borderId="4" xfId="0" applyFont="1" applyFill="1" applyBorder="1" applyAlignment="1">
      <alignment vertical="center"/>
    </xf>
    <xf numFmtId="0" fontId="20" fillId="16" borderId="22" xfId="0" applyFont="1" applyFill="1" applyBorder="1" applyAlignment="1">
      <alignment vertical="center"/>
    </xf>
    <xf numFmtId="0" fontId="24" fillId="14" borderId="0" xfId="0" applyFont="1" applyFill="1" applyAlignment="1">
      <alignment horizontal="center" vertical="center" wrapText="1"/>
    </xf>
    <xf numFmtId="0" fontId="10" fillId="0" borderId="0" xfId="0" applyFont="1" applyAlignment="1">
      <alignment horizontal="center" vertical="center" textRotation="90" wrapText="1"/>
    </xf>
    <xf numFmtId="0" fontId="24" fillId="14" borderId="0" xfId="0" applyFont="1" applyFill="1" applyAlignment="1">
      <alignment horizontal="center" vertical="center" textRotation="90" wrapText="1"/>
    </xf>
    <xf numFmtId="1" fontId="25" fillId="0" borderId="0" xfId="0" applyNumberFormat="1" applyFont="1" applyBorder="1"/>
    <xf numFmtId="0" fontId="25" fillId="0" borderId="0" xfId="0" applyFont="1" applyBorder="1"/>
    <xf numFmtId="165" fontId="8" fillId="0" borderId="4" xfId="0" applyNumberFormat="1" applyFont="1" applyBorder="1"/>
    <xf numFmtId="0" fontId="16" fillId="3" borderId="28" xfId="0" applyFont="1" applyFill="1" applyBorder="1" applyAlignment="1" applyProtection="1">
      <alignment horizontal="left" vertical="center"/>
    </xf>
    <xf numFmtId="0" fontId="10" fillId="13" borderId="19" xfId="0" applyFont="1" applyFill="1" applyBorder="1" applyAlignment="1" applyProtection="1">
      <alignment horizontal="center" vertical="center" wrapText="1"/>
    </xf>
    <xf numFmtId="0" fontId="29" fillId="0" borderId="13" xfId="0" applyFont="1" applyBorder="1" applyAlignment="1">
      <alignment vertical="center" wrapText="1"/>
    </xf>
    <xf numFmtId="0" fontId="29" fillId="0" borderId="14" xfId="0" applyFont="1" applyBorder="1" applyAlignment="1">
      <alignment vertical="center" wrapText="1"/>
    </xf>
    <xf numFmtId="0" fontId="31" fillId="12" borderId="8" xfId="0" applyFont="1" applyFill="1" applyBorder="1" applyAlignment="1">
      <alignment horizontal="center" vertical="center" wrapText="1"/>
    </xf>
    <xf numFmtId="0" fontId="24" fillId="12" borderId="8" xfId="0" applyFont="1" applyFill="1" applyBorder="1" applyAlignment="1">
      <alignment horizontal="center" vertical="center"/>
    </xf>
    <xf numFmtId="0" fontId="24" fillId="12" borderId="33" xfId="0" applyFont="1" applyFill="1" applyBorder="1" applyAlignment="1">
      <alignment vertical="center"/>
    </xf>
    <xf numFmtId="0" fontId="24" fillId="12" borderId="37" xfId="0" applyFont="1" applyFill="1" applyBorder="1" applyAlignment="1">
      <alignment vertical="center"/>
    </xf>
    <xf numFmtId="0" fontId="24" fillId="12" borderId="32" xfId="0" applyFont="1" applyFill="1" applyBorder="1" applyAlignment="1">
      <alignment vertical="center"/>
    </xf>
    <xf numFmtId="0" fontId="32" fillId="0" borderId="0" xfId="0" applyFont="1"/>
    <xf numFmtId="0" fontId="11" fillId="0" borderId="0" xfId="0" applyFont="1" applyFill="1" applyBorder="1" applyAlignment="1">
      <alignment horizontal="center" vertical="center"/>
    </xf>
    <xf numFmtId="0" fontId="10" fillId="0" borderId="64" xfId="0" applyFont="1" applyBorder="1"/>
    <xf numFmtId="0" fontId="0" fillId="0" borderId="0" xfId="0" applyAlignment="1" applyProtection="1">
      <alignment vertical="center" wrapText="1"/>
    </xf>
    <xf numFmtId="0" fontId="0" fillId="0" borderId="0" xfId="0" applyAlignment="1" applyProtection="1">
      <alignment wrapText="1"/>
    </xf>
    <xf numFmtId="0" fontId="0" fillId="0" borderId="0" xfId="0" applyProtection="1"/>
    <xf numFmtId="0" fontId="0" fillId="0" borderId="0" xfId="0"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26" fillId="0" borderId="20" xfId="0" applyFont="1" applyBorder="1" applyAlignment="1" applyProtection="1">
      <alignment horizontal="center" vertical="center" wrapText="1"/>
    </xf>
    <xf numFmtId="0" fontId="0" fillId="0" borderId="0" xfId="0" applyAlignment="1" applyProtection="1"/>
    <xf numFmtId="0" fontId="17" fillId="13" borderId="61" xfId="0" applyFont="1" applyFill="1" applyBorder="1" applyAlignment="1" applyProtection="1">
      <alignment horizontal="center" vertical="center" wrapText="1"/>
    </xf>
    <xf numFmtId="0" fontId="17" fillId="13" borderId="62" xfId="0" applyFont="1" applyFill="1" applyBorder="1" applyAlignment="1" applyProtection="1">
      <alignment horizontal="center" vertical="center" wrapText="1"/>
    </xf>
    <xf numFmtId="0" fontId="23" fillId="13" borderId="62" xfId="0" applyFont="1" applyFill="1" applyBorder="1" applyAlignment="1" applyProtection="1">
      <alignment horizontal="center" vertical="center" textRotation="90" wrapText="1"/>
    </xf>
    <xf numFmtId="0" fontId="17" fillId="13" borderId="63"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10" fillId="17" borderId="60" xfId="0" applyFont="1" applyFill="1" applyBorder="1" applyAlignment="1" applyProtection="1">
      <alignment vertical="center"/>
    </xf>
    <xf numFmtId="0" fontId="10" fillId="17" borderId="28" xfId="0" applyFont="1" applyFill="1" applyBorder="1" applyAlignment="1" applyProtection="1">
      <alignment horizontal="left"/>
    </xf>
    <xf numFmtId="0" fontId="10" fillId="17" borderId="28" xfId="0" applyFont="1" applyFill="1" applyBorder="1" applyAlignment="1" applyProtection="1"/>
    <xf numFmtId="0" fontId="10" fillId="0" borderId="28" xfId="0" applyFont="1" applyBorder="1" applyAlignment="1" applyProtection="1"/>
    <xf numFmtId="0" fontId="16" fillId="17" borderId="28" xfId="0" applyFont="1" applyFill="1" applyBorder="1" applyAlignment="1" applyProtection="1">
      <alignment horizontal="center" vertical="center"/>
    </xf>
    <xf numFmtId="0" fontId="16" fillId="0" borderId="28" xfId="0" applyFont="1" applyBorder="1" applyAlignment="1" applyProtection="1">
      <alignment horizontal="left" vertical="center"/>
    </xf>
    <xf numFmtId="0" fontId="16" fillId="3" borderId="28" xfId="0" applyFont="1" applyFill="1" applyBorder="1" applyAlignment="1" applyProtection="1">
      <alignment horizontal="center" vertical="center"/>
    </xf>
    <xf numFmtId="0" fontId="10" fillId="0" borderId="11" xfId="0" applyFont="1" applyBorder="1" applyAlignment="1" applyProtection="1"/>
    <xf numFmtId="0" fontId="0" fillId="0" borderId="0" xfId="0" applyAlignment="1" applyProtection="1">
      <alignment horizontal="center" wrapText="1"/>
    </xf>
    <xf numFmtId="0" fontId="10" fillId="17" borderId="65" xfId="0" applyFont="1" applyFill="1" applyBorder="1" applyAlignment="1" applyProtection="1">
      <alignment vertical="center"/>
    </xf>
    <xf numFmtId="0" fontId="10" fillId="17" borderId="4" xfId="0" applyNumberFormat="1" applyFont="1" applyFill="1" applyBorder="1" applyAlignment="1" applyProtection="1">
      <alignment horizontal="left"/>
    </xf>
    <xf numFmtId="0" fontId="10" fillId="0" borderId="4" xfId="0" applyNumberFormat="1" applyFont="1" applyBorder="1" applyAlignment="1" applyProtection="1"/>
    <xf numFmtId="0" fontId="16" fillId="3" borderId="4" xfId="0" applyFont="1" applyFill="1" applyBorder="1" applyAlignment="1" applyProtection="1">
      <alignment horizontal="left" vertical="center"/>
    </xf>
    <xf numFmtId="0" fontId="16" fillId="3" borderId="4" xfId="0" applyNumberFormat="1" applyFont="1" applyFill="1" applyBorder="1" applyAlignment="1" applyProtection="1">
      <alignment horizontal="left" vertical="center"/>
    </xf>
    <xf numFmtId="0" fontId="16" fillId="3" borderId="28" xfId="0" applyNumberFormat="1" applyFont="1" applyFill="1" applyBorder="1" applyAlignment="1" applyProtection="1">
      <alignment horizontal="left" vertical="center"/>
    </xf>
    <xf numFmtId="0" fontId="16" fillId="17" borderId="4" xfId="0" applyNumberFormat="1" applyFont="1" applyFill="1" applyBorder="1" applyAlignment="1" applyProtection="1">
      <alignment horizontal="center" vertical="center"/>
    </xf>
    <xf numFmtId="0" fontId="16" fillId="0" borderId="4" xfId="0" applyFont="1" applyBorder="1" applyAlignment="1" applyProtection="1">
      <alignment horizontal="left" vertical="center"/>
    </xf>
    <xf numFmtId="0" fontId="16" fillId="3" borderId="4" xfId="0" applyNumberFormat="1" applyFont="1" applyFill="1" applyBorder="1" applyAlignment="1" applyProtection="1">
      <alignment horizontal="center" vertical="center"/>
    </xf>
    <xf numFmtId="0" fontId="10" fillId="0" borderId="5" xfId="0" applyNumberFormat="1" applyFont="1" applyBorder="1" applyAlignment="1" applyProtection="1"/>
    <xf numFmtId="0" fontId="27" fillId="3" borderId="4" xfId="0" applyFont="1" applyFill="1" applyBorder="1" applyAlignment="1" applyProtection="1">
      <alignment horizontal="left" vertical="center"/>
    </xf>
    <xf numFmtId="0" fontId="27" fillId="0" borderId="4" xfId="0" applyFont="1" applyBorder="1" applyAlignment="1" applyProtection="1">
      <alignment horizontal="left" vertical="center"/>
    </xf>
    <xf numFmtId="0" fontId="16" fillId="3" borderId="45" xfId="0" applyFont="1" applyFill="1" applyBorder="1" applyAlignment="1" applyProtection="1">
      <alignment horizontal="left" vertical="center"/>
    </xf>
    <xf numFmtId="0" fontId="16" fillId="0" borderId="45" xfId="0" applyFont="1" applyBorder="1" applyAlignment="1" applyProtection="1">
      <alignment horizontal="left" vertical="center"/>
    </xf>
    <xf numFmtId="0" fontId="0" fillId="0" borderId="0" xfId="0" applyBorder="1" applyAlignment="1" applyProtection="1"/>
    <xf numFmtId="0" fontId="18" fillId="13" borderId="56" xfId="0" applyFont="1" applyFill="1" applyBorder="1" applyAlignment="1" applyProtection="1">
      <alignment horizontal="center" vertical="center"/>
    </xf>
    <xf numFmtId="0" fontId="18" fillId="13" borderId="56" xfId="0" applyFont="1" applyFill="1" applyBorder="1" applyAlignment="1" applyProtection="1">
      <alignment horizontal="left" vertical="center"/>
    </xf>
    <xf numFmtId="1" fontId="0" fillId="0" borderId="0" xfId="0" applyNumberFormat="1" applyProtection="1"/>
    <xf numFmtId="0" fontId="11" fillId="11" borderId="30" xfId="0" applyFont="1" applyFill="1" applyBorder="1" applyAlignment="1">
      <alignment horizontal="left" vertical="center"/>
    </xf>
    <xf numFmtId="0" fontId="8" fillId="0" borderId="1" xfId="0" applyFont="1" applyFill="1" applyBorder="1" applyAlignment="1">
      <alignment horizontal="left" vertical="center"/>
    </xf>
    <xf numFmtId="0" fontId="0" fillId="0" borderId="0" xfId="0" applyAlignment="1" applyProtection="1">
      <alignment horizontal="left"/>
    </xf>
    <xf numFmtId="0" fontId="26" fillId="0" borderId="1" xfId="0" applyFont="1" applyBorder="1" applyAlignment="1" applyProtection="1">
      <alignment horizontal="left" vertical="center" wrapText="1"/>
    </xf>
    <xf numFmtId="0" fontId="26" fillId="0" borderId="2" xfId="0" applyFont="1" applyBorder="1" applyAlignment="1" applyProtection="1">
      <alignment horizontal="left" vertical="center"/>
    </xf>
    <xf numFmtId="0" fontId="26" fillId="0" borderId="3" xfId="0" applyFont="1" applyBorder="1" applyAlignment="1" applyProtection="1">
      <alignment horizontal="left" vertical="center"/>
    </xf>
    <xf numFmtId="0" fontId="34" fillId="2" borderId="0" xfId="0" applyFont="1" applyFill="1"/>
    <xf numFmtId="0" fontId="0" fillId="2" borderId="0" xfId="0" applyFill="1" applyProtection="1"/>
    <xf numFmtId="0" fontId="7" fillId="0" borderId="4" xfId="0" applyFont="1" applyBorder="1" applyAlignment="1">
      <alignment vertical="center"/>
    </xf>
    <xf numFmtId="0" fontId="0" fillId="0" borderId="0" xfId="0" applyFill="1" applyAlignment="1" applyProtection="1">
      <alignment vertical="center" wrapText="1"/>
    </xf>
    <xf numFmtId="0" fontId="0" fillId="0" borderId="0" xfId="0" applyFill="1" applyAlignment="1" applyProtection="1">
      <alignment wrapText="1"/>
    </xf>
    <xf numFmtId="0" fontId="0" fillId="0" borderId="0" xfId="0" applyFill="1" applyProtection="1"/>
    <xf numFmtId="0" fontId="33" fillId="0" borderId="0" xfId="0" applyFont="1"/>
    <xf numFmtId="0" fontId="10" fillId="17" borderId="11" xfId="0" applyFont="1" applyFill="1" applyBorder="1" applyAlignment="1" applyProtection="1"/>
    <xf numFmtId="0" fontId="10" fillId="17" borderId="5" xfId="0" applyNumberFormat="1" applyFont="1" applyFill="1" applyBorder="1" applyAlignment="1" applyProtection="1"/>
    <xf numFmtId="0" fontId="0" fillId="0" borderId="0" xfId="0" applyFill="1" applyAlignment="1" applyProtection="1"/>
    <xf numFmtId="0" fontId="18" fillId="0" borderId="0" xfId="0" applyFont="1" applyFill="1" applyAlignment="1" applyProtection="1">
      <alignment horizontal="center"/>
    </xf>
    <xf numFmtId="0" fontId="10" fillId="0" borderId="21" xfId="0" applyFont="1" applyFill="1" applyBorder="1" applyAlignment="1">
      <alignment vertical="center" wrapText="1"/>
    </xf>
    <xf numFmtId="0" fontId="10" fillId="0" borderId="23" xfId="0" applyFont="1" applyFill="1" applyBorder="1" applyAlignment="1">
      <alignment vertical="center" wrapTex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0" fillId="17" borderId="19" xfId="0" applyFont="1" applyFill="1" applyBorder="1" applyAlignment="1" applyProtection="1">
      <alignment horizontal="center" vertical="center" wrapText="1"/>
    </xf>
    <xf numFmtId="0" fontId="0" fillId="0" borderId="30" xfId="0" applyBorder="1" applyAlignment="1">
      <alignment horizontal="center"/>
    </xf>
    <xf numFmtId="0" fontId="0" fillId="0" borderId="36" xfId="0" applyBorder="1" applyAlignment="1">
      <alignment horizontal="center"/>
    </xf>
    <xf numFmtId="0" fontId="0" fillId="0" borderId="31" xfId="0" applyBorder="1" applyAlignment="1">
      <alignment horizontal="center"/>
    </xf>
    <xf numFmtId="0" fontId="7" fillId="0" borderId="33"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5" xfId="0" applyFont="1" applyBorder="1" applyAlignment="1">
      <alignment horizontal="left" vertical="center" wrapText="1"/>
    </xf>
    <xf numFmtId="0" fontId="7" fillId="0" borderId="41" xfId="0" applyFont="1" applyBorder="1" applyAlignment="1">
      <alignment horizontal="left" vertical="center" wrapText="1"/>
    </xf>
    <xf numFmtId="0" fontId="7" fillId="0" borderId="49" xfId="0" applyFont="1" applyBorder="1" applyAlignment="1">
      <alignment horizontal="left" vertical="center" wrapText="1"/>
    </xf>
    <xf numFmtId="0" fontId="7" fillId="0" borderId="15" xfId="0" applyFont="1" applyBorder="1" applyAlignment="1">
      <alignment horizontal="left" vertical="center"/>
    </xf>
    <xf numFmtId="0" fontId="7" fillId="0" borderId="9"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50" xfId="0" applyFont="1" applyBorder="1" applyAlignment="1">
      <alignment horizontal="left" vertical="center"/>
    </xf>
    <xf numFmtId="0" fontId="7" fillId="0" borderId="48" xfId="0" applyFont="1" applyBorder="1" applyAlignment="1">
      <alignment horizontal="left"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24" fillId="12" borderId="12" xfId="0" applyFont="1" applyFill="1" applyBorder="1" applyAlignment="1">
      <alignment horizontal="center" vertical="center" wrapText="1"/>
    </xf>
    <xf numFmtId="0" fontId="24" fillId="12" borderId="13" xfId="0" applyFont="1" applyFill="1" applyBorder="1" applyAlignment="1">
      <alignment horizontal="center" vertical="center" wrapText="1"/>
    </xf>
    <xf numFmtId="0" fontId="24" fillId="12" borderId="14" xfId="0" applyFont="1" applyFill="1" applyBorder="1" applyAlignment="1">
      <alignment horizontal="center" vertical="center" wrapText="1"/>
    </xf>
    <xf numFmtId="0" fontId="28" fillId="18" borderId="12" xfId="0" applyFont="1" applyFill="1" applyBorder="1" applyAlignment="1">
      <alignment horizontal="center" vertical="center" wrapText="1"/>
    </xf>
    <xf numFmtId="0" fontId="28" fillId="18" borderId="13" xfId="0" applyFont="1" applyFill="1" applyBorder="1" applyAlignment="1">
      <alignment horizontal="center" vertical="center" wrapText="1"/>
    </xf>
    <xf numFmtId="0" fontId="28" fillId="18"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22" xfId="0" applyFont="1" applyBorder="1" applyAlignment="1">
      <alignment horizontal="left" vertical="center" wrapText="1"/>
    </xf>
    <xf numFmtId="0" fontId="10" fillId="0" borderId="4"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4" xfId="0" applyFont="1" applyBorder="1" applyAlignment="1">
      <alignment horizontal="left" wrapText="1"/>
    </xf>
    <xf numFmtId="0" fontId="10" fillId="0" borderId="22" xfId="0" applyFont="1" applyBorder="1" applyAlignment="1">
      <alignment horizontal="left" wrapText="1"/>
    </xf>
    <xf numFmtId="0" fontId="7" fillId="0" borderId="30"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10" fillId="0" borderId="24" xfId="0" applyFont="1" applyBorder="1" applyAlignment="1">
      <alignment horizontal="left" wrapText="1"/>
    </xf>
    <xf numFmtId="0" fontId="10" fillId="0" borderId="25" xfId="0" applyFont="1" applyBorder="1" applyAlignment="1">
      <alignment horizontal="left" wrapText="1"/>
    </xf>
    <xf numFmtId="0" fontId="24" fillId="12" borderId="7" xfId="0" applyFont="1" applyFill="1" applyBorder="1" applyAlignment="1">
      <alignment horizontal="center" vertical="center"/>
    </xf>
    <xf numFmtId="0" fontId="24" fillId="12" borderId="40" xfId="0" applyFont="1" applyFill="1" applyBorder="1" applyAlignment="1">
      <alignment horizontal="center" vertical="center"/>
    </xf>
    <xf numFmtId="0" fontId="24" fillId="12" borderId="6" xfId="0" applyFont="1" applyFill="1" applyBorder="1" applyAlignment="1">
      <alignment horizontal="center" vertical="center"/>
    </xf>
    <xf numFmtId="0" fontId="10" fillId="0" borderId="28" xfId="0" applyFont="1" applyBorder="1" applyAlignment="1">
      <alignment horizontal="left" wrapText="1"/>
    </xf>
    <xf numFmtId="0" fontId="10" fillId="0" borderId="29" xfId="0" applyFont="1" applyBorder="1" applyAlignment="1">
      <alignment horizontal="left" wrapText="1"/>
    </xf>
    <xf numFmtId="0" fontId="0" fillId="0" borderId="33"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39"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40" xfId="0" applyBorder="1" applyAlignment="1" applyProtection="1">
      <alignment horizontal="center" vertical="center" wrapText="1"/>
    </xf>
    <xf numFmtId="0" fontId="0" fillId="0" borderId="6" xfId="0" applyBorder="1" applyAlignment="1" applyProtection="1">
      <alignment horizontal="center" vertical="center" wrapText="1"/>
    </xf>
    <xf numFmtId="0" fontId="26" fillId="0" borderId="33" xfId="0" applyFont="1" applyBorder="1" applyAlignment="1" applyProtection="1">
      <alignment horizontal="center" vertical="center" wrapText="1"/>
    </xf>
    <xf numFmtId="0" fontId="26" fillId="0" borderId="37" xfId="0" applyFont="1" applyBorder="1" applyAlignment="1" applyProtection="1">
      <alignment horizontal="center" vertical="center" wrapText="1"/>
    </xf>
    <xf numFmtId="0" fontId="26" fillId="0" borderId="32" xfId="0" applyFont="1" applyBorder="1" applyAlignment="1" applyProtection="1">
      <alignment horizontal="center" vertical="center" wrapText="1"/>
    </xf>
    <xf numFmtId="0" fontId="26" fillId="0" borderId="38" xfId="0" applyFont="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26" fillId="0" borderId="39" xfId="0" applyFont="1" applyBorder="1" applyAlignment="1" applyProtection="1">
      <alignment horizontal="center" vertical="center" wrapText="1"/>
    </xf>
    <xf numFmtId="0" fontId="26" fillId="0" borderId="7" xfId="0" applyFont="1" applyBorder="1" applyAlignment="1" applyProtection="1">
      <alignment horizontal="center" vertical="center" wrapText="1"/>
    </xf>
    <xf numFmtId="0" fontId="26" fillId="0" borderId="40" xfId="0" applyFont="1" applyBorder="1" applyAlignment="1" applyProtection="1">
      <alignment horizontal="center" vertical="center" wrapText="1"/>
    </xf>
    <xf numFmtId="0" fontId="26" fillId="0" borderId="6" xfId="0" applyFont="1" applyBorder="1" applyAlignment="1" applyProtection="1">
      <alignment horizontal="center" vertical="center" wrapText="1"/>
    </xf>
    <xf numFmtId="0" fontId="10" fillId="13" borderId="18" xfId="0" applyFont="1" applyFill="1" applyBorder="1" applyAlignment="1" applyProtection="1">
      <alignment horizontal="center" vertical="center" wrapText="1"/>
    </xf>
    <xf numFmtId="0" fontId="10" fillId="13" borderId="19" xfId="0" applyFont="1" applyFill="1" applyBorder="1" applyAlignment="1" applyProtection="1">
      <alignment horizontal="center" vertical="center" wrapText="1"/>
    </xf>
    <xf numFmtId="0" fontId="10" fillId="0" borderId="19" xfId="0" applyFont="1" applyBorder="1" applyAlignment="1" applyProtection="1">
      <alignment horizontal="center" vertical="center" wrapText="1"/>
    </xf>
    <xf numFmtId="14" fontId="26" fillId="0" borderId="19" xfId="0" applyNumberFormat="1" applyFont="1" applyBorder="1" applyAlignment="1" applyProtection="1">
      <alignment horizontal="center" vertical="center" wrapText="1"/>
    </xf>
    <xf numFmtId="0" fontId="26" fillId="0" borderId="19"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8" fillId="13" borderId="19" xfId="0" applyFont="1" applyFill="1" applyBorder="1" applyAlignment="1" applyProtection="1">
      <alignment horizontal="center" vertical="center" wrapText="1"/>
    </xf>
    <xf numFmtId="0" fontId="10" fillId="0" borderId="34" xfId="0" applyFont="1" applyBorder="1" applyAlignment="1" applyProtection="1">
      <alignment horizontal="center" vertical="center" wrapText="1"/>
    </xf>
    <xf numFmtId="0" fontId="10" fillId="0" borderId="41" xfId="0" applyFont="1" applyBorder="1" applyAlignment="1" applyProtection="1">
      <alignment horizontal="center" vertical="center" wrapText="1"/>
    </xf>
    <xf numFmtId="0" fontId="10" fillId="0" borderId="59" xfId="0" applyFont="1" applyBorder="1" applyAlignment="1" applyProtection="1">
      <alignment horizontal="center" vertical="center" wrapText="1"/>
    </xf>
    <xf numFmtId="0" fontId="35" fillId="0" borderId="0" xfId="0" applyFont="1" applyFill="1" applyAlignment="1" applyProtection="1">
      <alignment horizontal="center" vertical="center" wrapText="1"/>
    </xf>
    <xf numFmtId="0" fontId="0" fillId="0" borderId="0" xfId="0" applyFill="1" applyAlignment="1" applyProtection="1">
      <alignment horizontal="center" vertical="center" wrapText="1"/>
    </xf>
    <xf numFmtId="0" fontId="10" fillId="13" borderId="23" xfId="0" applyFont="1" applyFill="1" applyBorder="1" applyAlignment="1" applyProtection="1">
      <alignment horizontal="center" vertical="center"/>
    </xf>
    <xf numFmtId="0" fontId="10" fillId="13" borderId="24" xfId="0" applyFont="1" applyFill="1" applyBorder="1" applyAlignment="1" applyProtection="1">
      <alignment horizontal="center" vertical="center"/>
    </xf>
    <xf numFmtId="0" fontId="10" fillId="17" borderId="24" xfId="0" applyFont="1" applyFill="1" applyBorder="1" applyAlignment="1" applyProtection="1">
      <alignment horizontal="center" vertical="center" wrapText="1"/>
    </xf>
    <xf numFmtId="0" fontId="10" fillId="17" borderId="25" xfId="0" applyFont="1" applyFill="1" applyBorder="1" applyAlignment="1" applyProtection="1">
      <alignment horizontal="center" vertical="center" wrapText="1"/>
    </xf>
    <xf numFmtId="0" fontId="1" fillId="0" borderId="0" xfId="0" applyFont="1" applyBorder="1" applyAlignment="1" applyProtection="1">
      <alignment horizontal="right" indent="1"/>
    </xf>
    <xf numFmtId="0" fontId="0" fillId="0" borderId="0" xfId="0" applyBorder="1" applyAlignment="1" applyProtection="1">
      <alignment horizontal="right" indent="1"/>
    </xf>
    <xf numFmtId="0" fontId="18" fillId="13" borderId="26" xfId="0" applyFont="1" applyFill="1" applyBorder="1" applyAlignment="1" applyProtection="1">
      <alignment horizontal="center" vertical="center" wrapText="1"/>
    </xf>
    <xf numFmtId="0" fontId="18" fillId="13" borderId="56" xfId="0" applyFont="1" applyFill="1" applyBorder="1" applyAlignment="1" applyProtection="1">
      <alignment horizontal="center" vertical="center" wrapText="1"/>
    </xf>
    <xf numFmtId="0" fontId="16" fillId="17" borderId="43" xfId="0" applyFont="1" applyFill="1" applyBorder="1" applyAlignment="1" applyProtection="1">
      <alignment horizontal="center" vertical="center"/>
    </xf>
    <xf numFmtId="0" fontId="16" fillId="17" borderId="58" xfId="0" applyFont="1" applyFill="1" applyBorder="1" applyAlignment="1" applyProtection="1">
      <alignment horizontal="center" vertical="center"/>
    </xf>
    <xf numFmtId="0" fontId="16" fillId="17" borderId="43" xfId="0" applyFont="1" applyFill="1" applyBorder="1" applyAlignment="1" applyProtection="1">
      <alignment horizontal="center" vertical="center" wrapText="1"/>
    </xf>
    <xf numFmtId="0" fontId="16" fillId="17" borderId="13" xfId="0" applyFont="1" applyFill="1" applyBorder="1" applyAlignment="1" applyProtection="1">
      <alignment horizontal="center" vertical="center" wrapText="1"/>
    </xf>
    <xf numFmtId="0" fontId="16" fillId="17" borderId="58" xfId="0" applyFont="1" applyFill="1" applyBorder="1" applyAlignment="1" applyProtection="1">
      <alignment horizontal="center" vertical="center" wrapText="1"/>
    </xf>
    <xf numFmtId="0" fontId="18" fillId="13" borderId="43" xfId="0" applyFont="1" applyFill="1" applyBorder="1" applyAlignment="1" applyProtection="1">
      <alignment horizontal="center" vertical="center" wrapText="1"/>
    </xf>
    <xf numFmtId="0" fontId="18" fillId="13" borderId="13" xfId="0" applyFont="1" applyFill="1" applyBorder="1" applyAlignment="1" applyProtection="1">
      <alignment horizontal="center" vertical="center" wrapText="1"/>
    </xf>
    <xf numFmtId="0" fontId="18" fillId="13" borderId="58" xfId="0" applyFont="1" applyFill="1" applyBorder="1" applyAlignment="1" applyProtection="1">
      <alignment horizontal="center" vertical="center" wrapText="1"/>
    </xf>
    <xf numFmtId="0" fontId="13" fillId="10" borderId="26" xfId="0" applyFont="1" applyFill="1" applyBorder="1" applyAlignment="1">
      <alignment horizontal="center"/>
    </xf>
    <xf numFmtId="0" fontId="13" fillId="10" borderId="56" xfId="0" applyFont="1" applyFill="1" applyBorder="1" applyAlignment="1">
      <alignment horizontal="center"/>
    </xf>
    <xf numFmtId="0" fontId="13" fillId="10" borderId="51" xfId="0" applyFont="1" applyFill="1" applyBorder="1" applyAlignment="1">
      <alignment horizontal="center"/>
    </xf>
    <xf numFmtId="0" fontId="8" fillId="0" borderId="47" xfId="0" applyFont="1" applyBorder="1" applyAlignment="1">
      <alignment horizontal="left" wrapText="1"/>
    </xf>
    <xf numFmtId="0" fontId="8" fillId="0" borderId="28" xfId="0" applyFont="1" applyBorder="1" applyAlignment="1">
      <alignment horizontal="left" wrapText="1"/>
    </xf>
    <xf numFmtId="0" fontId="8" fillId="0" borderId="29" xfId="0" applyFont="1" applyBorder="1" applyAlignment="1">
      <alignment horizontal="left" wrapText="1"/>
    </xf>
    <xf numFmtId="0" fontId="8" fillId="0" borderId="44" xfId="0" applyFont="1" applyBorder="1" applyAlignment="1">
      <alignment horizontal="left" wrapText="1"/>
    </xf>
    <xf numFmtId="0" fontId="8" fillId="0" borderId="45" xfId="0" applyFont="1" applyBorder="1" applyAlignment="1">
      <alignment horizontal="left" wrapText="1"/>
    </xf>
    <xf numFmtId="0" fontId="8" fillId="0" borderId="46" xfId="0" applyFont="1" applyBorder="1" applyAlignment="1">
      <alignment horizontal="left" wrapText="1"/>
    </xf>
    <xf numFmtId="0" fontId="8" fillId="0" borderId="38" xfId="0" applyFont="1" applyBorder="1" applyAlignment="1">
      <alignment horizontal="left" vertical="center" wrapText="1"/>
    </xf>
    <xf numFmtId="0" fontId="8" fillId="0" borderId="0" xfId="0" applyFont="1" applyBorder="1" applyAlignment="1">
      <alignment horizontal="left" vertical="center" wrapText="1"/>
    </xf>
    <xf numFmtId="0" fontId="8" fillId="0" borderId="39" xfId="0" applyFont="1" applyBorder="1" applyAlignment="1">
      <alignment horizontal="left" vertical="center" wrapText="1"/>
    </xf>
    <xf numFmtId="164" fontId="8" fillId="0" borderId="28" xfId="0" applyNumberFormat="1" applyFont="1" applyBorder="1" applyAlignment="1">
      <alignment horizontal="left" vertical="center"/>
    </xf>
    <xf numFmtId="164" fontId="8" fillId="0" borderId="29" xfId="0" applyNumberFormat="1" applyFont="1" applyBorder="1" applyAlignment="1">
      <alignment horizontal="left" vertical="center"/>
    </xf>
    <xf numFmtId="0" fontId="8" fillId="0" borderId="4" xfId="0" applyFont="1" applyBorder="1" applyAlignment="1">
      <alignment horizontal="left" vertical="center"/>
    </xf>
    <xf numFmtId="0" fontId="8" fillId="0" borderId="22" xfId="0" applyFont="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9" borderId="21" xfId="0" applyFont="1" applyFill="1" applyBorder="1" applyAlignment="1">
      <alignment horizontal="center" wrapText="1"/>
    </xf>
    <xf numFmtId="0" fontId="8" fillId="9" borderId="4" xfId="0" applyFont="1" applyFill="1" applyBorder="1" applyAlignment="1">
      <alignment horizontal="center" wrapText="1"/>
    </xf>
    <xf numFmtId="0" fontId="8" fillId="9" borderId="44" xfId="0" applyFont="1" applyFill="1" applyBorder="1" applyAlignment="1">
      <alignment horizontal="center" wrapText="1"/>
    </xf>
    <xf numFmtId="0" fontId="8" fillId="9" borderId="45" xfId="0" applyFont="1" applyFill="1" applyBorder="1" applyAlignment="1">
      <alignment horizontal="center" wrapText="1"/>
    </xf>
    <xf numFmtId="0" fontId="8" fillId="0" borderId="7" xfId="0" applyFont="1" applyBorder="1" applyAlignment="1">
      <alignment horizontal="left" vertical="center" wrapText="1"/>
    </xf>
    <xf numFmtId="0" fontId="8" fillId="0" borderId="40" xfId="0" applyFont="1" applyBorder="1" applyAlignment="1">
      <alignment horizontal="left" vertical="center" wrapText="1"/>
    </xf>
    <xf numFmtId="0" fontId="8" fillId="0" borderId="6" xfId="0" applyFont="1" applyBorder="1" applyAlignment="1">
      <alignment horizontal="left" vertical="center" wrapText="1"/>
    </xf>
    <xf numFmtId="0" fontId="0" fillId="0" borderId="4" xfId="0" applyBorder="1" applyAlignment="1">
      <alignment horizont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8" fillId="0" borderId="47"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21" xfId="0" applyFont="1" applyBorder="1" applyAlignment="1">
      <alignment horizontal="left" vertical="center" wrapText="1"/>
    </xf>
    <xf numFmtId="0" fontId="8" fillId="0" borderId="4" xfId="0" applyFont="1" applyBorder="1" applyAlignment="1">
      <alignment horizontal="left" vertical="center" wrapText="1"/>
    </xf>
    <xf numFmtId="0" fontId="8" fillId="0" borderId="22" xfId="0" applyFont="1" applyBorder="1" applyAlignment="1">
      <alignment horizontal="left" vertical="center" wrapText="1"/>
    </xf>
    <xf numFmtId="0" fontId="8" fillId="0" borderId="44" xfId="0" applyFont="1" applyBorder="1" applyAlignment="1">
      <alignment horizontal="left" vertical="center" wrapText="1"/>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0" fontId="3" fillId="0" borderId="38"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8" fillId="0" borderId="0" xfId="0" applyFont="1" applyBorder="1" applyAlignment="1">
      <alignment horizontal="center" wrapText="1"/>
    </xf>
    <xf numFmtId="0" fontId="8" fillId="0" borderId="0" xfId="0" applyFont="1" applyBorder="1" applyAlignment="1">
      <alignment horizontal="center" vertical="center" wrapText="1"/>
    </xf>
    <xf numFmtId="0" fontId="14" fillId="12" borderId="26" xfId="0" applyFont="1" applyFill="1" applyBorder="1" applyAlignment="1">
      <alignment horizontal="center"/>
    </xf>
    <xf numFmtId="0" fontId="14" fillId="12" borderId="56" xfId="0" applyFont="1" applyFill="1" applyBorder="1" applyAlignment="1">
      <alignment horizontal="center"/>
    </xf>
    <xf numFmtId="0" fontId="14" fillId="12" borderId="51" xfId="0" applyFont="1" applyFill="1" applyBorder="1" applyAlignment="1">
      <alignment horizontal="center"/>
    </xf>
    <xf numFmtId="0" fontId="8" fillId="9" borderId="47" xfId="0" applyFont="1" applyFill="1" applyBorder="1" applyAlignment="1">
      <alignment horizontal="center"/>
    </xf>
    <xf numFmtId="0" fontId="8" fillId="9" borderId="28" xfId="0" applyFont="1" applyFill="1" applyBorder="1" applyAlignment="1">
      <alignment horizontal="center"/>
    </xf>
    <xf numFmtId="0" fontId="8" fillId="9" borderId="21" xfId="0" applyFont="1" applyFill="1" applyBorder="1" applyAlignment="1">
      <alignment horizontal="center"/>
    </xf>
    <xf numFmtId="0" fontId="8" fillId="9" borderId="4" xfId="0" applyFont="1" applyFill="1" applyBorder="1" applyAlignment="1">
      <alignment horizontal="center"/>
    </xf>
    <xf numFmtId="0" fontId="15" fillId="9" borderId="27" xfId="0" applyFont="1" applyFill="1" applyBorder="1" applyAlignment="1">
      <alignment horizontal="center"/>
    </xf>
    <xf numFmtId="0" fontId="15" fillId="9" borderId="57" xfId="0" applyFont="1" applyFill="1" applyBorder="1" applyAlignment="1">
      <alignment horizontal="center"/>
    </xf>
    <xf numFmtId="0" fontId="15" fillId="9" borderId="52" xfId="0" applyFont="1" applyFill="1" applyBorder="1" applyAlignment="1">
      <alignment horizontal="center"/>
    </xf>
    <xf numFmtId="0" fontId="8" fillId="0" borderId="38" xfId="0" applyFont="1" applyBorder="1" applyAlignment="1">
      <alignment horizontal="left" wrapText="1"/>
    </xf>
    <xf numFmtId="0" fontId="8" fillId="0" borderId="0" xfId="0" applyFont="1" applyBorder="1" applyAlignment="1">
      <alignment horizontal="left" wrapText="1"/>
    </xf>
    <xf numFmtId="0" fontId="8" fillId="0" borderId="39" xfId="0" applyFont="1" applyBorder="1" applyAlignment="1">
      <alignment horizontal="left" wrapText="1"/>
    </xf>
    <xf numFmtId="0" fontId="10" fillId="0" borderId="21" xfId="0" applyFont="1" applyBorder="1" applyAlignment="1">
      <alignment horizontal="left" vertical="center"/>
    </xf>
    <xf numFmtId="0" fontId="21" fillId="0" borderId="21" xfId="0" applyFont="1" applyBorder="1" applyAlignment="1">
      <alignment horizontal="left" vertical="center"/>
    </xf>
    <xf numFmtId="0" fontId="10" fillId="0" borderId="23" xfId="0" applyFont="1" applyBorder="1" applyAlignment="1">
      <alignment horizontal="left" vertical="center"/>
    </xf>
    <xf numFmtId="0" fontId="19" fillId="11" borderId="21"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0" fillId="0" borderId="21" xfId="0" applyFont="1" applyBorder="1" applyAlignment="1">
      <alignment horizontal="left" vertical="top" wrapText="1"/>
    </xf>
    <xf numFmtId="0" fontId="21" fillId="0" borderId="21" xfId="0" applyFont="1" applyBorder="1" applyAlignment="1">
      <alignment horizontal="left" vertical="center" wrapText="1"/>
    </xf>
    <xf numFmtId="0" fontId="10" fillId="0" borderId="21" xfId="0" applyFont="1" applyBorder="1" applyAlignment="1">
      <alignment horizontal="left" vertical="center" wrapText="1"/>
    </xf>
    <xf numFmtId="0" fontId="24" fillId="11" borderId="19" xfId="0" applyFont="1" applyFill="1" applyBorder="1" applyAlignment="1">
      <alignment horizontal="center" textRotation="90"/>
    </xf>
    <xf numFmtId="0" fontId="24" fillId="11" borderId="4" xfId="0" applyFont="1" applyFill="1" applyBorder="1" applyAlignment="1">
      <alignment horizontal="center" textRotation="90"/>
    </xf>
    <xf numFmtId="0" fontId="19" fillId="11" borderId="20" xfId="0" applyFont="1" applyFill="1" applyBorder="1" applyAlignment="1">
      <alignment horizontal="center" vertical="center" textRotation="90"/>
    </xf>
    <xf numFmtId="0" fontId="19" fillId="11" borderId="22" xfId="0" applyFont="1" applyFill="1" applyBorder="1" applyAlignment="1">
      <alignment horizontal="center" vertical="center" textRotation="90"/>
    </xf>
    <xf numFmtId="0" fontId="19" fillId="11" borderId="19" xfId="0" applyFont="1" applyFill="1" applyBorder="1" applyAlignment="1">
      <alignment horizontal="center" vertical="center" wrapText="1"/>
    </xf>
    <xf numFmtId="0" fontId="19" fillId="11" borderId="18" xfId="0" applyFont="1" applyFill="1" applyBorder="1" applyAlignment="1">
      <alignment horizontal="center" vertical="center"/>
    </xf>
    <xf numFmtId="0" fontId="19" fillId="11" borderId="21" xfId="0" applyFont="1" applyFill="1" applyBorder="1" applyAlignment="1">
      <alignment horizontal="center" vertical="center"/>
    </xf>
    <xf numFmtId="0" fontId="24" fillId="11" borderId="18" xfId="0" applyFont="1" applyFill="1" applyBorder="1" applyAlignment="1">
      <alignment horizontal="center" vertical="center" wrapText="1"/>
    </xf>
    <xf numFmtId="0" fontId="24" fillId="11" borderId="21" xfId="0" applyFont="1" applyFill="1" applyBorder="1" applyAlignment="1">
      <alignment horizontal="center" vertical="center" wrapText="1"/>
    </xf>
    <xf numFmtId="0" fontId="24" fillId="11" borderId="20" xfId="0" applyFont="1" applyFill="1" applyBorder="1" applyAlignment="1">
      <alignment horizontal="center" textRotation="90"/>
    </xf>
    <xf numFmtId="0" fontId="24" fillId="11" borderId="22" xfId="0" applyFont="1" applyFill="1" applyBorder="1" applyAlignment="1">
      <alignment horizontal="center" textRotation="90"/>
    </xf>
    <xf numFmtId="0" fontId="0" fillId="15" borderId="12" xfId="0" applyFill="1" applyBorder="1" applyAlignment="1">
      <alignment horizontal="center"/>
    </xf>
    <xf numFmtId="0" fontId="0" fillId="15" borderId="14" xfId="0" applyFill="1" applyBorder="1" applyAlignment="1">
      <alignment horizontal="center"/>
    </xf>
    <xf numFmtId="0" fontId="1" fillId="15" borderId="18" xfId="0" applyFont="1" applyFill="1" applyBorder="1" applyAlignment="1">
      <alignment horizontal="center"/>
    </xf>
    <xf numFmtId="0" fontId="1" fillId="15" borderId="19" xfId="0" applyFont="1" applyFill="1" applyBorder="1" applyAlignment="1">
      <alignment horizontal="center"/>
    </xf>
    <xf numFmtId="0" fontId="1" fillId="15" borderId="20" xfId="0" applyFont="1" applyFill="1" applyBorder="1" applyAlignment="1">
      <alignment horizontal="center"/>
    </xf>
    <xf numFmtId="0" fontId="0" fillId="15" borderId="13" xfId="0" applyFill="1" applyBorder="1" applyAlignment="1">
      <alignment horizontal="center"/>
    </xf>
    <xf numFmtId="0" fontId="8" fillId="0" borderId="33" xfId="0" applyFont="1" applyBorder="1" applyAlignment="1">
      <alignment horizontal="center"/>
    </xf>
    <xf numFmtId="0" fontId="8" fillId="0" borderId="37" xfId="0" applyFont="1" applyBorder="1" applyAlignment="1">
      <alignment horizontal="center"/>
    </xf>
    <xf numFmtId="0" fontId="8" fillId="0" borderId="38" xfId="0" applyFont="1" applyBorder="1" applyAlignment="1">
      <alignment horizontal="center"/>
    </xf>
    <xf numFmtId="0" fontId="8" fillId="0" borderId="0" xfId="0" applyFont="1" applyBorder="1" applyAlignment="1">
      <alignment horizontal="center"/>
    </xf>
    <xf numFmtId="0" fontId="8" fillId="0" borderId="7" xfId="0" applyFont="1" applyBorder="1" applyAlignment="1">
      <alignment horizontal="center"/>
    </xf>
    <xf numFmtId="0" fontId="8" fillId="0" borderId="40" xfId="0" applyFont="1" applyBorder="1" applyAlignment="1">
      <alignment horizontal="center"/>
    </xf>
    <xf numFmtId="0" fontId="7" fillId="0" borderId="37" xfId="0" applyFont="1" applyBorder="1" applyAlignment="1">
      <alignment horizontal="center" vertical="center"/>
    </xf>
    <xf numFmtId="0" fontId="7" fillId="0" borderId="32" xfId="0" applyFont="1" applyBorder="1" applyAlignment="1">
      <alignment horizontal="center" vertical="center"/>
    </xf>
    <xf numFmtId="0" fontId="7" fillId="0" borderId="38" xfId="0" applyFont="1" applyBorder="1" applyAlignment="1">
      <alignment horizontal="center" vertical="center"/>
    </xf>
    <xf numFmtId="0" fontId="7" fillId="0" borderId="0" xfId="0" applyFont="1" applyBorder="1" applyAlignment="1">
      <alignment horizontal="center" vertical="center"/>
    </xf>
    <xf numFmtId="0" fontId="7" fillId="0" borderId="39" xfId="0" applyFont="1" applyBorder="1" applyAlignment="1">
      <alignment horizontal="center" vertical="center"/>
    </xf>
    <xf numFmtId="0" fontId="7" fillId="0" borderId="7" xfId="0" applyFont="1" applyBorder="1" applyAlignment="1">
      <alignment horizontal="center" vertical="center"/>
    </xf>
    <xf numFmtId="0" fontId="7" fillId="0" borderId="40"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left"/>
    </xf>
    <xf numFmtId="0" fontId="7" fillId="0" borderId="14" xfId="0" applyFont="1" applyBorder="1" applyAlignment="1">
      <alignment horizontal="left"/>
    </xf>
    <xf numFmtId="0" fontId="7" fillId="0" borderId="7" xfId="0" applyFont="1" applyBorder="1" applyAlignment="1">
      <alignment horizontal="left" vertical="center"/>
    </xf>
    <xf numFmtId="0" fontId="7" fillId="0" borderId="6" xfId="0" applyFont="1" applyBorder="1" applyAlignment="1">
      <alignment horizontal="left" vertical="center"/>
    </xf>
    <xf numFmtId="0" fontId="0" fillId="0" borderId="30" xfId="0" applyBorder="1" applyAlignment="1">
      <alignment horizontal="center" wrapText="1"/>
    </xf>
    <xf numFmtId="0" fontId="0" fillId="0" borderId="36" xfId="0" applyBorder="1" applyAlignment="1">
      <alignment horizontal="center" wrapText="1"/>
    </xf>
    <xf numFmtId="0" fontId="0" fillId="0" borderId="31" xfId="0" applyBorder="1" applyAlignment="1">
      <alignment horizontal="center" wrapText="1"/>
    </xf>
    <xf numFmtId="0" fontId="7" fillId="0" borderId="15" xfId="0" applyFont="1" applyBorder="1" applyAlignment="1">
      <alignment horizontal="left" vertical="center" wrapText="1"/>
    </xf>
    <xf numFmtId="0" fontId="7" fillId="0" borderId="9" xfId="0" applyFont="1" applyBorder="1" applyAlignment="1">
      <alignment horizontal="left" vertical="center" wrapText="1"/>
    </xf>
    <xf numFmtId="0" fontId="7" fillId="0" borderId="16" xfId="0" applyFont="1" applyBorder="1" applyAlignment="1">
      <alignment horizontal="left" vertical="center" wrapText="1"/>
    </xf>
    <xf numFmtId="0" fontId="9" fillId="0" borderId="18" xfId="0" applyFont="1" applyBorder="1" applyAlignment="1">
      <alignment horizontal="left" vertical="center"/>
    </xf>
    <xf numFmtId="0" fontId="8" fillId="0" borderId="23" xfId="0" applyFont="1" applyBorder="1" applyAlignment="1">
      <alignment horizontal="left" vertical="center"/>
    </xf>
    <xf numFmtId="0" fontId="8" fillId="0" borderId="18" xfId="0" applyFont="1" applyBorder="1" applyAlignment="1">
      <alignment horizontal="left" vertical="top" wrapText="1"/>
    </xf>
    <xf numFmtId="0" fontId="8" fillId="0" borderId="23" xfId="0" applyFont="1" applyBorder="1" applyAlignment="1">
      <alignment horizontal="left" vertical="top" wrapText="1"/>
    </xf>
    <xf numFmtId="0" fontId="8" fillId="0" borderId="42" xfId="0" applyFont="1" applyBorder="1" applyAlignment="1">
      <alignment horizontal="left" vertical="center" wrapText="1"/>
    </xf>
    <xf numFmtId="0" fontId="8" fillId="0" borderId="27" xfId="0" applyFont="1" applyBorder="1" applyAlignment="1">
      <alignment horizontal="left" vertical="center" wrapText="1"/>
    </xf>
    <xf numFmtId="0" fontId="8" fillId="0" borderId="53" xfId="0" applyFont="1" applyBorder="1" applyAlignment="1">
      <alignment horizontal="left" vertical="center" wrapText="1"/>
    </xf>
    <xf numFmtId="0" fontId="8" fillId="0" borderId="42" xfId="0" applyFont="1" applyBorder="1" applyAlignment="1">
      <alignment horizontal="left" vertical="center"/>
    </xf>
    <xf numFmtId="0" fontId="8" fillId="0" borderId="27" xfId="0" applyFont="1" applyBorder="1" applyAlignment="1">
      <alignment horizontal="left" vertical="center"/>
    </xf>
    <xf numFmtId="0" fontId="8" fillId="0" borderId="53" xfId="0" applyFont="1" applyBorder="1" applyAlignment="1">
      <alignment horizontal="left" vertical="center"/>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6" xfId="0" applyFont="1" applyBorder="1" applyAlignment="1">
      <alignment horizontal="center" vertical="center" wrapText="1"/>
    </xf>
    <xf numFmtId="0" fontId="9" fillId="0" borderId="18" xfId="0" applyFont="1" applyBorder="1" applyAlignment="1">
      <alignment horizontal="left" vertical="center" wrapText="1"/>
    </xf>
    <xf numFmtId="0" fontId="9" fillId="0" borderId="21" xfId="0" applyFont="1" applyBorder="1" applyAlignment="1">
      <alignment horizontal="left" vertical="center" wrapText="1"/>
    </xf>
    <xf numFmtId="0" fontId="9" fillId="0" borderId="23" xfId="0" applyFont="1" applyBorder="1" applyAlignment="1">
      <alignment horizontal="left" vertical="center" wrapText="1"/>
    </xf>
    <xf numFmtId="0" fontId="7" fillId="0" borderId="15" xfId="0" applyFont="1" applyBorder="1" applyAlignment="1">
      <alignment vertical="center"/>
    </xf>
    <xf numFmtId="0" fontId="7" fillId="0" borderId="9" xfId="0" applyFont="1" applyBorder="1" applyAlignment="1">
      <alignment vertical="center"/>
    </xf>
    <xf numFmtId="0" fontId="7" fillId="0" borderId="16" xfId="0" applyFont="1" applyBorder="1" applyAlignment="1">
      <alignment vertical="center"/>
    </xf>
    <xf numFmtId="0" fontId="7" fillId="0" borderId="15" xfId="0" applyFont="1" applyBorder="1" applyAlignment="1">
      <alignment vertical="center" wrapText="1"/>
    </xf>
    <xf numFmtId="0" fontId="7" fillId="0" borderId="9" xfId="0" applyFont="1" applyBorder="1" applyAlignment="1">
      <alignment vertical="center" wrapText="1"/>
    </xf>
    <xf numFmtId="0" fontId="7" fillId="0" borderId="16" xfId="0" applyFont="1" applyBorder="1" applyAlignment="1">
      <alignment vertical="center" wrapText="1"/>
    </xf>
    <xf numFmtId="0" fontId="26" fillId="0" borderId="66" xfId="0" applyFont="1" applyBorder="1" applyAlignment="1" applyProtection="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cellXfs>
  <cellStyles count="1">
    <cellStyle name="Normal" xfId="0" builtinId="0"/>
  </cellStyles>
  <dxfs count="63">
    <dxf>
      <font>
        <b val="0"/>
        <i val="0"/>
        <strike val="0"/>
        <condense val="0"/>
        <extend val="0"/>
        <outline val="0"/>
        <shadow val="0"/>
        <u val="none"/>
        <vertAlign val="baseline"/>
        <sz val="12"/>
        <color theme="1"/>
        <name val="Calibri Light"/>
        <scheme val="major"/>
      </font>
    </dxf>
    <dxf>
      <font>
        <b val="0"/>
        <i val="0"/>
        <strike val="0"/>
        <condense val="0"/>
        <extend val="0"/>
        <outline val="0"/>
        <shadow val="0"/>
        <u val="none"/>
        <vertAlign val="baseline"/>
        <sz val="12"/>
        <color theme="1"/>
        <name val="Calibri Light"/>
        <scheme val="major"/>
      </font>
    </dxf>
    <dxf>
      <font>
        <b val="0"/>
        <i val="0"/>
        <strike val="0"/>
        <condense val="0"/>
        <extend val="0"/>
        <outline val="0"/>
        <shadow val="0"/>
        <u val="none"/>
        <vertAlign val="baseline"/>
        <sz val="12"/>
        <color theme="1"/>
        <name val="Calibri Light"/>
        <scheme val="major"/>
      </font>
    </dxf>
    <dxf>
      <font>
        <b val="0"/>
        <i val="0"/>
        <strike val="0"/>
        <condense val="0"/>
        <extend val="0"/>
        <outline val="0"/>
        <shadow val="0"/>
        <u val="none"/>
        <vertAlign val="baseline"/>
        <sz val="12"/>
        <color theme="1"/>
        <name val="Calibri Light"/>
        <scheme val="major"/>
      </font>
      <numFmt numFmtId="0" formatCode="General"/>
    </dxf>
    <dxf>
      <font>
        <b val="0"/>
        <i val="0"/>
        <strike val="0"/>
        <condense val="0"/>
        <extend val="0"/>
        <outline val="0"/>
        <shadow val="0"/>
        <u val="none"/>
        <vertAlign val="baseline"/>
        <sz val="12"/>
        <color theme="1"/>
        <name val="Calibri Light"/>
        <scheme val="major"/>
      </font>
    </dxf>
    <dxf>
      <font>
        <b val="0"/>
        <i val="0"/>
        <strike val="0"/>
        <condense val="0"/>
        <extend val="0"/>
        <outline val="0"/>
        <shadow val="0"/>
        <u val="none"/>
        <vertAlign val="baseline"/>
        <sz val="12"/>
        <color theme="1"/>
        <name val="Calibri Light"/>
        <scheme val="major"/>
      </font>
      <numFmt numFmtId="0" formatCode="General"/>
    </dxf>
    <dxf>
      <font>
        <b val="0"/>
        <i val="0"/>
        <strike val="0"/>
        <condense val="0"/>
        <extend val="0"/>
        <outline val="0"/>
        <shadow val="0"/>
        <u val="none"/>
        <vertAlign val="baseline"/>
        <sz val="12"/>
        <color theme="1"/>
        <name val="Calibri Light"/>
        <scheme val="major"/>
      </font>
    </dxf>
    <dxf>
      <font>
        <b val="0"/>
        <i val="0"/>
        <strike val="0"/>
        <condense val="0"/>
        <extend val="0"/>
        <outline val="0"/>
        <shadow val="0"/>
        <u val="none"/>
        <vertAlign val="baseline"/>
        <sz val="12"/>
        <color theme="1"/>
        <name val="Calibri Light"/>
        <scheme val="major"/>
      </font>
    </dxf>
    <dxf>
      <font>
        <b val="0"/>
        <i val="0"/>
        <strike val="0"/>
        <condense val="0"/>
        <extend val="0"/>
        <outline val="0"/>
        <shadow val="0"/>
        <u val="none"/>
        <vertAlign val="baseline"/>
        <sz val="12"/>
        <color theme="1"/>
        <name val="Calibri Light"/>
        <scheme val="major"/>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Light"/>
        <scheme val="major"/>
      </font>
    </dxf>
    <dxf>
      <font>
        <b val="0"/>
        <i val="0"/>
        <strike val="0"/>
        <condense val="0"/>
        <extend val="0"/>
        <outline val="0"/>
        <shadow val="0"/>
        <u val="none"/>
        <vertAlign val="baseline"/>
        <sz val="12"/>
        <color theme="1"/>
        <name val="Calibri Light"/>
        <scheme val="major"/>
      </font>
    </dxf>
    <dxf>
      <font>
        <b val="0"/>
        <i val="0"/>
        <strike val="0"/>
        <condense val="0"/>
        <extend val="0"/>
        <outline val="0"/>
        <shadow val="0"/>
        <u val="none"/>
        <vertAlign val="baseline"/>
        <sz val="12"/>
        <color theme="1"/>
        <name val="Calibri Light"/>
        <scheme val="major"/>
      </font>
    </dxf>
    <dxf>
      <font>
        <b val="0"/>
        <i val="0"/>
        <strike val="0"/>
        <condense val="0"/>
        <extend val="0"/>
        <outline val="0"/>
        <shadow val="0"/>
        <u val="none"/>
        <vertAlign val="baseline"/>
        <sz val="12"/>
        <color theme="1"/>
        <name val="Calibri Light"/>
        <scheme val="major"/>
      </font>
    </dxf>
    <dxf>
      <font>
        <b val="0"/>
        <i val="0"/>
        <strike val="0"/>
        <condense val="0"/>
        <extend val="0"/>
        <outline val="0"/>
        <shadow val="0"/>
        <u val="none"/>
        <vertAlign val="baseline"/>
        <sz val="12"/>
        <color theme="0"/>
        <name val="Calibri Light"/>
        <scheme val="major"/>
      </font>
      <fill>
        <patternFill patternType="solid">
          <fgColor indexed="64"/>
          <bgColor theme="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Light"/>
        <scheme val="major"/>
      </font>
      <numFmt numFmtId="0" formatCode="General"/>
      <alignment horizontal="general"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2"/>
        <color indexed="8"/>
        <name val="Calibri Light"/>
        <scheme val="major"/>
      </font>
      <numFmt numFmtId="0" formatCode="General"/>
      <fill>
        <patternFill patternType="solid">
          <fgColor indexed="64"/>
          <bgColor indexed="9"/>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indexed="8"/>
        <name val="Calibri Light"/>
        <scheme val="major"/>
      </font>
      <numFmt numFmtId="0" formatCode="General"/>
      <fill>
        <patternFill patternType="solid">
          <fgColor indexed="64"/>
          <bgColor indexed="9"/>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Calibri Light"/>
        <scheme val="major"/>
      </font>
      <numFmt numFmtId="0" formatCode="General"/>
      <fill>
        <patternFill patternType="solid">
          <fgColor indexed="64"/>
          <bgColor theme="2" tint="-9.9978637043366805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Calibri Light"/>
        <scheme val="major"/>
      </font>
      <fill>
        <patternFill patternType="solid">
          <fgColor indexed="64"/>
          <bgColor indexed="9"/>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Calibri Light"/>
        <scheme val="major"/>
      </font>
      <numFmt numFmtId="0" formatCode="General"/>
      <fill>
        <patternFill patternType="solid">
          <fgColor indexed="64"/>
          <bgColor theme="2" tint="-9.9978637043366805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Calibri Light"/>
        <scheme val="major"/>
      </font>
      <fill>
        <patternFill patternType="solid">
          <fgColor indexed="64"/>
          <bgColor indexed="9"/>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Calibri Light"/>
        <scheme val="major"/>
      </font>
      <numFmt numFmtId="0" formatCode="General"/>
      <fill>
        <patternFill patternType="solid">
          <fgColor indexed="64"/>
          <bgColor theme="2" tint="-9.9978637043366805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Calibri Light"/>
        <scheme val="major"/>
      </font>
      <fill>
        <patternFill patternType="solid">
          <fgColor indexed="64"/>
          <bgColor indexed="9"/>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Calibri Light"/>
        <scheme val="major"/>
      </font>
      <numFmt numFmtId="0" formatCode="General"/>
      <fill>
        <patternFill patternType="solid">
          <fgColor indexed="64"/>
          <bgColor theme="2" tint="-9.9978637043366805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Calibri Light"/>
        <scheme val="major"/>
      </font>
      <fill>
        <patternFill patternType="solid">
          <fgColor indexed="64"/>
          <bgColor indexed="9"/>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Calibri Light"/>
        <scheme val="major"/>
      </font>
      <numFmt numFmtId="0" formatCode="General"/>
      <fill>
        <patternFill patternType="solid">
          <fgColor indexed="64"/>
          <bgColor theme="2" tint="-9.9978637043366805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Calibri Light"/>
        <scheme val="maj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Calibri Light"/>
        <scheme val="major"/>
      </font>
      <numFmt numFmtId="0" formatCode="General"/>
      <fill>
        <patternFill patternType="solid">
          <fgColor indexed="64"/>
          <bgColor theme="2" tint="-9.9978637043366805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Calibri Light"/>
        <scheme val="major"/>
      </font>
      <fill>
        <patternFill patternType="solid">
          <fgColor indexed="64"/>
          <bgColor indexed="9"/>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Calibri Light"/>
        <scheme val="major"/>
      </font>
      <numFmt numFmtId="0" formatCode="General"/>
      <fill>
        <patternFill patternType="solid">
          <fgColor indexed="64"/>
          <bgColor theme="2" tint="-9.9978637043366805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Calibri Light"/>
        <scheme val="major"/>
      </font>
      <fill>
        <patternFill patternType="solid">
          <fgColor indexed="64"/>
          <bgColor indexed="9"/>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Calibri Light"/>
        <scheme val="major"/>
      </font>
      <numFmt numFmtId="0" formatCode="General"/>
      <fill>
        <patternFill patternType="solid">
          <fgColor indexed="64"/>
          <bgColor indexed="9"/>
        </patternFill>
      </fill>
      <alignment horizontal="left"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2"/>
        <color indexed="8"/>
        <name val="Calibri Light"/>
        <scheme val="major"/>
      </font>
      <fill>
        <patternFill patternType="solid">
          <fgColor indexed="64"/>
          <bgColor indexed="9"/>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indexed="8"/>
        <name val="Calibri Light"/>
        <scheme val="major"/>
      </font>
      <fill>
        <patternFill patternType="solid">
          <fgColor indexed="64"/>
          <bgColor indexed="9"/>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indexed="8"/>
        <name val="Calibri Light"/>
        <scheme val="major"/>
      </font>
      <numFmt numFmtId="0" formatCode="General"/>
      <fill>
        <patternFill patternType="solid">
          <fgColor indexed="64"/>
          <bgColor indexed="9"/>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indexed="8"/>
        <name val="Calibri Light"/>
        <scheme val="major"/>
      </font>
      <fill>
        <patternFill patternType="solid">
          <fgColor indexed="64"/>
          <bgColor indexed="9"/>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indexed="8"/>
        <name val="Calibri Light"/>
        <scheme val="major"/>
      </font>
      <fill>
        <patternFill patternType="solid">
          <fgColor indexed="64"/>
          <bgColor indexed="9"/>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indexed="8"/>
        <name val="Calibri Light"/>
        <scheme val="major"/>
      </font>
      <fill>
        <patternFill patternType="solid">
          <fgColor indexed="64"/>
          <bgColor indexed="9"/>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indexed="8"/>
        <name val="Calibri Light"/>
        <scheme val="major"/>
      </font>
      <fill>
        <patternFill patternType="solid">
          <fgColor indexed="64"/>
          <bgColor indexed="9"/>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libri Light"/>
        <scheme val="major"/>
      </font>
      <numFmt numFmtId="0" formatCode="Genera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libri Light"/>
        <scheme val="major"/>
      </font>
      <fill>
        <patternFill patternType="solid">
          <fgColor indexed="64"/>
          <bgColor theme="2" tint="-9.9978637043366805E-2"/>
        </patternFill>
      </fill>
      <alignment horizontal="general" vertical="bottom" textRotation="0" wrapText="0" indent="0" justifyLastLine="0" shrinkToFit="0" readingOrder="0"/>
      <border diagonalUp="0" diagonalDown="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theme="1"/>
        <name val="Calibri Light"/>
        <scheme val="major"/>
      </font>
      <numFmt numFmtId="0" formatCode="General"/>
      <fill>
        <patternFill patternType="solid">
          <fgColor indexed="64"/>
          <bgColor theme="2" tint="-9.9978637043366805E-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libri Light"/>
        <scheme val="major"/>
      </font>
      <fill>
        <patternFill patternType="solid">
          <fgColor indexed="64"/>
          <bgColor theme="2" tint="-9.9978637043366805E-2"/>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border>
      <protection locked="1"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indexed="8"/>
        <name val="Calibri Light"/>
        <scheme val="major"/>
      </font>
      <fill>
        <patternFill patternType="solid">
          <fgColor indexed="64"/>
          <bgColor indexed="9"/>
        </patternFill>
      </fill>
      <alignment horizontal="center" vertical="center" textRotation="0" wrapText="0" indent="0" justifyLastLine="0" shrinkToFit="0" readingOrder="0"/>
      <protection locked="1" hidden="0"/>
    </dxf>
    <dxf>
      <border outline="0">
        <bottom style="medium">
          <color indexed="64"/>
        </bottom>
      </border>
    </dxf>
    <dxf>
      <font>
        <b/>
        <i val="0"/>
        <strike val="0"/>
        <condense val="0"/>
        <extend val="0"/>
        <outline val="0"/>
        <shadow val="0"/>
        <u val="none"/>
        <vertAlign val="baseline"/>
        <sz val="12"/>
        <color auto="1"/>
        <name val="Calibri"/>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ill>
        <patternFill>
          <bgColor rgb="FF92D050"/>
        </patternFill>
      </fill>
    </dxf>
    <dxf>
      <fill>
        <patternFill>
          <bgColor rgb="FFFFFF00"/>
        </patternFill>
      </fill>
    </dxf>
    <dxf>
      <fill>
        <patternFill>
          <bgColor rgb="FFD47812"/>
        </patternFill>
      </fill>
    </dxf>
    <dxf>
      <fill>
        <patternFill>
          <bgColor rgb="FFFF0000"/>
        </patternFill>
      </fill>
    </dxf>
    <dxf>
      <fill>
        <patternFill>
          <bgColor theme="0" tint="-0.24994659260841701"/>
        </patternFill>
      </fill>
    </dxf>
    <dxf>
      <fill>
        <patternFill>
          <bgColor theme="4" tint="0.39994506668294322"/>
        </patternFill>
      </fill>
    </dxf>
    <dxf>
      <fill>
        <patternFill>
          <bgColor rgb="FF868FE4"/>
        </patternFill>
      </fill>
    </dxf>
    <dxf>
      <fill>
        <patternFill>
          <bgColor rgb="FF13C7BE"/>
        </patternFill>
      </fill>
    </dxf>
    <dxf>
      <fill>
        <patternFill>
          <bgColor rgb="FF92D050"/>
        </patternFill>
      </fill>
    </dxf>
    <dxf>
      <fill>
        <patternFill>
          <bgColor rgb="FFFFFF00"/>
        </patternFill>
      </fill>
    </dxf>
    <dxf>
      <fill>
        <patternFill>
          <bgColor rgb="FFE08016"/>
        </patternFill>
      </fill>
    </dxf>
    <dxf>
      <fill>
        <patternFill>
          <bgColor rgb="FFFF0000"/>
        </patternFill>
      </fill>
    </dxf>
    <dxf>
      <fill>
        <patternFill>
          <bgColor theme="0" tint="-0.24994659260841701"/>
        </patternFill>
      </fill>
    </dxf>
    <dxf>
      <fill>
        <patternFill>
          <bgColor rgb="FF8DBAE3"/>
        </patternFill>
      </fill>
    </dxf>
    <dxf>
      <fill>
        <patternFill>
          <bgColor rgb="FF8989FF"/>
        </patternFill>
      </fill>
    </dxf>
    <dxf>
      <fill>
        <patternFill>
          <bgColor rgb="FF2EBBB8"/>
        </patternFill>
      </fill>
    </dxf>
  </dxfs>
  <tableStyles count="0" defaultTableStyle="TableStyleMedium2" defaultPivotStyle="PivotStyleLight16"/>
  <colors>
    <mruColors>
      <color rgb="FFCC00CC"/>
      <color rgb="FF600076"/>
      <color rgb="FF835CD2"/>
      <color rgb="FFE58F11"/>
      <color rgb="FF0FAEC3"/>
      <color rgb="FF17D4ED"/>
      <color rgb="FFEAA4E7"/>
      <color rgb="FFD72DFF"/>
      <color rgb="FFE08016"/>
      <color rgb="FFD478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j-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(Informe!$C$32:$C$34,Informe!$C$38:$C$40)</c:f>
              <c:strCache>
                <c:ptCount val="6"/>
                <c:pt idx="0">
                  <c:v>Leve negativo</c:v>
                </c:pt>
                <c:pt idx="1">
                  <c:v>Moderado negativo</c:v>
                </c:pt>
                <c:pt idx="2">
                  <c:v>Alto negativo</c:v>
                </c:pt>
                <c:pt idx="3">
                  <c:v>Leve positivo</c:v>
                </c:pt>
                <c:pt idx="4">
                  <c:v>Moderado positivo</c:v>
                </c:pt>
                <c:pt idx="5">
                  <c:v>Alto positivo</c:v>
                </c:pt>
              </c:strCache>
            </c:strRef>
          </c:cat>
          <c:val>
            <c:numRef>
              <c:f>(Informe!$E$32:$E$34,Informe!$E$38:$E$40)</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BA8-4050-B891-5F48C3AE10DB}"/>
            </c:ext>
          </c:extLst>
        </c:ser>
        <c:dLbls>
          <c:showLegendKey val="0"/>
          <c:showVal val="0"/>
          <c:showCatName val="0"/>
          <c:showSerName val="0"/>
          <c:showPercent val="0"/>
          <c:showBubbleSize val="0"/>
        </c:dLbls>
        <c:gapWidth val="60"/>
        <c:axId val="424357952"/>
        <c:axId val="424363832"/>
      </c:barChart>
      <c:catAx>
        <c:axId val="424357952"/>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j-lt"/>
                <a:ea typeface="+mn-ea"/>
                <a:cs typeface="+mn-cs"/>
              </a:defRPr>
            </a:pPr>
            <a:endParaRPr lang="es-CO"/>
          </a:p>
        </c:txPr>
        <c:crossAx val="424363832"/>
        <c:crosses val="autoZero"/>
        <c:auto val="1"/>
        <c:lblAlgn val="ctr"/>
        <c:lblOffset val="100"/>
        <c:noMultiLvlLbl val="0"/>
      </c:catAx>
      <c:valAx>
        <c:axId val="424363832"/>
        <c:scaling>
          <c:orientation val="minMax"/>
        </c:scaling>
        <c:delete val="0"/>
        <c:axPos val="b"/>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crossAx val="42435795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Informe!A1"/><Relationship Id="rId7" Type="http://schemas.openxmlformats.org/officeDocument/2006/relationships/image" Target="../media/image2.png"/><Relationship Id="rId2" Type="http://schemas.openxmlformats.org/officeDocument/2006/relationships/hyperlink" Target="#'Par&#225;metros calificaci&#243;n'!A1"/><Relationship Id="rId1" Type="http://schemas.openxmlformats.org/officeDocument/2006/relationships/hyperlink" Target="#'Descripci&#243;n de &#237;tems'!A1"/><Relationship Id="rId6" Type="http://schemas.openxmlformats.org/officeDocument/2006/relationships/image" Target="../media/image1.jpeg"/><Relationship Id="rId11" Type="http://schemas.openxmlformats.org/officeDocument/2006/relationships/image" Target="../media/image6.png"/><Relationship Id="rId5" Type="http://schemas.openxmlformats.org/officeDocument/2006/relationships/hyperlink" Target="#Instrucciones!A1"/><Relationship Id="rId10" Type="http://schemas.openxmlformats.org/officeDocument/2006/relationships/image" Target="../media/image5.png"/><Relationship Id="rId4" Type="http://schemas.openxmlformats.org/officeDocument/2006/relationships/hyperlink" Target="#Matriz!A1"/><Relationship Id="rId9"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Men&#250;!A1"/><Relationship Id="rId1" Type="http://schemas.openxmlformats.org/officeDocument/2006/relationships/image" Target="../media/image1.jpe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Men&#250;!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Men&#250;!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Men&#250;!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34924</xdr:colOff>
      <xdr:row>15</xdr:row>
      <xdr:rowOff>31517</xdr:rowOff>
    </xdr:from>
    <xdr:to>
      <xdr:col>14</xdr:col>
      <xdr:colOff>517080</xdr:colOff>
      <xdr:row>17</xdr:row>
      <xdr:rowOff>11906</xdr:rowOff>
    </xdr:to>
    <xdr:sp macro="" textlink="">
      <xdr:nvSpPr>
        <xdr:cNvPr id="6" name="Rectángulo redondeado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320674" y="3174767"/>
          <a:ext cx="9900000" cy="361389"/>
        </a:xfrm>
        <a:prstGeom prst="roundRect">
          <a:avLst/>
        </a:prstGeom>
        <a:solidFill>
          <a:schemeClr val="accent5">
            <a:lumMod val="75000"/>
            <a:shade val="30000"/>
            <a:satMod val="11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b="0" baseline="0">
              <a:latin typeface="Bahnschrift Light" panose="020B0502040204020203" pitchFamily="34" charset="0"/>
              <a:cs typeface="Arial" panose="020B0604020202020204" pitchFamily="34" charset="0"/>
            </a:rPr>
            <a:t>LISTADO/DESCRIPCIÓN DE ÍTEMS UTILIZADOS</a:t>
          </a:r>
          <a:endParaRPr lang="es-ES" sz="1100" b="0">
            <a:latin typeface="Bahnschrift Light" panose="020B0502040204020203" pitchFamily="34" charset="0"/>
            <a:cs typeface="Arial" panose="020B0604020202020204" pitchFamily="34" charset="0"/>
          </a:endParaRPr>
        </a:p>
      </xdr:txBody>
    </xdr:sp>
    <xdr:clientData/>
  </xdr:twoCellAnchor>
  <xdr:twoCellAnchor>
    <xdr:from>
      <xdr:col>1</xdr:col>
      <xdr:colOff>28482</xdr:colOff>
      <xdr:row>13</xdr:row>
      <xdr:rowOff>25727</xdr:rowOff>
    </xdr:from>
    <xdr:to>
      <xdr:col>14</xdr:col>
      <xdr:colOff>510638</xdr:colOff>
      <xdr:row>15</xdr:row>
      <xdr:rowOff>4727</xdr:rowOff>
    </xdr:to>
    <xdr:sp macro="" textlink="">
      <xdr:nvSpPr>
        <xdr:cNvPr id="7" name="Rectángulo redondeado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635701" y="2787977"/>
          <a:ext cx="9900000" cy="360000"/>
        </a:xfrm>
        <a:prstGeom prst="roundRect">
          <a:avLst/>
        </a:prstGeom>
        <a:solidFill>
          <a:schemeClr val="bg2">
            <a:lumMod val="75000"/>
            <a:shade val="30000"/>
            <a:satMod val="11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100" b="0">
              <a:latin typeface="Bahnschrift Light" panose="020B0502040204020203" pitchFamily="34" charset="0"/>
              <a:cs typeface="Arial" panose="020B0604020202020204" pitchFamily="34" charset="0"/>
            </a:rPr>
            <a:t>PARÁMETROS</a:t>
          </a:r>
          <a:r>
            <a:rPr lang="es-ES" sz="1100" b="0" baseline="0">
              <a:latin typeface="Bahnschrift Light" panose="020B0502040204020203" pitchFamily="34" charset="0"/>
              <a:cs typeface="Arial" panose="020B0604020202020204" pitchFamily="34" charset="0"/>
            </a:rPr>
            <a:t> DE CALIFICACIÓN</a:t>
          </a:r>
          <a:endParaRPr lang="es-ES" sz="1100" b="0">
            <a:latin typeface="Bahnschrift Light" panose="020B0502040204020203" pitchFamily="34" charset="0"/>
            <a:cs typeface="Arial" panose="020B0604020202020204" pitchFamily="34" charset="0"/>
          </a:endParaRPr>
        </a:p>
      </xdr:txBody>
    </xdr:sp>
    <xdr:clientData/>
  </xdr:twoCellAnchor>
  <xdr:twoCellAnchor>
    <xdr:from>
      <xdr:col>1</xdr:col>
      <xdr:colOff>7742</xdr:colOff>
      <xdr:row>11</xdr:row>
      <xdr:rowOff>15128</xdr:rowOff>
    </xdr:from>
    <xdr:to>
      <xdr:col>14</xdr:col>
      <xdr:colOff>489898</xdr:colOff>
      <xdr:row>12</xdr:row>
      <xdr:rowOff>184628</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618930" y="2380503"/>
          <a:ext cx="9935718" cy="360000"/>
        </a:xfrm>
        <a:prstGeom prst="roundRect">
          <a:avLst/>
        </a:prstGeom>
        <a:solidFill>
          <a:srgbClr val="0FAEC3">
            <a:shade val="30000"/>
            <a:satMod val="115000"/>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100" b="0">
              <a:latin typeface="Bahnschrift Light" panose="020B0502040204020203" pitchFamily="34" charset="0"/>
              <a:cs typeface="Arial" panose="020B0604020202020204" pitchFamily="34" charset="0"/>
            </a:rPr>
            <a:t>INFORME DE EVALUACIÓN</a:t>
          </a:r>
        </a:p>
      </xdr:txBody>
    </xdr:sp>
    <xdr:clientData/>
  </xdr:twoCellAnchor>
  <xdr:twoCellAnchor>
    <xdr:from>
      <xdr:col>16</xdr:col>
      <xdr:colOff>0</xdr:colOff>
      <xdr:row>24</xdr:row>
      <xdr:rowOff>0</xdr:rowOff>
    </xdr:from>
    <xdr:to>
      <xdr:col>16</xdr:col>
      <xdr:colOff>304800</xdr:colOff>
      <xdr:row>25</xdr:row>
      <xdr:rowOff>114300</xdr:rowOff>
    </xdr:to>
    <xdr:sp macro="" textlink="">
      <xdr:nvSpPr>
        <xdr:cNvPr id="1026" name="AutoShape 2" descr="Resultado de imagen para evaluar png">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11582400" y="402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642</xdr:colOff>
      <xdr:row>8</xdr:row>
      <xdr:rowOff>188681</xdr:rowOff>
    </xdr:from>
    <xdr:to>
      <xdr:col>14</xdr:col>
      <xdr:colOff>482799</xdr:colOff>
      <xdr:row>10</xdr:row>
      <xdr:rowOff>167681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611830" y="1982556"/>
          <a:ext cx="9935719" cy="360000"/>
        </a:xfrm>
        <a:prstGeom prst="roundRect">
          <a:avLst/>
        </a:prstGeom>
        <a:solidFill>
          <a:schemeClr val="accent6">
            <a:lumMod val="75000"/>
            <a:shade val="30000"/>
            <a:satMod val="11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100" b="0">
              <a:latin typeface="Bahnschrift Light" panose="020B0502040204020203" pitchFamily="34" charset="0"/>
              <a:cs typeface="Arial" panose="020B0604020202020204" pitchFamily="34" charset="0"/>
            </a:rPr>
            <a:t>MATRIZ IDENTIFICACIÓN Y</a:t>
          </a:r>
          <a:r>
            <a:rPr lang="es-ES" sz="1100" b="0" baseline="0">
              <a:latin typeface="Bahnschrift Light" panose="020B0502040204020203" pitchFamily="34" charset="0"/>
              <a:cs typeface="Arial" panose="020B0604020202020204" pitchFamily="34" charset="0"/>
            </a:rPr>
            <a:t> EVALUACIÓN DE ASPECTOS E IMPACTOS AMBIENTALES</a:t>
          </a:r>
          <a:endParaRPr lang="es-ES" sz="1100" b="0">
            <a:latin typeface="Bahnschrift Light" panose="020B0502040204020203" pitchFamily="34" charset="0"/>
            <a:cs typeface="Arial" panose="020B0604020202020204" pitchFamily="34" charset="0"/>
          </a:endParaRPr>
        </a:p>
      </xdr:txBody>
    </xdr:sp>
    <xdr:clientData/>
  </xdr:twoCellAnchor>
  <xdr:twoCellAnchor>
    <xdr:from>
      <xdr:col>1</xdr:col>
      <xdr:colOff>6443</xdr:colOff>
      <xdr:row>6</xdr:row>
      <xdr:rowOff>169211</xdr:rowOff>
    </xdr:from>
    <xdr:to>
      <xdr:col>14</xdr:col>
      <xdr:colOff>488599</xdr:colOff>
      <xdr:row>8</xdr:row>
      <xdr:rowOff>148211</xdr:rowOff>
    </xdr:to>
    <xdr:sp macro="" textlink="">
      <xdr:nvSpPr>
        <xdr:cNvPr id="26" name="Rounded Rectangle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613662" y="1597961"/>
          <a:ext cx="9900000" cy="360000"/>
        </a:xfrm>
        <a:prstGeom prst="roundRect">
          <a:avLst/>
        </a:prstGeom>
        <a:solidFill>
          <a:schemeClr val="accent2">
            <a:lumMod val="75000"/>
            <a:shade val="30000"/>
            <a:satMod val="11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0">
              <a:latin typeface="Bahnschrift Light" panose="020B0502040204020203" pitchFamily="34" charset="0"/>
              <a:cs typeface="Arial" panose="020B0604020202020204" pitchFamily="34" charset="0"/>
            </a:rPr>
            <a:t>INSTRUCCIONES</a:t>
          </a:r>
          <a:r>
            <a:rPr lang="es-CO" sz="1100" b="0" baseline="0">
              <a:latin typeface="Bahnschrift Light" panose="020B0502040204020203" pitchFamily="34" charset="0"/>
              <a:cs typeface="Arial" panose="020B0604020202020204" pitchFamily="34" charset="0"/>
            </a:rPr>
            <a:t> DE DILIGENCIAMIENTO</a:t>
          </a:r>
          <a:endParaRPr lang="es-CO" sz="1100" b="0">
            <a:latin typeface="Bahnschrift Light" panose="020B0502040204020203" pitchFamily="34" charset="0"/>
            <a:cs typeface="Arial" panose="020B0604020202020204" pitchFamily="34" charset="0"/>
          </a:endParaRPr>
        </a:p>
      </xdr:txBody>
    </xdr:sp>
    <xdr:clientData/>
  </xdr:twoCellAnchor>
  <xdr:twoCellAnchor editAs="oneCell">
    <xdr:from>
      <xdr:col>1</xdr:col>
      <xdr:colOff>179294</xdr:colOff>
      <xdr:row>2</xdr:row>
      <xdr:rowOff>112059</xdr:rowOff>
    </xdr:from>
    <xdr:to>
      <xdr:col>1</xdr:col>
      <xdr:colOff>1557616</xdr:colOff>
      <xdr:row>5</xdr:row>
      <xdr:rowOff>152400</xdr:rowOff>
    </xdr:to>
    <xdr:pic>
      <xdr:nvPicPr>
        <xdr:cNvPr id="33" name="Imagen 3" descr="escudo-alc">
          <a:extLst>
            <a:ext uri="{FF2B5EF4-FFF2-40B4-BE49-F238E27FC236}">
              <a16:creationId xmlns:a16="http://schemas.microsoft.com/office/drawing/2014/main" id="{00000000-0008-0000-0000-000021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5044" y="502584"/>
          <a:ext cx="1378322" cy="869016"/>
        </a:xfrm>
        <a:prstGeom prst="rect">
          <a:avLst/>
        </a:prstGeom>
        <a:noFill/>
        <a:ln>
          <a:noFill/>
        </a:ln>
      </xdr:spPr>
    </xdr:pic>
    <xdr:clientData/>
  </xdr:twoCellAnchor>
  <xdr:twoCellAnchor editAs="oneCell">
    <xdr:from>
      <xdr:col>14</xdr:col>
      <xdr:colOff>130969</xdr:colOff>
      <xdr:row>7</xdr:row>
      <xdr:rowOff>18447</xdr:rowOff>
    </xdr:from>
    <xdr:to>
      <xdr:col>14</xdr:col>
      <xdr:colOff>391098</xdr:colOff>
      <xdr:row>8</xdr:row>
      <xdr:rowOff>79947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7" cstate="print">
          <a:lum bright="70000" contrast="-70000"/>
          <a:extLst>
            <a:ext uri="{28A0092B-C50C-407E-A947-70E740481C1C}">
              <a14:useLocalDpi xmlns:a14="http://schemas.microsoft.com/office/drawing/2010/main" val="0"/>
            </a:ext>
          </a:extLst>
        </a:blip>
        <a:stretch>
          <a:fillRect/>
        </a:stretch>
      </xdr:blipFill>
      <xdr:spPr>
        <a:xfrm>
          <a:off x="10156032" y="1637697"/>
          <a:ext cx="260129" cy="252000"/>
        </a:xfrm>
        <a:prstGeom prst="rect">
          <a:avLst/>
        </a:prstGeom>
      </xdr:spPr>
    </xdr:pic>
    <xdr:clientData/>
  </xdr:twoCellAnchor>
  <xdr:twoCellAnchor editAs="oneCell">
    <xdr:from>
      <xdr:col>14</xdr:col>
      <xdr:colOff>154782</xdr:colOff>
      <xdr:row>9</xdr:row>
      <xdr:rowOff>47625</xdr:rowOff>
    </xdr:from>
    <xdr:to>
      <xdr:col>14</xdr:col>
      <xdr:colOff>430936</xdr:colOff>
      <xdr:row>10</xdr:row>
      <xdr:rowOff>133279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8" cstate="print">
          <a:lum bright="70000" contrast="-70000"/>
          <a:extLst>
            <a:ext uri="{28A0092B-C50C-407E-A947-70E740481C1C}">
              <a14:useLocalDpi xmlns:a14="http://schemas.microsoft.com/office/drawing/2010/main" val="0"/>
            </a:ext>
          </a:extLst>
        </a:blip>
        <a:stretch>
          <a:fillRect/>
        </a:stretch>
      </xdr:blipFill>
      <xdr:spPr>
        <a:xfrm>
          <a:off x="10179845" y="2047875"/>
          <a:ext cx="276154" cy="276154"/>
        </a:xfrm>
        <a:prstGeom prst="rect">
          <a:avLst/>
        </a:prstGeom>
      </xdr:spPr>
    </xdr:pic>
    <xdr:clientData/>
  </xdr:twoCellAnchor>
  <xdr:twoCellAnchor editAs="oneCell">
    <xdr:from>
      <xdr:col>14</xdr:col>
      <xdr:colOff>130968</xdr:colOff>
      <xdr:row>11</xdr:row>
      <xdr:rowOff>35718</xdr:rowOff>
    </xdr:from>
    <xdr:to>
      <xdr:col>14</xdr:col>
      <xdr:colOff>431009</xdr:colOff>
      <xdr:row>12</xdr:row>
      <xdr:rowOff>145259</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9" cstate="print">
          <a:lum bright="70000" contrast="-70000"/>
          <a:extLst>
            <a:ext uri="{28A0092B-C50C-407E-A947-70E740481C1C}">
              <a14:useLocalDpi xmlns:a14="http://schemas.microsoft.com/office/drawing/2010/main" val="0"/>
            </a:ext>
          </a:extLst>
        </a:blip>
        <a:stretch>
          <a:fillRect/>
        </a:stretch>
      </xdr:blipFill>
      <xdr:spPr>
        <a:xfrm>
          <a:off x="9834562" y="2416968"/>
          <a:ext cx="300041" cy="300041"/>
        </a:xfrm>
        <a:prstGeom prst="rect">
          <a:avLst/>
        </a:prstGeom>
      </xdr:spPr>
    </xdr:pic>
    <xdr:clientData/>
  </xdr:twoCellAnchor>
  <xdr:twoCellAnchor editAs="oneCell">
    <xdr:from>
      <xdr:col>14</xdr:col>
      <xdr:colOff>130970</xdr:colOff>
      <xdr:row>13</xdr:row>
      <xdr:rowOff>11907</xdr:rowOff>
    </xdr:from>
    <xdr:to>
      <xdr:col>14</xdr:col>
      <xdr:colOff>519112</xdr:colOff>
      <xdr:row>15</xdr:row>
      <xdr:rowOff>19049</xdr:rowOff>
    </xdr:to>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0" cstate="print">
          <a:lum bright="70000" contrast="-70000"/>
          <a:extLst>
            <a:ext uri="{28A0092B-C50C-407E-A947-70E740481C1C}">
              <a14:useLocalDpi xmlns:a14="http://schemas.microsoft.com/office/drawing/2010/main" val="0"/>
            </a:ext>
          </a:extLst>
        </a:blip>
        <a:stretch>
          <a:fillRect/>
        </a:stretch>
      </xdr:blipFill>
      <xdr:spPr>
        <a:xfrm>
          <a:off x="9834564" y="2774157"/>
          <a:ext cx="388142" cy="388142"/>
        </a:xfrm>
        <a:prstGeom prst="rect">
          <a:avLst/>
        </a:prstGeom>
      </xdr:spPr>
    </xdr:pic>
    <xdr:clientData/>
  </xdr:twoCellAnchor>
  <xdr:twoCellAnchor editAs="oneCell">
    <xdr:from>
      <xdr:col>14</xdr:col>
      <xdr:colOff>190497</xdr:colOff>
      <xdr:row>15</xdr:row>
      <xdr:rowOff>59532</xdr:rowOff>
    </xdr:from>
    <xdr:to>
      <xdr:col>14</xdr:col>
      <xdr:colOff>476247</xdr:colOff>
      <xdr:row>16</xdr:row>
      <xdr:rowOff>154782</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1" cstate="print">
          <a:lum bright="70000" contrast="-70000"/>
          <a:extLst>
            <a:ext uri="{28A0092B-C50C-407E-A947-70E740481C1C}">
              <a14:useLocalDpi xmlns:a14="http://schemas.microsoft.com/office/drawing/2010/main" val="0"/>
            </a:ext>
          </a:extLst>
        </a:blip>
        <a:stretch>
          <a:fillRect/>
        </a:stretch>
      </xdr:blipFill>
      <xdr:spPr>
        <a:xfrm>
          <a:off x="9894091" y="3202782"/>
          <a:ext cx="285750" cy="285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199669</xdr:colOff>
      <xdr:row>1</xdr:row>
      <xdr:rowOff>182695</xdr:rowOff>
    </xdr:from>
    <xdr:to>
      <xdr:col>1</xdr:col>
      <xdr:colOff>1577991</xdr:colOff>
      <xdr:row>3</xdr:row>
      <xdr:rowOff>147021</xdr:rowOff>
    </xdr:to>
    <xdr:pic>
      <xdr:nvPicPr>
        <xdr:cNvPr id="4" name="Imagen 3" descr="escudo-alc">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287" y="451636"/>
          <a:ext cx="1378322" cy="782356"/>
        </a:xfrm>
        <a:prstGeom prst="rect">
          <a:avLst/>
        </a:prstGeom>
        <a:noFill/>
        <a:ln>
          <a:noFill/>
        </a:ln>
      </xdr:spPr>
    </xdr:pic>
    <xdr:clientData/>
  </xdr:twoCellAnchor>
  <xdr:twoCellAnchor editAs="oneCell">
    <xdr:from>
      <xdr:col>0</xdr:col>
      <xdr:colOff>67236</xdr:colOff>
      <xdr:row>0</xdr:row>
      <xdr:rowOff>0</xdr:rowOff>
    </xdr:from>
    <xdr:to>
      <xdr:col>0</xdr:col>
      <xdr:colOff>336177</xdr:colOff>
      <xdr:row>1</xdr:row>
      <xdr:rowOff>0</xdr:rowOff>
    </xdr:to>
    <xdr:pic>
      <xdr:nvPicPr>
        <xdr:cNvPr id="2" name="Imagen 1">
          <a:hlinkClick xmlns:r="http://schemas.openxmlformats.org/officeDocument/2006/relationships" r:id="rId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236" y="0"/>
          <a:ext cx="268941" cy="268941"/>
        </a:xfrm>
        <a:prstGeom prst="rect">
          <a:avLst/>
        </a:prstGeom>
      </xdr:spPr>
    </xdr:pic>
    <xdr:clientData/>
  </xdr:twoCellAnchor>
  <xdr:twoCellAnchor editAs="oneCell">
    <xdr:from>
      <xdr:col>3</xdr:col>
      <xdr:colOff>755650</xdr:colOff>
      <xdr:row>8</xdr:row>
      <xdr:rowOff>66675</xdr:rowOff>
    </xdr:from>
    <xdr:to>
      <xdr:col>5</xdr:col>
      <xdr:colOff>185882</xdr:colOff>
      <xdr:row>9</xdr:row>
      <xdr:rowOff>5043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370297" y="2868146"/>
          <a:ext cx="931820" cy="85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625012</xdr:colOff>
      <xdr:row>1</xdr:row>
      <xdr:rowOff>311727</xdr:rowOff>
    </xdr:from>
    <xdr:to>
      <xdr:col>5</xdr:col>
      <xdr:colOff>502227</xdr:colOff>
      <xdr:row>4</xdr:row>
      <xdr:rowOff>162048</xdr:rowOff>
    </xdr:to>
    <xdr:pic>
      <xdr:nvPicPr>
        <xdr:cNvPr id="8" name="Imagen 3" descr="escudo-alc">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148" y="519545"/>
          <a:ext cx="1972715" cy="1079912"/>
        </a:xfrm>
        <a:prstGeom prst="rect">
          <a:avLst/>
        </a:prstGeom>
        <a:noFill/>
        <a:ln>
          <a:noFill/>
        </a:ln>
      </xdr:spPr>
    </xdr:pic>
    <xdr:clientData/>
  </xdr:twoCellAnchor>
  <xdr:twoCellAnchor editAs="oneCell">
    <xdr:from>
      <xdr:col>0</xdr:col>
      <xdr:colOff>54428</xdr:colOff>
      <xdr:row>0</xdr:row>
      <xdr:rowOff>0</xdr:rowOff>
    </xdr:from>
    <xdr:to>
      <xdr:col>0</xdr:col>
      <xdr:colOff>299357</xdr:colOff>
      <xdr:row>1</xdr:row>
      <xdr:rowOff>40822</xdr:rowOff>
    </xdr:to>
    <xdr:pic>
      <xdr:nvPicPr>
        <xdr:cNvPr id="3" name="Imagen 2">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428" y="0"/>
          <a:ext cx="244929" cy="2449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454</xdr:colOff>
      <xdr:row>30</xdr:row>
      <xdr:rowOff>9524</xdr:rowOff>
    </xdr:from>
    <xdr:to>
      <xdr:col>9</xdr:col>
      <xdr:colOff>1143000</xdr:colOff>
      <xdr:row>40</xdr:row>
      <xdr:rowOff>9524</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76200</xdr:colOff>
      <xdr:row>1</xdr:row>
      <xdr:rowOff>257174</xdr:rowOff>
    </xdr:from>
    <xdr:to>
      <xdr:col>2</xdr:col>
      <xdr:colOff>1676400</xdr:colOff>
      <xdr:row>4</xdr:row>
      <xdr:rowOff>142874</xdr:rowOff>
    </xdr:to>
    <xdr:pic>
      <xdr:nvPicPr>
        <xdr:cNvPr id="3" name="Imagen 3" descr="escudo-alc">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975" y="447674"/>
          <a:ext cx="1600200" cy="9048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247650</xdr:colOff>
      <xdr:row>1</xdr:row>
      <xdr:rowOff>57150</xdr:rowOff>
    </xdr:from>
    <xdr:to>
      <xdr:col>1</xdr:col>
      <xdr:colOff>1323975</xdr:colOff>
      <xdr:row>4</xdr:row>
      <xdr:rowOff>19050</xdr:rowOff>
    </xdr:to>
    <xdr:pic>
      <xdr:nvPicPr>
        <xdr:cNvPr id="2" name="Imagen 3" descr="escudo-alc">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257175"/>
          <a:ext cx="1076325" cy="657225"/>
        </a:xfrm>
        <a:prstGeom prst="rect">
          <a:avLst/>
        </a:prstGeom>
        <a:noFill/>
        <a:ln>
          <a:noFill/>
        </a:ln>
      </xdr:spPr>
    </xdr:pic>
    <xdr:clientData/>
  </xdr:twoCellAnchor>
  <xdr:twoCellAnchor editAs="oneCell">
    <xdr:from>
      <xdr:col>0</xdr:col>
      <xdr:colOff>38100</xdr:colOff>
      <xdr:row>0</xdr:row>
      <xdr:rowOff>9525</xdr:rowOff>
    </xdr:from>
    <xdr:to>
      <xdr:col>0</xdr:col>
      <xdr:colOff>180975</xdr:colOff>
      <xdr:row>0</xdr:row>
      <xdr:rowOff>152400</xdr:rowOff>
    </xdr:to>
    <xdr:pic>
      <xdr:nvPicPr>
        <xdr:cNvPr id="3" name="Imagen 2">
          <a:hlinkClick xmlns:r="http://schemas.openxmlformats.org/officeDocument/2006/relationships" r:id="rId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3" cstate="print">
          <a:duotone>
            <a:schemeClr val="accent6">
              <a:shade val="45000"/>
              <a:satMod val="135000"/>
            </a:schemeClr>
            <a:prstClr val="white"/>
          </a:duotone>
          <a:extLst>
            <a:ext uri="{28A0092B-C50C-407E-A947-70E740481C1C}">
              <a14:useLocalDpi xmlns:a14="http://schemas.microsoft.com/office/drawing/2010/main" val="0"/>
            </a:ext>
          </a:extLst>
        </a:blip>
        <a:stretch>
          <a:fillRect/>
        </a:stretch>
      </xdr:blipFill>
      <xdr:spPr>
        <a:xfrm>
          <a:off x="38100" y="9525"/>
          <a:ext cx="142875" cy="1428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193220</xdr:colOff>
      <xdr:row>2</xdr:row>
      <xdr:rowOff>84365</xdr:rowOff>
    </xdr:from>
    <xdr:to>
      <xdr:col>1</xdr:col>
      <xdr:colOff>1894114</xdr:colOff>
      <xdr:row>5</xdr:row>
      <xdr:rowOff>142875</xdr:rowOff>
    </xdr:to>
    <xdr:pic>
      <xdr:nvPicPr>
        <xdr:cNvPr id="5" name="Imagen 3" descr="escudo-alc">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595" y="474890"/>
          <a:ext cx="1700894" cy="772885"/>
        </a:xfrm>
        <a:prstGeom prst="rect">
          <a:avLst/>
        </a:prstGeom>
        <a:noFill/>
        <a:ln>
          <a:noFill/>
        </a:ln>
      </xdr:spPr>
    </xdr:pic>
    <xdr:clientData/>
  </xdr:twoCellAnchor>
  <xdr:twoCellAnchor editAs="oneCell">
    <xdr:from>
      <xdr:col>0</xdr:col>
      <xdr:colOff>0</xdr:colOff>
      <xdr:row>0</xdr:row>
      <xdr:rowOff>0</xdr:rowOff>
    </xdr:from>
    <xdr:to>
      <xdr:col>0</xdr:col>
      <xdr:colOff>285750</xdr:colOff>
      <xdr:row>1</xdr:row>
      <xdr:rowOff>95250</xdr:rowOff>
    </xdr:to>
    <xdr:pic>
      <xdr:nvPicPr>
        <xdr:cNvPr id="2" name="Imagen 1">
          <a:hlinkClick xmlns:r="http://schemas.openxmlformats.org/officeDocument/2006/relationships" r:id="rId2"/>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10:AD224" totalsRowShown="0" headerRowDxfId="46" dataDxfId="44" headerRowBorderDxfId="45" tableBorderDxfId="43">
  <tableColumns count="29">
    <tableColumn id="1" xr3:uid="{00000000-0010-0000-0000-000001000000}" name="Servicio" dataDxfId="42">
      <calculatedColumnFormula>IFERROR(IF(ISBLANK(Tabla1[[#This Row],[Actividad]]),"",$N$7),"ERROR")</calculatedColumnFormula>
    </tableColumn>
    <tableColumn id="2" xr3:uid="{00000000-0010-0000-0000-000002000000}" name="Códigos Sirbe" dataDxfId="41">
      <calculatedColumnFormula>IFERROR(IF(ISBLANK(Tabla1[[#This Row],[Actividad]]),"",(VLOOKUP(Tabla1[[#This Row],[ID]],Tabla3[[Código único]:[Códigos Sirbe]],4,0))),$G$8)</calculatedColumnFormula>
    </tableColumn>
    <tableColumn id="3" xr3:uid="{00000000-0010-0000-0000-000003000000}" name="ID" dataDxfId="40">
      <calculatedColumnFormula>IFERROR(IF(ISBLANK(Tabla1[[#This Row],[Actividad]]),"",($M$7&amp;Tabla1[[#This Row],[Valor]]&amp;Tabla1[[#This Row],[Valor2]]&amp;Tabla1[[#This Row],[Valor3]]&amp;Tabla1[[#This Row],[Valor4]])),"")</calculatedColumnFormula>
    </tableColumn>
    <tableColumn id="4" xr3:uid="{00000000-0010-0000-0000-000004000000}" name="Valor" dataDxfId="39">
      <calculatedColumnFormula>IFERROR(VLOOKUP(Tabla1[[#This Row],[Actividad]],Validación!AA:AB,2,0),"")</calculatedColumnFormula>
    </tableColumn>
    <tableColumn id="5" xr3:uid="{00000000-0010-0000-0000-000005000000}" name="Actividad" dataDxfId="38"/>
    <tableColumn id="6" xr3:uid="{00000000-0010-0000-0000-000006000000}" name="Regularidad" dataDxfId="37"/>
    <tableColumn id="7" xr3:uid="{00000000-0010-0000-0000-000007000000}" name="Valor2" dataDxfId="36">
      <calculatedColumnFormula>IFERROR(VLOOKUP(I11,Validación!W:Y,3,0),"")</calculatedColumnFormula>
    </tableColumn>
    <tableColumn id="8" xr3:uid="{00000000-0010-0000-0000-000008000000}" name="Aspecto ambiental" dataDxfId="35"/>
    <tableColumn id="9" xr3:uid="{00000000-0010-0000-0000-000009000000}" name="Valor3" dataDxfId="34">
      <calculatedColumnFormula>IFERROR(VLOOKUP(Tabla1[[#This Row],[Impacto ambiental]],Validación!K:N,4,0),"")</calculatedColumnFormula>
    </tableColumn>
    <tableColumn id="10" xr3:uid="{00000000-0010-0000-0000-00000A000000}" name="Impacto ambiental" dataDxfId="33"/>
    <tableColumn id="11" xr3:uid="{00000000-0010-0000-0000-00000B000000}" name="Recurso " dataDxfId="32"/>
    <tableColumn id="12" xr3:uid="{00000000-0010-0000-0000-00000C000000}" name="Valor4" dataDxfId="31">
      <calculatedColumnFormula>IFERROR(VLOOKUP(Tabla1[[#This Row],[Tipo de impacto]],Validación!$S$4:$U$5,3,0),"")</calculatedColumnFormula>
    </tableColumn>
    <tableColumn id="13" xr3:uid="{00000000-0010-0000-0000-00000D000000}" name="Tipo de impacto" dataDxfId="30"/>
    <tableColumn id="14" xr3:uid="{00000000-0010-0000-0000-00000E000000}" name="TI" dataDxfId="29">
      <calculatedColumnFormula>IFERROR(VLOOKUP(Tabla1[[#This Row],[Tipo de impacto]],Validación!S:T,2,0),"")</calculatedColumnFormula>
    </tableColumn>
    <tableColumn id="15" xr3:uid="{00000000-0010-0000-0000-00000F000000}" name="Alcance " dataDxfId="28"/>
    <tableColumn id="16" xr3:uid="{00000000-0010-0000-0000-000010000000}" name="A" dataDxfId="27">
      <calculatedColumnFormula>IFERROR(VLOOKUP(Tabla1[[#This Row],[Alcance ]],Validación!$S:$T,2,0),"")</calculatedColumnFormula>
    </tableColumn>
    <tableColumn id="17" xr3:uid="{00000000-0010-0000-0000-000011000000}" name="Probabilidad" dataDxfId="26"/>
    <tableColumn id="18" xr3:uid="{00000000-0010-0000-0000-000012000000}" name="P" dataDxfId="25">
      <calculatedColumnFormula>IFERROR(VLOOKUP(Tabla1[[#This Row],[Probabilidad]],Validación!$S:$T,2,0),"")</calculatedColumnFormula>
    </tableColumn>
    <tableColumn id="19" xr3:uid="{00000000-0010-0000-0000-000013000000}" name="Duración" dataDxfId="24"/>
    <tableColumn id="20" xr3:uid="{00000000-0010-0000-0000-000014000000}" name="D" dataDxfId="23">
      <calculatedColumnFormula>IFERROR(VLOOKUP(Tabla1[[#This Row],[Duración]],Validación!$S:$T,2,0),"")</calculatedColumnFormula>
    </tableColumn>
    <tableColumn id="21" xr3:uid="{00000000-0010-0000-0000-000015000000}" name="Recuperabilidad" dataDxfId="22"/>
    <tableColumn id="22" xr3:uid="{00000000-0010-0000-0000-000016000000}" name="R" dataDxfId="21">
      <calculatedColumnFormula>IFERROR(VLOOKUP(Tabla1[[#This Row],[Recuperabilidad]],Validación!$S:$T,2,0),"")</calculatedColumnFormula>
    </tableColumn>
    <tableColumn id="23" xr3:uid="{00000000-0010-0000-0000-000017000000}" name="Cantidad" dataDxfId="20"/>
    <tableColumn id="24" xr3:uid="{00000000-0010-0000-0000-000018000000}" name="C" dataDxfId="19">
      <calculatedColumnFormula>IFERROR(VLOOKUP(Tabla1[[#This Row],[Cantidad]],Validación!$S:$T,2,0),"")</calculatedColumnFormula>
    </tableColumn>
    <tableColumn id="25" xr3:uid="{00000000-0010-0000-0000-000019000000}" name="Normatividad" dataDxfId="18"/>
    <tableColumn id="26" xr3:uid="{00000000-0010-0000-0000-00001A000000}" name="N" dataDxfId="17">
      <calculatedColumnFormula>IFERROR(VLOOKUP(Tabla1[[#This Row],[Normatividad]],Validación!$S:$T,2,0),"")</calculatedColumnFormula>
    </tableColumn>
    <tableColumn id="27" xr3:uid="{00000000-0010-0000-0000-00001B000000}" name="Importancia" dataDxfId="16">
      <calculatedColumnFormula>IFERROR(Tabla1[[#This Row],[TI]]*(Tabla1[[#This Row],[A]]*Tabla1[[#This Row],[P]]*Tabla1[[#This Row],[D]]*Tabla1[[#This Row],[R]]*Tabla1[[#This Row],[C]]*Tabla1[[#This Row],[N]]),"")</calculatedColumnFormula>
    </tableColumn>
    <tableColumn id="28" xr3:uid="{00000000-0010-0000-0000-00001C000000}" name="Clase de efecto" dataDxfId="15">
      <calculatedColumnFormula>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calculatedColumnFormula>
    </tableColumn>
    <tableColumn id="29" xr3:uid="{00000000-0010-0000-0000-00001D000000}" name="Controles operacionales" dataDxfId="14">
      <calculatedColumnFormula>IFERROR(VLOOKUP(Tabla1[[#This Row],[Aspecto ambiental]],Validación!W:X,2,0),"")</calculatedColumnFormula>
    </tableColumn>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a3" displayName="Tabla3" ref="A1:L4078" totalsRowShown="0" headerRowDxfId="13" dataDxfId="12">
  <autoFilter ref="A1:L4078" xr:uid="{00000000-0009-0000-0100-000003000000}"/>
  <tableColumns count="12">
    <tableColumn id="1" xr3:uid="{00000000-0010-0000-0100-000001000000}" name="Código único" dataDxfId="11">
      <calculatedColumnFormula>CONCATENATE(C2,E2,G2,I2,L2,)</calculatedColumnFormula>
    </tableColumn>
    <tableColumn id="3" xr3:uid="{00000000-0010-0000-0100-000003000000}" name="Servicio confirmado" dataDxfId="10"/>
    <tableColumn id="4" xr3:uid="{00000000-0010-0000-0100-000004000000}" name="ID" dataDxfId="9">
      <calculatedColumnFormula>VLOOKUP(B2,Validación!G:I,3,0)</calculatedColumnFormula>
    </tableColumn>
    <tableColumn id="5" xr3:uid="{00000000-0010-0000-0100-000005000000}" name="Códigos Sirbe" dataDxfId="8"/>
    <tableColumn id="6" xr3:uid="{00000000-0010-0000-0100-000006000000}" name="ID2" dataDxfId="7"/>
    <tableColumn id="7" xr3:uid="{00000000-0010-0000-0100-000007000000}" name="Actividad" dataDxfId="6"/>
    <tableColumn id="8" xr3:uid="{00000000-0010-0000-0100-000008000000}" name="ID3" dataDxfId="5">
      <calculatedColumnFormula>VLOOKUP(H2,Validación!W:Y,3,0)</calculatedColumnFormula>
    </tableColumn>
    <tableColumn id="9" xr3:uid="{00000000-0010-0000-0100-000009000000}" name="Aspecto ambiental" dataDxfId="4"/>
    <tableColumn id="10" xr3:uid="{00000000-0010-0000-0100-00000A000000}" name="ID4" dataDxfId="3">
      <calculatedColumnFormula>VLOOKUP(J2,Validación!K:N,4,0)</calculatedColumnFormula>
    </tableColumn>
    <tableColumn id="11" xr3:uid="{00000000-0010-0000-0100-00000B000000}" name="Impacto ambiental" dataDxfId="2"/>
    <tableColumn id="13" xr3:uid="{00000000-0010-0000-0100-00000D000000}" name="Tipo de impacto" dataDxfId="1"/>
    <tableColumn id="14" xr3:uid="{00000000-0010-0000-0100-00000E000000}" name="ID5" dataDxfId="0">
      <calculatedColumnFormula>VLOOKUP(K2,O:P,2,0)</calculatedColumnFormula>
    </tableColumn>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U23"/>
  <sheetViews>
    <sheetView showGridLines="0" tabSelected="1" view="pageBreakPreview" zoomScaleNormal="80" zoomScaleSheetLayoutView="100" workbookViewId="0"/>
  </sheetViews>
  <sheetFormatPr baseColWidth="10" defaultColWidth="9.140625" defaultRowHeight="15" x14ac:dyDescent="0.25"/>
  <cols>
    <col min="1" max="1" width="4.28515625" customWidth="1"/>
    <col min="2" max="2" width="26.28515625" customWidth="1"/>
    <col min="8" max="8" width="12.5703125" customWidth="1"/>
    <col min="9" max="9" width="11.140625" customWidth="1"/>
    <col min="10" max="10" width="10.7109375" customWidth="1"/>
    <col min="13" max="13" width="8.7109375" customWidth="1"/>
    <col min="14" max="14" width="8.140625" customWidth="1"/>
  </cols>
  <sheetData>
    <row r="1" spans="1:21" x14ac:dyDescent="0.25">
      <c r="N1" s="2"/>
      <c r="O1" s="2"/>
      <c r="P1" s="2"/>
      <c r="Q1" s="2"/>
      <c r="R1" s="2"/>
      <c r="S1" s="2"/>
      <c r="T1" s="2"/>
      <c r="U1" s="2"/>
    </row>
    <row r="2" spans="1:21" s="2" customFormat="1" ht="15.75" thickBot="1" x14ac:dyDescent="0.3"/>
    <row r="3" spans="1:21" s="2" customFormat="1" ht="21.75" customHeight="1" x14ac:dyDescent="0.25">
      <c r="B3" s="238"/>
      <c r="C3" s="241" t="s">
        <v>516</v>
      </c>
      <c r="D3" s="242"/>
      <c r="E3" s="242"/>
      <c r="F3" s="242"/>
      <c r="G3" s="242"/>
      <c r="H3" s="242"/>
      <c r="I3" s="242"/>
      <c r="J3" s="242"/>
      <c r="K3" s="243"/>
      <c r="L3" s="250" t="s">
        <v>510</v>
      </c>
      <c r="M3" s="251"/>
      <c r="N3" s="251"/>
      <c r="O3" s="252"/>
    </row>
    <row r="4" spans="1:21" s="2" customFormat="1" ht="21.75" customHeight="1" x14ac:dyDescent="0.25">
      <c r="B4" s="239"/>
      <c r="C4" s="244"/>
      <c r="D4" s="245"/>
      <c r="E4" s="245"/>
      <c r="F4" s="245"/>
      <c r="G4" s="245"/>
      <c r="H4" s="245"/>
      <c r="I4" s="245"/>
      <c r="J4" s="245"/>
      <c r="K4" s="246"/>
      <c r="L4" s="253" t="s">
        <v>519</v>
      </c>
      <c r="M4" s="254"/>
      <c r="N4" s="254"/>
      <c r="O4" s="255"/>
    </row>
    <row r="5" spans="1:21" s="2" customFormat="1" ht="21.75" customHeight="1" x14ac:dyDescent="0.25">
      <c r="B5" s="239"/>
      <c r="C5" s="244"/>
      <c r="D5" s="245"/>
      <c r="E5" s="245"/>
      <c r="F5" s="245"/>
      <c r="G5" s="245"/>
      <c r="H5" s="245"/>
      <c r="I5" s="245"/>
      <c r="J5" s="245"/>
      <c r="K5" s="246"/>
      <c r="L5" s="464" t="s">
        <v>549</v>
      </c>
      <c r="M5" s="465"/>
      <c r="N5" s="465"/>
      <c r="O5" s="466"/>
    </row>
    <row r="6" spans="1:21" s="2" customFormat="1" ht="21.75" customHeight="1" thickBot="1" x14ac:dyDescent="0.3">
      <c r="B6" s="240"/>
      <c r="C6" s="247"/>
      <c r="D6" s="248"/>
      <c r="E6" s="248"/>
      <c r="F6" s="248"/>
      <c r="G6" s="248"/>
      <c r="H6" s="248"/>
      <c r="I6" s="248"/>
      <c r="J6" s="248"/>
      <c r="K6" s="249"/>
      <c r="L6" s="256" t="s">
        <v>515</v>
      </c>
      <c r="M6" s="257"/>
      <c r="N6" s="257"/>
      <c r="O6" s="258"/>
    </row>
    <row r="7" spans="1:21" s="2" customFormat="1" x14ac:dyDescent="0.25"/>
    <row r="8" spans="1:21" s="2" customFormat="1" x14ac:dyDescent="0.25">
      <c r="A8" s="7"/>
      <c r="Q8" s="228"/>
    </row>
    <row r="9" spans="1:21" x14ac:dyDescent="0.25">
      <c r="A9" s="7"/>
      <c r="B9" s="2"/>
      <c r="C9" s="2"/>
      <c r="D9" s="2"/>
      <c r="E9" s="2"/>
      <c r="F9" s="2"/>
      <c r="G9" s="2"/>
      <c r="H9" s="2"/>
      <c r="I9" s="2"/>
      <c r="J9" s="2"/>
      <c r="K9" s="2"/>
      <c r="L9" s="2"/>
      <c r="M9" s="2"/>
      <c r="N9" s="2"/>
      <c r="O9" s="2"/>
      <c r="P9" s="2"/>
      <c r="Q9" s="2"/>
      <c r="R9" s="2"/>
      <c r="S9" s="2"/>
      <c r="T9" s="2"/>
      <c r="U9" s="2"/>
    </row>
    <row r="10" spans="1:21" x14ac:dyDescent="0.25">
      <c r="A10" s="7"/>
      <c r="N10" s="2"/>
      <c r="O10" s="2"/>
      <c r="P10" s="2"/>
      <c r="Q10" s="2"/>
      <c r="R10" s="2"/>
      <c r="S10" s="2"/>
      <c r="T10" s="2"/>
      <c r="U10" s="2"/>
    </row>
    <row r="11" spans="1:21" x14ac:dyDescent="0.25">
      <c r="A11" s="7"/>
    </row>
    <row r="12" spans="1:21" x14ac:dyDescent="0.25">
      <c r="A12" s="7"/>
    </row>
    <row r="13" spans="1:21" x14ac:dyDescent="0.25">
      <c r="A13" s="7"/>
    </row>
    <row r="14" spans="1:21" x14ac:dyDescent="0.25">
      <c r="A14" s="7"/>
    </row>
    <row r="15" spans="1:21" x14ac:dyDescent="0.25">
      <c r="A15" s="7"/>
    </row>
    <row r="16" spans="1:21" x14ac:dyDescent="0.25">
      <c r="A16" s="7"/>
    </row>
    <row r="17" spans="1:1" x14ac:dyDescent="0.25">
      <c r="A17" s="7"/>
    </row>
    <row r="18" spans="1:1" x14ac:dyDescent="0.25">
      <c r="A18" s="7"/>
    </row>
    <row r="19" spans="1:1" x14ac:dyDescent="0.25">
      <c r="A19" s="7"/>
    </row>
    <row r="20" spans="1:1" x14ac:dyDescent="0.25">
      <c r="A20" s="7"/>
    </row>
    <row r="21" spans="1:1" x14ac:dyDescent="0.25">
      <c r="A21" s="7"/>
    </row>
    <row r="22" spans="1:1" x14ac:dyDescent="0.25">
      <c r="A22" s="7"/>
    </row>
    <row r="23" spans="1:1" x14ac:dyDescent="0.25">
      <c r="A23" s="7"/>
    </row>
  </sheetData>
  <mergeCells count="6">
    <mergeCell ref="B3:B6"/>
    <mergeCell ref="C3:K6"/>
    <mergeCell ref="L3:O3"/>
    <mergeCell ref="L4:O4"/>
    <mergeCell ref="L6:O6"/>
    <mergeCell ref="L5:O5"/>
  </mergeCells>
  <pageMargins left="0.7" right="0.7" top="0.75" bottom="0.75" header="0.3" footer="0.3"/>
  <pageSetup scale="55" orientation="portrait" horizontalDpi="4294967295" verticalDpi="4294967295" r:id="rId1"/>
  <colBreaks count="1" manualBreakCount="1">
    <brk id="1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K39"/>
  <sheetViews>
    <sheetView showGridLines="0" view="pageBreakPreview" zoomScale="90" zoomScaleNormal="85" zoomScaleSheetLayoutView="90" workbookViewId="0"/>
  </sheetViews>
  <sheetFormatPr baseColWidth="10" defaultColWidth="9.140625" defaultRowHeight="15" x14ac:dyDescent="0.25"/>
  <cols>
    <col min="1" max="1" width="6.140625" style="2" customWidth="1"/>
    <col min="2" max="2" width="30.7109375" customWidth="1"/>
    <col min="3" max="3" width="107.140625" style="1" customWidth="1"/>
    <col min="4" max="4" width="17.85546875" customWidth="1"/>
    <col min="5" max="5" width="4.7109375" customWidth="1"/>
    <col min="6" max="6" width="4.5703125" customWidth="1"/>
    <col min="8" max="8" width="61.28515625" customWidth="1"/>
  </cols>
  <sheetData>
    <row r="1" spans="2:11" ht="21" customHeight="1" thickBot="1" x14ac:dyDescent="0.3">
      <c r="G1" s="2"/>
      <c r="H1" s="2"/>
      <c r="I1" s="2"/>
      <c r="J1" s="2"/>
      <c r="K1" s="2"/>
    </row>
    <row r="2" spans="2:11" ht="33.75" customHeight="1" x14ac:dyDescent="0.25">
      <c r="B2" s="73"/>
      <c r="C2" s="280" t="s">
        <v>516</v>
      </c>
      <c r="D2" s="250" t="s">
        <v>510</v>
      </c>
      <c r="E2" s="251"/>
      <c r="F2" s="252"/>
      <c r="G2" s="2"/>
      <c r="H2" s="2"/>
      <c r="I2" s="2"/>
      <c r="J2" s="2"/>
      <c r="K2" s="2"/>
    </row>
    <row r="3" spans="2:11" ht="30.75" customHeight="1" x14ac:dyDescent="0.25">
      <c r="B3" s="74"/>
      <c r="C3" s="281"/>
      <c r="D3" s="253" t="s">
        <v>519</v>
      </c>
      <c r="E3" s="254"/>
      <c r="F3" s="255"/>
      <c r="G3" s="2"/>
      <c r="H3" s="2"/>
      <c r="I3" s="2"/>
      <c r="J3" s="2"/>
      <c r="K3" s="2"/>
    </row>
    <row r="4" spans="2:11" s="2" customFormat="1" ht="30.75" customHeight="1" x14ac:dyDescent="0.25">
      <c r="B4" s="74"/>
      <c r="C4" s="281"/>
      <c r="D4" s="467" t="s">
        <v>549</v>
      </c>
      <c r="E4" s="468"/>
      <c r="F4" s="469"/>
    </row>
    <row r="5" spans="2:11" ht="25.5" customHeight="1" thickBot="1" x14ac:dyDescent="0.3">
      <c r="B5" s="75"/>
      <c r="C5" s="282"/>
      <c r="D5" s="256" t="s">
        <v>514</v>
      </c>
      <c r="E5" s="257"/>
      <c r="F5" s="258"/>
      <c r="G5" s="2"/>
      <c r="H5" s="2"/>
      <c r="I5" s="2"/>
      <c r="J5" s="2"/>
      <c r="K5" s="2"/>
    </row>
    <row r="6" spans="2:11" s="2" customFormat="1" ht="21.75" thickBot="1" x14ac:dyDescent="0.4">
      <c r="C6" s="1"/>
      <c r="H6" s="222"/>
    </row>
    <row r="7" spans="2:11" s="2" customFormat="1" ht="45.75" customHeight="1" thickBot="1" x14ac:dyDescent="0.3">
      <c r="B7" s="168" t="s">
        <v>546</v>
      </c>
      <c r="C7" s="259" t="s">
        <v>520</v>
      </c>
      <c r="D7" s="260"/>
      <c r="E7" s="260"/>
      <c r="F7" s="261"/>
      <c r="H7" s="285"/>
    </row>
    <row r="8" spans="2:11" s="2" customFormat="1" ht="16.5" thickBot="1" x14ac:dyDescent="0.3">
      <c r="B8" s="76"/>
      <c r="C8" s="77"/>
      <c r="D8" s="76"/>
      <c r="E8" s="76"/>
      <c r="F8" s="76"/>
      <c r="H8" s="285"/>
    </row>
    <row r="9" spans="2:11" s="2" customFormat="1" ht="72.75" customHeight="1" thickBot="1" x14ac:dyDescent="0.3">
      <c r="B9" s="286" t="s">
        <v>517</v>
      </c>
      <c r="C9" s="287"/>
      <c r="D9" s="287"/>
      <c r="E9" s="166"/>
      <c r="F9" s="167"/>
    </row>
    <row r="10" spans="2:11" s="2" customFormat="1" ht="57" customHeight="1" thickBot="1" x14ac:dyDescent="0.3">
      <c r="B10" s="265" t="s">
        <v>420</v>
      </c>
      <c r="C10" s="266"/>
      <c r="D10" s="266"/>
      <c r="E10" s="266"/>
      <c r="F10" s="267"/>
    </row>
    <row r="11" spans="2:11" ht="37.5" customHeight="1" thickBot="1" x14ac:dyDescent="0.3">
      <c r="B11" s="262" t="s">
        <v>113</v>
      </c>
      <c r="C11" s="263"/>
      <c r="D11" s="263"/>
      <c r="E11" s="263"/>
      <c r="F11" s="264"/>
    </row>
    <row r="12" spans="2:11" s="2" customFormat="1" ht="35.25" customHeight="1" thickBot="1" x14ac:dyDescent="0.4">
      <c r="B12" s="170" t="s">
        <v>97</v>
      </c>
      <c r="C12" s="171" t="s">
        <v>114</v>
      </c>
      <c r="D12" s="171"/>
      <c r="E12" s="171"/>
      <c r="F12" s="172"/>
      <c r="H12" s="222"/>
    </row>
    <row r="13" spans="2:11" s="6" customFormat="1" ht="31.5" x14ac:dyDescent="0.25">
      <c r="B13" s="83" t="s">
        <v>109</v>
      </c>
      <c r="C13" s="272" t="s">
        <v>542</v>
      </c>
      <c r="D13" s="272"/>
      <c r="E13" s="272"/>
      <c r="F13" s="273"/>
    </row>
    <row r="14" spans="2:11" s="6" customFormat="1" ht="15.75" x14ac:dyDescent="0.25">
      <c r="B14" s="84" t="s">
        <v>110</v>
      </c>
      <c r="C14" s="274" t="s">
        <v>103</v>
      </c>
      <c r="D14" s="274"/>
      <c r="E14" s="274"/>
      <c r="F14" s="275"/>
    </row>
    <row r="15" spans="2:11" s="6" customFormat="1" ht="15.75" x14ac:dyDescent="0.25">
      <c r="B15" s="233" t="s">
        <v>111</v>
      </c>
      <c r="C15" s="276" t="s">
        <v>105</v>
      </c>
      <c r="D15" s="276"/>
      <c r="E15" s="276"/>
      <c r="F15" s="277"/>
      <c r="H15" s="284"/>
    </row>
    <row r="16" spans="2:11" s="6" customFormat="1" ht="15.75" x14ac:dyDescent="0.25">
      <c r="B16" s="233" t="s">
        <v>125</v>
      </c>
      <c r="C16" s="276" t="s">
        <v>508</v>
      </c>
      <c r="D16" s="276"/>
      <c r="E16" s="276"/>
      <c r="F16" s="277"/>
      <c r="H16" s="284"/>
    </row>
    <row r="17" spans="2:8" s="6" customFormat="1" ht="16.5" thickBot="1" x14ac:dyDescent="0.3">
      <c r="B17" s="234" t="s">
        <v>124</v>
      </c>
      <c r="C17" s="270" t="s">
        <v>104</v>
      </c>
      <c r="D17" s="270"/>
      <c r="E17" s="270"/>
      <c r="F17" s="271"/>
      <c r="H17" s="284"/>
    </row>
    <row r="18" spans="2:8" ht="38.25" customHeight="1" thickBot="1" x14ac:dyDescent="0.3">
      <c r="B18" s="290" t="s">
        <v>96</v>
      </c>
      <c r="C18" s="291"/>
      <c r="D18" s="291"/>
      <c r="E18" s="291"/>
      <c r="F18" s="292"/>
    </row>
    <row r="19" spans="2:8" ht="15.75" x14ac:dyDescent="0.25">
      <c r="B19" s="79" t="s">
        <v>11</v>
      </c>
      <c r="C19" s="293" t="s">
        <v>106</v>
      </c>
      <c r="D19" s="293"/>
      <c r="E19" s="293"/>
      <c r="F19" s="294"/>
    </row>
    <row r="20" spans="2:8" s="2" customFormat="1" ht="15.75" x14ac:dyDescent="0.25">
      <c r="B20" s="80" t="s">
        <v>126</v>
      </c>
      <c r="C20" s="278" t="s">
        <v>172</v>
      </c>
      <c r="D20" s="278"/>
      <c r="E20" s="278"/>
      <c r="F20" s="279"/>
    </row>
    <row r="21" spans="2:8" ht="15.75" x14ac:dyDescent="0.25">
      <c r="B21" s="80" t="s">
        <v>98</v>
      </c>
      <c r="C21" s="278" t="s">
        <v>181</v>
      </c>
      <c r="D21" s="278"/>
      <c r="E21" s="278"/>
      <c r="F21" s="279"/>
    </row>
    <row r="22" spans="2:8" ht="15.75" x14ac:dyDescent="0.25">
      <c r="B22" s="80" t="s">
        <v>99</v>
      </c>
      <c r="C22" s="278" t="s">
        <v>182</v>
      </c>
      <c r="D22" s="278"/>
      <c r="E22" s="278"/>
      <c r="F22" s="279"/>
    </row>
    <row r="23" spans="2:8" ht="15.75" x14ac:dyDescent="0.25">
      <c r="B23" s="78" t="s">
        <v>100</v>
      </c>
      <c r="C23" s="278" t="s">
        <v>107</v>
      </c>
      <c r="D23" s="278"/>
      <c r="E23" s="278"/>
      <c r="F23" s="279"/>
    </row>
    <row r="24" spans="2:8" ht="15.75" x14ac:dyDescent="0.25">
      <c r="B24" s="80" t="s">
        <v>15</v>
      </c>
      <c r="C24" s="278" t="s">
        <v>119</v>
      </c>
      <c r="D24" s="278"/>
      <c r="E24" s="278"/>
      <c r="F24" s="279"/>
    </row>
    <row r="25" spans="2:8" ht="15.75" x14ac:dyDescent="0.25">
      <c r="B25" s="81" t="s">
        <v>155</v>
      </c>
      <c r="C25" s="278" t="s">
        <v>518</v>
      </c>
      <c r="D25" s="278"/>
      <c r="E25" s="278"/>
      <c r="F25" s="279"/>
    </row>
    <row r="26" spans="2:8" ht="15.75" x14ac:dyDescent="0.25">
      <c r="B26" s="80" t="s">
        <v>21</v>
      </c>
      <c r="C26" s="278" t="s">
        <v>108</v>
      </c>
      <c r="D26" s="278"/>
      <c r="E26" s="278"/>
      <c r="F26" s="279"/>
    </row>
    <row r="27" spans="2:8" ht="15.75" x14ac:dyDescent="0.25">
      <c r="B27" s="81" t="s">
        <v>279</v>
      </c>
      <c r="C27" s="278" t="s">
        <v>102</v>
      </c>
      <c r="D27" s="278"/>
      <c r="E27" s="278"/>
      <c r="F27" s="279"/>
    </row>
    <row r="28" spans="2:8" ht="15.75" x14ac:dyDescent="0.25">
      <c r="B28" s="80" t="s">
        <v>178</v>
      </c>
      <c r="C28" s="278" t="s">
        <v>175</v>
      </c>
      <c r="D28" s="278"/>
      <c r="E28" s="278"/>
      <c r="F28" s="279"/>
    </row>
    <row r="29" spans="2:8" ht="15.75" x14ac:dyDescent="0.25">
      <c r="B29" s="80" t="s">
        <v>174</v>
      </c>
      <c r="C29" s="278" t="s">
        <v>176</v>
      </c>
      <c r="D29" s="278"/>
      <c r="E29" s="278"/>
      <c r="F29" s="279"/>
    </row>
    <row r="30" spans="2:8" ht="16.5" thickBot="1" x14ac:dyDescent="0.3">
      <c r="B30" s="82" t="s">
        <v>173</v>
      </c>
      <c r="C30" s="288" t="s">
        <v>177</v>
      </c>
      <c r="D30" s="288"/>
      <c r="E30" s="288"/>
      <c r="F30" s="289"/>
    </row>
    <row r="31" spans="2:8" ht="16.5" thickBot="1" x14ac:dyDescent="0.3">
      <c r="B31" s="77"/>
      <c r="C31" s="77"/>
      <c r="D31" s="76"/>
      <c r="E31" s="76"/>
      <c r="F31" s="76"/>
    </row>
    <row r="32" spans="2:8" ht="67.5" customHeight="1" thickBot="1" x14ac:dyDescent="0.3">
      <c r="B32" s="169" t="s">
        <v>112</v>
      </c>
      <c r="C32" s="259" t="s">
        <v>547</v>
      </c>
      <c r="D32" s="260"/>
      <c r="E32" s="260"/>
      <c r="F32" s="261"/>
    </row>
    <row r="33" spans="2:8" s="2" customFormat="1" ht="15.75" thickBot="1" x14ac:dyDescent="0.3">
      <c r="B33" s="5"/>
      <c r="C33" s="4"/>
    </row>
    <row r="34" spans="2:8" s="2" customFormat="1" ht="54" customHeight="1" thickBot="1" x14ac:dyDescent="0.3">
      <c r="B34" s="169" t="s">
        <v>419</v>
      </c>
      <c r="C34" s="259" t="s">
        <v>418</v>
      </c>
      <c r="D34" s="260"/>
      <c r="E34" s="260"/>
      <c r="F34" s="261"/>
    </row>
    <row r="35" spans="2:8" ht="15.75" thickBot="1" x14ac:dyDescent="0.3">
      <c r="H35" s="283"/>
    </row>
    <row r="36" spans="2:8" ht="45.75" customHeight="1" thickBot="1" x14ac:dyDescent="0.3">
      <c r="B36" s="169" t="s">
        <v>421</v>
      </c>
      <c r="C36" s="268" t="s">
        <v>543</v>
      </c>
      <c r="D36" s="268"/>
      <c r="E36" s="268"/>
      <c r="F36" s="269"/>
      <c r="H36" s="283"/>
    </row>
    <row r="37" spans="2:8" ht="15.75" thickBot="1" x14ac:dyDescent="0.3">
      <c r="H37" s="283"/>
    </row>
    <row r="38" spans="2:8" ht="75" customHeight="1" thickBot="1" x14ac:dyDescent="0.3">
      <c r="B38" s="169" t="s">
        <v>422</v>
      </c>
      <c r="C38" s="268" t="s">
        <v>544</v>
      </c>
      <c r="D38" s="268"/>
      <c r="E38" s="268"/>
      <c r="F38" s="269"/>
      <c r="H38" s="283"/>
    </row>
    <row r="39" spans="2:8" x14ac:dyDescent="0.25">
      <c r="H39" s="283"/>
    </row>
  </sheetData>
  <mergeCells count="34">
    <mergeCell ref="H35:H39"/>
    <mergeCell ref="H15:H17"/>
    <mergeCell ref="H7:H8"/>
    <mergeCell ref="B9:D9"/>
    <mergeCell ref="C28:F28"/>
    <mergeCell ref="C29:F29"/>
    <mergeCell ref="C30:F30"/>
    <mergeCell ref="C32:F32"/>
    <mergeCell ref="C23:F23"/>
    <mergeCell ref="C24:F24"/>
    <mergeCell ref="C25:F25"/>
    <mergeCell ref="C26:F26"/>
    <mergeCell ref="C27:F27"/>
    <mergeCell ref="B18:F18"/>
    <mergeCell ref="C19:F19"/>
    <mergeCell ref="C20:F20"/>
    <mergeCell ref="D3:F3"/>
    <mergeCell ref="D5:F5"/>
    <mergeCell ref="C7:F7"/>
    <mergeCell ref="C2:C5"/>
    <mergeCell ref="D2:F2"/>
    <mergeCell ref="D4:F4"/>
    <mergeCell ref="C34:F34"/>
    <mergeCell ref="B11:F11"/>
    <mergeCell ref="B10:F10"/>
    <mergeCell ref="C38:F38"/>
    <mergeCell ref="C36:F36"/>
    <mergeCell ref="C17:F17"/>
    <mergeCell ref="C13:F13"/>
    <mergeCell ref="C14:F14"/>
    <mergeCell ref="C15:F15"/>
    <mergeCell ref="C21:F21"/>
    <mergeCell ref="C22:F22"/>
    <mergeCell ref="C16:F16"/>
  </mergeCells>
  <pageMargins left="0.7" right="0.7" top="0.75" bottom="0.75" header="0.3" footer="0.3"/>
  <pageSetup scale="50"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AH234"/>
  <sheetViews>
    <sheetView showGridLines="0" zoomScale="55" zoomScaleNormal="55" workbookViewId="0"/>
  </sheetViews>
  <sheetFormatPr baseColWidth="10" defaultColWidth="9.5703125" defaultRowHeight="15" x14ac:dyDescent="0.25"/>
  <cols>
    <col min="1" max="1" width="6.28515625" style="178" customWidth="1"/>
    <col min="2" max="2" width="14.28515625" style="176" customWidth="1"/>
    <col min="3" max="3" width="31.42578125" style="177" customWidth="1"/>
    <col min="4" max="4" width="20.28515625" style="177" hidden="1" customWidth="1"/>
    <col min="5" max="5" width="8.28515625" style="177" hidden="1" customWidth="1"/>
    <col min="6" max="6" width="39.140625" style="178" customWidth="1"/>
    <col min="7" max="7" width="35.5703125" style="178" customWidth="1"/>
    <col min="8" max="8" width="9.28515625" style="178" hidden="1" customWidth="1"/>
    <col min="9" max="9" width="28.140625" style="178" customWidth="1"/>
    <col min="10" max="10" width="9.28515625" style="178" hidden="1" customWidth="1"/>
    <col min="11" max="11" width="27.5703125" style="178" customWidth="1"/>
    <col min="12" max="12" width="15.28515625" style="178" customWidth="1"/>
    <col min="13" max="13" width="9.28515625" style="178" hidden="1" customWidth="1"/>
    <col min="14" max="14" width="24.5703125" style="178" customWidth="1"/>
    <col min="15" max="15" width="8" style="178" customWidth="1"/>
    <col min="16" max="16" width="15.28515625" style="178" customWidth="1"/>
    <col min="17" max="17" width="6.85546875" style="178" customWidth="1"/>
    <col min="18" max="18" width="20.28515625" style="178" customWidth="1"/>
    <col min="19" max="19" width="6.28515625" style="178" customWidth="1"/>
    <col min="20" max="20" width="19.5703125" style="178" customWidth="1"/>
    <col min="21" max="21" width="7.42578125" style="178" customWidth="1"/>
    <col min="22" max="22" width="25.28515625" style="178" customWidth="1"/>
    <col min="23" max="23" width="6.28515625" style="178" customWidth="1"/>
    <col min="24" max="24" width="16" style="178" customWidth="1"/>
    <col min="25" max="25" width="6.5703125" style="178" customWidth="1"/>
    <col min="26" max="26" width="20.7109375" style="178" customWidth="1"/>
    <col min="27" max="27" width="6.7109375" style="178" customWidth="1"/>
    <col min="28" max="28" width="19" style="178" customWidth="1"/>
    <col min="29" max="29" width="24.28515625" style="178" customWidth="1"/>
    <col min="30" max="30" width="35.7109375" style="183" customWidth="1"/>
    <col min="31" max="31" width="73.5703125" style="178" customWidth="1"/>
    <col min="32" max="16384" width="9.5703125" style="178"/>
  </cols>
  <sheetData>
    <row r="1" spans="2:34" ht="15.75" thickBot="1" x14ac:dyDescent="0.3">
      <c r="AD1" s="178"/>
    </row>
    <row r="2" spans="2:34" ht="30.75" customHeight="1" x14ac:dyDescent="0.25">
      <c r="B2" s="295"/>
      <c r="C2" s="296"/>
      <c r="D2" s="296"/>
      <c r="E2" s="296"/>
      <c r="F2" s="297"/>
      <c r="G2" s="304" t="s">
        <v>516</v>
      </c>
      <c r="H2" s="305"/>
      <c r="I2" s="305"/>
      <c r="J2" s="305"/>
      <c r="K2" s="305"/>
      <c r="L2" s="305"/>
      <c r="M2" s="305"/>
      <c r="N2" s="305"/>
      <c r="O2" s="305"/>
      <c r="P2" s="305"/>
      <c r="Q2" s="305"/>
      <c r="R2" s="305"/>
      <c r="S2" s="305"/>
      <c r="T2" s="305"/>
      <c r="U2" s="305"/>
      <c r="V2" s="305"/>
      <c r="W2" s="305"/>
      <c r="X2" s="305"/>
      <c r="Y2" s="305"/>
      <c r="Z2" s="305"/>
      <c r="AA2" s="305"/>
      <c r="AB2" s="305"/>
      <c r="AC2" s="306"/>
      <c r="AD2" s="219" t="s">
        <v>510</v>
      </c>
      <c r="AE2" s="218"/>
      <c r="AF2" s="218"/>
    </row>
    <row r="3" spans="2:34" ht="32.25" customHeight="1" x14ac:dyDescent="0.25">
      <c r="B3" s="298"/>
      <c r="C3" s="299"/>
      <c r="D3" s="299"/>
      <c r="E3" s="299"/>
      <c r="F3" s="300"/>
      <c r="G3" s="307"/>
      <c r="H3" s="308"/>
      <c r="I3" s="308"/>
      <c r="J3" s="308"/>
      <c r="K3" s="308"/>
      <c r="L3" s="308"/>
      <c r="M3" s="308"/>
      <c r="N3" s="308"/>
      <c r="O3" s="308"/>
      <c r="P3" s="308"/>
      <c r="Q3" s="308"/>
      <c r="R3" s="308"/>
      <c r="S3" s="308"/>
      <c r="T3" s="308"/>
      <c r="U3" s="308"/>
      <c r="V3" s="308"/>
      <c r="W3" s="308"/>
      <c r="X3" s="308"/>
      <c r="Y3" s="308"/>
      <c r="Z3" s="308"/>
      <c r="AA3" s="308"/>
      <c r="AB3" s="308"/>
      <c r="AC3" s="309"/>
      <c r="AD3" s="220" t="s">
        <v>519</v>
      </c>
      <c r="AE3" s="218"/>
      <c r="AF3" s="218"/>
    </row>
    <row r="4" spans="2:34" ht="32.25" customHeight="1" x14ac:dyDescent="0.25">
      <c r="B4" s="298"/>
      <c r="C4" s="299"/>
      <c r="D4" s="299"/>
      <c r="E4" s="299"/>
      <c r="F4" s="300"/>
      <c r="G4" s="307"/>
      <c r="H4" s="308"/>
      <c r="I4" s="308"/>
      <c r="J4" s="308"/>
      <c r="K4" s="308"/>
      <c r="L4" s="308"/>
      <c r="M4" s="308"/>
      <c r="N4" s="308"/>
      <c r="O4" s="308"/>
      <c r="P4" s="308"/>
      <c r="Q4" s="308"/>
      <c r="R4" s="308"/>
      <c r="S4" s="308"/>
      <c r="T4" s="308"/>
      <c r="U4" s="308"/>
      <c r="V4" s="308"/>
      <c r="W4" s="308"/>
      <c r="X4" s="308"/>
      <c r="Y4" s="308"/>
      <c r="Z4" s="308"/>
      <c r="AA4" s="308"/>
      <c r="AB4" s="308"/>
      <c r="AC4" s="309"/>
      <c r="AD4" s="470" t="s">
        <v>549</v>
      </c>
      <c r="AE4" s="218"/>
      <c r="AF4" s="218"/>
    </row>
    <row r="5" spans="2:34" ht="32.25" customHeight="1" thickBot="1" x14ac:dyDescent="0.3">
      <c r="B5" s="301"/>
      <c r="C5" s="302"/>
      <c r="D5" s="302"/>
      <c r="E5" s="302"/>
      <c r="F5" s="303"/>
      <c r="G5" s="310"/>
      <c r="H5" s="311"/>
      <c r="I5" s="311"/>
      <c r="J5" s="311"/>
      <c r="K5" s="311"/>
      <c r="L5" s="311"/>
      <c r="M5" s="311"/>
      <c r="N5" s="311"/>
      <c r="O5" s="311"/>
      <c r="P5" s="311"/>
      <c r="Q5" s="311"/>
      <c r="R5" s="311"/>
      <c r="S5" s="311"/>
      <c r="T5" s="311"/>
      <c r="U5" s="311"/>
      <c r="V5" s="311"/>
      <c r="W5" s="311"/>
      <c r="X5" s="311"/>
      <c r="Y5" s="311"/>
      <c r="Z5" s="311"/>
      <c r="AA5" s="311"/>
      <c r="AB5" s="311"/>
      <c r="AC5" s="312"/>
      <c r="AD5" s="221" t="s">
        <v>513</v>
      </c>
      <c r="AE5" s="218"/>
      <c r="AF5" s="218"/>
    </row>
    <row r="6" spans="2:34" ht="16.5" customHeight="1" thickBot="1" x14ac:dyDescent="0.3">
      <c r="B6" s="179"/>
      <c r="C6" s="179"/>
      <c r="D6" s="179"/>
      <c r="E6" s="179"/>
      <c r="F6" s="179"/>
      <c r="G6" s="180"/>
      <c r="H6" s="180"/>
      <c r="I6" s="180"/>
      <c r="J6" s="180"/>
      <c r="K6" s="180"/>
      <c r="L6" s="180"/>
      <c r="M6" s="180"/>
      <c r="N6" s="180"/>
      <c r="O6" s="180"/>
      <c r="P6" s="180"/>
      <c r="Q6" s="180"/>
      <c r="R6" s="180"/>
      <c r="S6" s="180"/>
      <c r="T6" s="180"/>
      <c r="U6" s="180"/>
      <c r="V6" s="180"/>
      <c r="W6" s="180"/>
      <c r="X6" s="180"/>
      <c r="Y6" s="180"/>
      <c r="Z6" s="180"/>
      <c r="AA6" s="180"/>
      <c r="AB6" s="180"/>
      <c r="AC6" s="180"/>
      <c r="AD6" s="181"/>
    </row>
    <row r="7" spans="2:34" ht="39.75" customHeight="1" x14ac:dyDescent="0.25">
      <c r="B7" s="313" t="s">
        <v>220</v>
      </c>
      <c r="C7" s="314"/>
      <c r="D7" s="314"/>
      <c r="E7" s="314"/>
      <c r="F7" s="314"/>
      <c r="G7" s="320"/>
      <c r="H7" s="321"/>
      <c r="I7" s="321"/>
      <c r="J7" s="322"/>
      <c r="K7" s="237" t="str">
        <f>IFERROR(VLOOKUP(G7,Validación!B4:C48,2,0),"")</f>
        <v/>
      </c>
      <c r="L7" s="165" t="s">
        <v>57</v>
      </c>
      <c r="M7" s="165" t="str">
        <f>IFERROR(VLOOKUP(N7,Validación!G:I,3,0),"")</f>
        <v/>
      </c>
      <c r="N7" s="315"/>
      <c r="O7" s="315"/>
      <c r="P7" s="314" t="s">
        <v>64</v>
      </c>
      <c r="Q7" s="314"/>
      <c r="R7" s="314"/>
      <c r="S7" s="316" t="s">
        <v>417</v>
      </c>
      <c r="T7" s="317"/>
      <c r="U7" s="314" t="s">
        <v>125</v>
      </c>
      <c r="V7" s="314"/>
      <c r="W7" s="318"/>
      <c r="X7" s="318"/>
      <c r="Y7" s="318"/>
      <c r="Z7" s="318"/>
      <c r="AA7" s="319" t="s">
        <v>259</v>
      </c>
      <c r="AB7" s="319"/>
      <c r="AC7" s="319"/>
      <c r="AD7" s="182"/>
    </row>
    <row r="8" spans="2:34" ht="31.5" customHeight="1" thickBot="1" x14ac:dyDescent="0.3">
      <c r="B8" s="325" t="s">
        <v>253</v>
      </c>
      <c r="C8" s="326"/>
      <c r="D8" s="326"/>
      <c r="E8" s="326"/>
      <c r="F8" s="326"/>
      <c r="G8" s="327" t="str">
        <f>IFERROR(VLOOKUP(N7,Validación!D4:E48,2,0),"")</f>
        <v/>
      </c>
      <c r="H8" s="327"/>
      <c r="I8" s="327"/>
      <c r="J8" s="327"/>
      <c r="K8" s="327"/>
      <c r="L8" s="327"/>
      <c r="M8" s="327"/>
      <c r="N8" s="327"/>
      <c r="O8" s="327"/>
      <c r="P8" s="327"/>
      <c r="Q8" s="327"/>
      <c r="R8" s="327"/>
      <c r="S8" s="327"/>
      <c r="T8" s="327"/>
      <c r="U8" s="327"/>
      <c r="V8" s="327"/>
      <c r="W8" s="327"/>
      <c r="X8" s="327"/>
      <c r="Y8" s="327"/>
      <c r="Z8" s="327"/>
      <c r="AA8" s="327"/>
      <c r="AB8" s="327"/>
      <c r="AC8" s="327"/>
      <c r="AD8" s="328"/>
    </row>
    <row r="9" spans="2:34" ht="16.5" customHeight="1" x14ac:dyDescent="0.25">
      <c r="AA9" s="227"/>
      <c r="AB9" s="227"/>
      <c r="AC9" s="227"/>
      <c r="AD9" s="231"/>
      <c r="AE9" s="232"/>
    </row>
    <row r="10" spans="2:34" ht="35.25" customHeight="1" thickBot="1" x14ac:dyDescent="0.3">
      <c r="B10" s="184" t="s">
        <v>57</v>
      </c>
      <c r="C10" s="185" t="s">
        <v>93</v>
      </c>
      <c r="D10" s="185" t="s">
        <v>410</v>
      </c>
      <c r="E10" s="186" t="s">
        <v>9</v>
      </c>
      <c r="F10" s="185" t="s">
        <v>11</v>
      </c>
      <c r="G10" s="185" t="s">
        <v>126</v>
      </c>
      <c r="H10" s="186" t="s">
        <v>382</v>
      </c>
      <c r="I10" s="185" t="s">
        <v>12</v>
      </c>
      <c r="J10" s="186" t="s">
        <v>383</v>
      </c>
      <c r="K10" s="185" t="s">
        <v>13</v>
      </c>
      <c r="L10" s="185" t="s">
        <v>14</v>
      </c>
      <c r="M10" s="186" t="s">
        <v>384</v>
      </c>
      <c r="N10" s="185" t="s">
        <v>15</v>
      </c>
      <c r="O10" s="185" t="s">
        <v>29</v>
      </c>
      <c r="P10" s="185" t="s">
        <v>156</v>
      </c>
      <c r="Q10" s="185" t="s">
        <v>139</v>
      </c>
      <c r="R10" s="185" t="s">
        <v>141</v>
      </c>
      <c r="S10" s="185" t="s">
        <v>27</v>
      </c>
      <c r="T10" s="185" t="s">
        <v>157</v>
      </c>
      <c r="U10" s="185" t="s">
        <v>28</v>
      </c>
      <c r="V10" s="185" t="s">
        <v>140</v>
      </c>
      <c r="W10" s="185" t="s">
        <v>158</v>
      </c>
      <c r="X10" s="185" t="s">
        <v>142</v>
      </c>
      <c r="Y10" s="185" t="s">
        <v>159</v>
      </c>
      <c r="Z10" s="185" t="s">
        <v>138</v>
      </c>
      <c r="AA10" s="185" t="s">
        <v>160</v>
      </c>
      <c r="AB10" s="185" t="s">
        <v>16</v>
      </c>
      <c r="AC10" s="185" t="s">
        <v>22</v>
      </c>
      <c r="AD10" s="187" t="s">
        <v>101</v>
      </c>
      <c r="AE10" s="323"/>
      <c r="AF10" s="188"/>
      <c r="AG10" s="188"/>
      <c r="AH10" s="188"/>
    </row>
    <row r="11" spans="2:34" ht="18" customHeight="1" x14ac:dyDescent="0.25">
      <c r="B11" s="189" t="str">
        <f>IFERROR(IF(ISBLANK(Tabla1[[#This Row],[Actividad]]),"",$N$7),"ERROR")</f>
        <v/>
      </c>
      <c r="C11" s="190" t="str">
        <f>IFERROR(IF(ISBLANK(Tabla1[[#This Row],[Actividad]]),"",(VLOOKUP(Tabla1[[#This Row],[ID]],Tabla3[[Código único]:[Códigos Sirbe]],4,0))),$G$8)</f>
        <v/>
      </c>
      <c r="D11" s="191" t="str">
        <f>IFERROR(IF(ISBLANK(Tabla1[[#This Row],[Actividad]]),"",($M$7&amp;Tabla1[[#This Row],[Valor]]&amp;Tabla1[[#This Row],[Valor2]]&amp;Tabla1[[#This Row],[Valor3]]&amp;Tabla1[[#This Row],[Valor4]])),"")</f>
        <v/>
      </c>
      <c r="E11" s="192" t="str">
        <f>IFERROR(VLOOKUP(Tabla1[[#This Row],[Actividad]],Validación!AA:AB,2,0),"")</f>
        <v/>
      </c>
      <c r="F11" s="164"/>
      <c r="G11" s="164"/>
      <c r="H11" s="164"/>
      <c r="I11" s="164"/>
      <c r="J11" s="164"/>
      <c r="K11" s="164"/>
      <c r="L11" s="164"/>
      <c r="M11" s="164"/>
      <c r="N11" s="164"/>
      <c r="O11" s="193" t="str">
        <f>IFERROR(VLOOKUP(Tabla1[[#This Row],[Tipo de impacto]],Validación!S:T,2,0),"")</f>
        <v/>
      </c>
      <c r="P11" s="164"/>
      <c r="Q11" s="193" t="str">
        <f>IFERROR(VLOOKUP(Tabla1[[#This Row],[Alcance ]],Validación!$S:$T,2,0),"")</f>
        <v/>
      </c>
      <c r="R11" s="194"/>
      <c r="S11" s="193" t="str">
        <f>IFERROR(VLOOKUP(Tabla1[[#This Row],[Probabilidad]],Validación!$S:$T,2,0),"")</f>
        <v/>
      </c>
      <c r="T11" s="164"/>
      <c r="U11" s="193" t="str">
        <f>IFERROR(VLOOKUP(Tabla1[[#This Row],[Duración]],Validación!$S:$T,2,0),"")</f>
        <v/>
      </c>
      <c r="V11" s="164"/>
      <c r="W11" s="193" t="str">
        <f>IFERROR(VLOOKUP(Tabla1[[#This Row],[Recuperabilidad]],Validación!$S:$T,2,0),"")</f>
        <v/>
      </c>
      <c r="X11" s="164"/>
      <c r="Y11" s="193" t="str">
        <f>IFERROR(VLOOKUP(Tabla1[[#This Row],[Cantidad]],Validación!$S:$T,2,0),"")</f>
        <v/>
      </c>
      <c r="Z11" s="164"/>
      <c r="AA11" s="193" t="str">
        <f>IFERROR(VLOOKUP(Tabla1[[#This Row],[Normatividad]],Validación!$S:$T,2,0),"")</f>
        <v/>
      </c>
      <c r="AB11" s="193" t="str">
        <f>IFERROR(Tabla1[[#This Row],[TI]]*(Tabla1[[#This Row],[A]]*Tabla1[[#This Row],[P]]*Tabla1[[#This Row],[D]]*Tabla1[[#This Row],[R]]*Tabla1[[#This Row],[C]]*Tabla1[[#This Row],[N]]),"")</f>
        <v/>
      </c>
      <c r="AC11" s="193"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1" s="229" t="str">
        <f>IFERROR(VLOOKUP(Tabla1[[#This Row],[Aspecto ambiental]],Validación!W:X,2,0),"")</f>
        <v/>
      </c>
      <c r="AE11" s="323"/>
      <c r="AF11" s="197"/>
      <c r="AG11" s="197"/>
      <c r="AH11" s="197"/>
    </row>
    <row r="12" spans="2:34" ht="18" customHeight="1" x14ac:dyDescent="0.25">
      <c r="B12" s="198" t="str">
        <f>IFERROR(IF(ISBLANK(Tabla1[[#This Row],[Actividad]]),"",$N$7),"ERROR")</f>
        <v/>
      </c>
      <c r="C12" s="199" t="str">
        <f>IFERROR(IF(ISBLANK(Tabla1[[#This Row],[Actividad]]),"",(VLOOKUP(Tabla1[[#This Row],[ID]],Tabla3[[Código único]:[Códigos Sirbe]],4,0))),$G$8)</f>
        <v/>
      </c>
      <c r="D12" s="191" t="str">
        <f>IFERROR(IF(ISBLANK(Tabla1[[#This Row],[Actividad]]),"",($M$7&amp;Tabla1[[#This Row],[Valor]]&amp;Tabla1[[#This Row],[Valor2]]&amp;Tabla1[[#This Row],[Valor3]]&amp;Tabla1[[#This Row],[Valor4]])),"")</f>
        <v/>
      </c>
      <c r="E12" s="200" t="str">
        <f>IFERROR(VLOOKUP(Tabla1[[#This Row],[Actividad]],Validación!AA:AB,2,0),"")</f>
        <v/>
      </c>
      <c r="F12" s="201"/>
      <c r="G12" s="201"/>
      <c r="H12" s="201" t="str">
        <f>IFERROR(VLOOKUP(I12,Validación!W:Y,3,0),"")</f>
        <v/>
      </c>
      <c r="I12" s="201"/>
      <c r="J12" s="202" t="str">
        <f>IFERROR(VLOOKUP(Tabla1[[#This Row],[Impacto ambiental]],Validación!K:N,4,0),"")</f>
        <v/>
      </c>
      <c r="K12" s="201"/>
      <c r="L12" s="201"/>
      <c r="M12" s="203" t="str">
        <f>IFERROR(VLOOKUP(Tabla1[[#This Row],[Tipo de impacto]],Validación!$S$4:$U$5,3,0),"")</f>
        <v/>
      </c>
      <c r="N12" s="201"/>
      <c r="O12" s="204" t="str">
        <f>IFERROR(VLOOKUP(Tabla1[[#This Row],[Tipo de impacto]],Validación!S:T,2,0),"")</f>
        <v/>
      </c>
      <c r="P12" s="201"/>
      <c r="Q12" s="204" t="str">
        <f>IFERROR(VLOOKUP(Tabla1[[#This Row],[Alcance ]],Validación!$S:$T,2,0),"")</f>
        <v/>
      </c>
      <c r="R12" s="205"/>
      <c r="S12" s="204" t="str">
        <f>IFERROR(VLOOKUP(Tabla1[[#This Row],[Probabilidad]],Validación!$S:$T,2,0),"")</f>
        <v/>
      </c>
      <c r="T12" s="201"/>
      <c r="U12" s="204" t="str">
        <f>IFERROR(VLOOKUP(Tabla1[[#This Row],[Duración]],Validación!$S:$T,2,0),"")</f>
        <v/>
      </c>
      <c r="V12" s="201"/>
      <c r="W12" s="204" t="str">
        <f>IFERROR(VLOOKUP(Tabla1[[#This Row],[Recuperabilidad]],Validación!$S:$T,2,0),"")</f>
        <v/>
      </c>
      <c r="X12" s="201"/>
      <c r="Y12" s="204" t="str">
        <f>IFERROR(VLOOKUP(Tabla1[[#This Row],[Cantidad]],Validación!$S:$T,2,0),"")</f>
        <v/>
      </c>
      <c r="Z12" s="201"/>
      <c r="AA12" s="204" t="str">
        <f>IFERROR(VLOOKUP(Tabla1[[#This Row],[Normatividad]],Validación!$S:$T,2,0),"")</f>
        <v/>
      </c>
      <c r="AB12" s="204" t="str">
        <f>IFERROR(Tabla1[[#This Row],[TI]]*(Tabla1[[#This Row],[A]]*Tabla1[[#This Row],[P]]*Tabla1[[#This Row],[D]]*Tabla1[[#This Row],[R]]*Tabla1[[#This Row],[C]]*Tabla1[[#This Row],[N]]),"")</f>
        <v/>
      </c>
      <c r="AC12"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2" s="230" t="str">
        <f>IFERROR(VLOOKUP(Tabla1[[#This Row],[Aspecto ambiental]],Validación!W:X,2,0),"")</f>
        <v/>
      </c>
      <c r="AE12" s="323"/>
      <c r="AF12" s="197"/>
      <c r="AG12" s="197"/>
      <c r="AH12" s="197"/>
    </row>
    <row r="13" spans="2:34" ht="18" customHeight="1" x14ac:dyDescent="0.25">
      <c r="B13" s="198" t="str">
        <f>IFERROR(IF(ISBLANK(Tabla1[[#This Row],[Actividad]]),"",$N$7),"ERROR")</f>
        <v/>
      </c>
      <c r="C13" s="199" t="str">
        <f>IFERROR(IF(ISBLANK(Tabla1[[#This Row],[Actividad]]),"",(VLOOKUP(Tabla1[[#This Row],[ID]],Tabla3[[Código único]:[Códigos Sirbe]],4,0))),$G$8)</f>
        <v/>
      </c>
      <c r="D13" s="191" t="str">
        <f>IFERROR(IF(ISBLANK(Tabla1[[#This Row],[Actividad]]),"",($M$7&amp;Tabla1[[#This Row],[Valor]]&amp;Tabla1[[#This Row],[Valor2]]&amp;Tabla1[[#This Row],[Valor3]]&amp;Tabla1[[#This Row],[Valor4]])),"")</f>
        <v/>
      </c>
      <c r="E13" s="200" t="str">
        <f>IFERROR(VLOOKUP(Tabla1[[#This Row],[Actividad]],Validación!AA:AB,2,0),"")</f>
        <v/>
      </c>
      <c r="F13" s="201"/>
      <c r="G13" s="201"/>
      <c r="H13" s="201" t="str">
        <f>IFERROR(VLOOKUP(I13,Validación!W:Y,3,0),"")</f>
        <v/>
      </c>
      <c r="I13" s="201"/>
      <c r="J13" s="202" t="str">
        <f>IFERROR(VLOOKUP(Tabla1[[#This Row],[Impacto ambiental]],Validación!K:N,4,0),"")</f>
        <v/>
      </c>
      <c r="K13" s="201"/>
      <c r="L13" s="201"/>
      <c r="M13" s="203" t="str">
        <f>IFERROR(VLOOKUP(Tabla1[[#This Row],[Tipo de impacto]],Validación!$S$4:$U$5,3,0),"")</f>
        <v/>
      </c>
      <c r="N13" s="201"/>
      <c r="O13" s="204" t="str">
        <f>IFERROR(VLOOKUP(Tabla1[[#This Row],[Tipo de impacto]],Validación!S:T,2,0),"")</f>
        <v/>
      </c>
      <c r="P13" s="201"/>
      <c r="Q13" s="204" t="str">
        <f>IFERROR(VLOOKUP(Tabla1[[#This Row],[Alcance ]],Validación!$S:$T,2,0),"")</f>
        <v/>
      </c>
      <c r="R13" s="205"/>
      <c r="S13" s="204" t="str">
        <f>IFERROR(VLOOKUP(Tabla1[[#This Row],[Probabilidad]],Validación!$S:$T,2,0),"")</f>
        <v/>
      </c>
      <c r="T13" s="201"/>
      <c r="U13" s="204" t="str">
        <f>IFERROR(VLOOKUP(Tabla1[[#This Row],[Duración]],Validación!$S:$T,2,0),"")</f>
        <v/>
      </c>
      <c r="V13" s="201"/>
      <c r="W13" s="204" t="str">
        <f>IFERROR(VLOOKUP(Tabla1[[#This Row],[Recuperabilidad]],Validación!$S:$T,2,0),"")</f>
        <v/>
      </c>
      <c r="X13" s="201"/>
      <c r="Y13" s="204" t="str">
        <f>IFERROR(VLOOKUP(Tabla1[[#This Row],[Cantidad]],Validación!$S:$T,2,0),"")</f>
        <v/>
      </c>
      <c r="Z13" s="201"/>
      <c r="AA13" s="204" t="str">
        <f>IFERROR(VLOOKUP(Tabla1[[#This Row],[Normatividad]],Validación!$S:$T,2,0),"")</f>
        <v/>
      </c>
      <c r="AB13" s="204" t="str">
        <f>IFERROR(Tabla1[[#This Row],[TI]]*(Tabla1[[#This Row],[A]]*Tabla1[[#This Row],[P]]*Tabla1[[#This Row],[D]]*Tabla1[[#This Row],[R]]*Tabla1[[#This Row],[C]]*Tabla1[[#This Row],[N]]),"")</f>
        <v/>
      </c>
      <c r="AC13"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3" s="230" t="str">
        <f>IFERROR(VLOOKUP(Tabla1[[#This Row],[Aspecto ambiental]],Validación!W:X,2,0),"")</f>
        <v/>
      </c>
      <c r="AE13" s="197" t="s">
        <v>199</v>
      </c>
      <c r="AF13" s="197"/>
      <c r="AG13" s="197"/>
      <c r="AH13" s="197"/>
    </row>
    <row r="14" spans="2:34" ht="18" customHeight="1" x14ac:dyDescent="0.25">
      <c r="B14" s="198" t="str">
        <f>IFERROR(IF(ISBLANK(Tabla1[[#This Row],[Actividad]]),"",$N$7),"ERROR")</f>
        <v/>
      </c>
      <c r="C14" s="199" t="str">
        <f>IFERROR(IF(ISBLANK(Tabla1[[#This Row],[Actividad]]),"",(VLOOKUP(Tabla1[[#This Row],[ID]],Tabla3[[Código único]:[Códigos Sirbe]],4,0))),$G$8)</f>
        <v/>
      </c>
      <c r="D14" s="191" t="str">
        <f>IFERROR(IF(ISBLANK(Tabla1[[#This Row],[Actividad]]),"",($M$7&amp;Tabla1[[#This Row],[Valor]]&amp;Tabla1[[#This Row],[Valor2]]&amp;Tabla1[[#This Row],[Valor3]]&amp;Tabla1[[#This Row],[Valor4]])),"")</f>
        <v/>
      </c>
      <c r="E14" s="200" t="str">
        <f>IFERROR(VLOOKUP(Tabla1[[#This Row],[Actividad]],Validación!AA:AB,2,0),"")</f>
        <v/>
      </c>
      <c r="F14" s="201"/>
      <c r="G14" s="201"/>
      <c r="H14" s="201" t="str">
        <f>IFERROR(VLOOKUP(I14,Validación!W:Y,3,0),"")</f>
        <v/>
      </c>
      <c r="I14" s="201"/>
      <c r="J14" s="202" t="str">
        <f>IFERROR(VLOOKUP(Tabla1[[#This Row],[Impacto ambiental]],Validación!K:N,4,0),"")</f>
        <v/>
      </c>
      <c r="K14" s="201"/>
      <c r="L14" s="201"/>
      <c r="M14" s="203" t="str">
        <f>IFERROR(VLOOKUP(Tabla1[[#This Row],[Tipo de impacto]],Validación!$S$4:$U$5,3,0),"")</f>
        <v/>
      </c>
      <c r="N14" s="201"/>
      <c r="O14" s="204" t="str">
        <f>IFERROR(VLOOKUP(Tabla1[[#This Row],[Tipo de impacto]],Validación!S:T,2,0),"")</f>
        <v/>
      </c>
      <c r="P14" s="201"/>
      <c r="Q14" s="204" t="str">
        <f>IFERROR(VLOOKUP(Tabla1[[#This Row],[Alcance ]],Validación!$S:$T,2,0),"")</f>
        <v/>
      </c>
      <c r="R14" s="205"/>
      <c r="S14" s="204" t="str">
        <f>IFERROR(VLOOKUP(Tabla1[[#This Row],[Probabilidad]],Validación!$S:$T,2,0),"")</f>
        <v/>
      </c>
      <c r="T14" s="201"/>
      <c r="U14" s="204" t="str">
        <f>IFERROR(VLOOKUP(Tabla1[[#This Row],[Duración]],Validación!$S:$T,2,0),"")</f>
        <v/>
      </c>
      <c r="V14" s="201"/>
      <c r="W14" s="204" t="str">
        <f>IFERROR(VLOOKUP(Tabla1[[#This Row],[Recuperabilidad]],Validación!$S:$T,2,0),"")</f>
        <v/>
      </c>
      <c r="X14" s="201"/>
      <c r="Y14" s="204" t="str">
        <f>IFERROR(VLOOKUP(Tabla1[[#This Row],[Cantidad]],Validación!$S:$T,2,0),"")</f>
        <v/>
      </c>
      <c r="Z14" s="201"/>
      <c r="AA14" s="204" t="str">
        <f>IFERROR(VLOOKUP(Tabla1[[#This Row],[Normatividad]],Validación!$S:$T,2,0),"")</f>
        <v/>
      </c>
      <c r="AB14" s="204" t="str">
        <f>IFERROR(Tabla1[[#This Row],[TI]]*(Tabla1[[#This Row],[A]]*Tabla1[[#This Row],[P]]*Tabla1[[#This Row],[D]]*Tabla1[[#This Row],[R]]*Tabla1[[#This Row],[C]]*Tabla1[[#This Row],[N]]),"")</f>
        <v/>
      </c>
      <c r="AC14"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4" s="230" t="str">
        <f>IFERROR(VLOOKUP(Tabla1[[#This Row],[Aspecto ambiental]],Validación!W:X,2,0),"")</f>
        <v/>
      </c>
      <c r="AE14" s="197" t="s">
        <v>199</v>
      </c>
      <c r="AF14" s="197"/>
      <c r="AG14" s="197"/>
      <c r="AH14" s="197"/>
    </row>
    <row r="15" spans="2:34" ht="18" customHeight="1" x14ac:dyDescent="0.25">
      <c r="B15" s="198" t="str">
        <f>IFERROR(IF(ISBLANK(Tabla1[[#This Row],[Actividad]]),"",$N$7),"ERROR")</f>
        <v/>
      </c>
      <c r="C15" s="199" t="str">
        <f>IFERROR(IF(ISBLANK(Tabla1[[#This Row],[Actividad]]),"",(VLOOKUP(Tabla1[[#This Row],[ID]],Tabla3[[Código único]:[Códigos Sirbe]],4,0))),$G$8)</f>
        <v/>
      </c>
      <c r="D15" s="191" t="str">
        <f>IFERROR(IF(ISBLANK(Tabla1[[#This Row],[Actividad]]),"",($M$7&amp;Tabla1[[#This Row],[Valor]]&amp;Tabla1[[#This Row],[Valor2]]&amp;Tabla1[[#This Row],[Valor3]]&amp;Tabla1[[#This Row],[Valor4]])),"")</f>
        <v/>
      </c>
      <c r="E15" s="200" t="str">
        <f>IFERROR(VLOOKUP(Tabla1[[#This Row],[Actividad]],Validación!AA:AB,2,0),"")</f>
        <v/>
      </c>
      <c r="F15" s="201"/>
      <c r="G15" s="201"/>
      <c r="H15" s="201" t="str">
        <f>IFERROR(VLOOKUP(I15,Validación!W:Y,3,0),"")</f>
        <v/>
      </c>
      <c r="I15" s="201"/>
      <c r="J15" s="202" t="str">
        <f>IFERROR(VLOOKUP(Tabla1[[#This Row],[Impacto ambiental]],Validación!K:N,4,0),"")</f>
        <v/>
      </c>
      <c r="K15" s="201"/>
      <c r="L15" s="201"/>
      <c r="M15" s="203" t="str">
        <f>IFERROR(VLOOKUP(Tabla1[[#This Row],[Tipo de impacto]],Validación!$S$4:$U$5,3,0),"")</f>
        <v/>
      </c>
      <c r="N15" s="201"/>
      <c r="O15" s="204" t="str">
        <f>IFERROR(VLOOKUP(Tabla1[[#This Row],[Tipo de impacto]],Validación!S:T,2,0),"")</f>
        <v/>
      </c>
      <c r="P15" s="201"/>
      <c r="Q15" s="204" t="str">
        <f>IFERROR(VLOOKUP(Tabla1[[#This Row],[Alcance ]],Validación!$S:$T,2,0),"")</f>
        <v/>
      </c>
      <c r="R15" s="205"/>
      <c r="S15" s="204" t="str">
        <f>IFERROR(VLOOKUP(Tabla1[[#This Row],[Probabilidad]],Validación!$S:$T,2,0),"")</f>
        <v/>
      </c>
      <c r="T15" s="201"/>
      <c r="U15" s="204" t="str">
        <f>IFERROR(VLOOKUP(Tabla1[[#This Row],[Duración]],Validación!$S:$T,2,0),"")</f>
        <v/>
      </c>
      <c r="V15" s="201"/>
      <c r="W15" s="204" t="str">
        <f>IFERROR(VLOOKUP(Tabla1[[#This Row],[Recuperabilidad]],Validación!$S:$T,2,0),"")</f>
        <v/>
      </c>
      <c r="X15" s="201"/>
      <c r="Y15" s="204" t="str">
        <f>IFERROR(VLOOKUP(Tabla1[[#This Row],[Cantidad]],Validación!$S:$T,2,0),"")</f>
        <v/>
      </c>
      <c r="Z15" s="201"/>
      <c r="AA15" s="204" t="str">
        <f>IFERROR(VLOOKUP(Tabla1[[#This Row],[Normatividad]],Validación!$S:$T,2,0),"")</f>
        <v/>
      </c>
      <c r="AB15" s="204" t="str">
        <f>IFERROR(Tabla1[[#This Row],[TI]]*(Tabla1[[#This Row],[A]]*Tabla1[[#This Row],[P]]*Tabla1[[#This Row],[D]]*Tabla1[[#This Row],[R]]*Tabla1[[#This Row],[C]]*Tabla1[[#This Row],[N]]),"")</f>
        <v/>
      </c>
      <c r="AC15"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5" s="230" t="str">
        <f>IFERROR(VLOOKUP(Tabla1[[#This Row],[Aspecto ambiental]],Validación!W:X,2,0),"")</f>
        <v/>
      </c>
      <c r="AE15" s="197" t="s">
        <v>199</v>
      </c>
      <c r="AF15" s="197"/>
      <c r="AG15" s="197"/>
      <c r="AH15" s="197"/>
    </row>
    <row r="16" spans="2:34" ht="18" customHeight="1" x14ac:dyDescent="0.25">
      <c r="B16" s="198" t="str">
        <f>IFERROR(IF(ISBLANK(Tabla1[[#This Row],[Actividad]]),"",$N$7),"ERROR")</f>
        <v/>
      </c>
      <c r="C16" s="199" t="str">
        <f>IFERROR(IF(ISBLANK(Tabla1[[#This Row],[Actividad]]),"",(VLOOKUP(Tabla1[[#This Row],[ID]],Tabla3[[Código único]:[Códigos Sirbe]],4,0))),$G$8)</f>
        <v/>
      </c>
      <c r="D16" s="191" t="str">
        <f>IFERROR(IF(ISBLANK(Tabla1[[#This Row],[Actividad]]),"",($M$7&amp;Tabla1[[#This Row],[Valor]]&amp;Tabla1[[#This Row],[Valor2]]&amp;Tabla1[[#This Row],[Valor3]]&amp;Tabla1[[#This Row],[Valor4]])),"")</f>
        <v/>
      </c>
      <c r="E16" s="200" t="str">
        <f>IFERROR(VLOOKUP(Tabla1[[#This Row],[Actividad]],Validación!AA:AB,2,0),"")</f>
        <v/>
      </c>
      <c r="F16" s="201"/>
      <c r="G16" s="201"/>
      <c r="H16" s="201" t="str">
        <f>IFERROR(VLOOKUP(I16,Validación!W:Y,3,0),"")</f>
        <v/>
      </c>
      <c r="I16" s="201"/>
      <c r="J16" s="202" t="str">
        <f>IFERROR(VLOOKUP(Tabla1[[#This Row],[Impacto ambiental]],Validación!K:N,4,0),"")</f>
        <v/>
      </c>
      <c r="K16" s="201"/>
      <c r="L16" s="201"/>
      <c r="M16" s="203" t="str">
        <f>IFERROR(VLOOKUP(Tabla1[[#This Row],[Tipo de impacto]],Validación!$S$4:$U$5,3,0),"")</f>
        <v/>
      </c>
      <c r="N16" s="201"/>
      <c r="O16" s="204" t="str">
        <f>IFERROR(VLOOKUP(Tabla1[[#This Row],[Tipo de impacto]],Validación!S:T,2,0),"")</f>
        <v/>
      </c>
      <c r="P16" s="201"/>
      <c r="Q16" s="204" t="str">
        <f>IFERROR(VLOOKUP(Tabla1[[#This Row],[Alcance ]],Validación!$S:$T,2,0),"")</f>
        <v/>
      </c>
      <c r="R16" s="205"/>
      <c r="S16" s="204" t="str">
        <f>IFERROR(VLOOKUP(Tabla1[[#This Row],[Probabilidad]],Validación!$S:$T,2,0),"")</f>
        <v/>
      </c>
      <c r="T16" s="201"/>
      <c r="U16" s="204" t="str">
        <f>IFERROR(VLOOKUP(Tabla1[[#This Row],[Duración]],Validación!$S:$T,2,0),"")</f>
        <v/>
      </c>
      <c r="V16" s="201"/>
      <c r="W16" s="204" t="str">
        <f>IFERROR(VLOOKUP(Tabla1[[#This Row],[Recuperabilidad]],Validación!$S:$T,2,0),"")</f>
        <v/>
      </c>
      <c r="X16" s="201"/>
      <c r="Y16" s="204" t="str">
        <f>IFERROR(VLOOKUP(Tabla1[[#This Row],[Cantidad]],Validación!$S:$T,2,0),"")</f>
        <v/>
      </c>
      <c r="Z16" s="201"/>
      <c r="AA16" s="204" t="str">
        <f>IFERROR(VLOOKUP(Tabla1[[#This Row],[Normatividad]],Validación!$S:$T,2,0),"")</f>
        <v/>
      </c>
      <c r="AB16" s="204" t="str">
        <f>IFERROR(Tabla1[[#This Row],[TI]]*(Tabla1[[#This Row],[A]]*Tabla1[[#This Row],[P]]*Tabla1[[#This Row],[D]]*Tabla1[[#This Row],[R]]*Tabla1[[#This Row],[C]]*Tabla1[[#This Row],[N]]),"")</f>
        <v/>
      </c>
      <c r="AC16"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6" s="230" t="str">
        <f>IFERROR(VLOOKUP(Tabla1[[#This Row],[Aspecto ambiental]],Validación!W:X,2,0),"")</f>
        <v/>
      </c>
      <c r="AE16" s="197" t="s">
        <v>199</v>
      </c>
      <c r="AF16" s="197"/>
      <c r="AG16" s="197"/>
      <c r="AH16" s="197"/>
    </row>
    <row r="17" spans="2:34" ht="18" customHeight="1" x14ac:dyDescent="0.25">
      <c r="B17" s="198" t="str">
        <f>IFERROR(IF(ISBLANK(Tabla1[[#This Row],[Actividad]]),"",$N$7),"ERROR")</f>
        <v/>
      </c>
      <c r="C17" s="199" t="str">
        <f>IFERROR(IF(ISBLANK(Tabla1[[#This Row],[Actividad]]),"",(VLOOKUP(Tabla1[[#This Row],[ID]],Tabla3[[Código único]:[Códigos Sirbe]],4,0))),$G$8)</f>
        <v/>
      </c>
      <c r="D17" s="191" t="str">
        <f>IFERROR(IF(ISBLANK(Tabla1[[#This Row],[Actividad]]),"",($M$7&amp;Tabla1[[#This Row],[Valor]]&amp;Tabla1[[#This Row],[Valor2]]&amp;Tabla1[[#This Row],[Valor3]]&amp;Tabla1[[#This Row],[Valor4]])),"")</f>
        <v/>
      </c>
      <c r="E17" s="200" t="str">
        <f>IFERROR(VLOOKUP(Tabla1[[#This Row],[Actividad]],Validación!AA:AB,2,0),"")</f>
        <v/>
      </c>
      <c r="F17" s="201"/>
      <c r="G17" s="201"/>
      <c r="H17" s="201" t="str">
        <f>IFERROR(VLOOKUP(I17,Validación!W:Y,3,0),"")</f>
        <v/>
      </c>
      <c r="I17" s="201"/>
      <c r="J17" s="202" t="str">
        <f>IFERROR(VLOOKUP(Tabla1[[#This Row],[Impacto ambiental]],Validación!K:N,4,0),"")</f>
        <v/>
      </c>
      <c r="K17" s="201"/>
      <c r="L17" s="201"/>
      <c r="M17" s="203" t="str">
        <f>IFERROR(VLOOKUP(Tabla1[[#This Row],[Tipo de impacto]],Validación!$S$4:$U$5,3,0),"")</f>
        <v/>
      </c>
      <c r="N17" s="201"/>
      <c r="O17" s="204" t="str">
        <f>IFERROR(VLOOKUP(Tabla1[[#This Row],[Tipo de impacto]],Validación!S:T,2,0),"")</f>
        <v/>
      </c>
      <c r="P17" s="201"/>
      <c r="Q17" s="204" t="str">
        <f>IFERROR(VLOOKUP(Tabla1[[#This Row],[Alcance ]],Validación!$S:$T,2,0),"")</f>
        <v/>
      </c>
      <c r="R17" s="205"/>
      <c r="S17" s="204" t="str">
        <f>IFERROR(VLOOKUP(Tabla1[[#This Row],[Probabilidad]],Validación!$S:$T,2,0),"")</f>
        <v/>
      </c>
      <c r="T17" s="201"/>
      <c r="U17" s="204" t="str">
        <f>IFERROR(VLOOKUP(Tabla1[[#This Row],[Duración]],Validación!$S:$T,2,0),"")</f>
        <v/>
      </c>
      <c r="V17" s="201"/>
      <c r="W17" s="204" t="str">
        <f>IFERROR(VLOOKUP(Tabla1[[#This Row],[Recuperabilidad]],Validación!$S:$T,2,0),"")</f>
        <v/>
      </c>
      <c r="X17" s="201"/>
      <c r="Y17" s="204" t="str">
        <f>IFERROR(VLOOKUP(Tabla1[[#This Row],[Cantidad]],Validación!$S:$T,2,0),"")</f>
        <v/>
      </c>
      <c r="Z17" s="201"/>
      <c r="AA17" s="204" t="str">
        <f>IFERROR(VLOOKUP(Tabla1[[#This Row],[Normatividad]],Validación!$S:$T,2,0),"")</f>
        <v/>
      </c>
      <c r="AB17" s="204" t="str">
        <f>IFERROR(Tabla1[[#This Row],[TI]]*(Tabla1[[#This Row],[A]]*Tabla1[[#This Row],[P]]*Tabla1[[#This Row],[D]]*Tabla1[[#This Row],[R]]*Tabla1[[#This Row],[C]]*Tabla1[[#This Row],[N]]),"")</f>
        <v/>
      </c>
      <c r="AC17"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7" s="230" t="str">
        <f>IFERROR(VLOOKUP(Tabla1[[#This Row],[Aspecto ambiental]],Validación!W:X,2,0),"")</f>
        <v/>
      </c>
      <c r="AE17" s="197" t="s">
        <v>199</v>
      </c>
      <c r="AF17" s="197"/>
      <c r="AG17" s="197"/>
      <c r="AH17" s="197"/>
    </row>
    <row r="18" spans="2:34" ht="18" customHeight="1" x14ac:dyDescent="0.25">
      <c r="B18" s="198" t="str">
        <f>IFERROR(IF(ISBLANK(Tabla1[[#This Row],[Actividad]]),"",$N$7),"ERROR")</f>
        <v/>
      </c>
      <c r="C18" s="199" t="str">
        <f>IFERROR(IF(ISBLANK(Tabla1[[#This Row],[Actividad]]),"",(VLOOKUP(Tabla1[[#This Row],[ID]],Tabla3[[Código único]:[Códigos Sirbe]],4,0))),$G$8)</f>
        <v/>
      </c>
      <c r="D18" s="191" t="str">
        <f>IFERROR(IF(ISBLANK(Tabla1[[#This Row],[Actividad]]),"",($M$7&amp;Tabla1[[#This Row],[Valor]]&amp;Tabla1[[#This Row],[Valor2]]&amp;Tabla1[[#This Row],[Valor3]]&amp;Tabla1[[#This Row],[Valor4]])),"")</f>
        <v/>
      </c>
      <c r="E18" s="200" t="str">
        <f>IFERROR(VLOOKUP(Tabla1[[#This Row],[Actividad]],Validación!AA:AB,2,0),"")</f>
        <v/>
      </c>
      <c r="F18" s="201"/>
      <c r="G18" s="201"/>
      <c r="H18" s="201" t="str">
        <f>IFERROR(VLOOKUP(I18,Validación!W:Y,3,0),"")</f>
        <v/>
      </c>
      <c r="I18" s="201"/>
      <c r="J18" s="202" t="str">
        <f>IFERROR(VLOOKUP(Tabla1[[#This Row],[Impacto ambiental]],Validación!K:N,4,0),"")</f>
        <v/>
      </c>
      <c r="K18" s="201"/>
      <c r="L18" s="201"/>
      <c r="M18" s="203" t="str">
        <f>IFERROR(VLOOKUP(Tabla1[[#This Row],[Tipo de impacto]],Validación!$S$4:$U$5,3,0),"")</f>
        <v/>
      </c>
      <c r="N18" s="201"/>
      <c r="O18" s="204" t="str">
        <f>IFERROR(VLOOKUP(Tabla1[[#This Row],[Tipo de impacto]],Validación!S:T,2,0),"")</f>
        <v/>
      </c>
      <c r="P18" s="201"/>
      <c r="Q18" s="204" t="str">
        <f>IFERROR(VLOOKUP(Tabla1[[#This Row],[Alcance ]],Validación!$S:$T,2,0),"")</f>
        <v/>
      </c>
      <c r="R18" s="205"/>
      <c r="S18" s="204" t="str">
        <f>IFERROR(VLOOKUP(Tabla1[[#This Row],[Probabilidad]],Validación!$S:$T,2,0),"")</f>
        <v/>
      </c>
      <c r="T18" s="201"/>
      <c r="U18" s="204" t="str">
        <f>IFERROR(VLOOKUP(Tabla1[[#This Row],[Duración]],Validación!$S:$T,2,0),"")</f>
        <v/>
      </c>
      <c r="V18" s="201"/>
      <c r="W18" s="204" t="str">
        <f>IFERROR(VLOOKUP(Tabla1[[#This Row],[Recuperabilidad]],Validación!$S:$T,2,0),"")</f>
        <v/>
      </c>
      <c r="X18" s="201"/>
      <c r="Y18" s="204" t="str">
        <f>IFERROR(VLOOKUP(Tabla1[[#This Row],[Cantidad]],Validación!$S:$T,2,0),"")</f>
        <v/>
      </c>
      <c r="Z18" s="201"/>
      <c r="AA18" s="204" t="str">
        <f>IFERROR(VLOOKUP(Tabla1[[#This Row],[Normatividad]],Validación!$S:$T,2,0),"")</f>
        <v/>
      </c>
      <c r="AB18" s="204" t="str">
        <f>IFERROR(Tabla1[[#This Row],[TI]]*(Tabla1[[#This Row],[A]]*Tabla1[[#This Row],[P]]*Tabla1[[#This Row],[D]]*Tabla1[[#This Row],[R]]*Tabla1[[#This Row],[C]]*Tabla1[[#This Row],[N]]),"")</f>
        <v/>
      </c>
      <c r="AC18"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8" s="230" t="str">
        <f>IFERROR(VLOOKUP(Tabla1[[#This Row],[Aspecto ambiental]],Validación!W:X,2,0),"")</f>
        <v/>
      </c>
      <c r="AE18" s="197" t="s">
        <v>199</v>
      </c>
      <c r="AF18" s="197"/>
      <c r="AG18" s="197"/>
      <c r="AH18" s="197"/>
    </row>
    <row r="19" spans="2:34" ht="18" customHeight="1" x14ac:dyDescent="0.25">
      <c r="B19" s="198" t="str">
        <f>IFERROR(IF(ISBLANK(Tabla1[[#This Row],[Actividad]]),"",$N$7),"ERROR")</f>
        <v/>
      </c>
      <c r="C19" s="199" t="str">
        <f>IFERROR(IF(ISBLANK(Tabla1[[#This Row],[Actividad]]),"",(VLOOKUP(Tabla1[[#This Row],[ID]],Tabla3[[Código único]:[Códigos Sirbe]],4,0))),$G$8)</f>
        <v/>
      </c>
      <c r="D19" s="191" t="str">
        <f>IFERROR(IF(ISBLANK(Tabla1[[#This Row],[Actividad]]),"",($M$7&amp;Tabla1[[#This Row],[Valor]]&amp;Tabla1[[#This Row],[Valor2]]&amp;Tabla1[[#This Row],[Valor3]]&amp;Tabla1[[#This Row],[Valor4]])),"")</f>
        <v/>
      </c>
      <c r="E19" s="200" t="str">
        <f>IFERROR(VLOOKUP(Tabla1[[#This Row],[Actividad]],Validación!AA:AB,2,0),"")</f>
        <v/>
      </c>
      <c r="F19" s="201"/>
      <c r="G19" s="201"/>
      <c r="H19" s="201" t="str">
        <f>IFERROR(VLOOKUP(I19,Validación!W:Y,3,0),"")</f>
        <v/>
      </c>
      <c r="I19" s="201"/>
      <c r="J19" s="202" t="str">
        <f>IFERROR(VLOOKUP(Tabla1[[#This Row],[Impacto ambiental]],Validación!K:N,4,0),"")</f>
        <v/>
      </c>
      <c r="K19" s="201"/>
      <c r="L19" s="201"/>
      <c r="M19" s="203" t="str">
        <f>IFERROR(VLOOKUP(Tabla1[[#This Row],[Tipo de impacto]],Validación!$S$4:$U$5,3,0),"")</f>
        <v/>
      </c>
      <c r="N19" s="201"/>
      <c r="O19" s="204" t="str">
        <f>IFERROR(VLOOKUP(Tabla1[[#This Row],[Tipo de impacto]],Validación!S:T,2,0),"")</f>
        <v/>
      </c>
      <c r="P19" s="201"/>
      <c r="Q19" s="204" t="str">
        <f>IFERROR(VLOOKUP(Tabla1[[#This Row],[Alcance ]],Validación!$S:$T,2,0),"")</f>
        <v/>
      </c>
      <c r="R19" s="205"/>
      <c r="S19" s="204" t="str">
        <f>IFERROR(VLOOKUP(Tabla1[[#This Row],[Probabilidad]],Validación!$S:$T,2,0),"")</f>
        <v/>
      </c>
      <c r="T19" s="201"/>
      <c r="U19" s="204" t="str">
        <f>IFERROR(VLOOKUP(Tabla1[[#This Row],[Duración]],Validación!$S:$T,2,0),"")</f>
        <v/>
      </c>
      <c r="V19" s="201"/>
      <c r="W19" s="204" t="str">
        <f>IFERROR(VLOOKUP(Tabla1[[#This Row],[Recuperabilidad]],Validación!$S:$T,2,0),"")</f>
        <v/>
      </c>
      <c r="X19" s="201"/>
      <c r="Y19" s="204" t="str">
        <f>IFERROR(VLOOKUP(Tabla1[[#This Row],[Cantidad]],Validación!$S:$T,2,0),"")</f>
        <v/>
      </c>
      <c r="Z19" s="201"/>
      <c r="AA19" s="204" t="str">
        <f>IFERROR(VLOOKUP(Tabla1[[#This Row],[Normatividad]],Validación!$S:$T,2,0),"")</f>
        <v/>
      </c>
      <c r="AB19" s="204" t="str">
        <f>IFERROR(Tabla1[[#This Row],[TI]]*(Tabla1[[#This Row],[A]]*Tabla1[[#This Row],[P]]*Tabla1[[#This Row],[D]]*Tabla1[[#This Row],[R]]*Tabla1[[#This Row],[C]]*Tabla1[[#This Row],[N]]),"")</f>
        <v/>
      </c>
      <c r="AC19"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9" s="230" t="str">
        <f>IFERROR(VLOOKUP(Tabla1[[#This Row],[Aspecto ambiental]],Validación!W:X,2,0),"")</f>
        <v/>
      </c>
      <c r="AE19" s="197" t="s">
        <v>199</v>
      </c>
      <c r="AF19" s="197"/>
      <c r="AG19" s="197"/>
      <c r="AH19" s="197"/>
    </row>
    <row r="20" spans="2:34" ht="18" customHeight="1" x14ac:dyDescent="0.25">
      <c r="B20" s="198" t="str">
        <f>IFERROR(IF(ISBLANK(Tabla1[[#This Row],[Actividad]]),"",$N$7),"ERROR")</f>
        <v/>
      </c>
      <c r="C20" s="199" t="str">
        <f>IFERROR(IF(ISBLANK(Tabla1[[#This Row],[Actividad]]),"",(VLOOKUP(Tabla1[[#This Row],[ID]],Tabla3[[Código único]:[Códigos Sirbe]],4,0))),$G$8)</f>
        <v/>
      </c>
      <c r="D20" s="191" t="str">
        <f>IFERROR(IF(ISBLANK(Tabla1[[#This Row],[Actividad]]),"",($M$7&amp;Tabla1[[#This Row],[Valor]]&amp;Tabla1[[#This Row],[Valor2]]&amp;Tabla1[[#This Row],[Valor3]]&amp;Tabla1[[#This Row],[Valor4]])),"")</f>
        <v/>
      </c>
      <c r="E20" s="200" t="str">
        <f>IFERROR(VLOOKUP(Tabla1[[#This Row],[Actividad]],Validación!AA:AB,2,0),"")</f>
        <v/>
      </c>
      <c r="F20" s="201"/>
      <c r="G20" s="201"/>
      <c r="H20" s="201" t="str">
        <f>IFERROR(VLOOKUP(I20,Validación!W:Y,3,0),"")</f>
        <v/>
      </c>
      <c r="I20" s="201"/>
      <c r="J20" s="202" t="str">
        <f>IFERROR(VLOOKUP(Tabla1[[#This Row],[Impacto ambiental]],Validación!K:N,4,0),"")</f>
        <v/>
      </c>
      <c r="K20" s="201"/>
      <c r="L20" s="201"/>
      <c r="M20" s="203" t="str">
        <f>IFERROR(VLOOKUP(Tabla1[[#This Row],[Tipo de impacto]],Validación!$S$4:$U$5,3,0),"")</f>
        <v/>
      </c>
      <c r="N20" s="201"/>
      <c r="O20" s="204" t="str">
        <f>IFERROR(VLOOKUP(Tabla1[[#This Row],[Tipo de impacto]],Validación!S:T,2,0),"")</f>
        <v/>
      </c>
      <c r="P20" s="201"/>
      <c r="Q20" s="204" t="str">
        <f>IFERROR(VLOOKUP(Tabla1[[#This Row],[Alcance ]],Validación!$S:$T,2,0),"")</f>
        <v/>
      </c>
      <c r="R20" s="205"/>
      <c r="S20" s="204" t="str">
        <f>IFERROR(VLOOKUP(Tabla1[[#This Row],[Probabilidad]],Validación!$S:$T,2,0),"")</f>
        <v/>
      </c>
      <c r="T20" s="201"/>
      <c r="U20" s="204" t="str">
        <f>IFERROR(VLOOKUP(Tabla1[[#This Row],[Duración]],Validación!$S:$T,2,0),"")</f>
        <v/>
      </c>
      <c r="V20" s="201"/>
      <c r="W20" s="204" t="str">
        <f>IFERROR(VLOOKUP(Tabla1[[#This Row],[Recuperabilidad]],Validación!$S:$T,2,0),"")</f>
        <v/>
      </c>
      <c r="X20" s="201"/>
      <c r="Y20" s="204" t="str">
        <f>IFERROR(VLOOKUP(Tabla1[[#This Row],[Cantidad]],Validación!$S:$T,2,0),"")</f>
        <v/>
      </c>
      <c r="Z20" s="201"/>
      <c r="AA20" s="204" t="str">
        <f>IFERROR(VLOOKUP(Tabla1[[#This Row],[Normatividad]],Validación!$S:$T,2,0),"")</f>
        <v/>
      </c>
      <c r="AB20" s="204" t="str">
        <f>IFERROR(Tabla1[[#This Row],[TI]]*(Tabla1[[#This Row],[A]]*Tabla1[[#This Row],[P]]*Tabla1[[#This Row],[D]]*Tabla1[[#This Row],[R]]*Tabla1[[#This Row],[C]]*Tabla1[[#This Row],[N]]),"")</f>
        <v/>
      </c>
      <c r="AC20"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0" s="230" t="str">
        <f>IFERROR(VLOOKUP(Tabla1[[#This Row],[Aspecto ambiental]],Validación!W:X,2,0),"")</f>
        <v/>
      </c>
      <c r="AE20" s="197" t="s">
        <v>199</v>
      </c>
      <c r="AF20" s="197"/>
      <c r="AG20" s="197"/>
      <c r="AH20" s="197"/>
    </row>
    <row r="21" spans="2:34" ht="18" customHeight="1" x14ac:dyDescent="0.25">
      <c r="B21" s="198" t="str">
        <f>IFERROR(IF(ISBLANK(Tabla1[[#This Row],[Actividad]]),"",$N$7),"ERROR")</f>
        <v/>
      </c>
      <c r="C21" s="199" t="str">
        <f>IFERROR(IF(ISBLANK(Tabla1[[#This Row],[Actividad]]),"",(VLOOKUP(Tabla1[[#This Row],[ID]],Tabla3[[Código único]:[Códigos Sirbe]],4,0))),$G$8)</f>
        <v/>
      </c>
      <c r="D21" s="191" t="str">
        <f>IFERROR(IF(ISBLANK(Tabla1[[#This Row],[Actividad]]),"",($M$7&amp;Tabla1[[#This Row],[Valor]]&amp;Tabla1[[#This Row],[Valor2]]&amp;Tabla1[[#This Row],[Valor3]]&amp;Tabla1[[#This Row],[Valor4]])),"")</f>
        <v/>
      </c>
      <c r="E21" s="200" t="str">
        <f>IFERROR(VLOOKUP(Tabla1[[#This Row],[Actividad]],Validación!AA:AB,2,0),"")</f>
        <v/>
      </c>
      <c r="F21" s="201"/>
      <c r="G21" s="201"/>
      <c r="H21" s="201" t="str">
        <f>IFERROR(VLOOKUP(I21,Validación!W:Y,3,0),"")</f>
        <v/>
      </c>
      <c r="I21" s="201"/>
      <c r="J21" s="202" t="str">
        <f>IFERROR(VLOOKUP(Tabla1[[#This Row],[Impacto ambiental]],Validación!K:N,4,0),"")</f>
        <v/>
      </c>
      <c r="K21" s="201"/>
      <c r="L21" s="201"/>
      <c r="M21" s="203" t="str">
        <f>IFERROR(VLOOKUP(Tabla1[[#This Row],[Tipo de impacto]],Validación!$S$4:$U$5,3,0),"")</f>
        <v/>
      </c>
      <c r="N21" s="201"/>
      <c r="O21" s="204" t="str">
        <f>IFERROR(VLOOKUP(Tabla1[[#This Row],[Tipo de impacto]],Validación!S:T,2,0),"")</f>
        <v/>
      </c>
      <c r="P21" s="201"/>
      <c r="Q21" s="204" t="str">
        <f>IFERROR(VLOOKUP(Tabla1[[#This Row],[Alcance ]],Validación!$S:$T,2,0),"")</f>
        <v/>
      </c>
      <c r="R21" s="205"/>
      <c r="S21" s="204" t="str">
        <f>IFERROR(VLOOKUP(Tabla1[[#This Row],[Probabilidad]],Validación!$S:$T,2,0),"")</f>
        <v/>
      </c>
      <c r="T21" s="201"/>
      <c r="U21" s="204" t="str">
        <f>IFERROR(VLOOKUP(Tabla1[[#This Row],[Duración]],Validación!$S:$T,2,0),"")</f>
        <v/>
      </c>
      <c r="V21" s="201"/>
      <c r="W21" s="204" t="str">
        <f>IFERROR(VLOOKUP(Tabla1[[#This Row],[Recuperabilidad]],Validación!$S:$T,2,0),"")</f>
        <v/>
      </c>
      <c r="X21" s="201"/>
      <c r="Y21" s="204" t="str">
        <f>IFERROR(VLOOKUP(Tabla1[[#This Row],[Cantidad]],Validación!$S:$T,2,0),"")</f>
        <v/>
      </c>
      <c r="Z21" s="201"/>
      <c r="AA21" s="204" t="str">
        <f>IFERROR(VLOOKUP(Tabla1[[#This Row],[Normatividad]],Validación!$S:$T,2,0),"")</f>
        <v/>
      </c>
      <c r="AB21" s="204" t="str">
        <f>IFERROR(Tabla1[[#This Row],[TI]]*(Tabla1[[#This Row],[A]]*Tabla1[[#This Row],[P]]*Tabla1[[#This Row],[D]]*Tabla1[[#This Row],[R]]*Tabla1[[#This Row],[C]]*Tabla1[[#This Row],[N]]),"")</f>
        <v/>
      </c>
      <c r="AC21"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1" s="230" t="str">
        <f>IFERROR(VLOOKUP(Tabla1[[#This Row],[Aspecto ambiental]],Validación!W:X,2,0),"")</f>
        <v/>
      </c>
      <c r="AE21" s="197" t="s">
        <v>199</v>
      </c>
      <c r="AF21" s="197"/>
      <c r="AG21" s="197"/>
      <c r="AH21" s="197"/>
    </row>
    <row r="22" spans="2:34" ht="18" customHeight="1" x14ac:dyDescent="0.25">
      <c r="B22" s="198" t="str">
        <f>IFERROR(IF(ISBLANK(Tabla1[[#This Row],[Actividad]]),"",$N$7),"ERROR")</f>
        <v/>
      </c>
      <c r="C22" s="199" t="str">
        <f>IFERROR(IF(ISBLANK(Tabla1[[#This Row],[Actividad]]),"",(VLOOKUP(Tabla1[[#This Row],[ID]],Tabla3[[Código único]:[Códigos Sirbe]],4,0))),$G$8)</f>
        <v/>
      </c>
      <c r="D22" s="191" t="str">
        <f>IFERROR(IF(ISBLANK(Tabla1[[#This Row],[Actividad]]),"",($M$7&amp;Tabla1[[#This Row],[Valor]]&amp;Tabla1[[#This Row],[Valor2]]&amp;Tabla1[[#This Row],[Valor3]]&amp;Tabla1[[#This Row],[Valor4]])),"")</f>
        <v/>
      </c>
      <c r="E22" s="200" t="str">
        <f>IFERROR(VLOOKUP(Tabla1[[#This Row],[Actividad]],Validación!AA:AB,2,0),"")</f>
        <v/>
      </c>
      <c r="F22" s="201"/>
      <c r="G22" s="201"/>
      <c r="H22" s="201" t="str">
        <f>IFERROR(VLOOKUP(I22,Validación!W:Y,3,0),"")</f>
        <v/>
      </c>
      <c r="I22" s="201"/>
      <c r="J22" s="202" t="str">
        <f>IFERROR(VLOOKUP(Tabla1[[#This Row],[Impacto ambiental]],Validación!K:N,4,0),"")</f>
        <v/>
      </c>
      <c r="K22" s="201"/>
      <c r="L22" s="201"/>
      <c r="M22" s="203" t="str">
        <f>IFERROR(VLOOKUP(Tabla1[[#This Row],[Tipo de impacto]],Validación!$S$4:$U$5,3,0),"")</f>
        <v/>
      </c>
      <c r="N22" s="201"/>
      <c r="O22" s="204" t="str">
        <f>IFERROR(VLOOKUP(Tabla1[[#This Row],[Tipo de impacto]],Validación!S:T,2,0),"")</f>
        <v/>
      </c>
      <c r="P22" s="201"/>
      <c r="Q22" s="204" t="str">
        <f>IFERROR(VLOOKUP(Tabla1[[#This Row],[Alcance ]],Validación!$S:$T,2,0),"")</f>
        <v/>
      </c>
      <c r="R22" s="205"/>
      <c r="S22" s="204" t="str">
        <f>IFERROR(VLOOKUP(Tabla1[[#This Row],[Probabilidad]],Validación!$S:$T,2,0),"")</f>
        <v/>
      </c>
      <c r="T22" s="201"/>
      <c r="U22" s="204" t="str">
        <f>IFERROR(VLOOKUP(Tabla1[[#This Row],[Duración]],Validación!$S:$T,2,0),"")</f>
        <v/>
      </c>
      <c r="V22" s="201"/>
      <c r="W22" s="204" t="str">
        <f>IFERROR(VLOOKUP(Tabla1[[#This Row],[Recuperabilidad]],Validación!$S:$T,2,0),"")</f>
        <v/>
      </c>
      <c r="X22" s="201"/>
      <c r="Y22" s="204" t="str">
        <f>IFERROR(VLOOKUP(Tabla1[[#This Row],[Cantidad]],Validación!$S:$T,2,0),"")</f>
        <v/>
      </c>
      <c r="Z22" s="201"/>
      <c r="AA22" s="204" t="str">
        <f>IFERROR(VLOOKUP(Tabla1[[#This Row],[Normatividad]],Validación!$S:$T,2,0),"")</f>
        <v/>
      </c>
      <c r="AB22" s="204" t="str">
        <f>IFERROR(Tabla1[[#This Row],[TI]]*(Tabla1[[#This Row],[A]]*Tabla1[[#This Row],[P]]*Tabla1[[#This Row],[D]]*Tabla1[[#This Row],[R]]*Tabla1[[#This Row],[C]]*Tabla1[[#This Row],[N]]),"")</f>
        <v/>
      </c>
      <c r="AC22"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2" s="230" t="str">
        <f>IFERROR(VLOOKUP(Tabla1[[#This Row],[Aspecto ambiental]],Validación!W:X,2,0),"")</f>
        <v/>
      </c>
      <c r="AE22" s="197" t="s">
        <v>199</v>
      </c>
      <c r="AF22" s="197"/>
      <c r="AG22" s="197"/>
      <c r="AH22" s="197"/>
    </row>
    <row r="23" spans="2:34" ht="18" customHeight="1" x14ac:dyDescent="0.25">
      <c r="B23" s="198" t="str">
        <f>IFERROR(IF(ISBLANK(Tabla1[[#This Row],[Actividad]]),"",$N$7),"ERROR")</f>
        <v/>
      </c>
      <c r="C23" s="199" t="str">
        <f>IFERROR(IF(ISBLANK(Tabla1[[#This Row],[Actividad]]),"",(VLOOKUP(Tabla1[[#This Row],[ID]],Tabla3[[Código único]:[Códigos Sirbe]],4,0))),$G$8)</f>
        <v/>
      </c>
      <c r="D23" s="191" t="str">
        <f>IFERROR(IF(ISBLANK(Tabla1[[#This Row],[Actividad]]),"",($M$7&amp;Tabla1[[#This Row],[Valor]]&amp;Tabla1[[#This Row],[Valor2]]&amp;Tabla1[[#This Row],[Valor3]]&amp;Tabla1[[#This Row],[Valor4]])),"")</f>
        <v/>
      </c>
      <c r="E23" s="200" t="str">
        <f>IFERROR(VLOOKUP(Tabla1[[#This Row],[Actividad]],Validación!AA:AB,2,0),"")</f>
        <v/>
      </c>
      <c r="F23" s="201"/>
      <c r="G23" s="201"/>
      <c r="H23" s="201" t="str">
        <f>IFERROR(VLOOKUP(I23,Validación!W:Y,3,0),"")</f>
        <v/>
      </c>
      <c r="I23" s="201"/>
      <c r="J23" s="202" t="str">
        <f>IFERROR(VLOOKUP(Tabla1[[#This Row],[Impacto ambiental]],Validación!K:N,4,0),"")</f>
        <v/>
      </c>
      <c r="K23" s="201"/>
      <c r="L23" s="201"/>
      <c r="M23" s="203" t="str">
        <f>IFERROR(VLOOKUP(Tabla1[[#This Row],[Tipo de impacto]],Validación!$S$4:$U$5,3,0),"")</f>
        <v/>
      </c>
      <c r="N23" s="201"/>
      <c r="O23" s="204" t="str">
        <f>IFERROR(VLOOKUP(Tabla1[[#This Row],[Tipo de impacto]],Validación!S:T,2,0),"")</f>
        <v/>
      </c>
      <c r="P23" s="201"/>
      <c r="Q23" s="204" t="str">
        <f>IFERROR(VLOOKUP(Tabla1[[#This Row],[Alcance ]],Validación!$S:$T,2,0),"")</f>
        <v/>
      </c>
      <c r="R23" s="205"/>
      <c r="S23" s="204" t="str">
        <f>IFERROR(VLOOKUP(Tabla1[[#This Row],[Probabilidad]],Validación!$S:$T,2,0),"")</f>
        <v/>
      </c>
      <c r="T23" s="201"/>
      <c r="U23" s="204" t="str">
        <f>IFERROR(VLOOKUP(Tabla1[[#This Row],[Duración]],Validación!$S:$T,2,0),"")</f>
        <v/>
      </c>
      <c r="V23" s="201"/>
      <c r="W23" s="204" t="str">
        <f>IFERROR(VLOOKUP(Tabla1[[#This Row],[Recuperabilidad]],Validación!$S:$T,2,0),"")</f>
        <v/>
      </c>
      <c r="X23" s="201"/>
      <c r="Y23" s="204" t="str">
        <f>IFERROR(VLOOKUP(Tabla1[[#This Row],[Cantidad]],Validación!$S:$T,2,0),"")</f>
        <v/>
      </c>
      <c r="Z23" s="201"/>
      <c r="AA23" s="204" t="str">
        <f>IFERROR(VLOOKUP(Tabla1[[#This Row],[Normatividad]],Validación!$S:$T,2,0),"")</f>
        <v/>
      </c>
      <c r="AB23" s="204" t="str">
        <f>IFERROR(Tabla1[[#This Row],[TI]]*(Tabla1[[#This Row],[A]]*Tabla1[[#This Row],[P]]*Tabla1[[#This Row],[D]]*Tabla1[[#This Row],[R]]*Tabla1[[#This Row],[C]]*Tabla1[[#This Row],[N]]),"")</f>
        <v/>
      </c>
      <c r="AC23"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3" s="230" t="str">
        <f>IFERROR(VLOOKUP(Tabla1[[#This Row],[Aspecto ambiental]],Validación!W:X,2,0),"")</f>
        <v/>
      </c>
      <c r="AE23" s="197" t="s">
        <v>199</v>
      </c>
      <c r="AF23" s="197"/>
      <c r="AG23" s="197"/>
      <c r="AH23" s="197"/>
    </row>
    <row r="24" spans="2:34" ht="18" customHeight="1" x14ac:dyDescent="0.25">
      <c r="B24" s="198" t="str">
        <f>IFERROR(IF(ISBLANK(Tabla1[[#This Row],[Actividad]]),"",$N$7),"ERROR")</f>
        <v/>
      </c>
      <c r="C24" s="199" t="str">
        <f>IFERROR(IF(ISBLANK(Tabla1[[#This Row],[Actividad]]),"",(VLOOKUP(Tabla1[[#This Row],[ID]],Tabla3[[Código único]:[Códigos Sirbe]],4,0))),$G$8)</f>
        <v/>
      </c>
      <c r="D24" s="191" t="str">
        <f>IFERROR(IF(ISBLANK(Tabla1[[#This Row],[Actividad]]),"",($M$7&amp;Tabla1[[#This Row],[Valor]]&amp;Tabla1[[#This Row],[Valor2]]&amp;Tabla1[[#This Row],[Valor3]]&amp;Tabla1[[#This Row],[Valor4]])),"")</f>
        <v/>
      </c>
      <c r="E24" s="200" t="str">
        <f>IFERROR(VLOOKUP(Tabla1[[#This Row],[Actividad]],Validación!AA:AB,2,0),"")</f>
        <v/>
      </c>
      <c r="F24" s="201"/>
      <c r="G24" s="201"/>
      <c r="H24" s="201" t="str">
        <f>IFERROR(VLOOKUP(I24,Validación!W:Y,3,0),"")</f>
        <v/>
      </c>
      <c r="I24" s="201"/>
      <c r="J24" s="202" t="str">
        <f>IFERROR(VLOOKUP(Tabla1[[#This Row],[Impacto ambiental]],Validación!K:N,4,0),"")</f>
        <v/>
      </c>
      <c r="K24" s="201"/>
      <c r="L24" s="201"/>
      <c r="M24" s="203" t="str">
        <f>IFERROR(VLOOKUP(Tabla1[[#This Row],[Tipo de impacto]],Validación!$S$4:$U$5,3,0),"")</f>
        <v/>
      </c>
      <c r="N24" s="201"/>
      <c r="O24" s="204" t="str">
        <f>IFERROR(VLOOKUP(Tabla1[[#This Row],[Tipo de impacto]],Validación!S:T,2,0),"")</f>
        <v/>
      </c>
      <c r="P24" s="201"/>
      <c r="Q24" s="204" t="str">
        <f>IFERROR(VLOOKUP(Tabla1[[#This Row],[Alcance ]],Validación!$S:$T,2,0),"")</f>
        <v/>
      </c>
      <c r="R24" s="205"/>
      <c r="S24" s="204" t="str">
        <f>IFERROR(VLOOKUP(Tabla1[[#This Row],[Probabilidad]],Validación!$S:$T,2,0),"")</f>
        <v/>
      </c>
      <c r="T24" s="201"/>
      <c r="U24" s="204" t="str">
        <f>IFERROR(VLOOKUP(Tabla1[[#This Row],[Duración]],Validación!$S:$T,2,0),"")</f>
        <v/>
      </c>
      <c r="V24" s="201"/>
      <c r="W24" s="204" t="str">
        <f>IFERROR(VLOOKUP(Tabla1[[#This Row],[Recuperabilidad]],Validación!$S:$T,2,0),"")</f>
        <v/>
      </c>
      <c r="X24" s="201"/>
      <c r="Y24" s="204" t="str">
        <f>IFERROR(VLOOKUP(Tabla1[[#This Row],[Cantidad]],Validación!$S:$T,2,0),"")</f>
        <v/>
      </c>
      <c r="Z24" s="201"/>
      <c r="AA24" s="204" t="str">
        <f>IFERROR(VLOOKUP(Tabla1[[#This Row],[Normatividad]],Validación!$S:$T,2,0),"")</f>
        <v/>
      </c>
      <c r="AB24" s="204" t="str">
        <f>IFERROR(Tabla1[[#This Row],[TI]]*(Tabla1[[#This Row],[A]]*Tabla1[[#This Row],[P]]*Tabla1[[#This Row],[D]]*Tabla1[[#This Row],[R]]*Tabla1[[#This Row],[C]]*Tabla1[[#This Row],[N]]),"")</f>
        <v/>
      </c>
      <c r="AC24"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4" s="230" t="str">
        <f>IFERROR(VLOOKUP(Tabla1[[#This Row],[Aspecto ambiental]],Validación!W:X,2,0),"")</f>
        <v/>
      </c>
      <c r="AE24" s="197" t="s">
        <v>199</v>
      </c>
      <c r="AF24" s="197"/>
      <c r="AG24" s="197"/>
      <c r="AH24" s="197"/>
    </row>
    <row r="25" spans="2:34" ht="18" customHeight="1" x14ac:dyDescent="0.25">
      <c r="B25" s="198" t="str">
        <f>IFERROR(IF(ISBLANK(Tabla1[[#This Row],[Actividad]]),"",$N$7),"ERROR")</f>
        <v/>
      </c>
      <c r="C25" s="199" t="str">
        <f>IFERROR(IF(ISBLANK(Tabla1[[#This Row],[Actividad]]),"",(VLOOKUP(Tabla1[[#This Row],[ID]],Tabla3[[Código único]:[Códigos Sirbe]],4,0))),$G$8)</f>
        <v/>
      </c>
      <c r="D25" s="191" t="str">
        <f>IFERROR(IF(ISBLANK(Tabla1[[#This Row],[Actividad]]),"",($M$7&amp;Tabla1[[#This Row],[Valor]]&amp;Tabla1[[#This Row],[Valor2]]&amp;Tabla1[[#This Row],[Valor3]]&amp;Tabla1[[#This Row],[Valor4]])),"")</f>
        <v/>
      </c>
      <c r="E25" s="200" t="str">
        <f>IFERROR(VLOOKUP(Tabla1[[#This Row],[Actividad]],Validación!AA:AB,2,0),"")</f>
        <v/>
      </c>
      <c r="F25" s="201"/>
      <c r="G25" s="201"/>
      <c r="H25" s="201" t="str">
        <f>IFERROR(VLOOKUP(I25,Validación!W:Y,3,0),"")</f>
        <v/>
      </c>
      <c r="I25" s="201"/>
      <c r="J25" s="202" t="str">
        <f>IFERROR(VLOOKUP(Tabla1[[#This Row],[Impacto ambiental]],Validación!K:N,4,0),"")</f>
        <v/>
      </c>
      <c r="K25" s="201"/>
      <c r="L25" s="201"/>
      <c r="M25" s="203" t="str">
        <f>IFERROR(VLOOKUP(Tabla1[[#This Row],[Tipo de impacto]],Validación!$S$4:$U$5,3,0),"")</f>
        <v/>
      </c>
      <c r="N25" s="201"/>
      <c r="O25" s="204" t="str">
        <f>IFERROR(VLOOKUP(Tabla1[[#This Row],[Tipo de impacto]],Validación!S:T,2,0),"")</f>
        <v/>
      </c>
      <c r="P25" s="201"/>
      <c r="Q25" s="204" t="str">
        <f>IFERROR(VLOOKUP(Tabla1[[#This Row],[Alcance ]],Validación!$S:$T,2,0),"")</f>
        <v/>
      </c>
      <c r="R25" s="205"/>
      <c r="S25" s="204" t="str">
        <f>IFERROR(VLOOKUP(Tabla1[[#This Row],[Probabilidad]],Validación!$S:$T,2,0),"")</f>
        <v/>
      </c>
      <c r="T25" s="201"/>
      <c r="U25" s="204" t="str">
        <f>IFERROR(VLOOKUP(Tabla1[[#This Row],[Duración]],Validación!$S:$T,2,0),"")</f>
        <v/>
      </c>
      <c r="V25" s="201"/>
      <c r="W25" s="204" t="str">
        <f>IFERROR(VLOOKUP(Tabla1[[#This Row],[Recuperabilidad]],Validación!$S:$T,2,0),"")</f>
        <v/>
      </c>
      <c r="X25" s="201"/>
      <c r="Y25" s="204" t="str">
        <f>IFERROR(VLOOKUP(Tabla1[[#This Row],[Cantidad]],Validación!$S:$T,2,0),"")</f>
        <v/>
      </c>
      <c r="Z25" s="201"/>
      <c r="AA25" s="204" t="str">
        <f>IFERROR(VLOOKUP(Tabla1[[#This Row],[Normatividad]],Validación!$S:$T,2,0),"")</f>
        <v/>
      </c>
      <c r="AB25" s="204" t="str">
        <f>IFERROR(Tabla1[[#This Row],[TI]]*(Tabla1[[#This Row],[A]]*Tabla1[[#This Row],[P]]*Tabla1[[#This Row],[D]]*Tabla1[[#This Row],[R]]*Tabla1[[#This Row],[C]]*Tabla1[[#This Row],[N]]),"")</f>
        <v/>
      </c>
      <c r="AC25"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5" s="230" t="str">
        <f>IFERROR(VLOOKUP(Tabla1[[#This Row],[Aspecto ambiental]],Validación!W:X,2,0),"")</f>
        <v/>
      </c>
      <c r="AE25" s="197" t="s">
        <v>199</v>
      </c>
      <c r="AF25" s="197"/>
      <c r="AG25" s="197"/>
      <c r="AH25" s="197"/>
    </row>
    <row r="26" spans="2:34" ht="18" customHeight="1" x14ac:dyDescent="0.25">
      <c r="B26" s="198" t="str">
        <f>IFERROR(IF(ISBLANK(Tabla1[[#This Row],[Actividad]]),"",$N$7),"ERROR")</f>
        <v/>
      </c>
      <c r="C26" s="199" t="str">
        <f>IFERROR(IF(ISBLANK(Tabla1[[#This Row],[Actividad]]),"",(VLOOKUP(Tabla1[[#This Row],[ID]],Tabla3[[Código único]:[Códigos Sirbe]],4,0))),$G$8)</f>
        <v/>
      </c>
      <c r="D26" s="191" t="str">
        <f>IFERROR(IF(ISBLANK(Tabla1[[#This Row],[Actividad]]),"",($M$7&amp;Tabla1[[#This Row],[Valor]]&amp;Tabla1[[#This Row],[Valor2]]&amp;Tabla1[[#This Row],[Valor3]]&amp;Tabla1[[#This Row],[Valor4]])),"")</f>
        <v/>
      </c>
      <c r="E26" s="200" t="str">
        <f>IFERROR(VLOOKUP(Tabla1[[#This Row],[Actividad]],Validación!AA:AB,2,0),"")</f>
        <v/>
      </c>
      <c r="F26" s="201"/>
      <c r="G26" s="201"/>
      <c r="H26" s="201" t="str">
        <f>IFERROR(VLOOKUP(I26,Validación!W:Y,3,0),"")</f>
        <v/>
      </c>
      <c r="I26" s="201"/>
      <c r="J26" s="202" t="str">
        <f>IFERROR(VLOOKUP(Tabla1[[#This Row],[Impacto ambiental]],Validación!K:N,4,0),"")</f>
        <v/>
      </c>
      <c r="K26" s="201"/>
      <c r="L26" s="201"/>
      <c r="M26" s="203" t="str">
        <f>IFERROR(VLOOKUP(Tabla1[[#This Row],[Tipo de impacto]],Validación!$S$4:$U$5,3,0),"")</f>
        <v/>
      </c>
      <c r="N26" s="201"/>
      <c r="O26" s="204" t="str">
        <f>IFERROR(VLOOKUP(Tabla1[[#This Row],[Tipo de impacto]],Validación!S:T,2,0),"")</f>
        <v/>
      </c>
      <c r="P26" s="201"/>
      <c r="Q26" s="204" t="str">
        <f>IFERROR(VLOOKUP(Tabla1[[#This Row],[Alcance ]],Validación!$S:$T,2,0),"")</f>
        <v/>
      </c>
      <c r="R26" s="205"/>
      <c r="S26" s="204" t="str">
        <f>IFERROR(VLOOKUP(Tabla1[[#This Row],[Probabilidad]],Validación!$S:$T,2,0),"")</f>
        <v/>
      </c>
      <c r="T26" s="201"/>
      <c r="U26" s="204" t="str">
        <f>IFERROR(VLOOKUP(Tabla1[[#This Row],[Duración]],Validación!$S:$T,2,0),"")</f>
        <v/>
      </c>
      <c r="V26" s="201"/>
      <c r="W26" s="204" t="str">
        <f>IFERROR(VLOOKUP(Tabla1[[#This Row],[Recuperabilidad]],Validación!$S:$T,2,0),"")</f>
        <v/>
      </c>
      <c r="X26" s="201"/>
      <c r="Y26" s="204" t="str">
        <f>IFERROR(VLOOKUP(Tabla1[[#This Row],[Cantidad]],Validación!$S:$T,2,0),"")</f>
        <v/>
      </c>
      <c r="Z26" s="201"/>
      <c r="AA26" s="204" t="str">
        <f>IFERROR(VLOOKUP(Tabla1[[#This Row],[Normatividad]],Validación!$S:$T,2,0),"")</f>
        <v/>
      </c>
      <c r="AB26" s="204" t="str">
        <f>IFERROR(Tabla1[[#This Row],[TI]]*(Tabla1[[#This Row],[A]]*Tabla1[[#This Row],[P]]*Tabla1[[#This Row],[D]]*Tabla1[[#This Row],[R]]*Tabla1[[#This Row],[C]]*Tabla1[[#This Row],[N]]),"")</f>
        <v/>
      </c>
      <c r="AC26"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6" s="230" t="str">
        <f>IFERROR(VLOOKUP(Tabla1[[#This Row],[Aspecto ambiental]],Validación!W:X,2,0),"")</f>
        <v/>
      </c>
      <c r="AE26" s="197" t="s">
        <v>199</v>
      </c>
      <c r="AF26" s="197"/>
      <c r="AG26" s="197"/>
      <c r="AH26" s="197"/>
    </row>
    <row r="27" spans="2:34" ht="18" customHeight="1" x14ac:dyDescent="0.25">
      <c r="B27" s="198" t="str">
        <f>IFERROR(IF(ISBLANK(Tabla1[[#This Row],[Actividad]]),"",$N$7),"ERROR")</f>
        <v/>
      </c>
      <c r="C27" s="199" t="str">
        <f>IFERROR(IF(ISBLANK(Tabla1[[#This Row],[Actividad]]),"",(VLOOKUP(Tabla1[[#This Row],[ID]],Tabla3[[Código único]:[Códigos Sirbe]],4,0))),$G$8)</f>
        <v/>
      </c>
      <c r="D27" s="191" t="str">
        <f>IFERROR(IF(ISBLANK(Tabla1[[#This Row],[Actividad]]),"",($M$7&amp;Tabla1[[#This Row],[Valor]]&amp;Tabla1[[#This Row],[Valor2]]&amp;Tabla1[[#This Row],[Valor3]]&amp;Tabla1[[#This Row],[Valor4]])),"")</f>
        <v/>
      </c>
      <c r="E27" s="200" t="str">
        <f>IFERROR(VLOOKUP(Tabla1[[#This Row],[Actividad]],Validación!AA:AB,2,0),"")</f>
        <v/>
      </c>
      <c r="F27" s="201"/>
      <c r="G27" s="201"/>
      <c r="H27" s="201" t="str">
        <f>IFERROR(VLOOKUP(I27,Validación!W:Y,3,0),"")</f>
        <v/>
      </c>
      <c r="I27" s="201"/>
      <c r="J27" s="202" t="str">
        <f>IFERROR(VLOOKUP(Tabla1[[#This Row],[Impacto ambiental]],Validación!K:N,4,0),"")</f>
        <v/>
      </c>
      <c r="K27" s="201"/>
      <c r="L27" s="201"/>
      <c r="M27" s="203" t="str">
        <f>IFERROR(VLOOKUP(Tabla1[[#This Row],[Tipo de impacto]],Validación!$S$4:$U$5,3,0),"")</f>
        <v/>
      </c>
      <c r="N27" s="201"/>
      <c r="O27" s="204" t="str">
        <f>IFERROR(VLOOKUP(Tabla1[[#This Row],[Tipo de impacto]],Validación!S:T,2,0),"")</f>
        <v/>
      </c>
      <c r="P27" s="201"/>
      <c r="Q27" s="204" t="str">
        <f>IFERROR(VLOOKUP(Tabla1[[#This Row],[Alcance ]],Validación!$S:$T,2,0),"")</f>
        <v/>
      </c>
      <c r="R27" s="205"/>
      <c r="S27" s="204" t="str">
        <f>IFERROR(VLOOKUP(Tabla1[[#This Row],[Probabilidad]],Validación!$S:$T,2,0),"")</f>
        <v/>
      </c>
      <c r="T27" s="201"/>
      <c r="U27" s="204" t="str">
        <f>IFERROR(VLOOKUP(Tabla1[[#This Row],[Duración]],Validación!$S:$T,2,0),"")</f>
        <v/>
      </c>
      <c r="V27" s="201"/>
      <c r="W27" s="204" t="str">
        <f>IFERROR(VLOOKUP(Tabla1[[#This Row],[Recuperabilidad]],Validación!$S:$T,2,0),"")</f>
        <v/>
      </c>
      <c r="X27" s="201"/>
      <c r="Y27" s="204" t="str">
        <f>IFERROR(VLOOKUP(Tabla1[[#This Row],[Cantidad]],Validación!$S:$T,2,0),"")</f>
        <v/>
      </c>
      <c r="Z27" s="201"/>
      <c r="AA27" s="204" t="str">
        <f>IFERROR(VLOOKUP(Tabla1[[#This Row],[Normatividad]],Validación!$S:$T,2,0),"")</f>
        <v/>
      </c>
      <c r="AB27" s="204" t="str">
        <f>IFERROR(Tabla1[[#This Row],[TI]]*(Tabla1[[#This Row],[A]]*Tabla1[[#This Row],[P]]*Tabla1[[#This Row],[D]]*Tabla1[[#This Row],[R]]*Tabla1[[#This Row],[C]]*Tabla1[[#This Row],[N]]),"")</f>
        <v/>
      </c>
      <c r="AC27"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7" s="230" t="str">
        <f>IFERROR(VLOOKUP(Tabla1[[#This Row],[Aspecto ambiental]],Validación!W:X,2,0),"")</f>
        <v/>
      </c>
      <c r="AE27" s="197" t="s">
        <v>199</v>
      </c>
      <c r="AF27" s="197"/>
      <c r="AG27" s="197"/>
      <c r="AH27" s="197"/>
    </row>
    <row r="28" spans="2:34" ht="18" customHeight="1" x14ac:dyDescent="0.25">
      <c r="B28" s="198" t="str">
        <f>IFERROR(IF(ISBLANK(Tabla1[[#This Row],[Actividad]]),"",$N$7),"ERROR")</f>
        <v/>
      </c>
      <c r="C28" s="199" t="str">
        <f>IFERROR(IF(ISBLANK(Tabla1[[#This Row],[Actividad]]),"",(VLOOKUP(Tabla1[[#This Row],[ID]],Tabla3[[Código único]:[Códigos Sirbe]],4,0))),$G$8)</f>
        <v/>
      </c>
      <c r="D28" s="191" t="str">
        <f>IFERROR(IF(ISBLANK(Tabla1[[#This Row],[Actividad]]),"",($M$7&amp;Tabla1[[#This Row],[Valor]]&amp;Tabla1[[#This Row],[Valor2]]&amp;Tabla1[[#This Row],[Valor3]]&amp;Tabla1[[#This Row],[Valor4]])),"")</f>
        <v/>
      </c>
      <c r="E28" s="200" t="str">
        <f>IFERROR(VLOOKUP(Tabla1[[#This Row],[Actividad]],Validación!AA:AB,2,0),"")</f>
        <v/>
      </c>
      <c r="F28" s="201"/>
      <c r="G28" s="201"/>
      <c r="H28" s="201" t="str">
        <f>IFERROR(VLOOKUP(I28,Validación!W:Y,3,0),"")</f>
        <v/>
      </c>
      <c r="I28" s="201"/>
      <c r="J28" s="202" t="str">
        <f>IFERROR(VLOOKUP(Tabla1[[#This Row],[Impacto ambiental]],Validación!K:N,4,0),"")</f>
        <v/>
      </c>
      <c r="K28" s="201"/>
      <c r="L28" s="201"/>
      <c r="M28" s="203" t="str">
        <f>IFERROR(VLOOKUP(Tabla1[[#This Row],[Tipo de impacto]],Validación!$S$4:$U$5,3,0),"")</f>
        <v/>
      </c>
      <c r="N28" s="201"/>
      <c r="O28" s="204" t="str">
        <f>IFERROR(VLOOKUP(Tabla1[[#This Row],[Tipo de impacto]],Validación!S:T,2,0),"")</f>
        <v/>
      </c>
      <c r="P28" s="201"/>
      <c r="Q28" s="204" t="str">
        <f>IFERROR(VLOOKUP(Tabla1[[#This Row],[Alcance ]],Validación!$S:$T,2,0),"")</f>
        <v/>
      </c>
      <c r="R28" s="205"/>
      <c r="S28" s="204" t="str">
        <f>IFERROR(VLOOKUP(Tabla1[[#This Row],[Probabilidad]],Validación!$S:$T,2,0),"")</f>
        <v/>
      </c>
      <c r="T28" s="201"/>
      <c r="U28" s="204" t="str">
        <f>IFERROR(VLOOKUP(Tabla1[[#This Row],[Duración]],Validación!$S:$T,2,0),"")</f>
        <v/>
      </c>
      <c r="V28" s="201"/>
      <c r="W28" s="204" t="str">
        <f>IFERROR(VLOOKUP(Tabla1[[#This Row],[Recuperabilidad]],Validación!$S:$T,2,0),"")</f>
        <v/>
      </c>
      <c r="X28" s="201"/>
      <c r="Y28" s="204" t="str">
        <f>IFERROR(VLOOKUP(Tabla1[[#This Row],[Cantidad]],Validación!$S:$T,2,0),"")</f>
        <v/>
      </c>
      <c r="Z28" s="201"/>
      <c r="AA28" s="204" t="str">
        <f>IFERROR(VLOOKUP(Tabla1[[#This Row],[Normatividad]],Validación!$S:$T,2,0),"")</f>
        <v/>
      </c>
      <c r="AB28" s="204" t="str">
        <f>IFERROR(Tabla1[[#This Row],[TI]]*(Tabla1[[#This Row],[A]]*Tabla1[[#This Row],[P]]*Tabla1[[#This Row],[D]]*Tabla1[[#This Row],[R]]*Tabla1[[#This Row],[C]]*Tabla1[[#This Row],[N]]),"")</f>
        <v/>
      </c>
      <c r="AC28"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8" s="230" t="str">
        <f>IFERROR(VLOOKUP(Tabla1[[#This Row],[Aspecto ambiental]],Validación!W:X,2,0),"")</f>
        <v/>
      </c>
      <c r="AE28" s="197" t="s">
        <v>199</v>
      </c>
      <c r="AF28" s="197"/>
      <c r="AG28" s="197"/>
      <c r="AH28" s="197"/>
    </row>
    <row r="29" spans="2:34" ht="18" customHeight="1" x14ac:dyDescent="0.25">
      <c r="B29" s="198" t="str">
        <f>IFERROR(IF(ISBLANK(Tabla1[[#This Row],[Actividad]]),"",$N$7),"ERROR")</f>
        <v/>
      </c>
      <c r="C29" s="199" t="str">
        <f>IFERROR(IF(ISBLANK(Tabla1[[#This Row],[Actividad]]),"",(VLOOKUP(Tabla1[[#This Row],[ID]],Tabla3[[Código único]:[Códigos Sirbe]],4,0))),$G$8)</f>
        <v/>
      </c>
      <c r="D29" s="191" t="str">
        <f>IFERROR(IF(ISBLANK(Tabla1[[#This Row],[Actividad]]),"",($M$7&amp;Tabla1[[#This Row],[Valor]]&amp;Tabla1[[#This Row],[Valor2]]&amp;Tabla1[[#This Row],[Valor3]]&amp;Tabla1[[#This Row],[Valor4]])),"")</f>
        <v/>
      </c>
      <c r="E29" s="200" t="str">
        <f>IFERROR(VLOOKUP(Tabla1[[#This Row],[Actividad]],Validación!AA:AB,2,0),"")</f>
        <v/>
      </c>
      <c r="F29" s="201"/>
      <c r="G29" s="201"/>
      <c r="H29" s="201" t="str">
        <f>IFERROR(VLOOKUP(I29,Validación!W:Y,3,0),"")</f>
        <v/>
      </c>
      <c r="I29" s="201"/>
      <c r="J29" s="202" t="str">
        <f>IFERROR(VLOOKUP(Tabla1[[#This Row],[Impacto ambiental]],Validación!K:N,4,0),"")</f>
        <v/>
      </c>
      <c r="K29" s="201"/>
      <c r="L29" s="201"/>
      <c r="M29" s="203" t="str">
        <f>IFERROR(VLOOKUP(Tabla1[[#This Row],[Tipo de impacto]],Validación!$S$4:$U$5,3,0),"")</f>
        <v/>
      </c>
      <c r="N29" s="201"/>
      <c r="O29" s="204" t="str">
        <f>IFERROR(VLOOKUP(Tabla1[[#This Row],[Tipo de impacto]],Validación!S:T,2,0),"")</f>
        <v/>
      </c>
      <c r="P29" s="201"/>
      <c r="Q29" s="204" t="str">
        <f>IFERROR(VLOOKUP(Tabla1[[#This Row],[Alcance ]],Validación!$S:$T,2,0),"")</f>
        <v/>
      </c>
      <c r="R29" s="205"/>
      <c r="S29" s="204" t="str">
        <f>IFERROR(VLOOKUP(Tabla1[[#This Row],[Probabilidad]],Validación!$S:$T,2,0),"")</f>
        <v/>
      </c>
      <c r="T29" s="201"/>
      <c r="U29" s="204" t="str">
        <f>IFERROR(VLOOKUP(Tabla1[[#This Row],[Duración]],Validación!$S:$T,2,0),"")</f>
        <v/>
      </c>
      <c r="V29" s="201"/>
      <c r="W29" s="204" t="str">
        <f>IFERROR(VLOOKUP(Tabla1[[#This Row],[Recuperabilidad]],Validación!$S:$T,2,0),"")</f>
        <v/>
      </c>
      <c r="X29" s="201"/>
      <c r="Y29" s="204" t="str">
        <f>IFERROR(VLOOKUP(Tabla1[[#This Row],[Cantidad]],Validación!$S:$T,2,0),"")</f>
        <v/>
      </c>
      <c r="Z29" s="201"/>
      <c r="AA29" s="204" t="str">
        <f>IFERROR(VLOOKUP(Tabla1[[#This Row],[Normatividad]],Validación!$S:$T,2,0),"")</f>
        <v/>
      </c>
      <c r="AB29" s="204" t="str">
        <f>IFERROR(Tabla1[[#This Row],[TI]]*(Tabla1[[#This Row],[A]]*Tabla1[[#This Row],[P]]*Tabla1[[#This Row],[D]]*Tabla1[[#This Row],[R]]*Tabla1[[#This Row],[C]]*Tabla1[[#This Row],[N]]),"")</f>
        <v/>
      </c>
      <c r="AC29"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9" s="230" t="str">
        <f>IFERROR(VLOOKUP(Tabla1[[#This Row],[Aspecto ambiental]],Validación!W:X,2,0),"")</f>
        <v/>
      </c>
      <c r="AE29" s="197" t="s">
        <v>199</v>
      </c>
      <c r="AF29" s="197"/>
      <c r="AG29" s="197"/>
      <c r="AH29" s="197"/>
    </row>
    <row r="30" spans="2:34" ht="18" customHeight="1" x14ac:dyDescent="0.25">
      <c r="B30" s="198" t="str">
        <f>IFERROR(IF(ISBLANK(Tabla1[[#This Row],[Actividad]]),"",$N$7),"ERROR")</f>
        <v/>
      </c>
      <c r="C30" s="199" t="str">
        <f>IFERROR(IF(ISBLANK(Tabla1[[#This Row],[Actividad]]),"",(VLOOKUP(Tabla1[[#This Row],[ID]],Tabla3[[Código único]:[Códigos Sirbe]],4,0))),$G$8)</f>
        <v/>
      </c>
      <c r="D30" s="191" t="str">
        <f>IFERROR(IF(ISBLANK(Tabla1[[#This Row],[Actividad]]),"",($M$7&amp;Tabla1[[#This Row],[Valor]]&amp;Tabla1[[#This Row],[Valor2]]&amp;Tabla1[[#This Row],[Valor3]]&amp;Tabla1[[#This Row],[Valor4]])),"")</f>
        <v/>
      </c>
      <c r="E30" s="200" t="str">
        <f>IFERROR(VLOOKUP(Tabla1[[#This Row],[Actividad]],Validación!AA:AB,2,0),"")</f>
        <v/>
      </c>
      <c r="F30" s="201"/>
      <c r="G30" s="201"/>
      <c r="H30" s="201" t="str">
        <f>IFERROR(VLOOKUP(I30,Validación!W:Y,3,0),"")</f>
        <v/>
      </c>
      <c r="I30" s="201"/>
      <c r="J30" s="202" t="str">
        <f>IFERROR(VLOOKUP(Tabla1[[#This Row],[Impacto ambiental]],Validación!K:N,4,0),"")</f>
        <v/>
      </c>
      <c r="K30" s="201"/>
      <c r="L30" s="201"/>
      <c r="M30" s="203" t="str">
        <f>IFERROR(VLOOKUP(Tabla1[[#This Row],[Tipo de impacto]],Validación!$S$4:$U$5,3,0),"")</f>
        <v/>
      </c>
      <c r="N30" s="201"/>
      <c r="O30" s="204" t="str">
        <f>IFERROR(VLOOKUP(Tabla1[[#This Row],[Tipo de impacto]],Validación!S:T,2,0),"")</f>
        <v/>
      </c>
      <c r="P30" s="201"/>
      <c r="Q30" s="204" t="str">
        <f>IFERROR(VLOOKUP(Tabla1[[#This Row],[Alcance ]],Validación!$S:$T,2,0),"")</f>
        <v/>
      </c>
      <c r="R30" s="205"/>
      <c r="S30" s="204" t="str">
        <f>IFERROR(VLOOKUP(Tabla1[[#This Row],[Probabilidad]],Validación!$S:$T,2,0),"")</f>
        <v/>
      </c>
      <c r="T30" s="201"/>
      <c r="U30" s="204" t="str">
        <f>IFERROR(VLOOKUP(Tabla1[[#This Row],[Duración]],Validación!$S:$T,2,0),"")</f>
        <v/>
      </c>
      <c r="V30" s="201"/>
      <c r="W30" s="204" t="str">
        <f>IFERROR(VLOOKUP(Tabla1[[#This Row],[Recuperabilidad]],Validación!$S:$T,2,0),"")</f>
        <v/>
      </c>
      <c r="X30" s="201"/>
      <c r="Y30" s="204" t="str">
        <f>IFERROR(VLOOKUP(Tabla1[[#This Row],[Cantidad]],Validación!$S:$T,2,0),"")</f>
        <v/>
      </c>
      <c r="Z30" s="201"/>
      <c r="AA30" s="204" t="str">
        <f>IFERROR(VLOOKUP(Tabla1[[#This Row],[Normatividad]],Validación!$S:$T,2,0),"")</f>
        <v/>
      </c>
      <c r="AB30" s="204" t="str">
        <f>IFERROR(Tabla1[[#This Row],[TI]]*(Tabla1[[#This Row],[A]]*Tabla1[[#This Row],[P]]*Tabla1[[#This Row],[D]]*Tabla1[[#This Row],[R]]*Tabla1[[#This Row],[C]]*Tabla1[[#This Row],[N]]),"")</f>
        <v/>
      </c>
      <c r="AC30"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30" s="230" t="str">
        <f>IFERROR(VLOOKUP(Tabla1[[#This Row],[Aspecto ambiental]],Validación!W:X,2,0),"")</f>
        <v/>
      </c>
      <c r="AE30" s="197" t="s">
        <v>199</v>
      </c>
      <c r="AF30" s="197"/>
      <c r="AG30" s="197"/>
      <c r="AH30" s="197"/>
    </row>
    <row r="31" spans="2:34" ht="18" customHeight="1" x14ac:dyDescent="0.25">
      <c r="B31" s="198" t="str">
        <f>IFERROR(IF(ISBLANK(Tabla1[[#This Row],[Actividad]]),"",$N$7),"ERROR")</f>
        <v/>
      </c>
      <c r="C31" s="199" t="str">
        <f>IFERROR(IF(ISBLANK(Tabla1[[#This Row],[Actividad]]),"",(VLOOKUP(Tabla1[[#This Row],[ID]],Tabla3[[Código único]:[Códigos Sirbe]],4,0))),$G$8)</f>
        <v/>
      </c>
      <c r="D31" s="191" t="str">
        <f>IFERROR(IF(ISBLANK(Tabla1[[#This Row],[Actividad]]),"",($M$7&amp;Tabla1[[#This Row],[Valor]]&amp;Tabla1[[#This Row],[Valor2]]&amp;Tabla1[[#This Row],[Valor3]]&amp;Tabla1[[#This Row],[Valor4]])),"")</f>
        <v/>
      </c>
      <c r="E31" s="200" t="str">
        <f>IFERROR(VLOOKUP(Tabla1[[#This Row],[Actividad]],Validación!AA:AB,2,0),"")</f>
        <v/>
      </c>
      <c r="F31" s="201"/>
      <c r="G31" s="201"/>
      <c r="H31" s="201" t="str">
        <f>IFERROR(VLOOKUP(I31,Validación!W:Y,3,0),"")</f>
        <v/>
      </c>
      <c r="I31" s="201"/>
      <c r="J31" s="202" t="str">
        <f>IFERROR(VLOOKUP(Tabla1[[#This Row],[Impacto ambiental]],Validación!K:N,4,0),"")</f>
        <v/>
      </c>
      <c r="K31" s="201"/>
      <c r="L31" s="201"/>
      <c r="M31" s="203" t="str">
        <f>IFERROR(VLOOKUP(Tabla1[[#This Row],[Tipo de impacto]],Validación!$S$4:$U$5,3,0),"")</f>
        <v/>
      </c>
      <c r="N31" s="201"/>
      <c r="O31" s="204" t="str">
        <f>IFERROR(VLOOKUP(Tabla1[[#This Row],[Tipo de impacto]],Validación!S:T,2,0),"")</f>
        <v/>
      </c>
      <c r="P31" s="201"/>
      <c r="Q31" s="204" t="str">
        <f>IFERROR(VLOOKUP(Tabla1[[#This Row],[Alcance ]],Validación!$S:$T,2,0),"")</f>
        <v/>
      </c>
      <c r="R31" s="205"/>
      <c r="S31" s="204" t="str">
        <f>IFERROR(VLOOKUP(Tabla1[[#This Row],[Probabilidad]],Validación!$S:$T,2,0),"")</f>
        <v/>
      </c>
      <c r="T31" s="201"/>
      <c r="U31" s="204" t="str">
        <f>IFERROR(VLOOKUP(Tabla1[[#This Row],[Duración]],Validación!$S:$T,2,0),"")</f>
        <v/>
      </c>
      <c r="V31" s="201"/>
      <c r="W31" s="204" t="str">
        <f>IFERROR(VLOOKUP(Tabla1[[#This Row],[Recuperabilidad]],Validación!$S:$T,2,0),"")</f>
        <v/>
      </c>
      <c r="X31" s="201"/>
      <c r="Y31" s="204" t="str">
        <f>IFERROR(VLOOKUP(Tabla1[[#This Row],[Cantidad]],Validación!$S:$T,2,0),"")</f>
        <v/>
      </c>
      <c r="Z31" s="201"/>
      <c r="AA31" s="204" t="str">
        <f>IFERROR(VLOOKUP(Tabla1[[#This Row],[Normatividad]],Validación!$S:$T,2,0),"")</f>
        <v/>
      </c>
      <c r="AB31" s="204" t="str">
        <f>IFERROR(Tabla1[[#This Row],[TI]]*(Tabla1[[#This Row],[A]]*Tabla1[[#This Row],[P]]*Tabla1[[#This Row],[D]]*Tabla1[[#This Row],[R]]*Tabla1[[#This Row],[C]]*Tabla1[[#This Row],[N]]),"")</f>
        <v/>
      </c>
      <c r="AC31"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31" s="230" t="str">
        <f>IFERROR(VLOOKUP(Tabla1[[#This Row],[Aspecto ambiental]],Validación!W:X,2,0),"")</f>
        <v/>
      </c>
      <c r="AE31" s="197" t="s">
        <v>199</v>
      </c>
      <c r="AF31" s="197"/>
      <c r="AG31" s="197"/>
      <c r="AH31" s="197"/>
    </row>
    <row r="32" spans="2:34" ht="18" customHeight="1" x14ac:dyDescent="0.25">
      <c r="B32" s="198" t="str">
        <f>IFERROR(IF(ISBLANK(Tabla1[[#This Row],[Actividad]]),"",$N$7),"ERROR")</f>
        <v/>
      </c>
      <c r="C32" s="199" t="str">
        <f>IFERROR(IF(ISBLANK(Tabla1[[#This Row],[Actividad]]),"",(VLOOKUP(Tabla1[[#This Row],[ID]],Tabla3[[Código único]:[Códigos Sirbe]],4,0))),$G$8)</f>
        <v/>
      </c>
      <c r="D32" s="191" t="str">
        <f>IFERROR(IF(ISBLANK(Tabla1[[#This Row],[Actividad]]),"",($M$7&amp;Tabla1[[#This Row],[Valor]]&amp;Tabla1[[#This Row],[Valor2]]&amp;Tabla1[[#This Row],[Valor3]]&amp;Tabla1[[#This Row],[Valor4]])),"")</f>
        <v/>
      </c>
      <c r="E32" s="200" t="str">
        <f>IFERROR(VLOOKUP(Tabla1[[#This Row],[Actividad]],Validación!AA:AB,2,0),"")</f>
        <v/>
      </c>
      <c r="F32" s="201"/>
      <c r="G32" s="201"/>
      <c r="H32" s="201" t="str">
        <f>IFERROR(VLOOKUP(I32,Validación!W:Y,3,0),"")</f>
        <v/>
      </c>
      <c r="I32" s="201"/>
      <c r="J32" s="202" t="str">
        <f>IFERROR(VLOOKUP(Tabla1[[#This Row],[Impacto ambiental]],Validación!K:N,4,0),"")</f>
        <v/>
      </c>
      <c r="K32" s="201"/>
      <c r="L32" s="201"/>
      <c r="M32" s="203" t="str">
        <f>IFERROR(VLOOKUP(Tabla1[[#This Row],[Tipo de impacto]],Validación!$S$4:$U$5,3,0),"")</f>
        <v/>
      </c>
      <c r="N32" s="201"/>
      <c r="O32" s="204" t="str">
        <f>IFERROR(VLOOKUP(Tabla1[[#This Row],[Tipo de impacto]],Validación!S:T,2,0),"")</f>
        <v/>
      </c>
      <c r="P32" s="201"/>
      <c r="Q32" s="204" t="str">
        <f>IFERROR(VLOOKUP(Tabla1[[#This Row],[Alcance ]],Validación!$S:$T,2,0),"")</f>
        <v/>
      </c>
      <c r="R32" s="205"/>
      <c r="S32" s="204" t="str">
        <f>IFERROR(VLOOKUP(Tabla1[[#This Row],[Probabilidad]],Validación!$S:$T,2,0),"")</f>
        <v/>
      </c>
      <c r="T32" s="201"/>
      <c r="U32" s="204" t="str">
        <f>IFERROR(VLOOKUP(Tabla1[[#This Row],[Duración]],Validación!$S:$T,2,0),"")</f>
        <v/>
      </c>
      <c r="V32" s="201"/>
      <c r="W32" s="204" t="str">
        <f>IFERROR(VLOOKUP(Tabla1[[#This Row],[Recuperabilidad]],Validación!$S:$T,2,0),"")</f>
        <v/>
      </c>
      <c r="X32" s="201"/>
      <c r="Y32" s="204" t="str">
        <f>IFERROR(VLOOKUP(Tabla1[[#This Row],[Cantidad]],Validación!$S:$T,2,0),"")</f>
        <v/>
      </c>
      <c r="Z32" s="201"/>
      <c r="AA32" s="204" t="str">
        <f>IFERROR(VLOOKUP(Tabla1[[#This Row],[Normatividad]],Validación!$S:$T,2,0),"")</f>
        <v/>
      </c>
      <c r="AB32" s="204" t="str">
        <f>IFERROR(Tabla1[[#This Row],[TI]]*(Tabla1[[#This Row],[A]]*Tabla1[[#This Row],[P]]*Tabla1[[#This Row],[D]]*Tabla1[[#This Row],[R]]*Tabla1[[#This Row],[C]]*Tabla1[[#This Row],[N]]),"")</f>
        <v/>
      </c>
      <c r="AC32"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32" s="230" t="str">
        <f>IFERROR(VLOOKUP(Tabla1[[#This Row],[Aspecto ambiental]],Validación!W:X,2,0),"")</f>
        <v/>
      </c>
      <c r="AE32" s="197" t="s">
        <v>199</v>
      </c>
      <c r="AF32" s="197"/>
      <c r="AG32" s="197"/>
      <c r="AH32" s="197"/>
    </row>
    <row r="33" spans="2:34" ht="18" customHeight="1" x14ac:dyDescent="0.25">
      <c r="B33" s="198" t="str">
        <f>IFERROR(IF(ISBLANK(Tabla1[[#This Row],[Actividad]]),"",$N$7),"ERROR")</f>
        <v/>
      </c>
      <c r="C33" s="199" t="str">
        <f>IFERROR(IF(ISBLANK(Tabla1[[#This Row],[Actividad]]),"",(VLOOKUP(Tabla1[[#This Row],[ID]],Tabla3[[Código único]:[Códigos Sirbe]],4,0))),$G$8)</f>
        <v/>
      </c>
      <c r="D33" s="191" t="str">
        <f>IFERROR(IF(ISBLANK(Tabla1[[#This Row],[Actividad]]),"",($M$7&amp;Tabla1[[#This Row],[Valor]]&amp;Tabla1[[#This Row],[Valor2]]&amp;Tabla1[[#This Row],[Valor3]]&amp;Tabla1[[#This Row],[Valor4]])),"")</f>
        <v/>
      </c>
      <c r="E33" s="200" t="str">
        <f>IFERROR(VLOOKUP(Tabla1[[#This Row],[Actividad]],Validación!AA:AB,2,0),"")</f>
        <v/>
      </c>
      <c r="F33" s="201"/>
      <c r="G33" s="201"/>
      <c r="H33" s="201" t="str">
        <f>IFERROR(VLOOKUP(I33,Validación!W:Y,3,0),"")</f>
        <v/>
      </c>
      <c r="I33" s="201"/>
      <c r="J33" s="202" t="str">
        <f>IFERROR(VLOOKUP(Tabla1[[#This Row],[Impacto ambiental]],Validación!K:N,4,0),"")</f>
        <v/>
      </c>
      <c r="K33" s="201"/>
      <c r="L33" s="201"/>
      <c r="M33" s="203" t="str">
        <f>IFERROR(VLOOKUP(Tabla1[[#This Row],[Tipo de impacto]],Validación!$S$4:$U$5,3,0),"")</f>
        <v/>
      </c>
      <c r="N33" s="201"/>
      <c r="O33" s="204" t="str">
        <f>IFERROR(VLOOKUP(Tabla1[[#This Row],[Tipo de impacto]],Validación!S:T,2,0),"")</f>
        <v/>
      </c>
      <c r="P33" s="201"/>
      <c r="Q33" s="204" t="str">
        <f>IFERROR(VLOOKUP(Tabla1[[#This Row],[Alcance ]],Validación!$S:$T,2,0),"")</f>
        <v/>
      </c>
      <c r="R33" s="205"/>
      <c r="S33" s="204" t="str">
        <f>IFERROR(VLOOKUP(Tabla1[[#This Row],[Probabilidad]],Validación!$S:$T,2,0),"")</f>
        <v/>
      </c>
      <c r="T33" s="201"/>
      <c r="U33" s="204" t="str">
        <f>IFERROR(VLOOKUP(Tabla1[[#This Row],[Duración]],Validación!$S:$T,2,0),"")</f>
        <v/>
      </c>
      <c r="V33" s="201"/>
      <c r="W33" s="204" t="str">
        <f>IFERROR(VLOOKUP(Tabla1[[#This Row],[Recuperabilidad]],Validación!$S:$T,2,0),"")</f>
        <v/>
      </c>
      <c r="X33" s="201"/>
      <c r="Y33" s="204" t="str">
        <f>IFERROR(VLOOKUP(Tabla1[[#This Row],[Cantidad]],Validación!$S:$T,2,0),"")</f>
        <v/>
      </c>
      <c r="Z33" s="201"/>
      <c r="AA33" s="204" t="str">
        <f>IFERROR(VLOOKUP(Tabla1[[#This Row],[Normatividad]],Validación!$S:$T,2,0),"")</f>
        <v/>
      </c>
      <c r="AB33" s="204" t="str">
        <f>IFERROR(Tabla1[[#This Row],[TI]]*(Tabla1[[#This Row],[A]]*Tabla1[[#This Row],[P]]*Tabla1[[#This Row],[D]]*Tabla1[[#This Row],[R]]*Tabla1[[#This Row],[C]]*Tabla1[[#This Row],[N]]),"")</f>
        <v/>
      </c>
      <c r="AC33"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33" s="230" t="str">
        <f>IFERROR(VLOOKUP(Tabla1[[#This Row],[Aspecto ambiental]],Validación!W:X,2,0),"")</f>
        <v/>
      </c>
      <c r="AE33" s="197" t="s">
        <v>199</v>
      </c>
      <c r="AF33" s="197"/>
      <c r="AG33" s="197"/>
      <c r="AH33" s="197"/>
    </row>
    <row r="34" spans="2:34" ht="18" customHeight="1" x14ac:dyDescent="0.25">
      <c r="B34" s="198" t="str">
        <f>IFERROR(IF(ISBLANK(Tabla1[[#This Row],[Actividad]]),"",$N$7),"ERROR")</f>
        <v/>
      </c>
      <c r="C34" s="199" t="str">
        <f>IFERROR(IF(ISBLANK(Tabla1[[#This Row],[Actividad]]),"",(VLOOKUP(Tabla1[[#This Row],[ID]],Tabla3[[Código único]:[Códigos Sirbe]],4,0))),$G$8)</f>
        <v/>
      </c>
      <c r="D34" s="191" t="str">
        <f>IFERROR(IF(ISBLANK(Tabla1[[#This Row],[Actividad]]),"",($M$7&amp;Tabla1[[#This Row],[Valor]]&amp;Tabla1[[#This Row],[Valor2]]&amp;Tabla1[[#This Row],[Valor3]]&amp;Tabla1[[#This Row],[Valor4]])),"")</f>
        <v/>
      </c>
      <c r="E34" s="200" t="str">
        <f>IFERROR(VLOOKUP(Tabla1[[#This Row],[Actividad]],Validación!AA:AB,2,0),"")</f>
        <v/>
      </c>
      <c r="F34" s="201"/>
      <c r="G34" s="201"/>
      <c r="H34" s="201" t="str">
        <f>IFERROR(VLOOKUP(I34,Validación!W:Y,3,0),"")</f>
        <v/>
      </c>
      <c r="I34" s="201"/>
      <c r="J34" s="202" t="str">
        <f>IFERROR(VLOOKUP(Tabla1[[#This Row],[Impacto ambiental]],Validación!K:N,4,0),"")</f>
        <v/>
      </c>
      <c r="K34" s="201"/>
      <c r="L34" s="201"/>
      <c r="M34" s="203" t="str">
        <f>IFERROR(VLOOKUP(Tabla1[[#This Row],[Tipo de impacto]],Validación!$S$4:$U$5,3,0),"")</f>
        <v/>
      </c>
      <c r="N34" s="201"/>
      <c r="O34" s="204" t="str">
        <f>IFERROR(VLOOKUP(Tabla1[[#This Row],[Tipo de impacto]],Validación!S:T,2,0),"")</f>
        <v/>
      </c>
      <c r="P34" s="201"/>
      <c r="Q34" s="204" t="str">
        <f>IFERROR(VLOOKUP(Tabla1[[#This Row],[Alcance ]],Validación!$S:$T,2,0),"")</f>
        <v/>
      </c>
      <c r="R34" s="205"/>
      <c r="S34" s="204" t="str">
        <f>IFERROR(VLOOKUP(Tabla1[[#This Row],[Probabilidad]],Validación!$S:$T,2,0),"")</f>
        <v/>
      </c>
      <c r="T34" s="201"/>
      <c r="U34" s="204" t="str">
        <f>IFERROR(VLOOKUP(Tabla1[[#This Row],[Duración]],Validación!$S:$T,2,0),"")</f>
        <v/>
      </c>
      <c r="V34" s="201"/>
      <c r="W34" s="204" t="str">
        <f>IFERROR(VLOOKUP(Tabla1[[#This Row],[Recuperabilidad]],Validación!$S:$T,2,0),"")</f>
        <v/>
      </c>
      <c r="X34" s="201"/>
      <c r="Y34" s="204" t="str">
        <f>IFERROR(VLOOKUP(Tabla1[[#This Row],[Cantidad]],Validación!$S:$T,2,0),"")</f>
        <v/>
      </c>
      <c r="Z34" s="201"/>
      <c r="AA34" s="204" t="str">
        <f>IFERROR(VLOOKUP(Tabla1[[#This Row],[Normatividad]],Validación!$S:$T,2,0),"")</f>
        <v/>
      </c>
      <c r="AB34" s="204" t="str">
        <f>IFERROR(Tabla1[[#This Row],[TI]]*(Tabla1[[#This Row],[A]]*Tabla1[[#This Row],[P]]*Tabla1[[#This Row],[D]]*Tabla1[[#This Row],[R]]*Tabla1[[#This Row],[C]]*Tabla1[[#This Row],[N]]),"")</f>
        <v/>
      </c>
      <c r="AC34"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34" s="230" t="str">
        <f>IFERROR(VLOOKUP(Tabla1[[#This Row],[Aspecto ambiental]],Validación!W:X,2,0),"")</f>
        <v/>
      </c>
      <c r="AE34" s="197" t="s">
        <v>199</v>
      </c>
      <c r="AF34" s="197"/>
      <c r="AG34" s="197"/>
      <c r="AH34" s="197"/>
    </row>
    <row r="35" spans="2:34" ht="18" customHeight="1" x14ac:dyDescent="0.25">
      <c r="B35" s="198" t="str">
        <f>IFERROR(IF(ISBLANK(Tabla1[[#This Row],[Actividad]]),"",$N$7),"ERROR")</f>
        <v/>
      </c>
      <c r="C35" s="199" t="str">
        <f>IFERROR(IF(ISBLANK(Tabla1[[#This Row],[Actividad]]),"",(VLOOKUP(Tabla1[[#This Row],[ID]],Tabla3[[Código único]:[Códigos Sirbe]],4,0))),$G$8)</f>
        <v/>
      </c>
      <c r="D35" s="191" t="str">
        <f>IFERROR(IF(ISBLANK(Tabla1[[#This Row],[Actividad]]),"",($M$7&amp;Tabla1[[#This Row],[Valor]]&amp;Tabla1[[#This Row],[Valor2]]&amp;Tabla1[[#This Row],[Valor3]]&amp;Tabla1[[#This Row],[Valor4]])),"")</f>
        <v/>
      </c>
      <c r="E35" s="200" t="str">
        <f>IFERROR(VLOOKUP(Tabla1[[#This Row],[Actividad]],Validación!AA:AB,2,0),"")</f>
        <v/>
      </c>
      <c r="F35" s="201"/>
      <c r="G35" s="201"/>
      <c r="H35" s="201" t="str">
        <f>IFERROR(VLOOKUP(I35,Validación!W:Y,3,0),"")</f>
        <v/>
      </c>
      <c r="I35" s="201"/>
      <c r="J35" s="202" t="str">
        <f>IFERROR(VLOOKUP(Tabla1[[#This Row],[Impacto ambiental]],Validación!K:N,4,0),"")</f>
        <v/>
      </c>
      <c r="K35" s="201"/>
      <c r="L35" s="201"/>
      <c r="M35" s="203" t="str">
        <f>IFERROR(VLOOKUP(Tabla1[[#This Row],[Tipo de impacto]],Validación!$S$4:$U$5,3,0),"")</f>
        <v/>
      </c>
      <c r="N35" s="201"/>
      <c r="O35" s="204" t="str">
        <f>IFERROR(VLOOKUP(Tabla1[[#This Row],[Tipo de impacto]],Validación!S:T,2,0),"")</f>
        <v/>
      </c>
      <c r="P35" s="201"/>
      <c r="Q35" s="204" t="str">
        <f>IFERROR(VLOOKUP(Tabla1[[#This Row],[Alcance ]],Validación!$S:$T,2,0),"")</f>
        <v/>
      </c>
      <c r="R35" s="205"/>
      <c r="S35" s="204" t="str">
        <f>IFERROR(VLOOKUP(Tabla1[[#This Row],[Probabilidad]],Validación!$S:$T,2,0),"")</f>
        <v/>
      </c>
      <c r="T35" s="201"/>
      <c r="U35" s="204" t="str">
        <f>IFERROR(VLOOKUP(Tabla1[[#This Row],[Duración]],Validación!$S:$T,2,0),"")</f>
        <v/>
      </c>
      <c r="V35" s="201"/>
      <c r="W35" s="204" t="str">
        <f>IFERROR(VLOOKUP(Tabla1[[#This Row],[Recuperabilidad]],Validación!$S:$T,2,0),"")</f>
        <v/>
      </c>
      <c r="X35" s="201"/>
      <c r="Y35" s="204" t="str">
        <f>IFERROR(VLOOKUP(Tabla1[[#This Row],[Cantidad]],Validación!$S:$T,2,0),"")</f>
        <v/>
      </c>
      <c r="Z35" s="201"/>
      <c r="AA35" s="204" t="str">
        <f>IFERROR(VLOOKUP(Tabla1[[#This Row],[Normatividad]],Validación!$S:$T,2,0),"")</f>
        <v/>
      </c>
      <c r="AB35" s="204" t="str">
        <f>IFERROR(Tabla1[[#This Row],[TI]]*(Tabla1[[#This Row],[A]]*Tabla1[[#This Row],[P]]*Tabla1[[#This Row],[D]]*Tabla1[[#This Row],[R]]*Tabla1[[#This Row],[C]]*Tabla1[[#This Row],[N]]),"")</f>
        <v/>
      </c>
      <c r="AC35"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35" s="230" t="str">
        <f>IFERROR(VLOOKUP(Tabla1[[#This Row],[Aspecto ambiental]],Validación!W:X,2,0),"")</f>
        <v/>
      </c>
      <c r="AE35" s="197" t="s">
        <v>199</v>
      </c>
      <c r="AF35" s="197"/>
      <c r="AG35" s="197"/>
      <c r="AH35" s="197"/>
    </row>
    <row r="36" spans="2:34" ht="18" customHeight="1" x14ac:dyDescent="0.25">
      <c r="B36" s="198" t="str">
        <f>IFERROR(IF(ISBLANK(Tabla1[[#This Row],[Actividad]]),"",$N$7),"ERROR")</f>
        <v/>
      </c>
      <c r="C36" s="199" t="str">
        <f>IFERROR(IF(ISBLANK(Tabla1[[#This Row],[Actividad]]),"",(VLOOKUP(Tabla1[[#This Row],[ID]],Tabla3[[Código único]:[Códigos Sirbe]],4,0))),$G$8)</f>
        <v/>
      </c>
      <c r="D36" s="191" t="str">
        <f>IFERROR(IF(ISBLANK(Tabla1[[#This Row],[Actividad]]),"",($M$7&amp;Tabla1[[#This Row],[Valor]]&amp;Tabla1[[#This Row],[Valor2]]&amp;Tabla1[[#This Row],[Valor3]]&amp;Tabla1[[#This Row],[Valor4]])),"")</f>
        <v/>
      </c>
      <c r="E36" s="200" t="str">
        <f>IFERROR(VLOOKUP(Tabla1[[#This Row],[Actividad]],Validación!AA:AB,2,0),"")</f>
        <v/>
      </c>
      <c r="F36" s="201"/>
      <c r="G36" s="201"/>
      <c r="H36" s="201" t="str">
        <f>IFERROR(VLOOKUP(I36,Validación!W:Y,3,0),"")</f>
        <v/>
      </c>
      <c r="I36" s="201"/>
      <c r="J36" s="202" t="str">
        <f>IFERROR(VLOOKUP(Tabla1[[#This Row],[Impacto ambiental]],Validación!K:N,4,0),"")</f>
        <v/>
      </c>
      <c r="K36" s="201"/>
      <c r="L36" s="201"/>
      <c r="M36" s="203" t="str">
        <f>IFERROR(VLOOKUP(Tabla1[[#This Row],[Tipo de impacto]],Validación!$S$4:$U$5,3,0),"")</f>
        <v/>
      </c>
      <c r="N36" s="201"/>
      <c r="O36" s="204" t="str">
        <f>IFERROR(VLOOKUP(Tabla1[[#This Row],[Tipo de impacto]],Validación!S:T,2,0),"")</f>
        <v/>
      </c>
      <c r="P36" s="201"/>
      <c r="Q36" s="204" t="str">
        <f>IFERROR(VLOOKUP(Tabla1[[#This Row],[Alcance ]],Validación!$S:$T,2,0),"")</f>
        <v/>
      </c>
      <c r="R36" s="205"/>
      <c r="S36" s="204" t="str">
        <f>IFERROR(VLOOKUP(Tabla1[[#This Row],[Probabilidad]],Validación!$S:$T,2,0),"")</f>
        <v/>
      </c>
      <c r="T36" s="201"/>
      <c r="U36" s="204" t="str">
        <f>IFERROR(VLOOKUP(Tabla1[[#This Row],[Duración]],Validación!$S:$T,2,0),"")</f>
        <v/>
      </c>
      <c r="V36" s="201"/>
      <c r="W36" s="204" t="str">
        <f>IFERROR(VLOOKUP(Tabla1[[#This Row],[Recuperabilidad]],Validación!$S:$T,2,0),"")</f>
        <v/>
      </c>
      <c r="X36" s="201"/>
      <c r="Y36" s="204" t="str">
        <f>IFERROR(VLOOKUP(Tabla1[[#This Row],[Cantidad]],Validación!$S:$T,2,0),"")</f>
        <v/>
      </c>
      <c r="Z36" s="201"/>
      <c r="AA36" s="204" t="str">
        <f>IFERROR(VLOOKUP(Tabla1[[#This Row],[Normatividad]],Validación!$S:$T,2,0),"")</f>
        <v/>
      </c>
      <c r="AB36" s="204" t="str">
        <f>IFERROR(Tabla1[[#This Row],[TI]]*(Tabla1[[#This Row],[A]]*Tabla1[[#This Row],[P]]*Tabla1[[#This Row],[D]]*Tabla1[[#This Row],[R]]*Tabla1[[#This Row],[C]]*Tabla1[[#This Row],[N]]),"")</f>
        <v/>
      </c>
      <c r="AC36"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36" s="230" t="str">
        <f>IFERROR(VLOOKUP(Tabla1[[#This Row],[Aspecto ambiental]],Validación!W:X,2,0),"")</f>
        <v/>
      </c>
      <c r="AE36" s="197" t="s">
        <v>199</v>
      </c>
      <c r="AF36" s="197"/>
      <c r="AG36" s="197"/>
      <c r="AH36" s="197"/>
    </row>
    <row r="37" spans="2:34" ht="18" customHeight="1" x14ac:dyDescent="0.25">
      <c r="B37" s="198" t="str">
        <f>IFERROR(IF(ISBLANK(Tabla1[[#This Row],[Actividad]]),"",$N$7),"ERROR")</f>
        <v/>
      </c>
      <c r="C37" s="199" t="str">
        <f>IFERROR(IF(ISBLANK(Tabla1[[#This Row],[Actividad]]),"",(VLOOKUP(Tabla1[[#This Row],[ID]],Tabla3[[Código único]:[Códigos Sirbe]],4,0))),$G$8)</f>
        <v/>
      </c>
      <c r="D37" s="191" t="str">
        <f>IFERROR(IF(ISBLANK(Tabla1[[#This Row],[Actividad]]),"",($M$7&amp;Tabla1[[#This Row],[Valor]]&amp;Tabla1[[#This Row],[Valor2]]&amp;Tabla1[[#This Row],[Valor3]]&amp;Tabla1[[#This Row],[Valor4]])),"")</f>
        <v/>
      </c>
      <c r="E37" s="200" t="str">
        <f>IFERROR(VLOOKUP(Tabla1[[#This Row],[Actividad]],Validación!AA:AB,2,0),"")</f>
        <v/>
      </c>
      <c r="F37" s="201"/>
      <c r="G37" s="201"/>
      <c r="H37" s="201" t="str">
        <f>IFERROR(VLOOKUP(I37,Validación!W:Y,3,0),"")</f>
        <v/>
      </c>
      <c r="I37" s="201"/>
      <c r="J37" s="202" t="str">
        <f>IFERROR(VLOOKUP(Tabla1[[#This Row],[Impacto ambiental]],Validación!K:N,4,0),"")</f>
        <v/>
      </c>
      <c r="K37" s="201"/>
      <c r="L37" s="201"/>
      <c r="M37" s="203" t="str">
        <f>IFERROR(VLOOKUP(Tabla1[[#This Row],[Tipo de impacto]],Validación!$S$4:$U$5,3,0),"")</f>
        <v/>
      </c>
      <c r="N37" s="201"/>
      <c r="O37" s="204" t="str">
        <f>IFERROR(VLOOKUP(Tabla1[[#This Row],[Tipo de impacto]],Validación!S:T,2,0),"")</f>
        <v/>
      </c>
      <c r="P37" s="201"/>
      <c r="Q37" s="204" t="str">
        <f>IFERROR(VLOOKUP(Tabla1[[#This Row],[Alcance ]],Validación!$S:$T,2,0),"")</f>
        <v/>
      </c>
      <c r="R37" s="205"/>
      <c r="S37" s="204" t="str">
        <f>IFERROR(VLOOKUP(Tabla1[[#This Row],[Probabilidad]],Validación!$S:$T,2,0),"")</f>
        <v/>
      </c>
      <c r="T37" s="201"/>
      <c r="U37" s="204" t="str">
        <f>IFERROR(VLOOKUP(Tabla1[[#This Row],[Duración]],Validación!$S:$T,2,0),"")</f>
        <v/>
      </c>
      <c r="V37" s="201"/>
      <c r="W37" s="204" t="str">
        <f>IFERROR(VLOOKUP(Tabla1[[#This Row],[Recuperabilidad]],Validación!$S:$T,2,0),"")</f>
        <v/>
      </c>
      <c r="X37" s="201"/>
      <c r="Y37" s="204" t="str">
        <f>IFERROR(VLOOKUP(Tabla1[[#This Row],[Cantidad]],Validación!$S:$T,2,0),"")</f>
        <v/>
      </c>
      <c r="Z37" s="201"/>
      <c r="AA37" s="204" t="str">
        <f>IFERROR(VLOOKUP(Tabla1[[#This Row],[Normatividad]],Validación!$S:$T,2,0),"")</f>
        <v/>
      </c>
      <c r="AB37" s="204" t="str">
        <f>IFERROR(Tabla1[[#This Row],[TI]]*(Tabla1[[#This Row],[A]]*Tabla1[[#This Row],[P]]*Tabla1[[#This Row],[D]]*Tabla1[[#This Row],[R]]*Tabla1[[#This Row],[C]]*Tabla1[[#This Row],[N]]),"")</f>
        <v/>
      </c>
      <c r="AC37"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37" s="230" t="str">
        <f>IFERROR(VLOOKUP(Tabla1[[#This Row],[Aspecto ambiental]],Validación!W:X,2,0),"")</f>
        <v/>
      </c>
      <c r="AE37" s="197" t="s">
        <v>199</v>
      </c>
      <c r="AF37" s="197"/>
      <c r="AG37" s="197"/>
      <c r="AH37" s="197"/>
    </row>
    <row r="38" spans="2:34" ht="18" customHeight="1" x14ac:dyDescent="0.25">
      <c r="B38" s="198" t="str">
        <f>IFERROR(IF(ISBLANK(Tabla1[[#This Row],[Actividad]]),"",$N$7),"ERROR")</f>
        <v/>
      </c>
      <c r="C38" s="199" t="str">
        <f>IFERROR(IF(ISBLANK(Tabla1[[#This Row],[Actividad]]),"",(VLOOKUP(Tabla1[[#This Row],[ID]],Tabla3[[Código único]:[Códigos Sirbe]],4,0))),$G$8)</f>
        <v/>
      </c>
      <c r="D38" s="191" t="str">
        <f>IFERROR(IF(ISBLANK(Tabla1[[#This Row],[Actividad]]),"",($M$7&amp;Tabla1[[#This Row],[Valor]]&amp;Tabla1[[#This Row],[Valor2]]&amp;Tabla1[[#This Row],[Valor3]]&amp;Tabla1[[#This Row],[Valor4]])),"")</f>
        <v/>
      </c>
      <c r="E38" s="200" t="str">
        <f>IFERROR(VLOOKUP(Tabla1[[#This Row],[Actividad]],Validación!AA:AB,2,0),"")</f>
        <v/>
      </c>
      <c r="F38" s="201"/>
      <c r="G38" s="201"/>
      <c r="H38" s="201" t="str">
        <f>IFERROR(VLOOKUP(I38,Validación!W:Y,3,0),"")</f>
        <v/>
      </c>
      <c r="I38" s="201"/>
      <c r="J38" s="202" t="str">
        <f>IFERROR(VLOOKUP(Tabla1[[#This Row],[Impacto ambiental]],Validación!K:N,4,0),"")</f>
        <v/>
      </c>
      <c r="K38" s="201"/>
      <c r="L38" s="201"/>
      <c r="M38" s="203" t="str">
        <f>IFERROR(VLOOKUP(Tabla1[[#This Row],[Tipo de impacto]],Validación!$S$4:$U$5,3,0),"")</f>
        <v/>
      </c>
      <c r="N38" s="201"/>
      <c r="O38" s="204" t="str">
        <f>IFERROR(VLOOKUP(Tabla1[[#This Row],[Tipo de impacto]],Validación!S:T,2,0),"")</f>
        <v/>
      </c>
      <c r="P38" s="201"/>
      <c r="Q38" s="204" t="str">
        <f>IFERROR(VLOOKUP(Tabla1[[#This Row],[Alcance ]],Validación!$S:$T,2,0),"")</f>
        <v/>
      </c>
      <c r="R38" s="205"/>
      <c r="S38" s="204" t="str">
        <f>IFERROR(VLOOKUP(Tabla1[[#This Row],[Probabilidad]],Validación!$S:$T,2,0),"")</f>
        <v/>
      </c>
      <c r="T38" s="201"/>
      <c r="U38" s="204" t="str">
        <f>IFERROR(VLOOKUP(Tabla1[[#This Row],[Duración]],Validación!$S:$T,2,0),"")</f>
        <v/>
      </c>
      <c r="V38" s="201"/>
      <c r="W38" s="204" t="str">
        <f>IFERROR(VLOOKUP(Tabla1[[#This Row],[Recuperabilidad]],Validación!$S:$T,2,0),"")</f>
        <v/>
      </c>
      <c r="X38" s="201"/>
      <c r="Y38" s="204" t="str">
        <f>IFERROR(VLOOKUP(Tabla1[[#This Row],[Cantidad]],Validación!$S:$T,2,0),"")</f>
        <v/>
      </c>
      <c r="Z38" s="201"/>
      <c r="AA38" s="204" t="str">
        <f>IFERROR(VLOOKUP(Tabla1[[#This Row],[Normatividad]],Validación!$S:$T,2,0),"")</f>
        <v/>
      </c>
      <c r="AB38" s="204" t="str">
        <f>IFERROR(Tabla1[[#This Row],[TI]]*(Tabla1[[#This Row],[A]]*Tabla1[[#This Row],[P]]*Tabla1[[#This Row],[D]]*Tabla1[[#This Row],[R]]*Tabla1[[#This Row],[C]]*Tabla1[[#This Row],[N]]),"")</f>
        <v/>
      </c>
      <c r="AC38"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38" s="230" t="str">
        <f>IFERROR(VLOOKUP(Tabla1[[#This Row],[Aspecto ambiental]],Validación!W:X,2,0),"")</f>
        <v/>
      </c>
      <c r="AE38" s="197" t="s">
        <v>199</v>
      </c>
      <c r="AF38" s="197"/>
      <c r="AG38" s="197"/>
      <c r="AH38" s="197"/>
    </row>
    <row r="39" spans="2:34" ht="18" customHeight="1" x14ac:dyDescent="0.25">
      <c r="B39" s="198" t="str">
        <f>IFERROR(IF(ISBLANK(Tabla1[[#This Row],[Actividad]]),"",$N$7),"ERROR")</f>
        <v/>
      </c>
      <c r="C39" s="199" t="str">
        <f>IFERROR(IF(ISBLANK(Tabla1[[#This Row],[Actividad]]),"",(VLOOKUP(Tabla1[[#This Row],[ID]],Tabla3[[Código único]:[Códigos Sirbe]],4,0))),$G$8)</f>
        <v/>
      </c>
      <c r="D39" s="191" t="str">
        <f>IFERROR(IF(ISBLANK(Tabla1[[#This Row],[Actividad]]),"",($M$7&amp;Tabla1[[#This Row],[Valor]]&amp;Tabla1[[#This Row],[Valor2]]&amp;Tabla1[[#This Row],[Valor3]]&amp;Tabla1[[#This Row],[Valor4]])),"")</f>
        <v/>
      </c>
      <c r="E39" s="200" t="str">
        <f>IFERROR(VLOOKUP(Tabla1[[#This Row],[Actividad]],Validación!AA:AB,2,0),"")</f>
        <v/>
      </c>
      <c r="F39" s="201"/>
      <c r="G39" s="201"/>
      <c r="H39" s="201" t="str">
        <f>IFERROR(VLOOKUP(I39,Validación!W:Y,3,0),"")</f>
        <v/>
      </c>
      <c r="I39" s="201"/>
      <c r="J39" s="202" t="str">
        <f>IFERROR(VLOOKUP(Tabla1[[#This Row],[Impacto ambiental]],Validación!K:N,4,0),"")</f>
        <v/>
      </c>
      <c r="K39" s="201"/>
      <c r="L39" s="201"/>
      <c r="M39" s="203" t="str">
        <f>IFERROR(VLOOKUP(Tabla1[[#This Row],[Tipo de impacto]],Validación!$S$4:$U$5,3,0),"")</f>
        <v/>
      </c>
      <c r="N39" s="201"/>
      <c r="O39" s="204" t="str">
        <f>IFERROR(VLOOKUP(Tabla1[[#This Row],[Tipo de impacto]],Validación!S:T,2,0),"")</f>
        <v/>
      </c>
      <c r="P39" s="201"/>
      <c r="Q39" s="204" t="str">
        <f>IFERROR(VLOOKUP(Tabla1[[#This Row],[Alcance ]],Validación!$S:$T,2,0),"")</f>
        <v/>
      </c>
      <c r="R39" s="205"/>
      <c r="S39" s="204" t="str">
        <f>IFERROR(VLOOKUP(Tabla1[[#This Row],[Probabilidad]],Validación!$S:$T,2,0),"")</f>
        <v/>
      </c>
      <c r="T39" s="201"/>
      <c r="U39" s="204" t="str">
        <f>IFERROR(VLOOKUP(Tabla1[[#This Row],[Duración]],Validación!$S:$T,2,0),"")</f>
        <v/>
      </c>
      <c r="V39" s="201"/>
      <c r="W39" s="204" t="str">
        <f>IFERROR(VLOOKUP(Tabla1[[#This Row],[Recuperabilidad]],Validación!$S:$T,2,0),"")</f>
        <v/>
      </c>
      <c r="X39" s="201"/>
      <c r="Y39" s="204" t="str">
        <f>IFERROR(VLOOKUP(Tabla1[[#This Row],[Cantidad]],Validación!$S:$T,2,0),"")</f>
        <v/>
      </c>
      <c r="Z39" s="201"/>
      <c r="AA39" s="204" t="str">
        <f>IFERROR(VLOOKUP(Tabla1[[#This Row],[Normatividad]],Validación!$S:$T,2,0),"")</f>
        <v/>
      </c>
      <c r="AB39" s="204" t="str">
        <f>IFERROR(Tabla1[[#This Row],[TI]]*(Tabla1[[#This Row],[A]]*Tabla1[[#This Row],[P]]*Tabla1[[#This Row],[D]]*Tabla1[[#This Row],[R]]*Tabla1[[#This Row],[C]]*Tabla1[[#This Row],[N]]),"")</f>
        <v/>
      </c>
      <c r="AC39"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39" s="230" t="str">
        <f>IFERROR(VLOOKUP(Tabla1[[#This Row],[Aspecto ambiental]],Validación!W:X,2,0),"")</f>
        <v/>
      </c>
      <c r="AE39" s="197" t="s">
        <v>199</v>
      </c>
      <c r="AF39" s="197"/>
      <c r="AG39" s="197"/>
      <c r="AH39" s="197"/>
    </row>
    <row r="40" spans="2:34" ht="18" customHeight="1" x14ac:dyDescent="0.25">
      <c r="B40" s="198" t="str">
        <f>IFERROR(IF(ISBLANK(Tabla1[[#This Row],[Actividad]]),"",$N$7),"ERROR")</f>
        <v/>
      </c>
      <c r="C40" s="199" t="str">
        <f>IFERROR(IF(ISBLANK(Tabla1[[#This Row],[Actividad]]),"",(VLOOKUP(Tabla1[[#This Row],[ID]],Tabla3[[Código único]:[Códigos Sirbe]],4,0))),$G$8)</f>
        <v/>
      </c>
      <c r="D40" s="191" t="str">
        <f>IFERROR(IF(ISBLANK(Tabla1[[#This Row],[Actividad]]),"",($M$7&amp;Tabla1[[#This Row],[Valor]]&amp;Tabla1[[#This Row],[Valor2]]&amp;Tabla1[[#This Row],[Valor3]]&amp;Tabla1[[#This Row],[Valor4]])),"")</f>
        <v/>
      </c>
      <c r="E40" s="200" t="str">
        <f>IFERROR(VLOOKUP(Tabla1[[#This Row],[Actividad]],Validación!AA:AB,2,0),"")</f>
        <v/>
      </c>
      <c r="F40" s="201"/>
      <c r="G40" s="201"/>
      <c r="H40" s="201" t="str">
        <f>IFERROR(VLOOKUP(I40,Validación!W:Y,3,0),"")</f>
        <v/>
      </c>
      <c r="I40" s="201"/>
      <c r="J40" s="202" t="str">
        <f>IFERROR(VLOOKUP(Tabla1[[#This Row],[Impacto ambiental]],Validación!K:N,4,0),"")</f>
        <v/>
      </c>
      <c r="K40" s="201"/>
      <c r="L40" s="201"/>
      <c r="M40" s="203" t="str">
        <f>IFERROR(VLOOKUP(Tabla1[[#This Row],[Tipo de impacto]],Validación!$S$4:$U$5,3,0),"")</f>
        <v/>
      </c>
      <c r="N40" s="201"/>
      <c r="O40" s="204" t="str">
        <f>IFERROR(VLOOKUP(Tabla1[[#This Row],[Tipo de impacto]],Validación!S:T,2,0),"")</f>
        <v/>
      </c>
      <c r="P40" s="201"/>
      <c r="Q40" s="204" t="str">
        <f>IFERROR(VLOOKUP(Tabla1[[#This Row],[Alcance ]],Validación!$S:$T,2,0),"")</f>
        <v/>
      </c>
      <c r="R40" s="205"/>
      <c r="S40" s="204" t="str">
        <f>IFERROR(VLOOKUP(Tabla1[[#This Row],[Probabilidad]],Validación!$S:$T,2,0),"")</f>
        <v/>
      </c>
      <c r="T40" s="201"/>
      <c r="U40" s="204" t="str">
        <f>IFERROR(VLOOKUP(Tabla1[[#This Row],[Duración]],Validación!$S:$T,2,0),"")</f>
        <v/>
      </c>
      <c r="V40" s="201"/>
      <c r="W40" s="204" t="str">
        <f>IFERROR(VLOOKUP(Tabla1[[#This Row],[Recuperabilidad]],Validación!$S:$T,2,0),"")</f>
        <v/>
      </c>
      <c r="X40" s="201"/>
      <c r="Y40" s="204" t="str">
        <f>IFERROR(VLOOKUP(Tabla1[[#This Row],[Cantidad]],Validación!$S:$T,2,0),"")</f>
        <v/>
      </c>
      <c r="Z40" s="201"/>
      <c r="AA40" s="204" t="str">
        <f>IFERROR(VLOOKUP(Tabla1[[#This Row],[Normatividad]],Validación!$S:$T,2,0),"")</f>
        <v/>
      </c>
      <c r="AB40" s="204" t="str">
        <f>IFERROR(Tabla1[[#This Row],[TI]]*(Tabla1[[#This Row],[A]]*Tabla1[[#This Row],[P]]*Tabla1[[#This Row],[D]]*Tabla1[[#This Row],[R]]*Tabla1[[#This Row],[C]]*Tabla1[[#This Row],[N]]),"")</f>
        <v/>
      </c>
      <c r="AC40"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40" s="230" t="str">
        <f>IFERROR(VLOOKUP(Tabla1[[#This Row],[Aspecto ambiental]],Validación!W:X,2,0),"")</f>
        <v/>
      </c>
      <c r="AE40" s="197" t="s">
        <v>199</v>
      </c>
      <c r="AF40" s="197"/>
      <c r="AG40" s="197"/>
      <c r="AH40" s="197"/>
    </row>
    <row r="41" spans="2:34" ht="18" customHeight="1" x14ac:dyDescent="0.25">
      <c r="B41" s="198" t="str">
        <f>IFERROR(IF(ISBLANK(Tabla1[[#This Row],[Actividad]]),"",$N$7),"ERROR")</f>
        <v/>
      </c>
      <c r="C41" s="199" t="str">
        <f>IFERROR(IF(ISBLANK(Tabla1[[#This Row],[Actividad]]),"",(VLOOKUP(Tabla1[[#This Row],[ID]],Tabla3[[Código único]:[Códigos Sirbe]],4,0))),$G$8)</f>
        <v/>
      </c>
      <c r="D41" s="191" t="str">
        <f>IFERROR(IF(ISBLANK(Tabla1[[#This Row],[Actividad]]),"",($M$7&amp;Tabla1[[#This Row],[Valor]]&amp;Tabla1[[#This Row],[Valor2]]&amp;Tabla1[[#This Row],[Valor3]]&amp;Tabla1[[#This Row],[Valor4]])),"")</f>
        <v/>
      </c>
      <c r="E41" s="200" t="str">
        <f>IFERROR(VLOOKUP(Tabla1[[#This Row],[Actividad]],Validación!AA:AB,2,0),"")</f>
        <v/>
      </c>
      <c r="F41" s="201"/>
      <c r="G41" s="201"/>
      <c r="H41" s="201" t="str">
        <f>IFERROR(VLOOKUP(I41,Validación!W:Y,3,0),"")</f>
        <v/>
      </c>
      <c r="I41" s="201"/>
      <c r="J41" s="202" t="str">
        <f>IFERROR(VLOOKUP(Tabla1[[#This Row],[Impacto ambiental]],Validación!K:N,4,0),"")</f>
        <v/>
      </c>
      <c r="K41" s="201"/>
      <c r="L41" s="201"/>
      <c r="M41" s="203" t="str">
        <f>IFERROR(VLOOKUP(Tabla1[[#This Row],[Tipo de impacto]],Validación!$S$4:$U$5,3,0),"")</f>
        <v/>
      </c>
      <c r="N41" s="201"/>
      <c r="O41" s="204" t="str">
        <f>IFERROR(VLOOKUP(Tabla1[[#This Row],[Tipo de impacto]],Validación!S:T,2,0),"")</f>
        <v/>
      </c>
      <c r="P41" s="201"/>
      <c r="Q41" s="204" t="str">
        <f>IFERROR(VLOOKUP(Tabla1[[#This Row],[Alcance ]],Validación!$S:$T,2,0),"")</f>
        <v/>
      </c>
      <c r="R41" s="205"/>
      <c r="S41" s="204" t="str">
        <f>IFERROR(VLOOKUP(Tabla1[[#This Row],[Probabilidad]],Validación!$S:$T,2,0),"")</f>
        <v/>
      </c>
      <c r="T41" s="201"/>
      <c r="U41" s="204" t="str">
        <f>IFERROR(VLOOKUP(Tabla1[[#This Row],[Duración]],Validación!$S:$T,2,0),"")</f>
        <v/>
      </c>
      <c r="V41" s="201"/>
      <c r="W41" s="204" t="str">
        <f>IFERROR(VLOOKUP(Tabla1[[#This Row],[Recuperabilidad]],Validación!$S:$T,2,0),"")</f>
        <v/>
      </c>
      <c r="X41" s="201"/>
      <c r="Y41" s="204" t="str">
        <f>IFERROR(VLOOKUP(Tabla1[[#This Row],[Cantidad]],Validación!$S:$T,2,0),"")</f>
        <v/>
      </c>
      <c r="Z41" s="201"/>
      <c r="AA41" s="204" t="str">
        <f>IFERROR(VLOOKUP(Tabla1[[#This Row],[Normatividad]],Validación!$S:$T,2,0),"")</f>
        <v/>
      </c>
      <c r="AB41" s="204" t="str">
        <f>IFERROR(Tabla1[[#This Row],[TI]]*(Tabla1[[#This Row],[A]]*Tabla1[[#This Row],[P]]*Tabla1[[#This Row],[D]]*Tabla1[[#This Row],[R]]*Tabla1[[#This Row],[C]]*Tabla1[[#This Row],[N]]),"")</f>
        <v/>
      </c>
      <c r="AC41"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41" s="230" t="str">
        <f>IFERROR(VLOOKUP(Tabla1[[#This Row],[Aspecto ambiental]],Validación!W:X,2,0),"")</f>
        <v/>
      </c>
      <c r="AE41" s="197" t="s">
        <v>199</v>
      </c>
      <c r="AF41" s="197"/>
      <c r="AG41" s="197"/>
      <c r="AH41" s="197"/>
    </row>
    <row r="42" spans="2:34" ht="18" customHeight="1" x14ac:dyDescent="0.25">
      <c r="B42" s="198" t="str">
        <f>IFERROR(IF(ISBLANK(Tabla1[[#This Row],[Actividad]]),"",$N$7),"ERROR")</f>
        <v/>
      </c>
      <c r="C42" s="199" t="str">
        <f>IFERROR(IF(ISBLANK(Tabla1[[#This Row],[Actividad]]),"",(VLOOKUP(Tabla1[[#This Row],[ID]],Tabla3[[Código único]:[Códigos Sirbe]],4,0))),$G$8)</f>
        <v/>
      </c>
      <c r="D42" s="191" t="str">
        <f>IFERROR(IF(ISBLANK(Tabla1[[#This Row],[Actividad]]),"",($M$7&amp;Tabla1[[#This Row],[Valor]]&amp;Tabla1[[#This Row],[Valor2]]&amp;Tabla1[[#This Row],[Valor3]]&amp;Tabla1[[#This Row],[Valor4]])),"")</f>
        <v/>
      </c>
      <c r="E42" s="200" t="str">
        <f>IFERROR(VLOOKUP(Tabla1[[#This Row],[Actividad]],Validación!AA:AB,2,0),"")</f>
        <v/>
      </c>
      <c r="F42" s="201"/>
      <c r="G42" s="201"/>
      <c r="H42" s="201" t="str">
        <f>IFERROR(VLOOKUP(I42,Validación!W:Y,3,0),"")</f>
        <v/>
      </c>
      <c r="I42" s="201"/>
      <c r="J42" s="202" t="str">
        <f>IFERROR(VLOOKUP(Tabla1[[#This Row],[Impacto ambiental]],Validación!K:N,4,0),"")</f>
        <v/>
      </c>
      <c r="K42" s="201"/>
      <c r="L42" s="201"/>
      <c r="M42" s="203" t="str">
        <f>IFERROR(VLOOKUP(Tabla1[[#This Row],[Tipo de impacto]],Validación!$S$4:$U$5,3,0),"")</f>
        <v/>
      </c>
      <c r="N42" s="201"/>
      <c r="O42" s="204" t="str">
        <f>IFERROR(VLOOKUP(Tabla1[[#This Row],[Tipo de impacto]],Validación!S:T,2,0),"")</f>
        <v/>
      </c>
      <c r="P42" s="201"/>
      <c r="Q42" s="204" t="str">
        <f>IFERROR(VLOOKUP(Tabla1[[#This Row],[Alcance ]],Validación!$S:$T,2,0),"")</f>
        <v/>
      </c>
      <c r="R42" s="205"/>
      <c r="S42" s="204" t="str">
        <f>IFERROR(VLOOKUP(Tabla1[[#This Row],[Probabilidad]],Validación!$S:$T,2,0),"")</f>
        <v/>
      </c>
      <c r="T42" s="201"/>
      <c r="U42" s="204" t="str">
        <f>IFERROR(VLOOKUP(Tabla1[[#This Row],[Duración]],Validación!$S:$T,2,0),"")</f>
        <v/>
      </c>
      <c r="V42" s="201"/>
      <c r="W42" s="204" t="str">
        <f>IFERROR(VLOOKUP(Tabla1[[#This Row],[Recuperabilidad]],Validación!$S:$T,2,0),"")</f>
        <v/>
      </c>
      <c r="X42" s="201"/>
      <c r="Y42" s="204" t="str">
        <f>IFERROR(VLOOKUP(Tabla1[[#This Row],[Cantidad]],Validación!$S:$T,2,0),"")</f>
        <v/>
      </c>
      <c r="Z42" s="201"/>
      <c r="AA42" s="204" t="str">
        <f>IFERROR(VLOOKUP(Tabla1[[#This Row],[Normatividad]],Validación!$S:$T,2,0),"")</f>
        <v/>
      </c>
      <c r="AB42" s="204" t="str">
        <f>IFERROR(Tabla1[[#This Row],[TI]]*(Tabla1[[#This Row],[A]]*Tabla1[[#This Row],[P]]*Tabla1[[#This Row],[D]]*Tabla1[[#This Row],[R]]*Tabla1[[#This Row],[C]]*Tabla1[[#This Row],[N]]),"")</f>
        <v/>
      </c>
      <c r="AC42"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42" s="230" t="str">
        <f>IFERROR(VLOOKUP(Tabla1[[#This Row],[Aspecto ambiental]],Validación!W:X,2,0),"")</f>
        <v/>
      </c>
      <c r="AE42" s="197" t="s">
        <v>199</v>
      </c>
      <c r="AF42" s="197"/>
      <c r="AG42" s="197"/>
      <c r="AH42" s="197"/>
    </row>
    <row r="43" spans="2:34" ht="18" customHeight="1" x14ac:dyDescent="0.25">
      <c r="B43" s="198" t="str">
        <f>IFERROR(IF(ISBLANK(Tabla1[[#This Row],[Actividad]]),"",$N$7),"ERROR")</f>
        <v/>
      </c>
      <c r="C43" s="199" t="str">
        <f>IFERROR(IF(ISBLANK(Tabla1[[#This Row],[Actividad]]),"",(VLOOKUP(Tabla1[[#This Row],[ID]],Tabla3[[Código único]:[Códigos Sirbe]],4,0))),$G$8)</f>
        <v/>
      </c>
      <c r="D43" s="191" t="str">
        <f>IFERROR(IF(ISBLANK(Tabla1[[#This Row],[Actividad]]),"",($M$7&amp;Tabla1[[#This Row],[Valor]]&amp;Tabla1[[#This Row],[Valor2]]&amp;Tabla1[[#This Row],[Valor3]]&amp;Tabla1[[#This Row],[Valor4]])),"")</f>
        <v/>
      </c>
      <c r="E43" s="200" t="str">
        <f>IFERROR(VLOOKUP(Tabla1[[#This Row],[Actividad]],Validación!AA:AB,2,0),"")</f>
        <v/>
      </c>
      <c r="F43" s="201"/>
      <c r="G43" s="201"/>
      <c r="H43" s="201" t="str">
        <f>IFERROR(VLOOKUP(I43,Validación!W:Y,3,0),"")</f>
        <v/>
      </c>
      <c r="I43" s="201"/>
      <c r="J43" s="202" t="str">
        <f>IFERROR(VLOOKUP(Tabla1[[#This Row],[Impacto ambiental]],Validación!K:N,4,0),"")</f>
        <v/>
      </c>
      <c r="K43" s="201"/>
      <c r="L43" s="201"/>
      <c r="M43" s="203" t="str">
        <f>IFERROR(VLOOKUP(Tabla1[[#This Row],[Tipo de impacto]],Validación!$S$4:$U$5,3,0),"")</f>
        <v/>
      </c>
      <c r="N43" s="201"/>
      <c r="O43" s="204" t="str">
        <f>IFERROR(VLOOKUP(Tabla1[[#This Row],[Tipo de impacto]],Validación!S:T,2,0),"")</f>
        <v/>
      </c>
      <c r="P43" s="201"/>
      <c r="Q43" s="204" t="str">
        <f>IFERROR(VLOOKUP(Tabla1[[#This Row],[Alcance ]],Validación!$S:$T,2,0),"")</f>
        <v/>
      </c>
      <c r="R43" s="205"/>
      <c r="S43" s="204" t="str">
        <f>IFERROR(VLOOKUP(Tabla1[[#This Row],[Probabilidad]],Validación!$S:$T,2,0),"")</f>
        <v/>
      </c>
      <c r="T43" s="201"/>
      <c r="U43" s="204" t="str">
        <f>IFERROR(VLOOKUP(Tabla1[[#This Row],[Duración]],Validación!$S:$T,2,0),"")</f>
        <v/>
      </c>
      <c r="V43" s="201"/>
      <c r="W43" s="204" t="str">
        <f>IFERROR(VLOOKUP(Tabla1[[#This Row],[Recuperabilidad]],Validación!$S:$T,2,0),"")</f>
        <v/>
      </c>
      <c r="X43" s="201"/>
      <c r="Y43" s="204" t="str">
        <f>IFERROR(VLOOKUP(Tabla1[[#This Row],[Cantidad]],Validación!$S:$T,2,0),"")</f>
        <v/>
      </c>
      <c r="Z43" s="201"/>
      <c r="AA43" s="204" t="str">
        <f>IFERROR(VLOOKUP(Tabla1[[#This Row],[Normatividad]],Validación!$S:$T,2,0),"")</f>
        <v/>
      </c>
      <c r="AB43" s="204" t="str">
        <f>IFERROR(Tabla1[[#This Row],[TI]]*(Tabla1[[#This Row],[A]]*Tabla1[[#This Row],[P]]*Tabla1[[#This Row],[D]]*Tabla1[[#This Row],[R]]*Tabla1[[#This Row],[C]]*Tabla1[[#This Row],[N]]),"")</f>
        <v/>
      </c>
      <c r="AC43"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43" s="230" t="str">
        <f>IFERROR(VLOOKUP(Tabla1[[#This Row],[Aspecto ambiental]],Validación!W:X,2,0),"")</f>
        <v/>
      </c>
      <c r="AE43" s="197" t="s">
        <v>199</v>
      </c>
      <c r="AF43" s="197"/>
      <c r="AG43" s="197"/>
      <c r="AH43" s="197"/>
    </row>
    <row r="44" spans="2:34" ht="18" customHeight="1" x14ac:dyDescent="0.25">
      <c r="B44" s="198" t="str">
        <f>IFERROR(IF(ISBLANK(Tabla1[[#This Row],[Actividad]]),"",$N$7),"ERROR")</f>
        <v/>
      </c>
      <c r="C44" s="199" t="str">
        <f>IFERROR(IF(ISBLANK(Tabla1[[#This Row],[Actividad]]),"",(VLOOKUP(Tabla1[[#This Row],[ID]],Tabla3[[Código único]:[Códigos Sirbe]],4,0))),$G$8)</f>
        <v/>
      </c>
      <c r="D44" s="191" t="str">
        <f>IFERROR(IF(ISBLANK(Tabla1[[#This Row],[Actividad]]),"",($M$7&amp;Tabla1[[#This Row],[Valor]]&amp;Tabla1[[#This Row],[Valor2]]&amp;Tabla1[[#This Row],[Valor3]]&amp;Tabla1[[#This Row],[Valor4]])),"")</f>
        <v/>
      </c>
      <c r="E44" s="200" t="str">
        <f>IFERROR(VLOOKUP(Tabla1[[#This Row],[Actividad]],Validación!AA:AB,2,0),"")</f>
        <v/>
      </c>
      <c r="F44" s="201"/>
      <c r="G44" s="201"/>
      <c r="H44" s="201" t="str">
        <f>IFERROR(VLOOKUP(I44,Validación!W:Y,3,0),"")</f>
        <v/>
      </c>
      <c r="I44" s="201"/>
      <c r="J44" s="202" t="str">
        <f>IFERROR(VLOOKUP(Tabla1[[#This Row],[Impacto ambiental]],Validación!K:N,4,0),"")</f>
        <v/>
      </c>
      <c r="K44" s="201"/>
      <c r="L44" s="201"/>
      <c r="M44" s="203" t="str">
        <f>IFERROR(VLOOKUP(Tabla1[[#This Row],[Tipo de impacto]],Validación!$S$4:$U$5,3,0),"")</f>
        <v/>
      </c>
      <c r="N44" s="201"/>
      <c r="O44" s="204" t="str">
        <f>IFERROR(VLOOKUP(Tabla1[[#This Row],[Tipo de impacto]],Validación!S:T,2,0),"")</f>
        <v/>
      </c>
      <c r="P44" s="201"/>
      <c r="Q44" s="204" t="str">
        <f>IFERROR(VLOOKUP(Tabla1[[#This Row],[Alcance ]],Validación!$S:$T,2,0),"")</f>
        <v/>
      </c>
      <c r="R44" s="205"/>
      <c r="S44" s="204" t="str">
        <f>IFERROR(VLOOKUP(Tabla1[[#This Row],[Probabilidad]],Validación!$S:$T,2,0),"")</f>
        <v/>
      </c>
      <c r="T44" s="201"/>
      <c r="U44" s="204" t="str">
        <f>IFERROR(VLOOKUP(Tabla1[[#This Row],[Duración]],Validación!$S:$T,2,0),"")</f>
        <v/>
      </c>
      <c r="V44" s="201"/>
      <c r="W44" s="204" t="str">
        <f>IFERROR(VLOOKUP(Tabla1[[#This Row],[Recuperabilidad]],Validación!$S:$T,2,0),"")</f>
        <v/>
      </c>
      <c r="X44" s="201"/>
      <c r="Y44" s="204" t="str">
        <f>IFERROR(VLOOKUP(Tabla1[[#This Row],[Cantidad]],Validación!$S:$T,2,0),"")</f>
        <v/>
      </c>
      <c r="Z44" s="201"/>
      <c r="AA44" s="204" t="str">
        <f>IFERROR(VLOOKUP(Tabla1[[#This Row],[Normatividad]],Validación!$S:$T,2,0),"")</f>
        <v/>
      </c>
      <c r="AB44" s="204" t="str">
        <f>IFERROR(Tabla1[[#This Row],[TI]]*(Tabla1[[#This Row],[A]]*Tabla1[[#This Row],[P]]*Tabla1[[#This Row],[D]]*Tabla1[[#This Row],[R]]*Tabla1[[#This Row],[C]]*Tabla1[[#This Row],[N]]),"")</f>
        <v/>
      </c>
      <c r="AC44"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44" s="230" t="str">
        <f>IFERROR(VLOOKUP(Tabla1[[#This Row],[Aspecto ambiental]],Validación!W:X,2,0),"")</f>
        <v/>
      </c>
      <c r="AE44" s="197" t="s">
        <v>199</v>
      </c>
      <c r="AF44" s="197"/>
      <c r="AG44" s="197"/>
      <c r="AH44" s="197"/>
    </row>
    <row r="45" spans="2:34" ht="18" customHeight="1" x14ac:dyDescent="0.25">
      <c r="B45" s="198" t="str">
        <f>IFERROR(IF(ISBLANK(Tabla1[[#This Row],[Actividad]]),"",$N$7),"ERROR")</f>
        <v/>
      </c>
      <c r="C45" s="199" t="str">
        <f>IFERROR(IF(ISBLANK(Tabla1[[#This Row],[Actividad]]),"",(VLOOKUP(Tabla1[[#This Row],[ID]],Tabla3[[Código único]:[Códigos Sirbe]],4,0))),$G$8)</f>
        <v/>
      </c>
      <c r="D45" s="191" t="str">
        <f>IFERROR(IF(ISBLANK(Tabla1[[#This Row],[Actividad]]),"",($M$7&amp;Tabla1[[#This Row],[Valor]]&amp;Tabla1[[#This Row],[Valor2]]&amp;Tabla1[[#This Row],[Valor3]]&amp;Tabla1[[#This Row],[Valor4]])),"")</f>
        <v/>
      </c>
      <c r="E45" s="200" t="str">
        <f>IFERROR(VLOOKUP(Tabla1[[#This Row],[Actividad]],Validación!AA:AB,2,0),"")</f>
        <v/>
      </c>
      <c r="F45" s="201"/>
      <c r="G45" s="201"/>
      <c r="H45" s="201" t="str">
        <f>IFERROR(VLOOKUP(I45,Validación!W:Y,3,0),"")</f>
        <v/>
      </c>
      <c r="I45" s="201"/>
      <c r="J45" s="202" t="str">
        <f>IFERROR(VLOOKUP(Tabla1[[#This Row],[Impacto ambiental]],Validación!K:N,4,0),"")</f>
        <v/>
      </c>
      <c r="K45" s="201"/>
      <c r="L45" s="201"/>
      <c r="M45" s="203" t="str">
        <f>IFERROR(VLOOKUP(Tabla1[[#This Row],[Tipo de impacto]],Validación!$S$4:$U$5,3,0),"")</f>
        <v/>
      </c>
      <c r="N45" s="201"/>
      <c r="O45" s="204" t="str">
        <f>IFERROR(VLOOKUP(Tabla1[[#This Row],[Tipo de impacto]],Validación!S:T,2,0),"")</f>
        <v/>
      </c>
      <c r="P45" s="201"/>
      <c r="Q45" s="204" t="str">
        <f>IFERROR(VLOOKUP(Tabla1[[#This Row],[Alcance ]],Validación!$S:$T,2,0),"")</f>
        <v/>
      </c>
      <c r="R45" s="205"/>
      <c r="S45" s="204" t="str">
        <f>IFERROR(VLOOKUP(Tabla1[[#This Row],[Probabilidad]],Validación!$S:$T,2,0),"")</f>
        <v/>
      </c>
      <c r="T45" s="201"/>
      <c r="U45" s="204" t="str">
        <f>IFERROR(VLOOKUP(Tabla1[[#This Row],[Duración]],Validación!$S:$T,2,0),"")</f>
        <v/>
      </c>
      <c r="V45" s="201"/>
      <c r="W45" s="204" t="str">
        <f>IFERROR(VLOOKUP(Tabla1[[#This Row],[Recuperabilidad]],Validación!$S:$T,2,0),"")</f>
        <v/>
      </c>
      <c r="X45" s="201"/>
      <c r="Y45" s="204" t="str">
        <f>IFERROR(VLOOKUP(Tabla1[[#This Row],[Cantidad]],Validación!$S:$T,2,0),"")</f>
        <v/>
      </c>
      <c r="Z45" s="201"/>
      <c r="AA45" s="204" t="str">
        <f>IFERROR(VLOOKUP(Tabla1[[#This Row],[Normatividad]],Validación!$S:$T,2,0),"")</f>
        <v/>
      </c>
      <c r="AB45" s="204" t="str">
        <f>IFERROR(Tabla1[[#This Row],[TI]]*(Tabla1[[#This Row],[A]]*Tabla1[[#This Row],[P]]*Tabla1[[#This Row],[D]]*Tabla1[[#This Row],[R]]*Tabla1[[#This Row],[C]]*Tabla1[[#This Row],[N]]),"")</f>
        <v/>
      </c>
      <c r="AC45"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45" s="230" t="str">
        <f>IFERROR(VLOOKUP(Tabla1[[#This Row],[Aspecto ambiental]],Validación!W:X,2,0),"")</f>
        <v/>
      </c>
      <c r="AE45" s="197" t="s">
        <v>199</v>
      </c>
      <c r="AF45" s="197"/>
      <c r="AG45" s="197"/>
      <c r="AH45" s="197"/>
    </row>
    <row r="46" spans="2:34" ht="18" customHeight="1" x14ac:dyDescent="0.25">
      <c r="B46" s="198" t="str">
        <f>IFERROR(IF(ISBLANK(Tabla1[[#This Row],[Actividad]]),"",$N$7),"ERROR")</f>
        <v/>
      </c>
      <c r="C46" s="199" t="str">
        <f>IFERROR(IF(ISBLANK(Tabla1[[#This Row],[Actividad]]),"",(VLOOKUP(Tabla1[[#This Row],[ID]],Tabla3[[Código único]:[Códigos Sirbe]],4,0))),$G$8)</f>
        <v/>
      </c>
      <c r="D46" s="191" t="str">
        <f>IFERROR(IF(ISBLANK(Tabla1[[#This Row],[Actividad]]),"",($M$7&amp;Tabla1[[#This Row],[Valor]]&amp;Tabla1[[#This Row],[Valor2]]&amp;Tabla1[[#This Row],[Valor3]]&amp;Tabla1[[#This Row],[Valor4]])),"")</f>
        <v/>
      </c>
      <c r="E46" s="200" t="str">
        <f>IFERROR(VLOOKUP(Tabla1[[#This Row],[Actividad]],Validación!AA:AB,2,0),"")</f>
        <v/>
      </c>
      <c r="F46" s="201"/>
      <c r="G46" s="201"/>
      <c r="H46" s="201" t="str">
        <f>IFERROR(VLOOKUP(I46,Validación!W:Y,3,0),"")</f>
        <v/>
      </c>
      <c r="I46" s="201"/>
      <c r="J46" s="202" t="str">
        <f>IFERROR(VLOOKUP(Tabla1[[#This Row],[Impacto ambiental]],Validación!K:N,4,0),"")</f>
        <v/>
      </c>
      <c r="K46" s="201"/>
      <c r="L46" s="201"/>
      <c r="M46" s="203" t="str">
        <f>IFERROR(VLOOKUP(Tabla1[[#This Row],[Tipo de impacto]],Validación!$S$4:$U$5,3,0),"")</f>
        <v/>
      </c>
      <c r="N46" s="201"/>
      <c r="O46" s="204" t="str">
        <f>IFERROR(VLOOKUP(Tabla1[[#This Row],[Tipo de impacto]],Validación!S:T,2,0),"")</f>
        <v/>
      </c>
      <c r="P46" s="201"/>
      <c r="Q46" s="204" t="str">
        <f>IFERROR(VLOOKUP(Tabla1[[#This Row],[Alcance ]],Validación!$S:$T,2,0),"")</f>
        <v/>
      </c>
      <c r="R46" s="205"/>
      <c r="S46" s="204" t="str">
        <f>IFERROR(VLOOKUP(Tabla1[[#This Row],[Probabilidad]],Validación!$S:$T,2,0),"")</f>
        <v/>
      </c>
      <c r="T46" s="201"/>
      <c r="U46" s="204" t="str">
        <f>IFERROR(VLOOKUP(Tabla1[[#This Row],[Duración]],Validación!$S:$T,2,0),"")</f>
        <v/>
      </c>
      <c r="V46" s="201"/>
      <c r="W46" s="204" t="str">
        <f>IFERROR(VLOOKUP(Tabla1[[#This Row],[Recuperabilidad]],Validación!$S:$T,2,0),"")</f>
        <v/>
      </c>
      <c r="X46" s="201"/>
      <c r="Y46" s="204" t="str">
        <f>IFERROR(VLOOKUP(Tabla1[[#This Row],[Cantidad]],Validación!$S:$T,2,0),"")</f>
        <v/>
      </c>
      <c r="Z46" s="201"/>
      <c r="AA46" s="204" t="str">
        <f>IFERROR(VLOOKUP(Tabla1[[#This Row],[Normatividad]],Validación!$S:$T,2,0),"")</f>
        <v/>
      </c>
      <c r="AB46" s="204" t="str">
        <f>IFERROR(Tabla1[[#This Row],[TI]]*(Tabla1[[#This Row],[A]]*Tabla1[[#This Row],[P]]*Tabla1[[#This Row],[D]]*Tabla1[[#This Row],[R]]*Tabla1[[#This Row],[C]]*Tabla1[[#This Row],[N]]),"")</f>
        <v/>
      </c>
      <c r="AC46"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46" s="230" t="str">
        <f>IFERROR(VLOOKUP(Tabla1[[#This Row],[Aspecto ambiental]],Validación!W:X,2,0),"")</f>
        <v/>
      </c>
      <c r="AE46" s="197" t="s">
        <v>199</v>
      </c>
      <c r="AF46" s="197"/>
      <c r="AG46" s="197"/>
      <c r="AH46" s="197"/>
    </row>
    <row r="47" spans="2:34" ht="18" customHeight="1" x14ac:dyDescent="0.25">
      <c r="B47" s="198" t="str">
        <f>IFERROR(IF(ISBLANK(Tabla1[[#This Row],[Actividad]]),"",$N$7),"ERROR")</f>
        <v/>
      </c>
      <c r="C47" s="199" t="str">
        <f>IFERROR(IF(ISBLANK(Tabla1[[#This Row],[Actividad]]),"",(VLOOKUP(Tabla1[[#This Row],[ID]],Tabla3[[Código único]:[Códigos Sirbe]],4,0))),$G$8)</f>
        <v/>
      </c>
      <c r="D47" s="191" t="str">
        <f>IFERROR(IF(ISBLANK(Tabla1[[#This Row],[Actividad]]),"",($M$7&amp;Tabla1[[#This Row],[Valor]]&amp;Tabla1[[#This Row],[Valor2]]&amp;Tabla1[[#This Row],[Valor3]]&amp;Tabla1[[#This Row],[Valor4]])),"")</f>
        <v/>
      </c>
      <c r="E47" s="200" t="str">
        <f>IFERROR(VLOOKUP(Tabla1[[#This Row],[Actividad]],Validación!AA:AB,2,0),"")</f>
        <v/>
      </c>
      <c r="F47" s="201"/>
      <c r="G47" s="201"/>
      <c r="H47" s="201" t="str">
        <f>IFERROR(VLOOKUP(I47,Validación!W:Y,3,0),"")</f>
        <v/>
      </c>
      <c r="I47" s="201"/>
      <c r="J47" s="202" t="str">
        <f>IFERROR(VLOOKUP(Tabla1[[#This Row],[Impacto ambiental]],Validación!K:N,4,0),"")</f>
        <v/>
      </c>
      <c r="K47" s="201"/>
      <c r="L47" s="201"/>
      <c r="M47" s="203" t="str">
        <f>IFERROR(VLOOKUP(Tabla1[[#This Row],[Tipo de impacto]],Validación!$S$4:$U$5,3,0),"")</f>
        <v/>
      </c>
      <c r="N47" s="201"/>
      <c r="O47" s="204" t="str">
        <f>IFERROR(VLOOKUP(Tabla1[[#This Row],[Tipo de impacto]],Validación!S:T,2,0),"")</f>
        <v/>
      </c>
      <c r="P47" s="201"/>
      <c r="Q47" s="204" t="str">
        <f>IFERROR(VLOOKUP(Tabla1[[#This Row],[Alcance ]],Validación!$S:$T,2,0),"")</f>
        <v/>
      </c>
      <c r="R47" s="205"/>
      <c r="S47" s="204" t="str">
        <f>IFERROR(VLOOKUP(Tabla1[[#This Row],[Probabilidad]],Validación!$S:$T,2,0),"")</f>
        <v/>
      </c>
      <c r="T47" s="201"/>
      <c r="U47" s="204" t="str">
        <f>IFERROR(VLOOKUP(Tabla1[[#This Row],[Duración]],Validación!$S:$T,2,0),"")</f>
        <v/>
      </c>
      <c r="V47" s="201"/>
      <c r="W47" s="204" t="str">
        <f>IFERROR(VLOOKUP(Tabla1[[#This Row],[Recuperabilidad]],Validación!$S:$T,2,0),"")</f>
        <v/>
      </c>
      <c r="X47" s="201"/>
      <c r="Y47" s="204" t="str">
        <f>IFERROR(VLOOKUP(Tabla1[[#This Row],[Cantidad]],Validación!$S:$T,2,0),"")</f>
        <v/>
      </c>
      <c r="Z47" s="201"/>
      <c r="AA47" s="204" t="str">
        <f>IFERROR(VLOOKUP(Tabla1[[#This Row],[Normatividad]],Validación!$S:$T,2,0),"")</f>
        <v/>
      </c>
      <c r="AB47" s="204" t="str">
        <f>IFERROR(Tabla1[[#This Row],[TI]]*(Tabla1[[#This Row],[A]]*Tabla1[[#This Row],[P]]*Tabla1[[#This Row],[D]]*Tabla1[[#This Row],[R]]*Tabla1[[#This Row],[C]]*Tabla1[[#This Row],[N]]),"")</f>
        <v/>
      </c>
      <c r="AC47"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47" s="230" t="str">
        <f>IFERROR(VLOOKUP(Tabla1[[#This Row],[Aspecto ambiental]],Validación!W:X,2,0),"")</f>
        <v/>
      </c>
      <c r="AE47" s="197" t="s">
        <v>199</v>
      </c>
      <c r="AF47" s="197"/>
      <c r="AG47" s="197"/>
      <c r="AH47" s="197"/>
    </row>
    <row r="48" spans="2:34" ht="18" customHeight="1" x14ac:dyDescent="0.25">
      <c r="B48" s="198" t="str">
        <f>IFERROR(IF(ISBLANK(Tabla1[[#This Row],[Actividad]]),"",$N$7),"ERROR")</f>
        <v/>
      </c>
      <c r="C48" s="199" t="str">
        <f>IFERROR(IF(ISBLANK(Tabla1[[#This Row],[Actividad]]),"",(VLOOKUP(Tabla1[[#This Row],[ID]],Tabla3[[Código único]:[Códigos Sirbe]],4,0))),$G$8)</f>
        <v/>
      </c>
      <c r="D48" s="191" t="str">
        <f>IFERROR(IF(ISBLANK(Tabla1[[#This Row],[Actividad]]),"",($M$7&amp;Tabla1[[#This Row],[Valor]]&amp;Tabla1[[#This Row],[Valor2]]&amp;Tabla1[[#This Row],[Valor3]]&amp;Tabla1[[#This Row],[Valor4]])),"")</f>
        <v/>
      </c>
      <c r="E48" s="200" t="str">
        <f>IFERROR(VLOOKUP(Tabla1[[#This Row],[Actividad]],Validación!AA:AB,2,0),"")</f>
        <v/>
      </c>
      <c r="F48" s="201"/>
      <c r="G48" s="201"/>
      <c r="H48" s="201" t="str">
        <f>IFERROR(VLOOKUP(I48,Validación!W:Y,3,0),"")</f>
        <v/>
      </c>
      <c r="I48" s="201"/>
      <c r="J48" s="202" t="str">
        <f>IFERROR(VLOOKUP(Tabla1[[#This Row],[Impacto ambiental]],Validación!K:N,4,0),"")</f>
        <v/>
      </c>
      <c r="K48" s="201"/>
      <c r="L48" s="201"/>
      <c r="M48" s="203" t="str">
        <f>IFERROR(VLOOKUP(Tabla1[[#This Row],[Tipo de impacto]],Validación!$S$4:$U$5,3,0),"")</f>
        <v/>
      </c>
      <c r="N48" s="201"/>
      <c r="O48" s="204" t="str">
        <f>IFERROR(VLOOKUP(Tabla1[[#This Row],[Tipo de impacto]],Validación!S:T,2,0),"")</f>
        <v/>
      </c>
      <c r="P48" s="201"/>
      <c r="Q48" s="204" t="str">
        <f>IFERROR(VLOOKUP(Tabla1[[#This Row],[Alcance ]],Validación!$S:$T,2,0),"")</f>
        <v/>
      </c>
      <c r="R48" s="205"/>
      <c r="S48" s="204" t="str">
        <f>IFERROR(VLOOKUP(Tabla1[[#This Row],[Probabilidad]],Validación!$S:$T,2,0),"")</f>
        <v/>
      </c>
      <c r="T48" s="201"/>
      <c r="U48" s="204" t="str">
        <f>IFERROR(VLOOKUP(Tabla1[[#This Row],[Duración]],Validación!$S:$T,2,0),"")</f>
        <v/>
      </c>
      <c r="V48" s="201"/>
      <c r="W48" s="204" t="str">
        <f>IFERROR(VLOOKUP(Tabla1[[#This Row],[Recuperabilidad]],Validación!$S:$T,2,0),"")</f>
        <v/>
      </c>
      <c r="X48" s="201"/>
      <c r="Y48" s="204" t="str">
        <f>IFERROR(VLOOKUP(Tabla1[[#This Row],[Cantidad]],Validación!$S:$T,2,0),"")</f>
        <v/>
      </c>
      <c r="Z48" s="201"/>
      <c r="AA48" s="204" t="str">
        <f>IFERROR(VLOOKUP(Tabla1[[#This Row],[Normatividad]],Validación!$S:$T,2,0),"")</f>
        <v/>
      </c>
      <c r="AB48" s="204" t="str">
        <f>IFERROR(Tabla1[[#This Row],[TI]]*(Tabla1[[#This Row],[A]]*Tabla1[[#This Row],[P]]*Tabla1[[#This Row],[D]]*Tabla1[[#This Row],[R]]*Tabla1[[#This Row],[C]]*Tabla1[[#This Row],[N]]),"")</f>
        <v/>
      </c>
      <c r="AC48"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48" s="230" t="str">
        <f>IFERROR(VLOOKUP(Tabla1[[#This Row],[Aspecto ambiental]],Validación!W:X,2,0),"")</f>
        <v/>
      </c>
      <c r="AE48" s="197" t="s">
        <v>199</v>
      </c>
      <c r="AF48" s="197"/>
      <c r="AG48" s="197"/>
      <c r="AH48" s="197"/>
    </row>
    <row r="49" spans="2:34" ht="18" customHeight="1" x14ac:dyDescent="0.25">
      <c r="B49" s="198" t="str">
        <f>IFERROR(IF(ISBLANK(Tabla1[[#This Row],[Actividad]]),"",$N$7),"ERROR")</f>
        <v/>
      </c>
      <c r="C49" s="199" t="str">
        <f>IFERROR(IF(ISBLANK(Tabla1[[#This Row],[Actividad]]),"",(VLOOKUP(Tabla1[[#This Row],[ID]],Tabla3[[Código único]:[Códigos Sirbe]],4,0))),$G$8)</f>
        <v/>
      </c>
      <c r="D49" s="191" t="str">
        <f>IFERROR(IF(ISBLANK(Tabla1[[#This Row],[Actividad]]),"",($M$7&amp;Tabla1[[#This Row],[Valor]]&amp;Tabla1[[#This Row],[Valor2]]&amp;Tabla1[[#This Row],[Valor3]]&amp;Tabla1[[#This Row],[Valor4]])),"")</f>
        <v/>
      </c>
      <c r="E49" s="200" t="str">
        <f>IFERROR(VLOOKUP(Tabla1[[#This Row],[Actividad]],Validación!AA:AB,2,0),"")</f>
        <v/>
      </c>
      <c r="F49" s="201"/>
      <c r="G49" s="201"/>
      <c r="H49" s="201" t="str">
        <f>IFERROR(VLOOKUP(I49,Validación!W:Y,3,0),"")</f>
        <v/>
      </c>
      <c r="I49" s="201"/>
      <c r="J49" s="202" t="str">
        <f>IFERROR(VLOOKUP(Tabla1[[#This Row],[Impacto ambiental]],Validación!K:N,4,0),"")</f>
        <v/>
      </c>
      <c r="K49" s="201"/>
      <c r="L49" s="201"/>
      <c r="M49" s="203" t="str">
        <f>IFERROR(VLOOKUP(Tabla1[[#This Row],[Tipo de impacto]],Validación!$S$4:$U$5,3,0),"")</f>
        <v/>
      </c>
      <c r="N49" s="201"/>
      <c r="O49" s="204" t="str">
        <f>IFERROR(VLOOKUP(Tabla1[[#This Row],[Tipo de impacto]],Validación!S:T,2,0),"")</f>
        <v/>
      </c>
      <c r="P49" s="201"/>
      <c r="Q49" s="204" t="str">
        <f>IFERROR(VLOOKUP(Tabla1[[#This Row],[Alcance ]],Validación!$S:$T,2,0),"")</f>
        <v/>
      </c>
      <c r="R49" s="205"/>
      <c r="S49" s="204" t="str">
        <f>IFERROR(VLOOKUP(Tabla1[[#This Row],[Probabilidad]],Validación!$S:$T,2,0),"")</f>
        <v/>
      </c>
      <c r="T49" s="201"/>
      <c r="U49" s="204" t="str">
        <f>IFERROR(VLOOKUP(Tabla1[[#This Row],[Duración]],Validación!$S:$T,2,0),"")</f>
        <v/>
      </c>
      <c r="V49" s="201"/>
      <c r="W49" s="204" t="str">
        <f>IFERROR(VLOOKUP(Tabla1[[#This Row],[Recuperabilidad]],Validación!$S:$T,2,0),"")</f>
        <v/>
      </c>
      <c r="X49" s="201"/>
      <c r="Y49" s="204" t="str">
        <f>IFERROR(VLOOKUP(Tabla1[[#This Row],[Cantidad]],Validación!$S:$T,2,0),"")</f>
        <v/>
      </c>
      <c r="Z49" s="201"/>
      <c r="AA49" s="204" t="str">
        <f>IFERROR(VLOOKUP(Tabla1[[#This Row],[Normatividad]],Validación!$S:$T,2,0),"")</f>
        <v/>
      </c>
      <c r="AB49" s="204" t="str">
        <f>IFERROR(Tabla1[[#This Row],[TI]]*(Tabla1[[#This Row],[A]]*Tabla1[[#This Row],[P]]*Tabla1[[#This Row],[D]]*Tabla1[[#This Row],[R]]*Tabla1[[#This Row],[C]]*Tabla1[[#This Row],[N]]),"")</f>
        <v/>
      </c>
      <c r="AC49"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49" s="230" t="str">
        <f>IFERROR(VLOOKUP(Tabla1[[#This Row],[Aspecto ambiental]],Validación!W:X,2,0),"")</f>
        <v/>
      </c>
      <c r="AE49" s="197" t="s">
        <v>199</v>
      </c>
      <c r="AF49" s="197"/>
      <c r="AG49" s="197"/>
      <c r="AH49" s="197"/>
    </row>
    <row r="50" spans="2:34" ht="18" customHeight="1" x14ac:dyDescent="0.25">
      <c r="B50" s="198" t="str">
        <f>IFERROR(IF(ISBLANK(Tabla1[[#This Row],[Actividad]]),"",$N$7),"ERROR")</f>
        <v/>
      </c>
      <c r="C50" s="199" t="str">
        <f>IFERROR(IF(ISBLANK(Tabla1[[#This Row],[Actividad]]),"",(VLOOKUP(Tabla1[[#This Row],[ID]],Tabla3[[Código único]:[Códigos Sirbe]],4,0))),$G$8)</f>
        <v/>
      </c>
      <c r="D50" s="191" t="str">
        <f>IFERROR(IF(ISBLANK(Tabla1[[#This Row],[Actividad]]),"",($M$7&amp;Tabla1[[#This Row],[Valor]]&amp;Tabla1[[#This Row],[Valor2]]&amp;Tabla1[[#This Row],[Valor3]]&amp;Tabla1[[#This Row],[Valor4]])),"")</f>
        <v/>
      </c>
      <c r="E50" s="200" t="str">
        <f>IFERROR(VLOOKUP(Tabla1[[#This Row],[Actividad]],Validación!AA:AB,2,0),"")</f>
        <v/>
      </c>
      <c r="F50" s="201"/>
      <c r="G50" s="201"/>
      <c r="H50" s="201" t="str">
        <f>IFERROR(VLOOKUP(I50,Validación!W:Y,3,0),"")</f>
        <v/>
      </c>
      <c r="I50" s="201"/>
      <c r="J50" s="202" t="str">
        <f>IFERROR(VLOOKUP(Tabla1[[#This Row],[Impacto ambiental]],Validación!K:N,4,0),"")</f>
        <v/>
      </c>
      <c r="K50" s="201"/>
      <c r="L50" s="201"/>
      <c r="M50" s="203" t="str">
        <f>IFERROR(VLOOKUP(Tabla1[[#This Row],[Tipo de impacto]],Validación!$S$4:$U$5,3,0),"")</f>
        <v/>
      </c>
      <c r="N50" s="201"/>
      <c r="O50" s="204" t="str">
        <f>IFERROR(VLOOKUP(Tabla1[[#This Row],[Tipo de impacto]],Validación!S:T,2,0),"")</f>
        <v/>
      </c>
      <c r="P50" s="201"/>
      <c r="Q50" s="204" t="str">
        <f>IFERROR(VLOOKUP(Tabla1[[#This Row],[Alcance ]],Validación!$S:$T,2,0),"")</f>
        <v/>
      </c>
      <c r="R50" s="205"/>
      <c r="S50" s="204" t="str">
        <f>IFERROR(VLOOKUP(Tabla1[[#This Row],[Probabilidad]],Validación!$S:$T,2,0),"")</f>
        <v/>
      </c>
      <c r="T50" s="201"/>
      <c r="U50" s="204" t="str">
        <f>IFERROR(VLOOKUP(Tabla1[[#This Row],[Duración]],Validación!$S:$T,2,0),"")</f>
        <v/>
      </c>
      <c r="V50" s="201"/>
      <c r="W50" s="204" t="str">
        <f>IFERROR(VLOOKUP(Tabla1[[#This Row],[Recuperabilidad]],Validación!$S:$T,2,0),"")</f>
        <v/>
      </c>
      <c r="X50" s="201"/>
      <c r="Y50" s="204" t="str">
        <f>IFERROR(VLOOKUP(Tabla1[[#This Row],[Cantidad]],Validación!$S:$T,2,0),"")</f>
        <v/>
      </c>
      <c r="Z50" s="201"/>
      <c r="AA50" s="204" t="str">
        <f>IFERROR(VLOOKUP(Tabla1[[#This Row],[Normatividad]],Validación!$S:$T,2,0),"")</f>
        <v/>
      </c>
      <c r="AB50" s="204" t="str">
        <f>IFERROR(Tabla1[[#This Row],[TI]]*(Tabla1[[#This Row],[A]]*Tabla1[[#This Row],[P]]*Tabla1[[#This Row],[D]]*Tabla1[[#This Row],[R]]*Tabla1[[#This Row],[C]]*Tabla1[[#This Row],[N]]),"")</f>
        <v/>
      </c>
      <c r="AC50"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50" s="230" t="str">
        <f>IFERROR(VLOOKUP(Tabla1[[#This Row],[Aspecto ambiental]],Validación!W:X,2,0),"")</f>
        <v/>
      </c>
      <c r="AE50" s="197" t="s">
        <v>199</v>
      </c>
      <c r="AF50" s="197"/>
      <c r="AG50" s="197"/>
      <c r="AH50" s="197"/>
    </row>
    <row r="51" spans="2:34" ht="18" customHeight="1" x14ac:dyDescent="0.25">
      <c r="B51" s="198" t="str">
        <f>IFERROR(IF(ISBLANK(Tabla1[[#This Row],[Actividad]]),"",$N$7),"ERROR")</f>
        <v/>
      </c>
      <c r="C51" s="199" t="str">
        <f>IFERROR(IF(ISBLANK(Tabla1[[#This Row],[Actividad]]),"",(VLOOKUP(Tabla1[[#This Row],[ID]],Tabla3[[Código único]:[Códigos Sirbe]],4,0))),$G$8)</f>
        <v/>
      </c>
      <c r="D51" s="191" t="str">
        <f>IFERROR(IF(ISBLANK(Tabla1[[#This Row],[Actividad]]),"",($M$7&amp;Tabla1[[#This Row],[Valor]]&amp;Tabla1[[#This Row],[Valor2]]&amp;Tabla1[[#This Row],[Valor3]]&amp;Tabla1[[#This Row],[Valor4]])),"")</f>
        <v/>
      </c>
      <c r="E51" s="200" t="str">
        <f>IFERROR(VLOOKUP(Tabla1[[#This Row],[Actividad]],Validación!AA:AB,2,0),"")</f>
        <v/>
      </c>
      <c r="F51" s="201"/>
      <c r="G51" s="201"/>
      <c r="H51" s="201" t="str">
        <f>IFERROR(VLOOKUP(I51,Validación!W:Y,3,0),"")</f>
        <v/>
      </c>
      <c r="I51" s="201"/>
      <c r="J51" s="202" t="str">
        <f>IFERROR(VLOOKUP(Tabla1[[#This Row],[Impacto ambiental]],Validación!K:N,4,0),"")</f>
        <v/>
      </c>
      <c r="K51" s="201"/>
      <c r="L51" s="201"/>
      <c r="M51" s="203" t="str">
        <f>IFERROR(VLOOKUP(Tabla1[[#This Row],[Tipo de impacto]],Validación!$S$4:$U$5,3,0),"")</f>
        <v/>
      </c>
      <c r="N51" s="201"/>
      <c r="O51" s="204" t="str">
        <f>IFERROR(VLOOKUP(Tabla1[[#This Row],[Tipo de impacto]],Validación!S:T,2,0),"")</f>
        <v/>
      </c>
      <c r="P51" s="201"/>
      <c r="Q51" s="204" t="str">
        <f>IFERROR(VLOOKUP(Tabla1[[#This Row],[Alcance ]],Validación!$S:$T,2,0),"")</f>
        <v/>
      </c>
      <c r="R51" s="205"/>
      <c r="S51" s="204" t="str">
        <f>IFERROR(VLOOKUP(Tabla1[[#This Row],[Probabilidad]],Validación!$S:$T,2,0),"")</f>
        <v/>
      </c>
      <c r="T51" s="201"/>
      <c r="U51" s="204" t="str">
        <f>IFERROR(VLOOKUP(Tabla1[[#This Row],[Duración]],Validación!$S:$T,2,0),"")</f>
        <v/>
      </c>
      <c r="V51" s="201"/>
      <c r="W51" s="204" t="str">
        <f>IFERROR(VLOOKUP(Tabla1[[#This Row],[Recuperabilidad]],Validación!$S:$T,2,0),"")</f>
        <v/>
      </c>
      <c r="X51" s="201"/>
      <c r="Y51" s="204" t="str">
        <f>IFERROR(VLOOKUP(Tabla1[[#This Row],[Cantidad]],Validación!$S:$T,2,0),"")</f>
        <v/>
      </c>
      <c r="Z51" s="201"/>
      <c r="AA51" s="204" t="str">
        <f>IFERROR(VLOOKUP(Tabla1[[#This Row],[Normatividad]],Validación!$S:$T,2,0),"")</f>
        <v/>
      </c>
      <c r="AB51" s="204" t="str">
        <f>IFERROR(Tabla1[[#This Row],[TI]]*(Tabla1[[#This Row],[A]]*Tabla1[[#This Row],[P]]*Tabla1[[#This Row],[D]]*Tabla1[[#This Row],[R]]*Tabla1[[#This Row],[C]]*Tabla1[[#This Row],[N]]),"")</f>
        <v/>
      </c>
      <c r="AC51"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51" s="230" t="str">
        <f>IFERROR(VLOOKUP(Tabla1[[#This Row],[Aspecto ambiental]],Validación!W:X,2,0),"")</f>
        <v/>
      </c>
      <c r="AE51" s="197" t="s">
        <v>199</v>
      </c>
      <c r="AF51" s="197"/>
      <c r="AG51" s="197"/>
      <c r="AH51" s="197"/>
    </row>
    <row r="52" spans="2:34" ht="18" customHeight="1" x14ac:dyDescent="0.25">
      <c r="B52" s="198" t="str">
        <f>IFERROR(IF(ISBLANK(Tabla1[[#This Row],[Actividad]]),"",$N$7),"ERROR")</f>
        <v/>
      </c>
      <c r="C52" s="199" t="str">
        <f>IFERROR(IF(ISBLANK(Tabla1[[#This Row],[Actividad]]),"",(VLOOKUP(Tabla1[[#This Row],[ID]],Tabla3[[Código único]:[Códigos Sirbe]],4,0))),$G$8)</f>
        <v/>
      </c>
      <c r="D52" s="191" t="str">
        <f>IFERROR(IF(ISBLANK(Tabla1[[#This Row],[Actividad]]),"",($M$7&amp;Tabla1[[#This Row],[Valor]]&amp;Tabla1[[#This Row],[Valor2]]&amp;Tabla1[[#This Row],[Valor3]]&amp;Tabla1[[#This Row],[Valor4]])),"")</f>
        <v/>
      </c>
      <c r="E52" s="200" t="str">
        <f>IFERROR(VLOOKUP(Tabla1[[#This Row],[Actividad]],Validación!AA:AB,2,0),"")</f>
        <v/>
      </c>
      <c r="F52" s="201"/>
      <c r="G52" s="201"/>
      <c r="H52" s="201" t="str">
        <f>IFERROR(VLOOKUP(I52,Validación!W:Y,3,0),"")</f>
        <v/>
      </c>
      <c r="I52" s="201"/>
      <c r="J52" s="202" t="str">
        <f>IFERROR(VLOOKUP(Tabla1[[#This Row],[Impacto ambiental]],Validación!K:N,4,0),"")</f>
        <v/>
      </c>
      <c r="K52" s="201"/>
      <c r="L52" s="201"/>
      <c r="M52" s="203" t="str">
        <f>IFERROR(VLOOKUP(Tabla1[[#This Row],[Tipo de impacto]],Validación!$S$4:$U$5,3,0),"")</f>
        <v/>
      </c>
      <c r="N52" s="201"/>
      <c r="O52" s="204" t="str">
        <f>IFERROR(VLOOKUP(Tabla1[[#This Row],[Tipo de impacto]],Validación!S:T,2,0),"")</f>
        <v/>
      </c>
      <c r="P52" s="201"/>
      <c r="Q52" s="204" t="str">
        <f>IFERROR(VLOOKUP(Tabla1[[#This Row],[Alcance ]],Validación!$S:$T,2,0),"")</f>
        <v/>
      </c>
      <c r="R52" s="205"/>
      <c r="S52" s="204" t="str">
        <f>IFERROR(VLOOKUP(Tabla1[[#This Row],[Probabilidad]],Validación!$S:$T,2,0),"")</f>
        <v/>
      </c>
      <c r="T52" s="201"/>
      <c r="U52" s="204" t="str">
        <f>IFERROR(VLOOKUP(Tabla1[[#This Row],[Duración]],Validación!$S:$T,2,0),"")</f>
        <v/>
      </c>
      <c r="V52" s="201"/>
      <c r="W52" s="204" t="str">
        <f>IFERROR(VLOOKUP(Tabla1[[#This Row],[Recuperabilidad]],Validación!$S:$T,2,0),"")</f>
        <v/>
      </c>
      <c r="X52" s="201"/>
      <c r="Y52" s="204" t="str">
        <f>IFERROR(VLOOKUP(Tabla1[[#This Row],[Cantidad]],Validación!$S:$T,2,0),"")</f>
        <v/>
      </c>
      <c r="Z52" s="201"/>
      <c r="AA52" s="204" t="str">
        <f>IFERROR(VLOOKUP(Tabla1[[#This Row],[Normatividad]],Validación!$S:$T,2,0),"")</f>
        <v/>
      </c>
      <c r="AB52" s="204" t="str">
        <f>IFERROR(Tabla1[[#This Row],[TI]]*(Tabla1[[#This Row],[A]]*Tabla1[[#This Row],[P]]*Tabla1[[#This Row],[D]]*Tabla1[[#This Row],[R]]*Tabla1[[#This Row],[C]]*Tabla1[[#This Row],[N]]),"")</f>
        <v/>
      </c>
      <c r="AC52"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52" s="230" t="str">
        <f>IFERROR(VLOOKUP(Tabla1[[#This Row],[Aspecto ambiental]],Validación!W:X,2,0),"")</f>
        <v/>
      </c>
      <c r="AE52" s="197" t="s">
        <v>199</v>
      </c>
      <c r="AF52" s="197"/>
      <c r="AG52" s="197"/>
      <c r="AH52" s="197"/>
    </row>
    <row r="53" spans="2:34" ht="18" customHeight="1" x14ac:dyDescent="0.25">
      <c r="B53" s="198" t="str">
        <f>IFERROR(IF(ISBLANK(Tabla1[[#This Row],[Actividad]]),"",$N$7),"ERROR")</f>
        <v/>
      </c>
      <c r="C53" s="199" t="str">
        <f>IFERROR(IF(ISBLANK(Tabla1[[#This Row],[Actividad]]),"",(VLOOKUP(Tabla1[[#This Row],[ID]],Tabla3[[Código único]:[Códigos Sirbe]],4,0))),$G$8)</f>
        <v/>
      </c>
      <c r="D53" s="191" t="str">
        <f>IFERROR(IF(ISBLANK(Tabla1[[#This Row],[Actividad]]),"",($M$7&amp;Tabla1[[#This Row],[Valor]]&amp;Tabla1[[#This Row],[Valor2]]&amp;Tabla1[[#This Row],[Valor3]]&amp;Tabla1[[#This Row],[Valor4]])),"")</f>
        <v/>
      </c>
      <c r="E53" s="200" t="str">
        <f>IFERROR(VLOOKUP(Tabla1[[#This Row],[Actividad]],Validación!AA:AB,2,0),"")</f>
        <v/>
      </c>
      <c r="F53" s="201"/>
      <c r="G53" s="201"/>
      <c r="H53" s="201" t="str">
        <f>IFERROR(VLOOKUP(I53,Validación!W:Y,3,0),"")</f>
        <v/>
      </c>
      <c r="I53" s="201"/>
      <c r="J53" s="202" t="str">
        <f>IFERROR(VLOOKUP(Tabla1[[#This Row],[Impacto ambiental]],Validación!K:N,4,0),"")</f>
        <v/>
      </c>
      <c r="K53" s="201"/>
      <c r="L53" s="201"/>
      <c r="M53" s="203" t="str">
        <f>IFERROR(VLOOKUP(Tabla1[[#This Row],[Tipo de impacto]],Validación!$S$4:$U$5,3,0),"")</f>
        <v/>
      </c>
      <c r="N53" s="201"/>
      <c r="O53" s="204" t="str">
        <f>IFERROR(VLOOKUP(Tabla1[[#This Row],[Tipo de impacto]],Validación!S:T,2,0),"")</f>
        <v/>
      </c>
      <c r="P53" s="201"/>
      <c r="Q53" s="204" t="str">
        <f>IFERROR(VLOOKUP(Tabla1[[#This Row],[Alcance ]],Validación!$S:$T,2,0),"")</f>
        <v/>
      </c>
      <c r="R53" s="205"/>
      <c r="S53" s="204" t="str">
        <f>IFERROR(VLOOKUP(Tabla1[[#This Row],[Probabilidad]],Validación!$S:$T,2,0),"")</f>
        <v/>
      </c>
      <c r="T53" s="201"/>
      <c r="U53" s="204" t="str">
        <f>IFERROR(VLOOKUP(Tabla1[[#This Row],[Duración]],Validación!$S:$T,2,0),"")</f>
        <v/>
      </c>
      <c r="V53" s="201"/>
      <c r="W53" s="204" t="str">
        <f>IFERROR(VLOOKUP(Tabla1[[#This Row],[Recuperabilidad]],Validación!$S:$T,2,0),"")</f>
        <v/>
      </c>
      <c r="X53" s="201"/>
      <c r="Y53" s="204" t="str">
        <f>IFERROR(VLOOKUP(Tabla1[[#This Row],[Cantidad]],Validación!$S:$T,2,0),"")</f>
        <v/>
      </c>
      <c r="Z53" s="201"/>
      <c r="AA53" s="204" t="str">
        <f>IFERROR(VLOOKUP(Tabla1[[#This Row],[Normatividad]],Validación!$S:$T,2,0),"")</f>
        <v/>
      </c>
      <c r="AB53" s="204" t="str">
        <f>IFERROR(Tabla1[[#This Row],[TI]]*(Tabla1[[#This Row],[A]]*Tabla1[[#This Row],[P]]*Tabla1[[#This Row],[D]]*Tabla1[[#This Row],[R]]*Tabla1[[#This Row],[C]]*Tabla1[[#This Row],[N]]),"")</f>
        <v/>
      </c>
      <c r="AC53"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53" s="230" t="str">
        <f>IFERROR(VLOOKUP(Tabla1[[#This Row],[Aspecto ambiental]],Validación!W:X,2,0),"")</f>
        <v/>
      </c>
      <c r="AE53" s="197" t="s">
        <v>199</v>
      </c>
      <c r="AF53" s="197"/>
      <c r="AG53" s="197"/>
      <c r="AH53" s="197"/>
    </row>
    <row r="54" spans="2:34" ht="18" customHeight="1" x14ac:dyDescent="0.25">
      <c r="B54" s="198" t="str">
        <f>IFERROR(IF(ISBLANK(Tabla1[[#This Row],[Actividad]]),"",$N$7),"ERROR")</f>
        <v/>
      </c>
      <c r="C54" s="199" t="str">
        <f>IFERROR(IF(ISBLANK(Tabla1[[#This Row],[Actividad]]),"",(VLOOKUP(Tabla1[[#This Row],[ID]],Tabla3[[Código único]:[Códigos Sirbe]],4,0))),$G$8)</f>
        <v/>
      </c>
      <c r="D54" s="191" t="str">
        <f>IFERROR(IF(ISBLANK(Tabla1[[#This Row],[Actividad]]),"",($M$7&amp;Tabla1[[#This Row],[Valor]]&amp;Tabla1[[#This Row],[Valor2]]&amp;Tabla1[[#This Row],[Valor3]]&amp;Tabla1[[#This Row],[Valor4]])),"")</f>
        <v/>
      </c>
      <c r="E54" s="200" t="str">
        <f>IFERROR(VLOOKUP(Tabla1[[#This Row],[Actividad]],Validación!AA:AB,2,0),"")</f>
        <v/>
      </c>
      <c r="F54" s="201"/>
      <c r="G54" s="201"/>
      <c r="H54" s="201" t="str">
        <f>IFERROR(VLOOKUP(I54,Validación!W:Y,3,0),"")</f>
        <v/>
      </c>
      <c r="I54" s="201"/>
      <c r="J54" s="202" t="str">
        <f>IFERROR(VLOOKUP(Tabla1[[#This Row],[Impacto ambiental]],Validación!K:N,4,0),"")</f>
        <v/>
      </c>
      <c r="K54" s="201"/>
      <c r="L54" s="201"/>
      <c r="M54" s="203" t="str">
        <f>IFERROR(VLOOKUP(Tabla1[[#This Row],[Tipo de impacto]],Validación!$S$4:$U$5,3,0),"")</f>
        <v/>
      </c>
      <c r="N54" s="201"/>
      <c r="O54" s="204" t="str">
        <f>IFERROR(VLOOKUP(Tabla1[[#This Row],[Tipo de impacto]],Validación!S:T,2,0),"")</f>
        <v/>
      </c>
      <c r="P54" s="201"/>
      <c r="Q54" s="204" t="str">
        <f>IFERROR(VLOOKUP(Tabla1[[#This Row],[Alcance ]],Validación!$S:$T,2,0),"")</f>
        <v/>
      </c>
      <c r="R54" s="205"/>
      <c r="S54" s="204" t="str">
        <f>IFERROR(VLOOKUP(Tabla1[[#This Row],[Probabilidad]],Validación!$S:$T,2,0),"")</f>
        <v/>
      </c>
      <c r="T54" s="201"/>
      <c r="U54" s="204" t="str">
        <f>IFERROR(VLOOKUP(Tabla1[[#This Row],[Duración]],Validación!$S:$T,2,0),"")</f>
        <v/>
      </c>
      <c r="V54" s="201"/>
      <c r="W54" s="204" t="str">
        <f>IFERROR(VLOOKUP(Tabla1[[#This Row],[Recuperabilidad]],Validación!$S:$T,2,0),"")</f>
        <v/>
      </c>
      <c r="X54" s="201"/>
      <c r="Y54" s="204" t="str">
        <f>IFERROR(VLOOKUP(Tabla1[[#This Row],[Cantidad]],Validación!$S:$T,2,0),"")</f>
        <v/>
      </c>
      <c r="Z54" s="201"/>
      <c r="AA54" s="204" t="str">
        <f>IFERROR(VLOOKUP(Tabla1[[#This Row],[Normatividad]],Validación!$S:$T,2,0),"")</f>
        <v/>
      </c>
      <c r="AB54" s="204" t="str">
        <f>IFERROR(Tabla1[[#This Row],[TI]]*(Tabla1[[#This Row],[A]]*Tabla1[[#This Row],[P]]*Tabla1[[#This Row],[D]]*Tabla1[[#This Row],[R]]*Tabla1[[#This Row],[C]]*Tabla1[[#This Row],[N]]),"")</f>
        <v/>
      </c>
      <c r="AC54"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54" s="230" t="str">
        <f>IFERROR(VLOOKUP(Tabla1[[#This Row],[Aspecto ambiental]],Validación!W:X,2,0),"")</f>
        <v/>
      </c>
      <c r="AE54" s="197" t="s">
        <v>199</v>
      </c>
      <c r="AF54" s="197"/>
      <c r="AG54" s="197"/>
      <c r="AH54" s="197"/>
    </row>
    <row r="55" spans="2:34" ht="18" customHeight="1" x14ac:dyDescent="0.25">
      <c r="B55" s="198" t="str">
        <f>IFERROR(IF(ISBLANK(Tabla1[[#This Row],[Actividad]]),"",$N$7),"ERROR")</f>
        <v/>
      </c>
      <c r="C55" s="199" t="str">
        <f>IFERROR(IF(ISBLANK(Tabla1[[#This Row],[Actividad]]),"",(VLOOKUP(Tabla1[[#This Row],[ID]],Tabla3[[Código único]:[Códigos Sirbe]],4,0))),$G$8)</f>
        <v/>
      </c>
      <c r="D55" s="191" t="str">
        <f>IFERROR(IF(ISBLANK(Tabla1[[#This Row],[Actividad]]),"",($M$7&amp;Tabla1[[#This Row],[Valor]]&amp;Tabla1[[#This Row],[Valor2]]&amp;Tabla1[[#This Row],[Valor3]]&amp;Tabla1[[#This Row],[Valor4]])),"")</f>
        <v/>
      </c>
      <c r="E55" s="200" t="str">
        <f>IFERROR(VLOOKUP(Tabla1[[#This Row],[Actividad]],Validación!AA:AB,2,0),"")</f>
        <v/>
      </c>
      <c r="F55" s="201"/>
      <c r="G55" s="201"/>
      <c r="H55" s="201" t="str">
        <f>IFERROR(VLOOKUP(I55,Validación!W:Y,3,0),"")</f>
        <v/>
      </c>
      <c r="I55" s="201"/>
      <c r="J55" s="202" t="str">
        <f>IFERROR(VLOOKUP(Tabla1[[#This Row],[Impacto ambiental]],Validación!K:N,4,0),"")</f>
        <v/>
      </c>
      <c r="K55" s="201"/>
      <c r="L55" s="201"/>
      <c r="M55" s="203" t="str">
        <f>IFERROR(VLOOKUP(Tabla1[[#This Row],[Tipo de impacto]],Validación!$S$4:$U$5,3,0),"")</f>
        <v/>
      </c>
      <c r="N55" s="201"/>
      <c r="O55" s="204" t="str">
        <f>IFERROR(VLOOKUP(Tabla1[[#This Row],[Tipo de impacto]],Validación!S:T,2,0),"")</f>
        <v/>
      </c>
      <c r="P55" s="201"/>
      <c r="Q55" s="204" t="str">
        <f>IFERROR(VLOOKUP(Tabla1[[#This Row],[Alcance ]],Validación!$S:$T,2,0),"")</f>
        <v/>
      </c>
      <c r="R55" s="205"/>
      <c r="S55" s="204" t="str">
        <f>IFERROR(VLOOKUP(Tabla1[[#This Row],[Probabilidad]],Validación!$S:$T,2,0),"")</f>
        <v/>
      </c>
      <c r="T55" s="201"/>
      <c r="U55" s="204" t="str">
        <f>IFERROR(VLOOKUP(Tabla1[[#This Row],[Duración]],Validación!$S:$T,2,0),"")</f>
        <v/>
      </c>
      <c r="V55" s="201"/>
      <c r="W55" s="204" t="str">
        <f>IFERROR(VLOOKUP(Tabla1[[#This Row],[Recuperabilidad]],Validación!$S:$T,2,0),"")</f>
        <v/>
      </c>
      <c r="X55" s="201"/>
      <c r="Y55" s="204" t="str">
        <f>IFERROR(VLOOKUP(Tabla1[[#This Row],[Cantidad]],Validación!$S:$T,2,0),"")</f>
        <v/>
      </c>
      <c r="Z55" s="201"/>
      <c r="AA55" s="204" t="str">
        <f>IFERROR(VLOOKUP(Tabla1[[#This Row],[Normatividad]],Validación!$S:$T,2,0),"")</f>
        <v/>
      </c>
      <c r="AB55" s="204" t="str">
        <f>IFERROR(Tabla1[[#This Row],[TI]]*(Tabla1[[#This Row],[A]]*Tabla1[[#This Row],[P]]*Tabla1[[#This Row],[D]]*Tabla1[[#This Row],[R]]*Tabla1[[#This Row],[C]]*Tabla1[[#This Row],[N]]),"")</f>
        <v/>
      </c>
      <c r="AC55"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55" s="230" t="str">
        <f>IFERROR(VLOOKUP(Tabla1[[#This Row],[Aspecto ambiental]],Validación!W:X,2,0),"")</f>
        <v/>
      </c>
      <c r="AE55" s="197" t="s">
        <v>199</v>
      </c>
      <c r="AF55" s="197"/>
      <c r="AG55" s="197"/>
      <c r="AH55" s="197"/>
    </row>
    <row r="56" spans="2:34" ht="18" customHeight="1" x14ac:dyDescent="0.25">
      <c r="B56" s="198" t="str">
        <f>IFERROR(IF(ISBLANK(Tabla1[[#This Row],[Actividad]]),"",$N$7),"ERROR")</f>
        <v/>
      </c>
      <c r="C56" s="199" t="str">
        <f>IFERROR(IF(ISBLANK(Tabla1[[#This Row],[Actividad]]),"",(VLOOKUP(Tabla1[[#This Row],[ID]],Tabla3[[Código único]:[Códigos Sirbe]],4,0))),$G$8)</f>
        <v/>
      </c>
      <c r="D56" s="191" t="str">
        <f>IFERROR(IF(ISBLANK(Tabla1[[#This Row],[Actividad]]),"",($M$7&amp;Tabla1[[#This Row],[Valor]]&amp;Tabla1[[#This Row],[Valor2]]&amp;Tabla1[[#This Row],[Valor3]]&amp;Tabla1[[#This Row],[Valor4]])),"")</f>
        <v/>
      </c>
      <c r="E56" s="200" t="str">
        <f>IFERROR(VLOOKUP(Tabla1[[#This Row],[Actividad]],Validación!AA:AB,2,0),"")</f>
        <v/>
      </c>
      <c r="F56" s="201"/>
      <c r="G56" s="201"/>
      <c r="H56" s="201" t="str">
        <f>IFERROR(VLOOKUP(I56,Validación!W:Y,3,0),"")</f>
        <v/>
      </c>
      <c r="I56" s="201"/>
      <c r="J56" s="202" t="str">
        <f>IFERROR(VLOOKUP(Tabla1[[#This Row],[Impacto ambiental]],Validación!K:N,4,0),"")</f>
        <v/>
      </c>
      <c r="K56" s="201"/>
      <c r="L56" s="201"/>
      <c r="M56" s="203" t="str">
        <f>IFERROR(VLOOKUP(Tabla1[[#This Row],[Tipo de impacto]],Validación!$S$4:$U$5,3,0),"")</f>
        <v/>
      </c>
      <c r="N56" s="201"/>
      <c r="O56" s="204" t="str">
        <f>IFERROR(VLOOKUP(Tabla1[[#This Row],[Tipo de impacto]],Validación!S:T,2,0),"")</f>
        <v/>
      </c>
      <c r="P56" s="201"/>
      <c r="Q56" s="204" t="str">
        <f>IFERROR(VLOOKUP(Tabla1[[#This Row],[Alcance ]],Validación!$S:$T,2,0),"")</f>
        <v/>
      </c>
      <c r="R56" s="205"/>
      <c r="S56" s="204" t="str">
        <f>IFERROR(VLOOKUP(Tabla1[[#This Row],[Probabilidad]],Validación!$S:$T,2,0),"")</f>
        <v/>
      </c>
      <c r="T56" s="201"/>
      <c r="U56" s="204" t="str">
        <f>IFERROR(VLOOKUP(Tabla1[[#This Row],[Duración]],Validación!$S:$T,2,0),"")</f>
        <v/>
      </c>
      <c r="V56" s="201"/>
      <c r="W56" s="204" t="str">
        <f>IFERROR(VLOOKUP(Tabla1[[#This Row],[Recuperabilidad]],Validación!$S:$T,2,0),"")</f>
        <v/>
      </c>
      <c r="X56" s="201"/>
      <c r="Y56" s="204" t="str">
        <f>IFERROR(VLOOKUP(Tabla1[[#This Row],[Cantidad]],Validación!$S:$T,2,0),"")</f>
        <v/>
      </c>
      <c r="Z56" s="201"/>
      <c r="AA56" s="204" t="str">
        <f>IFERROR(VLOOKUP(Tabla1[[#This Row],[Normatividad]],Validación!$S:$T,2,0),"")</f>
        <v/>
      </c>
      <c r="AB56" s="204" t="str">
        <f>IFERROR(Tabla1[[#This Row],[TI]]*(Tabla1[[#This Row],[A]]*Tabla1[[#This Row],[P]]*Tabla1[[#This Row],[D]]*Tabla1[[#This Row],[R]]*Tabla1[[#This Row],[C]]*Tabla1[[#This Row],[N]]),"")</f>
        <v/>
      </c>
      <c r="AC56"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56" s="230" t="str">
        <f>IFERROR(VLOOKUP(Tabla1[[#This Row],[Aspecto ambiental]],Validación!W:X,2,0),"")</f>
        <v/>
      </c>
      <c r="AE56" s="197" t="s">
        <v>199</v>
      </c>
      <c r="AF56" s="197"/>
      <c r="AG56" s="197"/>
      <c r="AH56" s="197"/>
    </row>
    <row r="57" spans="2:34" ht="18" customHeight="1" x14ac:dyDescent="0.25">
      <c r="B57" s="198" t="str">
        <f>IFERROR(IF(ISBLANK(Tabla1[[#This Row],[Actividad]]),"",$N$7),"ERROR")</f>
        <v/>
      </c>
      <c r="C57" s="199" t="str">
        <f>IFERROR(IF(ISBLANK(Tabla1[[#This Row],[Actividad]]),"",(VLOOKUP(Tabla1[[#This Row],[ID]],Tabla3[[Código único]:[Códigos Sirbe]],4,0))),$G$8)</f>
        <v/>
      </c>
      <c r="D57" s="191" t="str">
        <f>IFERROR(IF(ISBLANK(Tabla1[[#This Row],[Actividad]]),"",($M$7&amp;Tabla1[[#This Row],[Valor]]&amp;Tabla1[[#This Row],[Valor2]]&amp;Tabla1[[#This Row],[Valor3]]&amp;Tabla1[[#This Row],[Valor4]])),"")</f>
        <v/>
      </c>
      <c r="E57" s="200" t="str">
        <f>IFERROR(VLOOKUP(Tabla1[[#This Row],[Actividad]],Validación!AA:AB,2,0),"")</f>
        <v/>
      </c>
      <c r="F57" s="201"/>
      <c r="G57" s="201"/>
      <c r="H57" s="201" t="str">
        <f>IFERROR(VLOOKUP(I57,Validación!W:Y,3,0),"")</f>
        <v/>
      </c>
      <c r="I57" s="201"/>
      <c r="J57" s="202" t="str">
        <f>IFERROR(VLOOKUP(Tabla1[[#This Row],[Impacto ambiental]],Validación!K:N,4,0),"")</f>
        <v/>
      </c>
      <c r="K57" s="201"/>
      <c r="L57" s="201"/>
      <c r="M57" s="203" t="str">
        <f>IFERROR(VLOOKUP(Tabla1[[#This Row],[Tipo de impacto]],Validación!$S$4:$U$5,3,0),"")</f>
        <v/>
      </c>
      <c r="N57" s="201"/>
      <c r="O57" s="204" t="str">
        <f>IFERROR(VLOOKUP(Tabla1[[#This Row],[Tipo de impacto]],Validación!S:T,2,0),"")</f>
        <v/>
      </c>
      <c r="P57" s="201"/>
      <c r="Q57" s="204" t="str">
        <f>IFERROR(VLOOKUP(Tabla1[[#This Row],[Alcance ]],Validación!$S:$T,2,0),"")</f>
        <v/>
      </c>
      <c r="R57" s="205"/>
      <c r="S57" s="204" t="str">
        <f>IFERROR(VLOOKUP(Tabla1[[#This Row],[Probabilidad]],Validación!$S:$T,2,0),"")</f>
        <v/>
      </c>
      <c r="T57" s="201"/>
      <c r="U57" s="204" t="str">
        <f>IFERROR(VLOOKUP(Tabla1[[#This Row],[Duración]],Validación!$S:$T,2,0),"")</f>
        <v/>
      </c>
      <c r="V57" s="201"/>
      <c r="W57" s="204" t="str">
        <f>IFERROR(VLOOKUP(Tabla1[[#This Row],[Recuperabilidad]],Validación!$S:$T,2,0),"")</f>
        <v/>
      </c>
      <c r="X57" s="201"/>
      <c r="Y57" s="204" t="str">
        <f>IFERROR(VLOOKUP(Tabla1[[#This Row],[Cantidad]],Validación!$S:$T,2,0),"")</f>
        <v/>
      </c>
      <c r="Z57" s="201"/>
      <c r="AA57" s="204" t="str">
        <f>IFERROR(VLOOKUP(Tabla1[[#This Row],[Normatividad]],Validación!$S:$T,2,0),"")</f>
        <v/>
      </c>
      <c r="AB57" s="204" t="str">
        <f>IFERROR(Tabla1[[#This Row],[TI]]*(Tabla1[[#This Row],[A]]*Tabla1[[#This Row],[P]]*Tabla1[[#This Row],[D]]*Tabla1[[#This Row],[R]]*Tabla1[[#This Row],[C]]*Tabla1[[#This Row],[N]]),"")</f>
        <v/>
      </c>
      <c r="AC57"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57" s="230" t="str">
        <f>IFERROR(VLOOKUP(Tabla1[[#This Row],[Aspecto ambiental]],Validación!W:X,2,0),"")</f>
        <v/>
      </c>
      <c r="AE57" s="197" t="s">
        <v>199</v>
      </c>
      <c r="AF57" s="197"/>
      <c r="AG57" s="197"/>
      <c r="AH57" s="197"/>
    </row>
    <row r="58" spans="2:34" ht="18" customHeight="1" x14ac:dyDescent="0.25">
      <c r="B58" s="198" t="str">
        <f>IFERROR(IF(ISBLANK(Tabla1[[#This Row],[Actividad]]),"",$N$7),"ERROR")</f>
        <v/>
      </c>
      <c r="C58" s="199" t="str">
        <f>IFERROR(IF(ISBLANK(Tabla1[[#This Row],[Actividad]]),"",(VLOOKUP(Tabla1[[#This Row],[ID]],Tabla3[[Código único]:[Códigos Sirbe]],4,0))),$G$8)</f>
        <v/>
      </c>
      <c r="D58" s="191" t="str">
        <f>IFERROR(IF(ISBLANK(Tabla1[[#This Row],[Actividad]]),"",($M$7&amp;Tabla1[[#This Row],[Valor]]&amp;Tabla1[[#This Row],[Valor2]]&amp;Tabla1[[#This Row],[Valor3]]&amp;Tabla1[[#This Row],[Valor4]])),"")</f>
        <v/>
      </c>
      <c r="E58" s="200" t="str">
        <f>IFERROR(VLOOKUP(Tabla1[[#This Row],[Actividad]],Validación!AA:AB,2,0),"")</f>
        <v/>
      </c>
      <c r="F58" s="201"/>
      <c r="G58" s="201"/>
      <c r="H58" s="201" t="str">
        <f>IFERROR(VLOOKUP(I58,Validación!W:Y,3,0),"")</f>
        <v/>
      </c>
      <c r="I58" s="201"/>
      <c r="J58" s="202" t="str">
        <f>IFERROR(VLOOKUP(Tabla1[[#This Row],[Impacto ambiental]],Validación!K:N,4,0),"")</f>
        <v/>
      </c>
      <c r="K58" s="201"/>
      <c r="L58" s="201"/>
      <c r="M58" s="203" t="str">
        <f>IFERROR(VLOOKUP(Tabla1[[#This Row],[Tipo de impacto]],Validación!$S$4:$U$5,3,0),"")</f>
        <v/>
      </c>
      <c r="N58" s="201"/>
      <c r="O58" s="204" t="str">
        <f>IFERROR(VLOOKUP(Tabla1[[#This Row],[Tipo de impacto]],Validación!S:T,2,0),"")</f>
        <v/>
      </c>
      <c r="P58" s="201"/>
      <c r="Q58" s="204" t="str">
        <f>IFERROR(VLOOKUP(Tabla1[[#This Row],[Alcance ]],Validación!$S:$T,2,0),"")</f>
        <v/>
      </c>
      <c r="R58" s="205"/>
      <c r="S58" s="204" t="str">
        <f>IFERROR(VLOOKUP(Tabla1[[#This Row],[Probabilidad]],Validación!$S:$T,2,0),"")</f>
        <v/>
      </c>
      <c r="T58" s="201"/>
      <c r="U58" s="204" t="str">
        <f>IFERROR(VLOOKUP(Tabla1[[#This Row],[Duración]],Validación!$S:$T,2,0),"")</f>
        <v/>
      </c>
      <c r="V58" s="201"/>
      <c r="W58" s="204" t="str">
        <f>IFERROR(VLOOKUP(Tabla1[[#This Row],[Recuperabilidad]],Validación!$S:$T,2,0),"")</f>
        <v/>
      </c>
      <c r="X58" s="201"/>
      <c r="Y58" s="204" t="str">
        <f>IFERROR(VLOOKUP(Tabla1[[#This Row],[Cantidad]],Validación!$S:$T,2,0),"")</f>
        <v/>
      </c>
      <c r="Z58" s="201"/>
      <c r="AA58" s="204" t="str">
        <f>IFERROR(VLOOKUP(Tabla1[[#This Row],[Normatividad]],Validación!$S:$T,2,0),"")</f>
        <v/>
      </c>
      <c r="AB58" s="204" t="str">
        <f>IFERROR(Tabla1[[#This Row],[TI]]*(Tabla1[[#This Row],[A]]*Tabla1[[#This Row],[P]]*Tabla1[[#This Row],[D]]*Tabla1[[#This Row],[R]]*Tabla1[[#This Row],[C]]*Tabla1[[#This Row],[N]]),"")</f>
        <v/>
      </c>
      <c r="AC58"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58" s="230" t="str">
        <f>IFERROR(VLOOKUP(Tabla1[[#This Row],[Aspecto ambiental]],Validación!W:X,2,0),"")</f>
        <v/>
      </c>
      <c r="AE58" s="197" t="s">
        <v>199</v>
      </c>
      <c r="AF58" s="197"/>
      <c r="AG58" s="197"/>
      <c r="AH58" s="197"/>
    </row>
    <row r="59" spans="2:34" ht="18" customHeight="1" x14ac:dyDescent="0.25">
      <c r="B59" s="198" t="str">
        <f>IFERROR(IF(ISBLANK(Tabla1[[#This Row],[Actividad]]),"",$N$7),"ERROR")</f>
        <v/>
      </c>
      <c r="C59" s="199" t="str">
        <f>IFERROR(IF(ISBLANK(Tabla1[[#This Row],[Actividad]]),"",(VLOOKUP(Tabla1[[#This Row],[ID]],Tabla3[[Código único]:[Códigos Sirbe]],4,0))),$G$8)</f>
        <v/>
      </c>
      <c r="D59" s="191" t="str">
        <f>IFERROR(IF(ISBLANK(Tabla1[[#This Row],[Actividad]]),"",($M$7&amp;Tabla1[[#This Row],[Valor]]&amp;Tabla1[[#This Row],[Valor2]]&amp;Tabla1[[#This Row],[Valor3]]&amp;Tabla1[[#This Row],[Valor4]])),"")</f>
        <v/>
      </c>
      <c r="E59" s="200" t="str">
        <f>IFERROR(VLOOKUP(Tabla1[[#This Row],[Actividad]],Validación!AA:AB,2,0),"")</f>
        <v/>
      </c>
      <c r="F59" s="201"/>
      <c r="G59" s="201"/>
      <c r="H59" s="201" t="str">
        <f>IFERROR(VLOOKUP(I59,Validación!W:Y,3,0),"")</f>
        <v/>
      </c>
      <c r="I59" s="201"/>
      <c r="J59" s="202" t="str">
        <f>IFERROR(VLOOKUP(Tabla1[[#This Row],[Impacto ambiental]],Validación!K:N,4,0),"")</f>
        <v/>
      </c>
      <c r="K59" s="201"/>
      <c r="L59" s="201"/>
      <c r="M59" s="203" t="str">
        <f>IFERROR(VLOOKUP(Tabla1[[#This Row],[Tipo de impacto]],Validación!$S$4:$U$5,3,0),"")</f>
        <v/>
      </c>
      <c r="N59" s="201"/>
      <c r="O59" s="204" t="str">
        <f>IFERROR(VLOOKUP(Tabla1[[#This Row],[Tipo de impacto]],Validación!S:T,2,0),"")</f>
        <v/>
      </c>
      <c r="P59" s="201"/>
      <c r="Q59" s="204" t="str">
        <f>IFERROR(VLOOKUP(Tabla1[[#This Row],[Alcance ]],Validación!$S:$T,2,0),"")</f>
        <v/>
      </c>
      <c r="R59" s="205"/>
      <c r="S59" s="204" t="str">
        <f>IFERROR(VLOOKUP(Tabla1[[#This Row],[Probabilidad]],Validación!$S:$T,2,0),"")</f>
        <v/>
      </c>
      <c r="T59" s="201"/>
      <c r="U59" s="204" t="str">
        <f>IFERROR(VLOOKUP(Tabla1[[#This Row],[Duración]],Validación!$S:$T,2,0),"")</f>
        <v/>
      </c>
      <c r="V59" s="201"/>
      <c r="W59" s="204" t="str">
        <f>IFERROR(VLOOKUP(Tabla1[[#This Row],[Recuperabilidad]],Validación!$S:$T,2,0),"")</f>
        <v/>
      </c>
      <c r="X59" s="201"/>
      <c r="Y59" s="204" t="str">
        <f>IFERROR(VLOOKUP(Tabla1[[#This Row],[Cantidad]],Validación!$S:$T,2,0),"")</f>
        <v/>
      </c>
      <c r="Z59" s="201"/>
      <c r="AA59" s="204" t="str">
        <f>IFERROR(VLOOKUP(Tabla1[[#This Row],[Normatividad]],Validación!$S:$T,2,0),"")</f>
        <v/>
      </c>
      <c r="AB59" s="204" t="str">
        <f>IFERROR(Tabla1[[#This Row],[TI]]*(Tabla1[[#This Row],[A]]*Tabla1[[#This Row],[P]]*Tabla1[[#This Row],[D]]*Tabla1[[#This Row],[R]]*Tabla1[[#This Row],[C]]*Tabla1[[#This Row],[N]]),"")</f>
        <v/>
      </c>
      <c r="AC59"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59" s="230" t="str">
        <f>IFERROR(VLOOKUP(Tabla1[[#This Row],[Aspecto ambiental]],Validación!W:X,2,0),"")</f>
        <v/>
      </c>
      <c r="AE59" s="197" t="s">
        <v>199</v>
      </c>
      <c r="AF59" s="197"/>
      <c r="AG59" s="197"/>
      <c r="AH59" s="197"/>
    </row>
    <row r="60" spans="2:34" ht="18" customHeight="1" x14ac:dyDescent="0.25">
      <c r="B60" s="198" t="str">
        <f>IFERROR(IF(ISBLANK(Tabla1[[#This Row],[Actividad]]),"",$N$7),"ERROR")</f>
        <v/>
      </c>
      <c r="C60" s="199" t="str">
        <f>IFERROR(IF(ISBLANK(Tabla1[[#This Row],[Actividad]]),"",(VLOOKUP(Tabla1[[#This Row],[ID]],Tabla3[[Código único]:[Códigos Sirbe]],4,0))),$G$8)</f>
        <v/>
      </c>
      <c r="D60" s="191" t="str">
        <f>IFERROR(IF(ISBLANK(Tabla1[[#This Row],[Actividad]]),"",($M$7&amp;Tabla1[[#This Row],[Valor]]&amp;Tabla1[[#This Row],[Valor2]]&amp;Tabla1[[#This Row],[Valor3]]&amp;Tabla1[[#This Row],[Valor4]])),"")</f>
        <v/>
      </c>
      <c r="E60" s="200" t="str">
        <f>IFERROR(VLOOKUP(Tabla1[[#This Row],[Actividad]],Validación!AA:AB,2,0),"")</f>
        <v/>
      </c>
      <c r="F60" s="201"/>
      <c r="G60" s="201"/>
      <c r="H60" s="201" t="str">
        <f>IFERROR(VLOOKUP(I60,Validación!W:Y,3,0),"")</f>
        <v/>
      </c>
      <c r="I60" s="201"/>
      <c r="J60" s="202" t="str">
        <f>IFERROR(VLOOKUP(Tabla1[[#This Row],[Impacto ambiental]],Validación!K:N,4,0),"")</f>
        <v/>
      </c>
      <c r="K60" s="201"/>
      <c r="L60" s="201"/>
      <c r="M60" s="203" t="str">
        <f>IFERROR(VLOOKUP(Tabla1[[#This Row],[Tipo de impacto]],Validación!$S$4:$U$5,3,0),"")</f>
        <v/>
      </c>
      <c r="N60" s="201"/>
      <c r="O60" s="204" t="str">
        <f>IFERROR(VLOOKUP(Tabla1[[#This Row],[Tipo de impacto]],Validación!S:T,2,0),"")</f>
        <v/>
      </c>
      <c r="P60" s="201"/>
      <c r="Q60" s="204" t="str">
        <f>IFERROR(VLOOKUP(Tabla1[[#This Row],[Alcance ]],Validación!$S:$T,2,0),"")</f>
        <v/>
      </c>
      <c r="R60" s="205"/>
      <c r="S60" s="204" t="str">
        <f>IFERROR(VLOOKUP(Tabla1[[#This Row],[Probabilidad]],Validación!$S:$T,2,0),"")</f>
        <v/>
      </c>
      <c r="T60" s="201"/>
      <c r="U60" s="204" t="str">
        <f>IFERROR(VLOOKUP(Tabla1[[#This Row],[Duración]],Validación!$S:$T,2,0),"")</f>
        <v/>
      </c>
      <c r="V60" s="201"/>
      <c r="W60" s="204" t="str">
        <f>IFERROR(VLOOKUP(Tabla1[[#This Row],[Recuperabilidad]],Validación!$S:$T,2,0),"")</f>
        <v/>
      </c>
      <c r="X60" s="201"/>
      <c r="Y60" s="204" t="str">
        <f>IFERROR(VLOOKUP(Tabla1[[#This Row],[Cantidad]],Validación!$S:$T,2,0),"")</f>
        <v/>
      </c>
      <c r="Z60" s="201"/>
      <c r="AA60" s="204" t="str">
        <f>IFERROR(VLOOKUP(Tabla1[[#This Row],[Normatividad]],Validación!$S:$T,2,0),"")</f>
        <v/>
      </c>
      <c r="AB60" s="204" t="str">
        <f>IFERROR(Tabla1[[#This Row],[TI]]*(Tabla1[[#This Row],[A]]*Tabla1[[#This Row],[P]]*Tabla1[[#This Row],[D]]*Tabla1[[#This Row],[R]]*Tabla1[[#This Row],[C]]*Tabla1[[#This Row],[N]]),"")</f>
        <v/>
      </c>
      <c r="AC60" s="204"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60" s="230" t="str">
        <f>IFERROR(VLOOKUP(Tabla1[[#This Row],[Aspecto ambiental]],Validación!W:X,2,0),"")</f>
        <v/>
      </c>
      <c r="AE60" s="197" t="s">
        <v>199</v>
      </c>
      <c r="AF60" s="197"/>
      <c r="AG60" s="197"/>
      <c r="AH60" s="197"/>
    </row>
    <row r="61" spans="2:34" ht="18" hidden="1" customHeight="1" x14ac:dyDescent="0.25">
      <c r="B61" s="198" t="str">
        <f>IFERROR(IF(ISBLANK(Tabla1[[#This Row],[Actividad]]),"",$N$7),"ERROR")</f>
        <v/>
      </c>
      <c r="C61" s="199" t="str">
        <f>IFERROR(IF(ISBLANK(Tabla1[[#This Row],[Actividad]]),"",(VLOOKUP(Tabla1[[#This Row],[ID]],Tabla3[[Código único]:[Códigos Sirbe]],4,0))),$G$8)</f>
        <v/>
      </c>
      <c r="D61" s="191" t="str">
        <f>IFERROR(IF(ISBLANK(Tabla1[[#This Row],[Actividad]]),"",($M$7&amp;Tabla1[[#This Row],[Valor]]&amp;Tabla1[[#This Row],[Valor2]]&amp;Tabla1[[#This Row],[Valor3]]&amp;Tabla1[[#This Row],[Valor4]])),"")</f>
        <v/>
      </c>
      <c r="E61" s="200" t="str">
        <f>IFERROR(VLOOKUP(Tabla1[[#This Row],[Actividad]],Validación!AA:AB,2,0),"")</f>
        <v/>
      </c>
      <c r="F61" s="201"/>
      <c r="G61" s="201"/>
      <c r="H61" s="201" t="str">
        <f>IFERROR(VLOOKUP(I61,Validación!W:Y,3,0),"")</f>
        <v/>
      </c>
      <c r="I61" s="201"/>
      <c r="J61" s="202" t="str">
        <f>IFERROR(VLOOKUP(Tabla1[[#This Row],[Impacto ambiental]],Validación!K:N,4,0),"")</f>
        <v/>
      </c>
      <c r="K61" s="201"/>
      <c r="L61" s="201"/>
      <c r="M61" s="203" t="str">
        <f>IFERROR(VLOOKUP(Tabla1[[#This Row],[Tipo de impacto]],Validación!$S$4:$U$5,3,0),"")</f>
        <v/>
      </c>
      <c r="N61" s="201"/>
      <c r="O61" s="204" t="str">
        <f>IFERROR(VLOOKUP(Tabla1[[#This Row],[Tipo de impacto]],Validación!S:T,2,0),"")</f>
        <v/>
      </c>
      <c r="P61" s="201"/>
      <c r="Q61" s="204" t="str">
        <f>IFERROR(VLOOKUP(Tabla1[[#This Row],[Alcance ]],Validación!$S:$T,2,0),"")</f>
        <v/>
      </c>
      <c r="R61" s="205"/>
      <c r="S61" s="204" t="str">
        <f>IFERROR(VLOOKUP(Tabla1[[#This Row],[Probabilidad]],Validación!$S:$T,2,0),"")</f>
        <v/>
      </c>
      <c r="T61" s="201"/>
      <c r="U61" s="204" t="str">
        <f>IFERROR(VLOOKUP(Tabla1[[#This Row],[Duración]],Validación!$S:$T,2,0),"")</f>
        <v/>
      </c>
      <c r="V61" s="201"/>
      <c r="W61" s="204" t="str">
        <f>IFERROR(VLOOKUP(Tabla1[[#This Row],[Recuperabilidad]],Validación!$S:$T,2,0),"")</f>
        <v/>
      </c>
      <c r="X61" s="201"/>
      <c r="Y61" s="204" t="str">
        <f>IFERROR(VLOOKUP(Tabla1[[#This Row],[Cantidad]],Validación!$S:$T,2,0),"")</f>
        <v/>
      </c>
      <c r="Z61" s="201"/>
      <c r="AA61" s="204" t="str">
        <f>IFERROR(VLOOKUP(Tabla1[[#This Row],[Normatividad]],Validación!$S:$T,2,0),"")</f>
        <v/>
      </c>
      <c r="AB61" s="206" t="str">
        <f>IFERROR(Tabla1[[#This Row],[TI]]*(Tabla1[[#This Row],[A]]*Tabla1[[#This Row],[P]]*Tabla1[[#This Row],[D]]*Tabla1[[#This Row],[R]]*Tabla1[[#This Row],[C]]*Tabla1[[#This Row],[N]]),"")</f>
        <v/>
      </c>
      <c r="AC61"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61" s="207" t="str">
        <f>IFERROR(VLOOKUP(Tabla1[[#This Row],[Aspecto ambiental]],Validación!W:X,2,0),"")</f>
        <v/>
      </c>
      <c r="AE61" s="197" t="s">
        <v>199</v>
      </c>
      <c r="AF61" s="197"/>
      <c r="AG61" s="197"/>
      <c r="AH61" s="197"/>
    </row>
    <row r="62" spans="2:34" ht="18" hidden="1" customHeight="1" x14ac:dyDescent="0.25">
      <c r="B62" s="198" t="str">
        <f>IFERROR(IF(ISBLANK(Tabla1[[#This Row],[Actividad]]),"",$N$7),"ERROR")</f>
        <v/>
      </c>
      <c r="C62" s="199" t="str">
        <f>IFERROR(IF(ISBLANK(Tabla1[[#This Row],[Actividad]]),"",(VLOOKUP(Tabla1[[#This Row],[ID]],Tabla3[[Código único]:[Códigos Sirbe]],4,0))),$G$8)</f>
        <v/>
      </c>
      <c r="D62" s="191" t="str">
        <f>IFERROR(IF(ISBLANK(Tabla1[[#This Row],[Actividad]]),"",($M$7&amp;Tabla1[[#This Row],[Valor]]&amp;Tabla1[[#This Row],[Valor2]]&amp;Tabla1[[#This Row],[Valor3]]&amp;Tabla1[[#This Row],[Valor4]])),"")</f>
        <v/>
      </c>
      <c r="E62" s="200" t="str">
        <f>IFERROR(VLOOKUP(Tabla1[[#This Row],[Actividad]],Validación!AA:AB,2,0),"")</f>
        <v/>
      </c>
      <c r="F62" s="201"/>
      <c r="G62" s="201"/>
      <c r="H62" s="201" t="str">
        <f>IFERROR(VLOOKUP(I62,Validación!W:Y,3,0),"")</f>
        <v/>
      </c>
      <c r="I62" s="201"/>
      <c r="J62" s="202" t="str">
        <f>IFERROR(VLOOKUP(Tabla1[[#This Row],[Impacto ambiental]],Validación!K:N,4,0),"")</f>
        <v/>
      </c>
      <c r="K62" s="201"/>
      <c r="L62" s="201"/>
      <c r="M62" s="203" t="str">
        <f>IFERROR(VLOOKUP(Tabla1[[#This Row],[Tipo de impacto]],Validación!$S$4:$U$5,3,0),"")</f>
        <v/>
      </c>
      <c r="N62" s="201"/>
      <c r="O62" s="204" t="str">
        <f>IFERROR(VLOOKUP(Tabla1[[#This Row],[Tipo de impacto]],Validación!S:T,2,0),"")</f>
        <v/>
      </c>
      <c r="P62" s="201"/>
      <c r="Q62" s="204" t="str">
        <f>IFERROR(VLOOKUP(Tabla1[[#This Row],[Alcance ]],Validación!$S:$T,2,0),"")</f>
        <v/>
      </c>
      <c r="R62" s="205"/>
      <c r="S62" s="204" t="str">
        <f>IFERROR(VLOOKUP(Tabla1[[#This Row],[Probabilidad]],Validación!$S:$T,2,0),"")</f>
        <v/>
      </c>
      <c r="T62" s="201"/>
      <c r="U62" s="204" t="str">
        <f>IFERROR(VLOOKUP(Tabla1[[#This Row],[Duración]],Validación!$S:$T,2,0),"")</f>
        <v/>
      </c>
      <c r="V62" s="201"/>
      <c r="W62" s="204" t="str">
        <f>IFERROR(VLOOKUP(Tabla1[[#This Row],[Recuperabilidad]],Validación!$S:$T,2,0),"")</f>
        <v/>
      </c>
      <c r="X62" s="201"/>
      <c r="Y62" s="204" t="str">
        <f>IFERROR(VLOOKUP(Tabla1[[#This Row],[Cantidad]],Validación!$S:$T,2,0),"")</f>
        <v/>
      </c>
      <c r="Z62" s="201"/>
      <c r="AA62" s="204" t="str">
        <f>IFERROR(VLOOKUP(Tabla1[[#This Row],[Normatividad]],Validación!$S:$T,2,0),"")</f>
        <v/>
      </c>
      <c r="AB62" s="206" t="str">
        <f>IFERROR(Tabla1[[#This Row],[TI]]*(Tabla1[[#This Row],[A]]*Tabla1[[#This Row],[P]]*Tabla1[[#This Row],[D]]*Tabla1[[#This Row],[R]]*Tabla1[[#This Row],[C]]*Tabla1[[#This Row],[N]]),"")</f>
        <v/>
      </c>
      <c r="AC62"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62" s="207" t="str">
        <f>IFERROR(VLOOKUP(Tabla1[[#This Row],[Aspecto ambiental]],Validación!W:X,2,0),"")</f>
        <v/>
      </c>
      <c r="AE62" s="197" t="s">
        <v>199</v>
      </c>
      <c r="AF62" s="197"/>
      <c r="AG62" s="197"/>
      <c r="AH62" s="197"/>
    </row>
    <row r="63" spans="2:34" ht="18" hidden="1" customHeight="1" x14ac:dyDescent="0.25">
      <c r="B63" s="198" t="str">
        <f>IFERROR(IF(ISBLANK(Tabla1[[#This Row],[Actividad]]),"",$N$7),"ERROR")</f>
        <v/>
      </c>
      <c r="C63" s="199" t="str">
        <f>IFERROR(IF(ISBLANK(Tabla1[[#This Row],[Actividad]]),"",(VLOOKUP(Tabla1[[#This Row],[ID]],Tabla3[[Código único]:[Códigos Sirbe]],4,0))),$G$8)</f>
        <v/>
      </c>
      <c r="D63" s="191" t="str">
        <f>IFERROR(IF(ISBLANK(Tabla1[[#This Row],[Actividad]]),"",($M$7&amp;Tabla1[[#This Row],[Valor]]&amp;Tabla1[[#This Row],[Valor2]]&amp;Tabla1[[#This Row],[Valor3]]&amp;Tabla1[[#This Row],[Valor4]])),"")</f>
        <v/>
      </c>
      <c r="E63" s="200" t="str">
        <f>IFERROR(VLOOKUP(Tabla1[[#This Row],[Actividad]],Validación!AA:AB,2,0),"")</f>
        <v/>
      </c>
      <c r="F63" s="201"/>
      <c r="G63" s="201"/>
      <c r="H63" s="201" t="str">
        <f>IFERROR(VLOOKUP(I63,Validación!W:Y,3,0),"")</f>
        <v/>
      </c>
      <c r="I63" s="201"/>
      <c r="J63" s="202" t="str">
        <f>IFERROR(VLOOKUP(Tabla1[[#This Row],[Impacto ambiental]],Validación!K:N,4,0),"")</f>
        <v/>
      </c>
      <c r="K63" s="201"/>
      <c r="L63" s="201"/>
      <c r="M63" s="203" t="str">
        <f>IFERROR(VLOOKUP(Tabla1[[#This Row],[Tipo de impacto]],Validación!$S$4:$U$5,3,0),"")</f>
        <v/>
      </c>
      <c r="N63" s="201"/>
      <c r="O63" s="204" t="str">
        <f>IFERROR(VLOOKUP(Tabla1[[#This Row],[Tipo de impacto]],Validación!S:T,2,0),"")</f>
        <v/>
      </c>
      <c r="P63" s="201"/>
      <c r="Q63" s="204" t="str">
        <f>IFERROR(VLOOKUP(Tabla1[[#This Row],[Alcance ]],Validación!$S:$T,2,0),"")</f>
        <v/>
      </c>
      <c r="R63" s="205"/>
      <c r="S63" s="204" t="str">
        <f>IFERROR(VLOOKUP(Tabla1[[#This Row],[Probabilidad]],Validación!$S:$T,2,0),"")</f>
        <v/>
      </c>
      <c r="T63" s="201"/>
      <c r="U63" s="204" t="str">
        <f>IFERROR(VLOOKUP(Tabla1[[#This Row],[Duración]],Validación!$S:$T,2,0),"")</f>
        <v/>
      </c>
      <c r="V63" s="201"/>
      <c r="W63" s="204" t="str">
        <f>IFERROR(VLOOKUP(Tabla1[[#This Row],[Recuperabilidad]],Validación!$S:$T,2,0),"")</f>
        <v/>
      </c>
      <c r="X63" s="201"/>
      <c r="Y63" s="204" t="str">
        <f>IFERROR(VLOOKUP(Tabla1[[#This Row],[Cantidad]],Validación!$S:$T,2,0),"")</f>
        <v/>
      </c>
      <c r="Z63" s="201"/>
      <c r="AA63" s="204" t="str">
        <f>IFERROR(VLOOKUP(Tabla1[[#This Row],[Normatividad]],Validación!$S:$T,2,0),"")</f>
        <v/>
      </c>
      <c r="AB63" s="206" t="str">
        <f>IFERROR(Tabla1[[#This Row],[TI]]*(Tabla1[[#This Row],[A]]*Tabla1[[#This Row],[P]]*Tabla1[[#This Row],[D]]*Tabla1[[#This Row],[R]]*Tabla1[[#This Row],[C]]*Tabla1[[#This Row],[N]]),"")</f>
        <v/>
      </c>
      <c r="AC63"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63" s="207" t="str">
        <f>IFERROR(VLOOKUP(Tabla1[[#This Row],[Aspecto ambiental]],Validación!W:X,2,0),"")</f>
        <v/>
      </c>
      <c r="AE63" s="197" t="s">
        <v>199</v>
      </c>
      <c r="AF63" s="197"/>
      <c r="AG63" s="197"/>
      <c r="AH63" s="197"/>
    </row>
    <row r="64" spans="2:34" ht="18" hidden="1" customHeight="1" x14ac:dyDescent="0.25">
      <c r="B64" s="198" t="str">
        <f>IFERROR(IF(ISBLANK(Tabla1[[#This Row],[Actividad]]),"",$N$7),"ERROR")</f>
        <v/>
      </c>
      <c r="C64" s="199" t="str">
        <f>IFERROR(IF(ISBLANK(Tabla1[[#This Row],[Actividad]]),"",(VLOOKUP(Tabla1[[#This Row],[ID]],Tabla3[[Código único]:[Códigos Sirbe]],4,0))),$G$8)</f>
        <v/>
      </c>
      <c r="D64" s="191" t="str">
        <f>IFERROR(IF(ISBLANK(Tabla1[[#This Row],[Actividad]]),"",($M$7&amp;Tabla1[[#This Row],[Valor]]&amp;Tabla1[[#This Row],[Valor2]]&amp;Tabla1[[#This Row],[Valor3]]&amp;Tabla1[[#This Row],[Valor4]])),"")</f>
        <v/>
      </c>
      <c r="E64" s="200" t="str">
        <f>IFERROR(VLOOKUP(Tabla1[[#This Row],[Actividad]],Validación!AA:AB,2,0),"")</f>
        <v/>
      </c>
      <c r="F64" s="201"/>
      <c r="G64" s="201"/>
      <c r="H64" s="201" t="str">
        <f>IFERROR(VLOOKUP(I64,Validación!W:Y,3,0),"")</f>
        <v/>
      </c>
      <c r="I64" s="201"/>
      <c r="J64" s="202" t="str">
        <f>IFERROR(VLOOKUP(Tabla1[[#This Row],[Impacto ambiental]],Validación!K:N,4,0),"")</f>
        <v/>
      </c>
      <c r="K64" s="201"/>
      <c r="L64" s="201"/>
      <c r="M64" s="203" t="str">
        <f>IFERROR(VLOOKUP(Tabla1[[#This Row],[Tipo de impacto]],Validación!$S$4:$U$5,3,0),"")</f>
        <v/>
      </c>
      <c r="N64" s="201"/>
      <c r="O64" s="204" t="str">
        <f>IFERROR(VLOOKUP(Tabla1[[#This Row],[Tipo de impacto]],Validación!S:T,2,0),"")</f>
        <v/>
      </c>
      <c r="P64" s="201"/>
      <c r="Q64" s="204" t="str">
        <f>IFERROR(VLOOKUP(Tabla1[[#This Row],[Alcance ]],Validación!$S:$T,2,0),"")</f>
        <v/>
      </c>
      <c r="R64" s="205"/>
      <c r="S64" s="204" t="str">
        <f>IFERROR(VLOOKUP(Tabla1[[#This Row],[Probabilidad]],Validación!$S:$T,2,0),"")</f>
        <v/>
      </c>
      <c r="T64" s="201"/>
      <c r="U64" s="204" t="str">
        <f>IFERROR(VLOOKUP(Tabla1[[#This Row],[Duración]],Validación!$S:$T,2,0),"")</f>
        <v/>
      </c>
      <c r="V64" s="201"/>
      <c r="W64" s="204" t="str">
        <f>IFERROR(VLOOKUP(Tabla1[[#This Row],[Recuperabilidad]],Validación!$S:$T,2,0),"")</f>
        <v/>
      </c>
      <c r="X64" s="201"/>
      <c r="Y64" s="204" t="str">
        <f>IFERROR(VLOOKUP(Tabla1[[#This Row],[Cantidad]],Validación!$S:$T,2,0),"")</f>
        <v/>
      </c>
      <c r="Z64" s="201"/>
      <c r="AA64" s="204" t="str">
        <f>IFERROR(VLOOKUP(Tabla1[[#This Row],[Normatividad]],Validación!$S:$T,2,0),"")</f>
        <v/>
      </c>
      <c r="AB64" s="206" t="str">
        <f>IFERROR(Tabla1[[#This Row],[TI]]*(Tabla1[[#This Row],[A]]*Tabla1[[#This Row],[P]]*Tabla1[[#This Row],[D]]*Tabla1[[#This Row],[R]]*Tabla1[[#This Row],[C]]*Tabla1[[#This Row],[N]]),"")</f>
        <v/>
      </c>
      <c r="AC64"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64" s="207" t="str">
        <f>IFERROR(VLOOKUP(Tabla1[[#This Row],[Aspecto ambiental]],Validación!W:X,2,0),"")</f>
        <v/>
      </c>
      <c r="AE64" s="197" t="s">
        <v>199</v>
      </c>
      <c r="AF64" s="197"/>
      <c r="AG64" s="197"/>
      <c r="AH64" s="197"/>
    </row>
    <row r="65" spans="2:34" ht="18" hidden="1" customHeight="1" x14ac:dyDescent="0.25">
      <c r="B65" s="198" t="str">
        <f>IFERROR(IF(ISBLANK(Tabla1[[#This Row],[Actividad]]),"",$N$7),"ERROR")</f>
        <v/>
      </c>
      <c r="C65" s="199" t="str">
        <f>IFERROR(IF(ISBLANK(Tabla1[[#This Row],[Actividad]]),"",(VLOOKUP(Tabla1[[#This Row],[ID]],Tabla3[[Código único]:[Códigos Sirbe]],4,0))),$G$8)</f>
        <v/>
      </c>
      <c r="D65" s="191" t="str">
        <f>IFERROR(IF(ISBLANK(Tabla1[[#This Row],[Actividad]]),"",($M$7&amp;Tabla1[[#This Row],[Valor]]&amp;Tabla1[[#This Row],[Valor2]]&amp;Tabla1[[#This Row],[Valor3]]&amp;Tabla1[[#This Row],[Valor4]])),"")</f>
        <v/>
      </c>
      <c r="E65" s="200" t="str">
        <f>IFERROR(VLOOKUP(Tabla1[[#This Row],[Actividad]],Validación!AA:AB,2,0),"")</f>
        <v/>
      </c>
      <c r="F65" s="201"/>
      <c r="G65" s="201"/>
      <c r="H65" s="201" t="str">
        <f>IFERROR(VLOOKUP(I65,Validación!W:Y,3,0),"")</f>
        <v/>
      </c>
      <c r="I65" s="201"/>
      <c r="J65" s="202" t="str">
        <f>IFERROR(VLOOKUP(Tabla1[[#This Row],[Impacto ambiental]],Validación!K:N,4,0),"")</f>
        <v/>
      </c>
      <c r="K65" s="201"/>
      <c r="L65" s="201"/>
      <c r="M65" s="203" t="str">
        <f>IFERROR(VLOOKUP(Tabla1[[#This Row],[Tipo de impacto]],Validación!$S$4:$U$5,3,0),"")</f>
        <v/>
      </c>
      <c r="N65" s="201"/>
      <c r="O65" s="204" t="str">
        <f>IFERROR(VLOOKUP(Tabla1[[#This Row],[Tipo de impacto]],Validación!S:T,2,0),"")</f>
        <v/>
      </c>
      <c r="P65" s="201"/>
      <c r="Q65" s="204" t="str">
        <f>IFERROR(VLOOKUP(Tabla1[[#This Row],[Alcance ]],Validación!$S:$T,2,0),"")</f>
        <v/>
      </c>
      <c r="R65" s="205"/>
      <c r="S65" s="204" t="str">
        <f>IFERROR(VLOOKUP(Tabla1[[#This Row],[Probabilidad]],Validación!$S:$T,2,0),"")</f>
        <v/>
      </c>
      <c r="T65" s="201"/>
      <c r="U65" s="204" t="str">
        <f>IFERROR(VLOOKUP(Tabla1[[#This Row],[Duración]],Validación!$S:$T,2,0),"")</f>
        <v/>
      </c>
      <c r="V65" s="201"/>
      <c r="W65" s="204" t="str">
        <f>IFERROR(VLOOKUP(Tabla1[[#This Row],[Recuperabilidad]],Validación!$S:$T,2,0),"")</f>
        <v/>
      </c>
      <c r="X65" s="201"/>
      <c r="Y65" s="204" t="str">
        <f>IFERROR(VLOOKUP(Tabla1[[#This Row],[Cantidad]],Validación!$S:$T,2,0),"")</f>
        <v/>
      </c>
      <c r="Z65" s="201"/>
      <c r="AA65" s="204" t="str">
        <f>IFERROR(VLOOKUP(Tabla1[[#This Row],[Normatividad]],Validación!$S:$T,2,0),"")</f>
        <v/>
      </c>
      <c r="AB65" s="206" t="str">
        <f>IFERROR(Tabla1[[#This Row],[TI]]*(Tabla1[[#This Row],[A]]*Tabla1[[#This Row],[P]]*Tabla1[[#This Row],[D]]*Tabla1[[#This Row],[R]]*Tabla1[[#This Row],[C]]*Tabla1[[#This Row],[N]]),"")</f>
        <v/>
      </c>
      <c r="AC65"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65" s="207" t="str">
        <f>IFERROR(VLOOKUP(Tabla1[[#This Row],[Aspecto ambiental]],Validación!W:X,2,0),"")</f>
        <v/>
      </c>
      <c r="AE65" s="197" t="s">
        <v>199</v>
      </c>
      <c r="AF65" s="197"/>
      <c r="AG65" s="197"/>
      <c r="AH65" s="197"/>
    </row>
    <row r="66" spans="2:34" ht="18" hidden="1" customHeight="1" x14ac:dyDescent="0.25">
      <c r="B66" s="198" t="str">
        <f>IFERROR(IF(ISBLANK(Tabla1[[#This Row],[Actividad]]),"",$N$7),"ERROR")</f>
        <v/>
      </c>
      <c r="C66" s="199" t="str">
        <f>IFERROR(IF(ISBLANK(Tabla1[[#This Row],[Actividad]]),"",(VLOOKUP(Tabla1[[#This Row],[ID]],Tabla3[[Código único]:[Códigos Sirbe]],4,0))),$G$8)</f>
        <v/>
      </c>
      <c r="D66" s="191" t="str">
        <f>IFERROR(IF(ISBLANK(Tabla1[[#This Row],[Actividad]]),"",($M$7&amp;Tabla1[[#This Row],[Valor]]&amp;Tabla1[[#This Row],[Valor2]]&amp;Tabla1[[#This Row],[Valor3]]&amp;Tabla1[[#This Row],[Valor4]])),"")</f>
        <v/>
      </c>
      <c r="E66" s="200" t="str">
        <f>IFERROR(VLOOKUP(Tabla1[[#This Row],[Actividad]],Validación!AA:AB,2,0),"")</f>
        <v/>
      </c>
      <c r="F66" s="201"/>
      <c r="G66" s="201"/>
      <c r="H66" s="201" t="str">
        <f>IFERROR(VLOOKUP(I66,Validación!W:Y,3,0),"")</f>
        <v/>
      </c>
      <c r="I66" s="201"/>
      <c r="J66" s="202" t="str">
        <f>IFERROR(VLOOKUP(Tabla1[[#This Row],[Impacto ambiental]],Validación!K:N,4,0),"")</f>
        <v/>
      </c>
      <c r="K66" s="201"/>
      <c r="L66" s="201"/>
      <c r="M66" s="203" t="str">
        <f>IFERROR(VLOOKUP(Tabla1[[#This Row],[Tipo de impacto]],Validación!$S$4:$U$5,3,0),"")</f>
        <v/>
      </c>
      <c r="N66" s="201"/>
      <c r="O66" s="204" t="str">
        <f>IFERROR(VLOOKUP(Tabla1[[#This Row],[Tipo de impacto]],Validación!S:T,2,0),"")</f>
        <v/>
      </c>
      <c r="P66" s="201"/>
      <c r="Q66" s="204" t="str">
        <f>IFERROR(VLOOKUP(Tabla1[[#This Row],[Alcance ]],Validación!$S:$T,2,0),"")</f>
        <v/>
      </c>
      <c r="R66" s="205"/>
      <c r="S66" s="204" t="str">
        <f>IFERROR(VLOOKUP(Tabla1[[#This Row],[Probabilidad]],Validación!$S:$T,2,0),"")</f>
        <v/>
      </c>
      <c r="T66" s="201"/>
      <c r="U66" s="204" t="str">
        <f>IFERROR(VLOOKUP(Tabla1[[#This Row],[Duración]],Validación!$S:$T,2,0),"")</f>
        <v/>
      </c>
      <c r="V66" s="201"/>
      <c r="W66" s="204" t="str">
        <f>IFERROR(VLOOKUP(Tabla1[[#This Row],[Recuperabilidad]],Validación!$S:$T,2,0),"")</f>
        <v/>
      </c>
      <c r="X66" s="201"/>
      <c r="Y66" s="204" t="str">
        <f>IFERROR(VLOOKUP(Tabla1[[#This Row],[Cantidad]],Validación!$S:$T,2,0),"")</f>
        <v/>
      </c>
      <c r="Z66" s="201"/>
      <c r="AA66" s="204" t="str">
        <f>IFERROR(VLOOKUP(Tabla1[[#This Row],[Normatividad]],Validación!$S:$T,2,0),"")</f>
        <v/>
      </c>
      <c r="AB66" s="206" t="str">
        <f>IFERROR(Tabla1[[#This Row],[TI]]*(Tabla1[[#This Row],[A]]*Tabla1[[#This Row],[P]]*Tabla1[[#This Row],[D]]*Tabla1[[#This Row],[R]]*Tabla1[[#This Row],[C]]*Tabla1[[#This Row],[N]]),"")</f>
        <v/>
      </c>
      <c r="AC66"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66" s="207" t="str">
        <f>IFERROR(VLOOKUP(Tabla1[[#This Row],[Aspecto ambiental]],Validación!W:X,2,0),"")</f>
        <v/>
      </c>
      <c r="AE66" s="197" t="s">
        <v>199</v>
      </c>
      <c r="AF66" s="197"/>
      <c r="AG66" s="197"/>
      <c r="AH66" s="197"/>
    </row>
    <row r="67" spans="2:34" ht="18" hidden="1" customHeight="1" x14ac:dyDescent="0.25">
      <c r="B67" s="198" t="str">
        <f>IFERROR(IF(ISBLANK(Tabla1[[#This Row],[Actividad]]),"",$N$7),"ERROR")</f>
        <v/>
      </c>
      <c r="C67" s="199" t="str">
        <f>IFERROR(IF(ISBLANK(Tabla1[[#This Row],[Actividad]]),"",(VLOOKUP(Tabla1[[#This Row],[ID]],Tabla3[[Código único]:[Códigos Sirbe]],4,0))),$G$8)</f>
        <v/>
      </c>
      <c r="D67" s="191" t="str">
        <f>IFERROR(IF(ISBLANK(Tabla1[[#This Row],[Actividad]]),"",($M$7&amp;Tabla1[[#This Row],[Valor]]&amp;Tabla1[[#This Row],[Valor2]]&amp;Tabla1[[#This Row],[Valor3]]&amp;Tabla1[[#This Row],[Valor4]])),"")</f>
        <v/>
      </c>
      <c r="E67" s="200" t="str">
        <f>IFERROR(VLOOKUP(Tabla1[[#This Row],[Actividad]],Validación!AA:AB,2,0),"")</f>
        <v/>
      </c>
      <c r="F67" s="201"/>
      <c r="G67" s="201"/>
      <c r="H67" s="201" t="str">
        <f>IFERROR(VLOOKUP(I67,Validación!W:Y,3,0),"")</f>
        <v/>
      </c>
      <c r="I67" s="201"/>
      <c r="J67" s="202" t="str">
        <f>IFERROR(VLOOKUP(Tabla1[[#This Row],[Impacto ambiental]],Validación!K:N,4,0),"")</f>
        <v/>
      </c>
      <c r="K67" s="201"/>
      <c r="L67" s="201"/>
      <c r="M67" s="203" t="str">
        <f>IFERROR(VLOOKUP(Tabla1[[#This Row],[Tipo de impacto]],Validación!$S$4:$U$5,3,0),"")</f>
        <v/>
      </c>
      <c r="N67" s="201"/>
      <c r="O67" s="204" t="str">
        <f>IFERROR(VLOOKUP(Tabla1[[#This Row],[Tipo de impacto]],Validación!S:T,2,0),"")</f>
        <v/>
      </c>
      <c r="P67" s="201"/>
      <c r="Q67" s="204" t="str">
        <f>IFERROR(VLOOKUP(Tabla1[[#This Row],[Alcance ]],Validación!$S:$T,2,0),"")</f>
        <v/>
      </c>
      <c r="R67" s="205"/>
      <c r="S67" s="204" t="str">
        <f>IFERROR(VLOOKUP(Tabla1[[#This Row],[Probabilidad]],Validación!$S:$T,2,0),"")</f>
        <v/>
      </c>
      <c r="T67" s="201"/>
      <c r="U67" s="204" t="str">
        <f>IFERROR(VLOOKUP(Tabla1[[#This Row],[Duración]],Validación!$S:$T,2,0),"")</f>
        <v/>
      </c>
      <c r="V67" s="201"/>
      <c r="W67" s="204" t="str">
        <f>IFERROR(VLOOKUP(Tabla1[[#This Row],[Recuperabilidad]],Validación!$S:$T,2,0),"")</f>
        <v/>
      </c>
      <c r="X67" s="201"/>
      <c r="Y67" s="204" t="str">
        <f>IFERROR(VLOOKUP(Tabla1[[#This Row],[Cantidad]],Validación!$S:$T,2,0),"")</f>
        <v/>
      </c>
      <c r="Z67" s="201"/>
      <c r="AA67" s="204" t="str">
        <f>IFERROR(VLOOKUP(Tabla1[[#This Row],[Normatividad]],Validación!$S:$T,2,0),"")</f>
        <v/>
      </c>
      <c r="AB67" s="206" t="str">
        <f>IFERROR(Tabla1[[#This Row],[TI]]*(Tabla1[[#This Row],[A]]*Tabla1[[#This Row],[P]]*Tabla1[[#This Row],[D]]*Tabla1[[#This Row],[R]]*Tabla1[[#This Row],[C]]*Tabla1[[#This Row],[N]]),"")</f>
        <v/>
      </c>
      <c r="AC67"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67" s="207" t="str">
        <f>IFERROR(VLOOKUP(Tabla1[[#This Row],[Aspecto ambiental]],Validación!W:X,2,0),"")</f>
        <v/>
      </c>
      <c r="AE67" s="197" t="s">
        <v>199</v>
      </c>
      <c r="AF67" s="197"/>
      <c r="AG67" s="197"/>
      <c r="AH67" s="197"/>
    </row>
    <row r="68" spans="2:34" ht="18" hidden="1" customHeight="1" x14ac:dyDescent="0.25">
      <c r="B68" s="198" t="str">
        <f>IFERROR(IF(ISBLANK(Tabla1[[#This Row],[Actividad]]),"",$N$7),"ERROR")</f>
        <v/>
      </c>
      <c r="C68" s="199" t="str">
        <f>IFERROR(IF(ISBLANK(Tabla1[[#This Row],[Actividad]]),"",(VLOOKUP(Tabla1[[#This Row],[ID]],Tabla3[[Código único]:[Códigos Sirbe]],4,0))),$G$8)</f>
        <v/>
      </c>
      <c r="D68" s="191" t="str">
        <f>IFERROR(IF(ISBLANK(Tabla1[[#This Row],[Actividad]]),"",($M$7&amp;Tabla1[[#This Row],[Valor]]&amp;Tabla1[[#This Row],[Valor2]]&amp;Tabla1[[#This Row],[Valor3]]&amp;Tabla1[[#This Row],[Valor4]])),"")</f>
        <v/>
      </c>
      <c r="E68" s="200" t="str">
        <f>IFERROR(VLOOKUP(Tabla1[[#This Row],[Actividad]],Validación!AA:AB,2,0),"")</f>
        <v/>
      </c>
      <c r="F68" s="201"/>
      <c r="G68" s="201"/>
      <c r="H68" s="201" t="str">
        <f>IFERROR(VLOOKUP(I68,Validación!W:Y,3,0),"")</f>
        <v/>
      </c>
      <c r="I68" s="201"/>
      <c r="J68" s="202" t="str">
        <f>IFERROR(VLOOKUP(Tabla1[[#This Row],[Impacto ambiental]],Validación!K:N,4,0),"")</f>
        <v/>
      </c>
      <c r="K68" s="201"/>
      <c r="L68" s="201"/>
      <c r="M68" s="203" t="str">
        <f>IFERROR(VLOOKUP(Tabla1[[#This Row],[Tipo de impacto]],Validación!$S$4:$U$5,3,0),"")</f>
        <v/>
      </c>
      <c r="N68" s="201"/>
      <c r="O68" s="204" t="str">
        <f>IFERROR(VLOOKUP(Tabla1[[#This Row],[Tipo de impacto]],Validación!S:T,2,0),"")</f>
        <v/>
      </c>
      <c r="P68" s="201"/>
      <c r="Q68" s="204" t="str">
        <f>IFERROR(VLOOKUP(Tabla1[[#This Row],[Alcance ]],Validación!$S:$T,2,0),"")</f>
        <v/>
      </c>
      <c r="R68" s="205"/>
      <c r="S68" s="204" t="str">
        <f>IFERROR(VLOOKUP(Tabla1[[#This Row],[Probabilidad]],Validación!$S:$T,2,0),"")</f>
        <v/>
      </c>
      <c r="T68" s="201"/>
      <c r="U68" s="204" t="str">
        <f>IFERROR(VLOOKUP(Tabla1[[#This Row],[Duración]],Validación!$S:$T,2,0),"")</f>
        <v/>
      </c>
      <c r="V68" s="201"/>
      <c r="W68" s="204" t="str">
        <f>IFERROR(VLOOKUP(Tabla1[[#This Row],[Recuperabilidad]],Validación!$S:$T,2,0),"")</f>
        <v/>
      </c>
      <c r="X68" s="201"/>
      <c r="Y68" s="204" t="str">
        <f>IFERROR(VLOOKUP(Tabla1[[#This Row],[Cantidad]],Validación!$S:$T,2,0),"")</f>
        <v/>
      </c>
      <c r="Z68" s="201"/>
      <c r="AA68" s="204" t="str">
        <f>IFERROR(VLOOKUP(Tabla1[[#This Row],[Normatividad]],Validación!$S:$T,2,0),"")</f>
        <v/>
      </c>
      <c r="AB68" s="206" t="str">
        <f>IFERROR(Tabla1[[#This Row],[TI]]*(Tabla1[[#This Row],[A]]*Tabla1[[#This Row],[P]]*Tabla1[[#This Row],[D]]*Tabla1[[#This Row],[R]]*Tabla1[[#This Row],[C]]*Tabla1[[#This Row],[N]]),"")</f>
        <v/>
      </c>
      <c r="AC68"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68" s="207" t="str">
        <f>IFERROR(VLOOKUP(Tabla1[[#This Row],[Aspecto ambiental]],Validación!W:X,2,0),"")</f>
        <v/>
      </c>
      <c r="AE68" s="197" t="s">
        <v>199</v>
      </c>
      <c r="AF68" s="197"/>
      <c r="AG68" s="197"/>
      <c r="AH68" s="197"/>
    </row>
    <row r="69" spans="2:34" ht="18" hidden="1" customHeight="1" x14ac:dyDescent="0.25">
      <c r="B69" s="198" t="str">
        <f>IFERROR(IF(ISBLANK(Tabla1[[#This Row],[Actividad]]),"",$N$7),"ERROR")</f>
        <v/>
      </c>
      <c r="C69" s="199" t="str">
        <f>IFERROR(IF(ISBLANK(Tabla1[[#This Row],[Actividad]]),"",(VLOOKUP(Tabla1[[#This Row],[ID]],Tabla3[[Código único]:[Códigos Sirbe]],4,0))),$G$8)</f>
        <v/>
      </c>
      <c r="D69" s="191" t="str">
        <f>IFERROR(IF(ISBLANK(Tabla1[[#This Row],[Actividad]]),"",($M$7&amp;Tabla1[[#This Row],[Valor]]&amp;Tabla1[[#This Row],[Valor2]]&amp;Tabla1[[#This Row],[Valor3]]&amp;Tabla1[[#This Row],[Valor4]])),"")</f>
        <v/>
      </c>
      <c r="E69" s="200" t="str">
        <f>IFERROR(VLOOKUP(Tabla1[[#This Row],[Actividad]],Validación!AA:AB,2,0),"")</f>
        <v/>
      </c>
      <c r="F69" s="201"/>
      <c r="G69" s="201"/>
      <c r="H69" s="201" t="str">
        <f>IFERROR(VLOOKUP(I69,Validación!W:Y,3,0),"")</f>
        <v/>
      </c>
      <c r="I69" s="201"/>
      <c r="J69" s="202" t="str">
        <f>IFERROR(VLOOKUP(Tabla1[[#This Row],[Impacto ambiental]],Validación!K:N,4,0),"")</f>
        <v/>
      </c>
      <c r="K69" s="201"/>
      <c r="L69" s="201"/>
      <c r="M69" s="203" t="str">
        <f>IFERROR(VLOOKUP(Tabla1[[#This Row],[Tipo de impacto]],Validación!$S$4:$U$5,3,0),"")</f>
        <v/>
      </c>
      <c r="N69" s="201"/>
      <c r="O69" s="204" t="str">
        <f>IFERROR(VLOOKUP(Tabla1[[#This Row],[Tipo de impacto]],Validación!S:T,2,0),"")</f>
        <v/>
      </c>
      <c r="P69" s="201"/>
      <c r="Q69" s="204" t="str">
        <f>IFERROR(VLOOKUP(Tabla1[[#This Row],[Alcance ]],Validación!$S:$T,2,0),"")</f>
        <v/>
      </c>
      <c r="R69" s="205"/>
      <c r="S69" s="204" t="str">
        <f>IFERROR(VLOOKUP(Tabla1[[#This Row],[Probabilidad]],Validación!$S:$T,2,0),"")</f>
        <v/>
      </c>
      <c r="T69" s="201"/>
      <c r="U69" s="204" t="str">
        <f>IFERROR(VLOOKUP(Tabla1[[#This Row],[Duración]],Validación!$S:$T,2,0),"")</f>
        <v/>
      </c>
      <c r="V69" s="201"/>
      <c r="W69" s="204" t="str">
        <f>IFERROR(VLOOKUP(Tabla1[[#This Row],[Recuperabilidad]],Validación!$S:$T,2,0),"")</f>
        <v/>
      </c>
      <c r="X69" s="201"/>
      <c r="Y69" s="204" t="str">
        <f>IFERROR(VLOOKUP(Tabla1[[#This Row],[Cantidad]],Validación!$S:$T,2,0),"")</f>
        <v/>
      </c>
      <c r="Z69" s="201"/>
      <c r="AA69" s="204" t="str">
        <f>IFERROR(VLOOKUP(Tabla1[[#This Row],[Normatividad]],Validación!$S:$T,2,0),"")</f>
        <v/>
      </c>
      <c r="AB69" s="206" t="str">
        <f>IFERROR(Tabla1[[#This Row],[TI]]*(Tabla1[[#This Row],[A]]*Tabla1[[#This Row],[P]]*Tabla1[[#This Row],[D]]*Tabla1[[#This Row],[R]]*Tabla1[[#This Row],[C]]*Tabla1[[#This Row],[N]]),"")</f>
        <v/>
      </c>
      <c r="AC69"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69" s="207" t="str">
        <f>IFERROR(VLOOKUP(Tabla1[[#This Row],[Aspecto ambiental]],Validación!W:X,2,0),"")</f>
        <v/>
      </c>
      <c r="AE69" s="197" t="s">
        <v>199</v>
      </c>
      <c r="AF69" s="197"/>
      <c r="AG69" s="197"/>
      <c r="AH69" s="197"/>
    </row>
    <row r="70" spans="2:34" ht="18" hidden="1" customHeight="1" x14ac:dyDescent="0.25">
      <c r="B70" s="198" t="str">
        <f>IFERROR(IF(ISBLANK(Tabla1[[#This Row],[Actividad]]),"",$N$7),"ERROR")</f>
        <v/>
      </c>
      <c r="C70" s="199" t="str">
        <f>IFERROR(IF(ISBLANK(Tabla1[[#This Row],[Actividad]]),"",(VLOOKUP(Tabla1[[#This Row],[ID]],Tabla3[[Código único]:[Códigos Sirbe]],4,0))),$G$8)</f>
        <v/>
      </c>
      <c r="D70" s="191" t="str">
        <f>IFERROR(IF(ISBLANK(Tabla1[[#This Row],[Actividad]]),"",($M$7&amp;Tabla1[[#This Row],[Valor]]&amp;Tabla1[[#This Row],[Valor2]]&amp;Tabla1[[#This Row],[Valor3]]&amp;Tabla1[[#This Row],[Valor4]])),"")</f>
        <v/>
      </c>
      <c r="E70" s="200" t="str">
        <f>IFERROR(VLOOKUP(Tabla1[[#This Row],[Actividad]],Validación!AA:AB,2,0),"")</f>
        <v/>
      </c>
      <c r="F70" s="201"/>
      <c r="G70" s="201"/>
      <c r="H70" s="201" t="str">
        <f>IFERROR(VLOOKUP(I70,Validación!W:Y,3,0),"")</f>
        <v/>
      </c>
      <c r="I70" s="201"/>
      <c r="J70" s="202" t="str">
        <f>IFERROR(VLOOKUP(Tabla1[[#This Row],[Impacto ambiental]],Validación!K:N,4,0),"")</f>
        <v/>
      </c>
      <c r="K70" s="201"/>
      <c r="L70" s="201"/>
      <c r="M70" s="203" t="str">
        <f>IFERROR(VLOOKUP(Tabla1[[#This Row],[Tipo de impacto]],Validación!$S$4:$U$5,3,0),"")</f>
        <v/>
      </c>
      <c r="N70" s="201"/>
      <c r="O70" s="204" t="str">
        <f>IFERROR(VLOOKUP(Tabla1[[#This Row],[Tipo de impacto]],Validación!S:T,2,0),"")</f>
        <v/>
      </c>
      <c r="P70" s="201"/>
      <c r="Q70" s="204" t="str">
        <f>IFERROR(VLOOKUP(Tabla1[[#This Row],[Alcance ]],Validación!$S:$T,2,0),"")</f>
        <v/>
      </c>
      <c r="R70" s="205"/>
      <c r="S70" s="204" t="str">
        <f>IFERROR(VLOOKUP(Tabla1[[#This Row],[Probabilidad]],Validación!$S:$T,2,0),"")</f>
        <v/>
      </c>
      <c r="T70" s="201"/>
      <c r="U70" s="204" t="str">
        <f>IFERROR(VLOOKUP(Tabla1[[#This Row],[Duración]],Validación!$S:$T,2,0),"")</f>
        <v/>
      </c>
      <c r="V70" s="201"/>
      <c r="W70" s="204" t="str">
        <f>IFERROR(VLOOKUP(Tabla1[[#This Row],[Recuperabilidad]],Validación!$S:$T,2,0),"")</f>
        <v/>
      </c>
      <c r="X70" s="201"/>
      <c r="Y70" s="204" t="str">
        <f>IFERROR(VLOOKUP(Tabla1[[#This Row],[Cantidad]],Validación!$S:$T,2,0),"")</f>
        <v/>
      </c>
      <c r="Z70" s="201"/>
      <c r="AA70" s="204" t="str">
        <f>IFERROR(VLOOKUP(Tabla1[[#This Row],[Normatividad]],Validación!$S:$T,2,0),"")</f>
        <v/>
      </c>
      <c r="AB70" s="206" t="str">
        <f>IFERROR(Tabla1[[#This Row],[TI]]*(Tabla1[[#This Row],[A]]*Tabla1[[#This Row],[P]]*Tabla1[[#This Row],[D]]*Tabla1[[#This Row],[R]]*Tabla1[[#This Row],[C]]*Tabla1[[#This Row],[N]]),"")</f>
        <v/>
      </c>
      <c r="AC70"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70" s="207" t="str">
        <f>IFERROR(VLOOKUP(Tabla1[[#This Row],[Aspecto ambiental]],Validación!W:X,2,0),"")</f>
        <v/>
      </c>
      <c r="AE70" s="197" t="s">
        <v>199</v>
      </c>
      <c r="AF70" s="197"/>
      <c r="AG70" s="197"/>
      <c r="AH70" s="197"/>
    </row>
    <row r="71" spans="2:34" ht="18" hidden="1" customHeight="1" x14ac:dyDescent="0.25">
      <c r="B71" s="198" t="str">
        <f>IFERROR(IF(ISBLANK(Tabla1[[#This Row],[Actividad]]),"",$N$7),"ERROR")</f>
        <v/>
      </c>
      <c r="C71" s="199" t="str">
        <f>IFERROR(IF(ISBLANK(Tabla1[[#This Row],[Actividad]]),"",(VLOOKUP(Tabla1[[#This Row],[ID]],Tabla3[[Código único]:[Códigos Sirbe]],4,0))),$G$8)</f>
        <v/>
      </c>
      <c r="D71" s="191" t="str">
        <f>IFERROR(IF(ISBLANK(Tabla1[[#This Row],[Actividad]]),"",($M$7&amp;Tabla1[[#This Row],[Valor]]&amp;Tabla1[[#This Row],[Valor2]]&amp;Tabla1[[#This Row],[Valor3]]&amp;Tabla1[[#This Row],[Valor4]])),"")</f>
        <v/>
      </c>
      <c r="E71" s="200" t="str">
        <f>IFERROR(VLOOKUP(Tabla1[[#This Row],[Actividad]],Validación!AA:AB,2,0),"")</f>
        <v/>
      </c>
      <c r="F71" s="201"/>
      <c r="G71" s="201"/>
      <c r="H71" s="201" t="str">
        <f>IFERROR(VLOOKUP(I71,Validación!W:Y,3,0),"")</f>
        <v/>
      </c>
      <c r="I71" s="201"/>
      <c r="J71" s="202" t="str">
        <f>IFERROR(VLOOKUP(Tabla1[[#This Row],[Impacto ambiental]],Validación!K:N,4,0),"")</f>
        <v/>
      </c>
      <c r="K71" s="201"/>
      <c r="L71" s="201"/>
      <c r="M71" s="203" t="str">
        <f>IFERROR(VLOOKUP(Tabla1[[#This Row],[Tipo de impacto]],Validación!$S$4:$U$5,3,0),"")</f>
        <v/>
      </c>
      <c r="N71" s="201"/>
      <c r="O71" s="204" t="str">
        <f>IFERROR(VLOOKUP(Tabla1[[#This Row],[Tipo de impacto]],Validación!S:T,2,0),"")</f>
        <v/>
      </c>
      <c r="P71" s="201"/>
      <c r="Q71" s="204" t="str">
        <f>IFERROR(VLOOKUP(Tabla1[[#This Row],[Alcance ]],Validación!$S:$T,2,0),"")</f>
        <v/>
      </c>
      <c r="R71" s="205"/>
      <c r="S71" s="204" t="str">
        <f>IFERROR(VLOOKUP(Tabla1[[#This Row],[Probabilidad]],Validación!$S:$T,2,0),"")</f>
        <v/>
      </c>
      <c r="T71" s="201"/>
      <c r="U71" s="204" t="str">
        <f>IFERROR(VLOOKUP(Tabla1[[#This Row],[Duración]],Validación!$S:$T,2,0),"")</f>
        <v/>
      </c>
      <c r="V71" s="201"/>
      <c r="W71" s="204" t="str">
        <f>IFERROR(VLOOKUP(Tabla1[[#This Row],[Recuperabilidad]],Validación!$S:$T,2,0),"")</f>
        <v/>
      </c>
      <c r="X71" s="201"/>
      <c r="Y71" s="204" t="str">
        <f>IFERROR(VLOOKUP(Tabla1[[#This Row],[Cantidad]],Validación!$S:$T,2,0),"")</f>
        <v/>
      </c>
      <c r="Z71" s="201"/>
      <c r="AA71" s="204" t="str">
        <f>IFERROR(VLOOKUP(Tabla1[[#This Row],[Normatividad]],Validación!$S:$T,2,0),"")</f>
        <v/>
      </c>
      <c r="AB71" s="206" t="str">
        <f>IFERROR(Tabla1[[#This Row],[TI]]*(Tabla1[[#This Row],[A]]*Tabla1[[#This Row],[P]]*Tabla1[[#This Row],[D]]*Tabla1[[#This Row],[R]]*Tabla1[[#This Row],[C]]*Tabla1[[#This Row],[N]]),"")</f>
        <v/>
      </c>
      <c r="AC71"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71" s="207" t="str">
        <f>IFERROR(VLOOKUP(Tabla1[[#This Row],[Aspecto ambiental]],Validación!W:X,2,0),"")</f>
        <v/>
      </c>
      <c r="AE71" s="197" t="s">
        <v>199</v>
      </c>
      <c r="AF71" s="197"/>
      <c r="AG71" s="197"/>
      <c r="AH71" s="197"/>
    </row>
    <row r="72" spans="2:34" ht="18" hidden="1" customHeight="1" x14ac:dyDescent="0.25">
      <c r="B72" s="198" t="str">
        <f>IFERROR(IF(ISBLANK(Tabla1[[#This Row],[Actividad]]),"",$N$7),"ERROR")</f>
        <v/>
      </c>
      <c r="C72" s="199" t="str">
        <f>IFERROR(IF(ISBLANK(Tabla1[[#This Row],[Actividad]]),"",(VLOOKUP(Tabla1[[#This Row],[ID]],Tabla3[[Código único]:[Códigos Sirbe]],4,0))),$G$8)</f>
        <v/>
      </c>
      <c r="D72" s="191" t="str">
        <f>IFERROR(IF(ISBLANK(Tabla1[[#This Row],[Actividad]]),"",($M$7&amp;Tabla1[[#This Row],[Valor]]&amp;Tabla1[[#This Row],[Valor2]]&amp;Tabla1[[#This Row],[Valor3]]&amp;Tabla1[[#This Row],[Valor4]])),"")</f>
        <v/>
      </c>
      <c r="E72" s="200" t="str">
        <f>IFERROR(VLOOKUP(Tabla1[[#This Row],[Actividad]],Validación!AA:AB,2,0),"")</f>
        <v/>
      </c>
      <c r="F72" s="201"/>
      <c r="G72" s="201"/>
      <c r="H72" s="201" t="str">
        <f>IFERROR(VLOOKUP(I72,Validación!W:Y,3,0),"")</f>
        <v/>
      </c>
      <c r="I72" s="201"/>
      <c r="J72" s="202" t="str">
        <f>IFERROR(VLOOKUP(Tabla1[[#This Row],[Impacto ambiental]],Validación!K:N,4,0),"")</f>
        <v/>
      </c>
      <c r="K72" s="201"/>
      <c r="L72" s="201"/>
      <c r="M72" s="203" t="str">
        <f>IFERROR(VLOOKUP(Tabla1[[#This Row],[Tipo de impacto]],Validación!$S$4:$U$5,3,0),"")</f>
        <v/>
      </c>
      <c r="N72" s="201"/>
      <c r="O72" s="204" t="str">
        <f>IFERROR(VLOOKUP(Tabla1[[#This Row],[Tipo de impacto]],Validación!S:T,2,0),"")</f>
        <v/>
      </c>
      <c r="P72" s="201"/>
      <c r="Q72" s="204" t="str">
        <f>IFERROR(VLOOKUP(Tabla1[[#This Row],[Alcance ]],Validación!$S:$T,2,0),"")</f>
        <v/>
      </c>
      <c r="R72" s="205"/>
      <c r="S72" s="204" t="str">
        <f>IFERROR(VLOOKUP(Tabla1[[#This Row],[Probabilidad]],Validación!$S:$T,2,0),"")</f>
        <v/>
      </c>
      <c r="T72" s="201"/>
      <c r="U72" s="204" t="str">
        <f>IFERROR(VLOOKUP(Tabla1[[#This Row],[Duración]],Validación!$S:$T,2,0),"")</f>
        <v/>
      </c>
      <c r="V72" s="201"/>
      <c r="W72" s="204" t="str">
        <f>IFERROR(VLOOKUP(Tabla1[[#This Row],[Recuperabilidad]],Validación!$S:$T,2,0),"")</f>
        <v/>
      </c>
      <c r="X72" s="201"/>
      <c r="Y72" s="204" t="str">
        <f>IFERROR(VLOOKUP(Tabla1[[#This Row],[Cantidad]],Validación!$S:$T,2,0),"")</f>
        <v/>
      </c>
      <c r="Z72" s="201"/>
      <c r="AA72" s="204" t="str">
        <f>IFERROR(VLOOKUP(Tabla1[[#This Row],[Normatividad]],Validación!$S:$T,2,0),"")</f>
        <v/>
      </c>
      <c r="AB72" s="206" t="str">
        <f>IFERROR(Tabla1[[#This Row],[TI]]*(Tabla1[[#This Row],[A]]*Tabla1[[#This Row],[P]]*Tabla1[[#This Row],[D]]*Tabla1[[#This Row],[R]]*Tabla1[[#This Row],[C]]*Tabla1[[#This Row],[N]]),"")</f>
        <v/>
      </c>
      <c r="AC72"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72" s="207" t="str">
        <f>IFERROR(VLOOKUP(Tabla1[[#This Row],[Aspecto ambiental]],Validación!W:X,2,0),"")</f>
        <v/>
      </c>
      <c r="AE72" s="197" t="s">
        <v>199</v>
      </c>
      <c r="AF72" s="197"/>
      <c r="AG72" s="197"/>
      <c r="AH72" s="197"/>
    </row>
    <row r="73" spans="2:34" ht="18" hidden="1" customHeight="1" x14ac:dyDescent="0.25">
      <c r="B73" s="198" t="str">
        <f>IFERROR(IF(ISBLANK(Tabla1[[#This Row],[Actividad]]),"",$N$7),"ERROR")</f>
        <v/>
      </c>
      <c r="C73" s="199" t="str">
        <f>IFERROR(IF(ISBLANK(Tabla1[[#This Row],[Actividad]]),"",(VLOOKUP(Tabla1[[#This Row],[ID]],Tabla3[[Código único]:[Códigos Sirbe]],4,0))),$G$8)</f>
        <v/>
      </c>
      <c r="D73" s="191" t="str">
        <f>IFERROR(IF(ISBLANK(Tabla1[[#This Row],[Actividad]]),"",($M$7&amp;Tabla1[[#This Row],[Valor]]&amp;Tabla1[[#This Row],[Valor2]]&amp;Tabla1[[#This Row],[Valor3]]&amp;Tabla1[[#This Row],[Valor4]])),"")</f>
        <v/>
      </c>
      <c r="E73" s="200" t="str">
        <f>IFERROR(VLOOKUP(Tabla1[[#This Row],[Actividad]],Validación!AA:AB,2,0),"")</f>
        <v/>
      </c>
      <c r="F73" s="201"/>
      <c r="G73" s="201"/>
      <c r="H73" s="201" t="str">
        <f>IFERROR(VLOOKUP(I73,Validación!W:Y,3,0),"")</f>
        <v/>
      </c>
      <c r="I73" s="201"/>
      <c r="J73" s="202" t="str">
        <f>IFERROR(VLOOKUP(Tabla1[[#This Row],[Impacto ambiental]],Validación!K:N,4,0),"")</f>
        <v/>
      </c>
      <c r="K73" s="201"/>
      <c r="L73" s="201"/>
      <c r="M73" s="203" t="str">
        <f>IFERROR(VLOOKUP(Tabla1[[#This Row],[Tipo de impacto]],Validación!$S$4:$U$5,3,0),"")</f>
        <v/>
      </c>
      <c r="N73" s="201"/>
      <c r="O73" s="204" t="str">
        <f>IFERROR(VLOOKUP(Tabla1[[#This Row],[Tipo de impacto]],Validación!S:T,2,0),"")</f>
        <v/>
      </c>
      <c r="P73" s="201"/>
      <c r="Q73" s="204" t="str">
        <f>IFERROR(VLOOKUP(Tabla1[[#This Row],[Alcance ]],Validación!$S:$T,2,0),"")</f>
        <v/>
      </c>
      <c r="R73" s="205"/>
      <c r="S73" s="204" t="str">
        <f>IFERROR(VLOOKUP(Tabla1[[#This Row],[Probabilidad]],Validación!$S:$T,2,0),"")</f>
        <v/>
      </c>
      <c r="T73" s="201"/>
      <c r="U73" s="204" t="str">
        <f>IFERROR(VLOOKUP(Tabla1[[#This Row],[Duración]],Validación!$S:$T,2,0),"")</f>
        <v/>
      </c>
      <c r="V73" s="201"/>
      <c r="W73" s="204" t="str">
        <f>IFERROR(VLOOKUP(Tabla1[[#This Row],[Recuperabilidad]],Validación!$S:$T,2,0),"")</f>
        <v/>
      </c>
      <c r="X73" s="201"/>
      <c r="Y73" s="204" t="str">
        <f>IFERROR(VLOOKUP(Tabla1[[#This Row],[Cantidad]],Validación!$S:$T,2,0),"")</f>
        <v/>
      </c>
      <c r="Z73" s="201"/>
      <c r="AA73" s="204" t="str">
        <f>IFERROR(VLOOKUP(Tabla1[[#This Row],[Normatividad]],Validación!$S:$T,2,0),"")</f>
        <v/>
      </c>
      <c r="AB73" s="206" t="str">
        <f>IFERROR(Tabla1[[#This Row],[TI]]*(Tabla1[[#This Row],[A]]*Tabla1[[#This Row],[P]]*Tabla1[[#This Row],[D]]*Tabla1[[#This Row],[R]]*Tabla1[[#This Row],[C]]*Tabla1[[#This Row],[N]]),"")</f>
        <v/>
      </c>
      <c r="AC73"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73" s="207" t="str">
        <f>IFERROR(VLOOKUP(Tabla1[[#This Row],[Aspecto ambiental]],Validación!W:X,2,0),"")</f>
        <v/>
      </c>
      <c r="AE73" s="197" t="s">
        <v>199</v>
      </c>
      <c r="AF73" s="197"/>
      <c r="AG73" s="197"/>
      <c r="AH73" s="197"/>
    </row>
    <row r="74" spans="2:34" ht="18" hidden="1" customHeight="1" x14ac:dyDescent="0.25">
      <c r="B74" s="198" t="str">
        <f>IFERROR(IF(ISBLANK(Tabla1[[#This Row],[Actividad]]),"",$N$7),"ERROR")</f>
        <v/>
      </c>
      <c r="C74" s="199" t="str">
        <f>IFERROR(IF(ISBLANK(Tabla1[[#This Row],[Actividad]]),"",(VLOOKUP(Tabla1[[#This Row],[ID]],Tabla3[[Código único]:[Códigos Sirbe]],4,0))),$G$8)</f>
        <v/>
      </c>
      <c r="D74" s="191" t="str">
        <f>IFERROR(IF(ISBLANK(Tabla1[[#This Row],[Actividad]]),"",($M$7&amp;Tabla1[[#This Row],[Valor]]&amp;Tabla1[[#This Row],[Valor2]]&amp;Tabla1[[#This Row],[Valor3]]&amp;Tabla1[[#This Row],[Valor4]])),"")</f>
        <v/>
      </c>
      <c r="E74" s="200" t="str">
        <f>IFERROR(VLOOKUP(Tabla1[[#This Row],[Actividad]],Validación!AA:AB,2,0),"")</f>
        <v/>
      </c>
      <c r="F74" s="201"/>
      <c r="G74" s="201"/>
      <c r="H74" s="201" t="str">
        <f>IFERROR(VLOOKUP(I74,Validación!W:Y,3,0),"")</f>
        <v/>
      </c>
      <c r="I74" s="201"/>
      <c r="J74" s="202" t="str">
        <f>IFERROR(VLOOKUP(Tabla1[[#This Row],[Impacto ambiental]],Validación!K:N,4,0),"")</f>
        <v/>
      </c>
      <c r="K74" s="201"/>
      <c r="L74" s="201"/>
      <c r="M74" s="203" t="str">
        <f>IFERROR(VLOOKUP(Tabla1[[#This Row],[Tipo de impacto]],Validación!$S$4:$U$5,3,0),"")</f>
        <v/>
      </c>
      <c r="N74" s="201"/>
      <c r="O74" s="204" t="str">
        <f>IFERROR(VLOOKUP(Tabla1[[#This Row],[Tipo de impacto]],Validación!S:T,2,0),"")</f>
        <v/>
      </c>
      <c r="P74" s="201"/>
      <c r="Q74" s="204" t="str">
        <f>IFERROR(VLOOKUP(Tabla1[[#This Row],[Alcance ]],Validación!$S:$T,2,0),"")</f>
        <v/>
      </c>
      <c r="R74" s="205"/>
      <c r="S74" s="204" t="str">
        <f>IFERROR(VLOOKUP(Tabla1[[#This Row],[Probabilidad]],Validación!$S:$T,2,0),"")</f>
        <v/>
      </c>
      <c r="T74" s="201"/>
      <c r="U74" s="204" t="str">
        <f>IFERROR(VLOOKUP(Tabla1[[#This Row],[Duración]],Validación!$S:$T,2,0),"")</f>
        <v/>
      </c>
      <c r="V74" s="201"/>
      <c r="W74" s="204" t="str">
        <f>IFERROR(VLOOKUP(Tabla1[[#This Row],[Recuperabilidad]],Validación!$S:$T,2,0),"")</f>
        <v/>
      </c>
      <c r="X74" s="201"/>
      <c r="Y74" s="204" t="str">
        <f>IFERROR(VLOOKUP(Tabla1[[#This Row],[Cantidad]],Validación!$S:$T,2,0),"")</f>
        <v/>
      </c>
      <c r="Z74" s="201"/>
      <c r="AA74" s="204" t="str">
        <f>IFERROR(VLOOKUP(Tabla1[[#This Row],[Normatividad]],Validación!$S:$T,2,0),"")</f>
        <v/>
      </c>
      <c r="AB74" s="206" t="str">
        <f>IFERROR(Tabla1[[#This Row],[TI]]*(Tabla1[[#This Row],[A]]*Tabla1[[#This Row],[P]]*Tabla1[[#This Row],[D]]*Tabla1[[#This Row],[R]]*Tabla1[[#This Row],[C]]*Tabla1[[#This Row],[N]]),"")</f>
        <v/>
      </c>
      <c r="AC74"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74" s="207" t="str">
        <f>IFERROR(VLOOKUP(Tabla1[[#This Row],[Aspecto ambiental]],Validación!W:X,2,0),"")</f>
        <v/>
      </c>
      <c r="AE74" s="197" t="s">
        <v>199</v>
      </c>
      <c r="AF74" s="197"/>
      <c r="AG74" s="197"/>
      <c r="AH74" s="197"/>
    </row>
    <row r="75" spans="2:34" ht="18" hidden="1" customHeight="1" x14ac:dyDescent="0.25">
      <c r="B75" s="198" t="str">
        <f>IFERROR(IF(ISBLANK(Tabla1[[#This Row],[Actividad]]),"",$N$7),"ERROR")</f>
        <v/>
      </c>
      <c r="C75" s="199" t="str">
        <f>IFERROR(IF(ISBLANK(Tabla1[[#This Row],[Actividad]]),"",(VLOOKUP(Tabla1[[#This Row],[ID]],Tabla3[[Código único]:[Códigos Sirbe]],4,0))),$G$8)</f>
        <v/>
      </c>
      <c r="D75" s="191" t="str">
        <f>IFERROR(IF(ISBLANK(Tabla1[[#This Row],[Actividad]]),"",($M$7&amp;Tabla1[[#This Row],[Valor]]&amp;Tabla1[[#This Row],[Valor2]]&amp;Tabla1[[#This Row],[Valor3]]&amp;Tabla1[[#This Row],[Valor4]])),"")</f>
        <v/>
      </c>
      <c r="E75" s="200" t="str">
        <f>IFERROR(VLOOKUP(Tabla1[[#This Row],[Actividad]],Validación!AA:AB,2,0),"")</f>
        <v/>
      </c>
      <c r="F75" s="201"/>
      <c r="G75" s="201"/>
      <c r="H75" s="201" t="str">
        <f>IFERROR(VLOOKUP(I75,Validación!W:Y,3,0),"")</f>
        <v/>
      </c>
      <c r="I75" s="201"/>
      <c r="J75" s="202" t="str">
        <f>IFERROR(VLOOKUP(Tabla1[[#This Row],[Impacto ambiental]],Validación!K:N,4,0),"")</f>
        <v/>
      </c>
      <c r="K75" s="201"/>
      <c r="L75" s="201"/>
      <c r="M75" s="203" t="str">
        <f>IFERROR(VLOOKUP(Tabla1[[#This Row],[Tipo de impacto]],Validación!$S$4:$U$5,3,0),"")</f>
        <v/>
      </c>
      <c r="N75" s="201"/>
      <c r="O75" s="204" t="str">
        <f>IFERROR(VLOOKUP(Tabla1[[#This Row],[Tipo de impacto]],Validación!S:T,2,0),"")</f>
        <v/>
      </c>
      <c r="P75" s="201"/>
      <c r="Q75" s="204" t="str">
        <f>IFERROR(VLOOKUP(Tabla1[[#This Row],[Alcance ]],Validación!$S:$T,2,0),"")</f>
        <v/>
      </c>
      <c r="R75" s="205"/>
      <c r="S75" s="204" t="str">
        <f>IFERROR(VLOOKUP(Tabla1[[#This Row],[Probabilidad]],Validación!$S:$T,2,0),"")</f>
        <v/>
      </c>
      <c r="T75" s="201"/>
      <c r="U75" s="204" t="str">
        <f>IFERROR(VLOOKUP(Tabla1[[#This Row],[Duración]],Validación!$S:$T,2,0),"")</f>
        <v/>
      </c>
      <c r="V75" s="201"/>
      <c r="W75" s="204" t="str">
        <f>IFERROR(VLOOKUP(Tabla1[[#This Row],[Recuperabilidad]],Validación!$S:$T,2,0),"")</f>
        <v/>
      </c>
      <c r="X75" s="201"/>
      <c r="Y75" s="204" t="str">
        <f>IFERROR(VLOOKUP(Tabla1[[#This Row],[Cantidad]],Validación!$S:$T,2,0),"")</f>
        <v/>
      </c>
      <c r="Z75" s="201"/>
      <c r="AA75" s="204" t="str">
        <f>IFERROR(VLOOKUP(Tabla1[[#This Row],[Normatividad]],Validación!$S:$T,2,0),"")</f>
        <v/>
      </c>
      <c r="AB75" s="206" t="str">
        <f>IFERROR(Tabla1[[#This Row],[TI]]*(Tabla1[[#This Row],[A]]*Tabla1[[#This Row],[P]]*Tabla1[[#This Row],[D]]*Tabla1[[#This Row],[R]]*Tabla1[[#This Row],[C]]*Tabla1[[#This Row],[N]]),"")</f>
        <v/>
      </c>
      <c r="AC75"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75" s="207" t="str">
        <f>IFERROR(VLOOKUP(Tabla1[[#This Row],[Aspecto ambiental]],Validación!W:X,2,0),"")</f>
        <v/>
      </c>
      <c r="AE75" s="197" t="s">
        <v>199</v>
      </c>
      <c r="AF75" s="197"/>
      <c r="AG75" s="197"/>
      <c r="AH75" s="197"/>
    </row>
    <row r="76" spans="2:34" ht="18" hidden="1" customHeight="1" x14ac:dyDescent="0.25">
      <c r="B76" s="198" t="str">
        <f>IFERROR(IF(ISBLANK(Tabla1[[#This Row],[Actividad]]),"",$N$7),"ERROR")</f>
        <v/>
      </c>
      <c r="C76" s="199" t="str">
        <f>IFERROR(IF(ISBLANK(Tabla1[[#This Row],[Actividad]]),"",(VLOOKUP(Tabla1[[#This Row],[ID]],Tabla3[[Código único]:[Códigos Sirbe]],4,0))),$G$8)</f>
        <v/>
      </c>
      <c r="D76" s="191" t="str">
        <f>IFERROR(IF(ISBLANK(Tabla1[[#This Row],[Actividad]]),"",($M$7&amp;Tabla1[[#This Row],[Valor]]&amp;Tabla1[[#This Row],[Valor2]]&amp;Tabla1[[#This Row],[Valor3]]&amp;Tabla1[[#This Row],[Valor4]])),"")</f>
        <v/>
      </c>
      <c r="E76" s="200" t="str">
        <f>IFERROR(VLOOKUP(Tabla1[[#This Row],[Actividad]],Validación!AA:AB,2,0),"")</f>
        <v/>
      </c>
      <c r="F76" s="201"/>
      <c r="G76" s="201"/>
      <c r="H76" s="201" t="str">
        <f>IFERROR(VLOOKUP(I76,Validación!W:Y,3,0),"")</f>
        <v/>
      </c>
      <c r="I76" s="201"/>
      <c r="J76" s="202" t="str">
        <f>IFERROR(VLOOKUP(Tabla1[[#This Row],[Impacto ambiental]],Validación!K:N,4,0),"")</f>
        <v/>
      </c>
      <c r="K76" s="201"/>
      <c r="L76" s="201"/>
      <c r="M76" s="203" t="str">
        <f>IFERROR(VLOOKUP(Tabla1[[#This Row],[Tipo de impacto]],Validación!$S$4:$U$5,3,0),"")</f>
        <v/>
      </c>
      <c r="N76" s="201"/>
      <c r="O76" s="204" t="str">
        <f>IFERROR(VLOOKUP(Tabla1[[#This Row],[Tipo de impacto]],Validación!S:T,2,0),"")</f>
        <v/>
      </c>
      <c r="P76" s="201"/>
      <c r="Q76" s="204" t="str">
        <f>IFERROR(VLOOKUP(Tabla1[[#This Row],[Alcance ]],Validación!$S:$T,2,0),"")</f>
        <v/>
      </c>
      <c r="R76" s="205"/>
      <c r="S76" s="204" t="str">
        <f>IFERROR(VLOOKUP(Tabla1[[#This Row],[Probabilidad]],Validación!$S:$T,2,0),"")</f>
        <v/>
      </c>
      <c r="T76" s="201"/>
      <c r="U76" s="204" t="str">
        <f>IFERROR(VLOOKUP(Tabla1[[#This Row],[Duración]],Validación!$S:$T,2,0),"")</f>
        <v/>
      </c>
      <c r="V76" s="201"/>
      <c r="W76" s="204" t="str">
        <f>IFERROR(VLOOKUP(Tabla1[[#This Row],[Recuperabilidad]],Validación!$S:$T,2,0),"")</f>
        <v/>
      </c>
      <c r="X76" s="201"/>
      <c r="Y76" s="204" t="str">
        <f>IFERROR(VLOOKUP(Tabla1[[#This Row],[Cantidad]],Validación!$S:$T,2,0),"")</f>
        <v/>
      </c>
      <c r="Z76" s="201"/>
      <c r="AA76" s="204" t="str">
        <f>IFERROR(VLOOKUP(Tabla1[[#This Row],[Normatividad]],Validación!$S:$T,2,0),"")</f>
        <v/>
      </c>
      <c r="AB76" s="206" t="str">
        <f>IFERROR(Tabla1[[#This Row],[TI]]*(Tabla1[[#This Row],[A]]*Tabla1[[#This Row],[P]]*Tabla1[[#This Row],[D]]*Tabla1[[#This Row],[R]]*Tabla1[[#This Row],[C]]*Tabla1[[#This Row],[N]]),"")</f>
        <v/>
      </c>
      <c r="AC76"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76" s="207" t="str">
        <f>IFERROR(VLOOKUP(Tabla1[[#This Row],[Aspecto ambiental]],Validación!W:X,2,0),"")</f>
        <v/>
      </c>
      <c r="AE76" s="197" t="s">
        <v>199</v>
      </c>
      <c r="AF76" s="197"/>
      <c r="AG76" s="197"/>
      <c r="AH76" s="197"/>
    </row>
    <row r="77" spans="2:34" ht="18" hidden="1" customHeight="1" x14ac:dyDescent="0.25">
      <c r="B77" s="198" t="str">
        <f>IFERROR(IF(ISBLANK(Tabla1[[#This Row],[Actividad]]),"",$N$7),"ERROR")</f>
        <v/>
      </c>
      <c r="C77" s="199" t="str">
        <f>IFERROR(IF(ISBLANK(Tabla1[[#This Row],[Actividad]]),"",(VLOOKUP(Tabla1[[#This Row],[ID]],Tabla3[[Código único]:[Códigos Sirbe]],4,0))),$G$8)</f>
        <v/>
      </c>
      <c r="D77" s="191" t="str">
        <f>IFERROR(IF(ISBLANK(Tabla1[[#This Row],[Actividad]]),"",($M$7&amp;Tabla1[[#This Row],[Valor]]&amp;Tabla1[[#This Row],[Valor2]]&amp;Tabla1[[#This Row],[Valor3]]&amp;Tabla1[[#This Row],[Valor4]])),"")</f>
        <v/>
      </c>
      <c r="E77" s="200" t="str">
        <f>IFERROR(VLOOKUP(Tabla1[[#This Row],[Actividad]],Validación!AA:AB,2,0),"")</f>
        <v/>
      </c>
      <c r="F77" s="201"/>
      <c r="G77" s="201"/>
      <c r="H77" s="201" t="str">
        <f>IFERROR(VLOOKUP(I77,Validación!W:Y,3,0),"")</f>
        <v/>
      </c>
      <c r="I77" s="201"/>
      <c r="J77" s="202" t="str">
        <f>IFERROR(VLOOKUP(Tabla1[[#This Row],[Impacto ambiental]],Validación!K:N,4,0),"")</f>
        <v/>
      </c>
      <c r="K77" s="201"/>
      <c r="L77" s="201"/>
      <c r="M77" s="203" t="str">
        <f>IFERROR(VLOOKUP(Tabla1[[#This Row],[Tipo de impacto]],Validación!$S$4:$U$5,3,0),"")</f>
        <v/>
      </c>
      <c r="N77" s="201"/>
      <c r="O77" s="204" t="str">
        <f>IFERROR(VLOOKUP(Tabla1[[#This Row],[Tipo de impacto]],Validación!S:T,2,0),"")</f>
        <v/>
      </c>
      <c r="P77" s="201"/>
      <c r="Q77" s="204" t="str">
        <f>IFERROR(VLOOKUP(Tabla1[[#This Row],[Alcance ]],Validación!$S:$T,2,0),"")</f>
        <v/>
      </c>
      <c r="R77" s="205"/>
      <c r="S77" s="204" t="str">
        <f>IFERROR(VLOOKUP(Tabla1[[#This Row],[Probabilidad]],Validación!$S:$T,2,0),"")</f>
        <v/>
      </c>
      <c r="T77" s="201"/>
      <c r="U77" s="204" t="str">
        <f>IFERROR(VLOOKUP(Tabla1[[#This Row],[Duración]],Validación!$S:$T,2,0),"")</f>
        <v/>
      </c>
      <c r="V77" s="201"/>
      <c r="W77" s="204" t="str">
        <f>IFERROR(VLOOKUP(Tabla1[[#This Row],[Recuperabilidad]],Validación!$S:$T,2,0),"")</f>
        <v/>
      </c>
      <c r="X77" s="201"/>
      <c r="Y77" s="204" t="str">
        <f>IFERROR(VLOOKUP(Tabla1[[#This Row],[Cantidad]],Validación!$S:$T,2,0),"")</f>
        <v/>
      </c>
      <c r="Z77" s="201"/>
      <c r="AA77" s="204" t="str">
        <f>IFERROR(VLOOKUP(Tabla1[[#This Row],[Normatividad]],Validación!$S:$T,2,0),"")</f>
        <v/>
      </c>
      <c r="AB77" s="206" t="str">
        <f>IFERROR(Tabla1[[#This Row],[TI]]*(Tabla1[[#This Row],[A]]*Tabla1[[#This Row],[P]]*Tabla1[[#This Row],[D]]*Tabla1[[#This Row],[R]]*Tabla1[[#This Row],[C]]*Tabla1[[#This Row],[N]]),"")</f>
        <v/>
      </c>
      <c r="AC77"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77" s="207" t="str">
        <f>IFERROR(VLOOKUP(Tabla1[[#This Row],[Aspecto ambiental]],Validación!W:X,2,0),"")</f>
        <v/>
      </c>
      <c r="AE77" s="197" t="s">
        <v>199</v>
      </c>
      <c r="AF77" s="197"/>
      <c r="AG77" s="197"/>
      <c r="AH77" s="197"/>
    </row>
    <row r="78" spans="2:34" ht="18" hidden="1" customHeight="1" x14ac:dyDescent="0.25">
      <c r="B78" s="198" t="str">
        <f>IFERROR(IF(ISBLANK(Tabla1[[#This Row],[Actividad]]),"",$N$7),"ERROR")</f>
        <v/>
      </c>
      <c r="C78" s="199" t="str">
        <f>IFERROR(IF(ISBLANK(Tabla1[[#This Row],[Actividad]]),"",(VLOOKUP(Tabla1[[#This Row],[ID]],Tabla3[[Código único]:[Códigos Sirbe]],4,0))),$G$8)</f>
        <v/>
      </c>
      <c r="D78" s="191" t="str">
        <f>IFERROR(IF(ISBLANK(Tabla1[[#This Row],[Actividad]]),"",($M$7&amp;Tabla1[[#This Row],[Valor]]&amp;Tabla1[[#This Row],[Valor2]]&amp;Tabla1[[#This Row],[Valor3]]&amp;Tabla1[[#This Row],[Valor4]])),"")</f>
        <v/>
      </c>
      <c r="E78" s="200" t="str">
        <f>IFERROR(VLOOKUP(Tabla1[[#This Row],[Actividad]],Validación!AA:AB,2,0),"")</f>
        <v/>
      </c>
      <c r="F78" s="201"/>
      <c r="G78" s="201"/>
      <c r="H78" s="201" t="str">
        <f>IFERROR(VLOOKUP(I78,Validación!W:Y,3,0),"")</f>
        <v/>
      </c>
      <c r="I78" s="201"/>
      <c r="J78" s="202" t="str">
        <f>IFERROR(VLOOKUP(Tabla1[[#This Row],[Impacto ambiental]],Validación!K:N,4,0),"")</f>
        <v/>
      </c>
      <c r="K78" s="201"/>
      <c r="L78" s="201"/>
      <c r="M78" s="203" t="str">
        <f>IFERROR(VLOOKUP(Tabla1[[#This Row],[Tipo de impacto]],Validación!$S$4:$U$5,3,0),"")</f>
        <v/>
      </c>
      <c r="N78" s="201"/>
      <c r="O78" s="204" t="str">
        <f>IFERROR(VLOOKUP(Tabla1[[#This Row],[Tipo de impacto]],Validación!S:T,2,0),"")</f>
        <v/>
      </c>
      <c r="P78" s="201"/>
      <c r="Q78" s="204" t="str">
        <f>IFERROR(VLOOKUP(Tabla1[[#This Row],[Alcance ]],Validación!$S:$T,2,0),"")</f>
        <v/>
      </c>
      <c r="R78" s="205"/>
      <c r="S78" s="204" t="str">
        <f>IFERROR(VLOOKUP(Tabla1[[#This Row],[Probabilidad]],Validación!$S:$T,2,0),"")</f>
        <v/>
      </c>
      <c r="T78" s="201"/>
      <c r="U78" s="204" t="str">
        <f>IFERROR(VLOOKUP(Tabla1[[#This Row],[Duración]],Validación!$S:$T,2,0),"")</f>
        <v/>
      </c>
      <c r="V78" s="201"/>
      <c r="W78" s="204" t="str">
        <f>IFERROR(VLOOKUP(Tabla1[[#This Row],[Recuperabilidad]],Validación!$S:$T,2,0),"")</f>
        <v/>
      </c>
      <c r="X78" s="201"/>
      <c r="Y78" s="204" t="str">
        <f>IFERROR(VLOOKUP(Tabla1[[#This Row],[Cantidad]],Validación!$S:$T,2,0),"")</f>
        <v/>
      </c>
      <c r="Z78" s="201"/>
      <c r="AA78" s="204" t="str">
        <f>IFERROR(VLOOKUP(Tabla1[[#This Row],[Normatividad]],Validación!$S:$T,2,0),"")</f>
        <v/>
      </c>
      <c r="AB78" s="206" t="str">
        <f>IFERROR(Tabla1[[#This Row],[TI]]*(Tabla1[[#This Row],[A]]*Tabla1[[#This Row],[P]]*Tabla1[[#This Row],[D]]*Tabla1[[#This Row],[R]]*Tabla1[[#This Row],[C]]*Tabla1[[#This Row],[N]]),"")</f>
        <v/>
      </c>
      <c r="AC78"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78" s="207" t="str">
        <f>IFERROR(VLOOKUP(Tabla1[[#This Row],[Aspecto ambiental]],Validación!W:X,2,0),"")</f>
        <v/>
      </c>
      <c r="AE78" s="197" t="s">
        <v>199</v>
      </c>
      <c r="AF78" s="197"/>
      <c r="AG78" s="197"/>
      <c r="AH78" s="197"/>
    </row>
    <row r="79" spans="2:34" ht="18" hidden="1" customHeight="1" x14ac:dyDescent="0.25">
      <c r="B79" s="198" t="str">
        <f>IFERROR(IF(ISBLANK(Tabla1[[#This Row],[Actividad]]),"",$N$7),"ERROR")</f>
        <v/>
      </c>
      <c r="C79" s="199" t="str">
        <f>IFERROR(IF(ISBLANK(Tabla1[[#This Row],[Actividad]]),"",(VLOOKUP(Tabla1[[#This Row],[ID]],Tabla3[[Código único]:[Códigos Sirbe]],4,0))),$G$8)</f>
        <v/>
      </c>
      <c r="D79" s="191" t="str">
        <f>IFERROR(IF(ISBLANK(Tabla1[[#This Row],[Actividad]]),"",($M$7&amp;Tabla1[[#This Row],[Valor]]&amp;Tabla1[[#This Row],[Valor2]]&amp;Tabla1[[#This Row],[Valor3]]&amp;Tabla1[[#This Row],[Valor4]])),"")</f>
        <v/>
      </c>
      <c r="E79" s="200" t="str">
        <f>IFERROR(VLOOKUP(Tabla1[[#This Row],[Actividad]],Validación!AA:AB,2,0),"")</f>
        <v/>
      </c>
      <c r="F79" s="201"/>
      <c r="G79" s="201"/>
      <c r="H79" s="201" t="str">
        <f>IFERROR(VLOOKUP(I79,Validación!W:Y,3,0),"")</f>
        <v/>
      </c>
      <c r="I79" s="201"/>
      <c r="J79" s="202" t="str">
        <f>IFERROR(VLOOKUP(Tabla1[[#This Row],[Impacto ambiental]],Validación!K:N,4,0),"")</f>
        <v/>
      </c>
      <c r="K79" s="201"/>
      <c r="L79" s="201"/>
      <c r="M79" s="203" t="str">
        <f>IFERROR(VLOOKUP(Tabla1[[#This Row],[Tipo de impacto]],Validación!$S$4:$U$5,3,0),"")</f>
        <v/>
      </c>
      <c r="N79" s="201"/>
      <c r="O79" s="204" t="str">
        <f>IFERROR(VLOOKUP(Tabla1[[#This Row],[Tipo de impacto]],Validación!S:T,2,0),"")</f>
        <v/>
      </c>
      <c r="P79" s="201"/>
      <c r="Q79" s="204" t="str">
        <f>IFERROR(VLOOKUP(Tabla1[[#This Row],[Alcance ]],Validación!$S:$T,2,0),"")</f>
        <v/>
      </c>
      <c r="R79" s="205"/>
      <c r="S79" s="204" t="str">
        <f>IFERROR(VLOOKUP(Tabla1[[#This Row],[Probabilidad]],Validación!$S:$T,2,0),"")</f>
        <v/>
      </c>
      <c r="T79" s="201"/>
      <c r="U79" s="204" t="str">
        <f>IFERROR(VLOOKUP(Tabla1[[#This Row],[Duración]],Validación!$S:$T,2,0),"")</f>
        <v/>
      </c>
      <c r="V79" s="201"/>
      <c r="W79" s="204" t="str">
        <f>IFERROR(VLOOKUP(Tabla1[[#This Row],[Recuperabilidad]],Validación!$S:$T,2,0),"")</f>
        <v/>
      </c>
      <c r="X79" s="201"/>
      <c r="Y79" s="204" t="str">
        <f>IFERROR(VLOOKUP(Tabla1[[#This Row],[Cantidad]],Validación!$S:$T,2,0),"")</f>
        <v/>
      </c>
      <c r="Z79" s="201"/>
      <c r="AA79" s="204" t="str">
        <f>IFERROR(VLOOKUP(Tabla1[[#This Row],[Normatividad]],Validación!$S:$T,2,0),"")</f>
        <v/>
      </c>
      <c r="AB79" s="206" t="str">
        <f>IFERROR(Tabla1[[#This Row],[TI]]*(Tabla1[[#This Row],[A]]*Tabla1[[#This Row],[P]]*Tabla1[[#This Row],[D]]*Tabla1[[#This Row],[R]]*Tabla1[[#This Row],[C]]*Tabla1[[#This Row],[N]]),"")</f>
        <v/>
      </c>
      <c r="AC79"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79" s="207" t="str">
        <f>IFERROR(VLOOKUP(Tabla1[[#This Row],[Aspecto ambiental]],Validación!W:X,2,0),"")</f>
        <v/>
      </c>
      <c r="AE79" s="197" t="s">
        <v>199</v>
      </c>
      <c r="AF79" s="197"/>
      <c r="AG79" s="197"/>
      <c r="AH79" s="197"/>
    </row>
    <row r="80" spans="2:34" ht="18" hidden="1" customHeight="1" x14ac:dyDescent="0.25">
      <c r="B80" s="198" t="str">
        <f>IFERROR(IF(ISBLANK(Tabla1[[#This Row],[Actividad]]),"",$N$7),"ERROR")</f>
        <v/>
      </c>
      <c r="C80" s="199" t="str">
        <f>IFERROR(IF(ISBLANK(Tabla1[[#This Row],[Actividad]]),"",(VLOOKUP(Tabla1[[#This Row],[ID]],Tabla3[[Código único]:[Códigos Sirbe]],4,0))),$G$8)</f>
        <v/>
      </c>
      <c r="D80" s="191" t="str">
        <f>IFERROR(IF(ISBLANK(Tabla1[[#This Row],[Actividad]]),"",($M$7&amp;Tabla1[[#This Row],[Valor]]&amp;Tabla1[[#This Row],[Valor2]]&amp;Tabla1[[#This Row],[Valor3]]&amp;Tabla1[[#This Row],[Valor4]])),"")</f>
        <v/>
      </c>
      <c r="E80" s="200" t="str">
        <f>IFERROR(VLOOKUP(Tabla1[[#This Row],[Actividad]],Validación!AA:AB,2,0),"")</f>
        <v/>
      </c>
      <c r="F80" s="201"/>
      <c r="G80" s="201"/>
      <c r="H80" s="201" t="str">
        <f>IFERROR(VLOOKUP(I80,Validación!W:Y,3,0),"")</f>
        <v/>
      </c>
      <c r="I80" s="201"/>
      <c r="J80" s="202" t="str">
        <f>IFERROR(VLOOKUP(Tabla1[[#This Row],[Impacto ambiental]],Validación!K:N,4,0),"")</f>
        <v/>
      </c>
      <c r="K80" s="201"/>
      <c r="L80" s="201"/>
      <c r="M80" s="203" t="str">
        <f>IFERROR(VLOOKUP(Tabla1[[#This Row],[Tipo de impacto]],Validación!$S$4:$U$5,3,0),"")</f>
        <v/>
      </c>
      <c r="N80" s="201"/>
      <c r="O80" s="204" t="str">
        <f>IFERROR(VLOOKUP(Tabla1[[#This Row],[Tipo de impacto]],Validación!S:T,2,0),"")</f>
        <v/>
      </c>
      <c r="P80" s="201"/>
      <c r="Q80" s="204" t="str">
        <f>IFERROR(VLOOKUP(Tabla1[[#This Row],[Alcance ]],Validación!$S:$T,2,0),"")</f>
        <v/>
      </c>
      <c r="R80" s="205"/>
      <c r="S80" s="204" t="str">
        <f>IFERROR(VLOOKUP(Tabla1[[#This Row],[Probabilidad]],Validación!$S:$T,2,0),"")</f>
        <v/>
      </c>
      <c r="T80" s="201"/>
      <c r="U80" s="204" t="str">
        <f>IFERROR(VLOOKUP(Tabla1[[#This Row],[Duración]],Validación!$S:$T,2,0),"")</f>
        <v/>
      </c>
      <c r="V80" s="201"/>
      <c r="W80" s="204" t="str">
        <f>IFERROR(VLOOKUP(Tabla1[[#This Row],[Recuperabilidad]],Validación!$S:$T,2,0),"")</f>
        <v/>
      </c>
      <c r="X80" s="201"/>
      <c r="Y80" s="204" t="str">
        <f>IFERROR(VLOOKUP(Tabla1[[#This Row],[Cantidad]],Validación!$S:$T,2,0),"")</f>
        <v/>
      </c>
      <c r="Z80" s="201"/>
      <c r="AA80" s="204" t="str">
        <f>IFERROR(VLOOKUP(Tabla1[[#This Row],[Normatividad]],Validación!$S:$T,2,0),"")</f>
        <v/>
      </c>
      <c r="AB80" s="206" t="str">
        <f>IFERROR(Tabla1[[#This Row],[TI]]*(Tabla1[[#This Row],[A]]*Tabla1[[#This Row],[P]]*Tabla1[[#This Row],[D]]*Tabla1[[#This Row],[R]]*Tabla1[[#This Row],[C]]*Tabla1[[#This Row],[N]]),"")</f>
        <v/>
      </c>
      <c r="AC80"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80" s="207" t="str">
        <f>IFERROR(VLOOKUP(Tabla1[[#This Row],[Aspecto ambiental]],Validación!W:X,2,0),"")</f>
        <v/>
      </c>
      <c r="AE80" s="197" t="s">
        <v>199</v>
      </c>
      <c r="AF80" s="197"/>
      <c r="AG80" s="197"/>
      <c r="AH80" s="197"/>
    </row>
    <row r="81" spans="2:34" ht="18" hidden="1" customHeight="1" x14ac:dyDescent="0.25">
      <c r="B81" s="198" t="str">
        <f>IFERROR(IF(ISBLANK(Tabla1[[#This Row],[Actividad]]),"",$N$7),"ERROR")</f>
        <v/>
      </c>
      <c r="C81" s="199" t="str">
        <f>IFERROR(IF(ISBLANK(Tabla1[[#This Row],[Actividad]]),"",(VLOOKUP(Tabla1[[#This Row],[ID]],Tabla3[[Código único]:[Códigos Sirbe]],4,0))),$G$8)</f>
        <v/>
      </c>
      <c r="D81" s="191" t="str">
        <f>IFERROR(IF(ISBLANK(Tabla1[[#This Row],[Actividad]]),"",($M$7&amp;Tabla1[[#This Row],[Valor]]&amp;Tabla1[[#This Row],[Valor2]]&amp;Tabla1[[#This Row],[Valor3]]&amp;Tabla1[[#This Row],[Valor4]])),"")</f>
        <v/>
      </c>
      <c r="E81" s="200" t="str">
        <f>IFERROR(VLOOKUP(Tabla1[[#This Row],[Actividad]],Validación!AA:AB,2,0),"")</f>
        <v/>
      </c>
      <c r="F81" s="201"/>
      <c r="G81" s="201"/>
      <c r="H81" s="201" t="str">
        <f>IFERROR(VLOOKUP(I81,Validación!W:Y,3,0),"")</f>
        <v/>
      </c>
      <c r="I81" s="201"/>
      <c r="J81" s="202" t="str">
        <f>IFERROR(VLOOKUP(Tabla1[[#This Row],[Impacto ambiental]],Validación!K:N,4,0),"")</f>
        <v/>
      </c>
      <c r="K81" s="201"/>
      <c r="L81" s="201"/>
      <c r="M81" s="203" t="str">
        <f>IFERROR(VLOOKUP(Tabla1[[#This Row],[Tipo de impacto]],Validación!$S$4:$U$5,3,0),"")</f>
        <v/>
      </c>
      <c r="N81" s="201"/>
      <c r="O81" s="204" t="str">
        <f>IFERROR(VLOOKUP(Tabla1[[#This Row],[Tipo de impacto]],Validación!S:T,2,0),"")</f>
        <v/>
      </c>
      <c r="P81" s="201"/>
      <c r="Q81" s="204" t="str">
        <f>IFERROR(VLOOKUP(Tabla1[[#This Row],[Alcance ]],Validación!$S:$T,2,0),"")</f>
        <v/>
      </c>
      <c r="R81" s="205"/>
      <c r="S81" s="204" t="str">
        <f>IFERROR(VLOOKUP(Tabla1[[#This Row],[Probabilidad]],Validación!$S:$T,2,0),"")</f>
        <v/>
      </c>
      <c r="T81" s="201"/>
      <c r="U81" s="204" t="str">
        <f>IFERROR(VLOOKUP(Tabla1[[#This Row],[Duración]],Validación!$S:$T,2,0),"")</f>
        <v/>
      </c>
      <c r="V81" s="201"/>
      <c r="W81" s="204" t="str">
        <f>IFERROR(VLOOKUP(Tabla1[[#This Row],[Recuperabilidad]],Validación!$S:$T,2,0),"")</f>
        <v/>
      </c>
      <c r="X81" s="201"/>
      <c r="Y81" s="204" t="str">
        <f>IFERROR(VLOOKUP(Tabla1[[#This Row],[Cantidad]],Validación!$S:$T,2,0),"")</f>
        <v/>
      </c>
      <c r="Z81" s="201"/>
      <c r="AA81" s="204" t="str">
        <f>IFERROR(VLOOKUP(Tabla1[[#This Row],[Normatividad]],Validación!$S:$T,2,0),"")</f>
        <v/>
      </c>
      <c r="AB81" s="206" t="str">
        <f>IFERROR(Tabla1[[#This Row],[TI]]*(Tabla1[[#This Row],[A]]*Tabla1[[#This Row],[P]]*Tabla1[[#This Row],[D]]*Tabla1[[#This Row],[R]]*Tabla1[[#This Row],[C]]*Tabla1[[#This Row],[N]]),"")</f>
        <v/>
      </c>
      <c r="AC81"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81" s="207" t="str">
        <f>IFERROR(VLOOKUP(Tabla1[[#This Row],[Aspecto ambiental]],Validación!W:X,2,0),"")</f>
        <v/>
      </c>
      <c r="AE81" s="197" t="s">
        <v>199</v>
      </c>
      <c r="AF81" s="197"/>
      <c r="AG81" s="197"/>
      <c r="AH81" s="197"/>
    </row>
    <row r="82" spans="2:34" ht="18" hidden="1" customHeight="1" x14ac:dyDescent="0.25">
      <c r="B82" s="198" t="str">
        <f>IFERROR(IF(ISBLANK(Tabla1[[#This Row],[Actividad]]),"",$N$7),"ERROR")</f>
        <v/>
      </c>
      <c r="C82" s="199" t="str">
        <f>IFERROR(IF(ISBLANK(Tabla1[[#This Row],[Actividad]]),"",(VLOOKUP(Tabla1[[#This Row],[ID]],Tabla3[[Código único]:[Códigos Sirbe]],4,0))),$G$8)</f>
        <v/>
      </c>
      <c r="D82" s="191" t="str">
        <f>IFERROR(IF(ISBLANK(Tabla1[[#This Row],[Actividad]]),"",($M$7&amp;Tabla1[[#This Row],[Valor]]&amp;Tabla1[[#This Row],[Valor2]]&amp;Tabla1[[#This Row],[Valor3]]&amp;Tabla1[[#This Row],[Valor4]])),"")</f>
        <v/>
      </c>
      <c r="E82" s="200" t="str">
        <f>IFERROR(VLOOKUP(Tabla1[[#This Row],[Actividad]],Validación!AA:AB,2,0),"")</f>
        <v/>
      </c>
      <c r="F82" s="201"/>
      <c r="G82" s="201"/>
      <c r="H82" s="201" t="str">
        <f>IFERROR(VLOOKUP(I82,Validación!W:Y,3,0),"")</f>
        <v/>
      </c>
      <c r="I82" s="201"/>
      <c r="J82" s="202" t="str">
        <f>IFERROR(VLOOKUP(Tabla1[[#This Row],[Impacto ambiental]],Validación!K:N,4,0),"")</f>
        <v/>
      </c>
      <c r="K82" s="201"/>
      <c r="L82" s="201"/>
      <c r="M82" s="203" t="str">
        <f>IFERROR(VLOOKUP(Tabla1[[#This Row],[Tipo de impacto]],Validación!$S$4:$U$5,3,0),"")</f>
        <v/>
      </c>
      <c r="N82" s="201"/>
      <c r="O82" s="204" t="str">
        <f>IFERROR(VLOOKUP(Tabla1[[#This Row],[Tipo de impacto]],Validación!S:T,2,0),"")</f>
        <v/>
      </c>
      <c r="P82" s="201"/>
      <c r="Q82" s="204" t="str">
        <f>IFERROR(VLOOKUP(Tabla1[[#This Row],[Alcance ]],Validación!$S:$T,2,0),"")</f>
        <v/>
      </c>
      <c r="R82" s="205"/>
      <c r="S82" s="204" t="str">
        <f>IFERROR(VLOOKUP(Tabla1[[#This Row],[Probabilidad]],Validación!$S:$T,2,0),"")</f>
        <v/>
      </c>
      <c r="T82" s="201"/>
      <c r="U82" s="204" t="str">
        <f>IFERROR(VLOOKUP(Tabla1[[#This Row],[Duración]],Validación!$S:$T,2,0),"")</f>
        <v/>
      </c>
      <c r="V82" s="201"/>
      <c r="W82" s="204" t="str">
        <f>IFERROR(VLOOKUP(Tabla1[[#This Row],[Recuperabilidad]],Validación!$S:$T,2,0),"")</f>
        <v/>
      </c>
      <c r="X82" s="201"/>
      <c r="Y82" s="204" t="str">
        <f>IFERROR(VLOOKUP(Tabla1[[#This Row],[Cantidad]],Validación!$S:$T,2,0),"")</f>
        <v/>
      </c>
      <c r="Z82" s="201"/>
      <c r="AA82" s="204" t="str">
        <f>IFERROR(VLOOKUP(Tabla1[[#This Row],[Normatividad]],Validación!$S:$T,2,0),"")</f>
        <v/>
      </c>
      <c r="AB82" s="206" t="str">
        <f>IFERROR(Tabla1[[#This Row],[TI]]*(Tabla1[[#This Row],[A]]*Tabla1[[#This Row],[P]]*Tabla1[[#This Row],[D]]*Tabla1[[#This Row],[R]]*Tabla1[[#This Row],[C]]*Tabla1[[#This Row],[N]]),"")</f>
        <v/>
      </c>
      <c r="AC82"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82" s="207" t="str">
        <f>IFERROR(VLOOKUP(Tabla1[[#This Row],[Aspecto ambiental]],Validación!W:X,2,0),"")</f>
        <v/>
      </c>
      <c r="AE82" s="197" t="s">
        <v>199</v>
      </c>
      <c r="AF82" s="197"/>
      <c r="AG82" s="197"/>
      <c r="AH82" s="197"/>
    </row>
    <row r="83" spans="2:34" ht="18" hidden="1" customHeight="1" x14ac:dyDescent="0.25">
      <c r="B83" s="198" t="str">
        <f>IFERROR(IF(ISBLANK(Tabla1[[#This Row],[Actividad]]),"",$N$7),"ERROR")</f>
        <v/>
      </c>
      <c r="C83" s="199" t="str">
        <f>IFERROR(IF(ISBLANK(Tabla1[[#This Row],[Actividad]]),"",(VLOOKUP(Tabla1[[#This Row],[ID]],Tabla3[[Código único]:[Códigos Sirbe]],4,0))),$G$8)</f>
        <v/>
      </c>
      <c r="D83" s="191" t="str">
        <f>IFERROR(IF(ISBLANK(Tabla1[[#This Row],[Actividad]]),"",($M$7&amp;Tabla1[[#This Row],[Valor]]&amp;Tabla1[[#This Row],[Valor2]]&amp;Tabla1[[#This Row],[Valor3]]&amp;Tabla1[[#This Row],[Valor4]])),"")</f>
        <v/>
      </c>
      <c r="E83" s="200" t="str">
        <f>IFERROR(VLOOKUP(Tabla1[[#This Row],[Actividad]],Validación!AA:AB,2,0),"")</f>
        <v/>
      </c>
      <c r="F83" s="201"/>
      <c r="G83" s="201"/>
      <c r="H83" s="201" t="str">
        <f>IFERROR(VLOOKUP(I83,Validación!W:Y,3,0),"")</f>
        <v/>
      </c>
      <c r="I83" s="201"/>
      <c r="J83" s="202" t="str">
        <f>IFERROR(VLOOKUP(Tabla1[[#This Row],[Impacto ambiental]],Validación!K:N,4,0),"")</f>
        <v/>
      </c>
      <c r="K83" s="201"/>
      <c r="L83" s="201"/>
      <c r="M83" s="203" t="str">
        <f>IFERROR(VLOOKUP(Tabla1[[#This Row],[Tipo de impacto]],Validación!$S$4:$U$5,3,0),"")</f>
        <v/>
      </c>
      <c r="N83" s="201"/>
      <c r="O83" s="204" t="str">
        <f>IFERROR(VLOOKUP(Tabla1[[#This Row],[Tipo de impacto]],Validación!S:T,2,0),"")</f>
        <v/>
      </c>
      <c r="P83" s="201"/>
      <c r="Q83" s="204" t="str">
        <f>IFERROR(VLOOKUP(Tabla1[[#This Row],[Alcance ]],Validación!$S:$T,2,0),"")</f>
        <v/>
      </c>
      <c r="R83" s="205"/>
      <c r="S83" s="204" t="str">
        <f>IFERROR(VLOOKUP(Tabla1[[#This Row],[Probabilidad]],Validación!$S:$T,2,0),"")</f>
        <v/>
      </c>
      <c r="T83" s="201"/>
      <c r="U83" s="204" t="str">
        <f>IFERROR(VLOOKUP(Tabla1[[#This Row],[Duración]],Validación!$S:$T,2,0),"")</f>
        <v/>
      </c>
      <c r="V83" s="201"/>
      <c r="W83" s="204" t="str">
        <f>IFERROR(VLOOKUP(Tabla1[[#This Row],[Recuperabilidad]],Validación!$S:$T,2,0),"")</f>
        <v/>
      </c>
      <c r="X83" s="201"/>
      <c r="Y83" s="204" t="str">
        <f>IFERROR(VLOOKUP(Tabla1[[#This Row],[Cantidad]],Validación!$S:$T,2,0),"")</f>
        <v/>
      </c>
      <c r="Z83" s="201"/>
      <c r="AA83" s="204" t="str">
        <f>IFERROR(VLOOKUP(Tabla1[[#This Row],[Normatividad]],Validación!$S:$T,2,0),"")</f>
        <v/>
      </c>
      <c r="AB83" s="206" t="str">
        <f>IFERROR(Tabla1[[#This Row],[TI]]*(Tabla1[[#This Row],[A]]*Tabla1[[#This Row],[P]]*Tabla1[[#This Row],[D]]*Tabla1[[#This Row],[R]]*Tabla1[[#This Row],[C]]*Tabla1[[#This Row],[N]]),"")</f>
        <v/>
      </c>
      <c r="AC83"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83" s="207" t="str">
        <f>IFERROR(VLOOKUP(Tabla1[[#This Row],[Aspecto ambiental]],Validación!W:X,2,0),"")</f>
        <v/>
      </c>
      <c r="AE83" s="197" t="s">
        <v>199</v>
      </c>
      <c r="AF83" s="197"/>
      <c r="AG83" s="197"/>
      <c r="AH83" s="197"/>
    </row>
    <row r="84" spans="2:34" ht="18" hidden="1" customHeight="1" x14ac:dyDescent="0.25">
      <c r="B84" s="198" t="str">
        <f>IFERROR(IF(ISBLANK(Tabla1[[#This Row],[Actividad]]),"",$N$7),"ERROR")</f>
        <v/>
      </c>
      <c r="C84" s="199" t="str">
        <f>IFERROR(IF(ISBLANK(Tabla1[[#This Row],[Actividad]]),"",(VLOOKUP(Tabla1[[#This Row],[ID]],Tabla3[[Código único]:[Códigos Sirbe]],4,0))),$G$8)</f>
        <v/>
      </c>
      <c r="D84" s="191" t="str">
        <f>IFERROR(IF(ISBLANK(Tabla1[[#This Row],[Actividad]]),"",($M$7&amp;Tabla1[[#This Row],[Valor]]&amp;Tabla1[[#This Row],[Valor2]]&amp;Tabla1[[#This Row],[Valor3]]&amp;Tabla1[[#This Row],[Valor4]])),"")</f>
        <v/>
      </c>
      <c r="E84" s="200" t="str">
        <f>IFERROR(VLOOKUP(Tabla1[[#This Row],[Actividad]],Validación!AA:AB,2,0),"")</f>
        <v/>
      </c>
      <c r="F84" s="201"/>
      <c r="G84" s="201"/>
      <c r="H84" s="201" t="str">
        <f>IFERROR(VLOOKUP(I84,Validación!W:Y,3,0),"")</f>
        <v/>
      </c>
      <c r="I84" s="201"/>
      <c r="J84" s="202" t="str">
        <f>IFERROR(VLOOKUP(Tabla1[[#This Row],[Impacto ambiental]],Validación!K:N,4,0),"")</f>
        <v/>
      </c>
      <c r="K84" s="201"/>
      <c r="L84" s="201"/>
      <c r="M84" s="203" t="str">
        <f>IFERROR(VLOOKUP(Tabla1[[#This Row],[Tipo de impacto]],Validación!$S$4:$U$5,3,0),"")</f>
        <v/>
      </c>
      <c r="N84" s="201"/>
      <c r="O84" s="204" t="str">
        <f>IFERROR(VLOOKUP(Tabla1[[#This Row],[Tipo de impacto]],Validación!S:T,2,0),"")</f>
        <v/>
      </c>
      <c r="P84" s="201"/>
      <c r="Q84" s="204" t="str">
        <f>IFERROR(VLOOKUP(Tabla1[[#This Row],[Alcance ]],Validación!$S:$T,2,0),"")</f>
        <v/>
      </c>
      <c r="R84" s="205"/>
      <c r="S84" s="204" t="str">
        <f>IFERROR(VLOOKUP(Tabla1[[#This Row],[Probabilidad]],Validación!$S:$T,2,0),"")</f>
        <v/>
      </c>
      <c r="T84" s="201"/>
      <c r="U84" s="204" t="str">
        <f>IFERROR(VLOOKUP(Tabla1[[#This Row],[Duración]],Validación!$S:$T,2,0),"")</f>
        <v/>
      </c>
      <c r="V84" s="201"/>
      <c r="W84" s="204" t="str">
        <f>IFERROR(VLOOKUP(Tabla1[[#This Row],[Recuperabilidad]],Validación!$S:$T,2,0),"")</f>
        <v/>
      </c>
      <c r="X84" s="201"/>
      <c r="Y84" s="204" t="str">
        <f>IFERROR(VLOOKUP(Tabla1[[#This Row],[Cantidad]],Validación!$S:$T,2,0),"")</f>
        <v/>
      </c>
      <c r="Z84" s="201"/>
      <c r="AA84" s="204" t="str">
        <f>IFERROR(VLOOKUP(Tabla1[[#This Row],[Normatividad]],Validación!$S:$T,2,0),"")</f>
        <v/>
      </c>
      <c r="AB84" s="206" t="str">
        <f>IFERROR(Tabla1[[#This Row],[TI]]*(Tabla1[[#This Row],[A]]*Tabla1[[#This Row],[P]]*Tabla1[[#This Row],[D]]*Tabla1[[#This Row],[R]]*Tabla1[[#This Row],[C]]*Tabla1[[#This Row],[N]]),"")</f>
        <v/>
      </c>
      <c r="AC84"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84" s="207" t="str">
        <f>IFERROR(VLOOKUP(Tabla1[[#This Row],[Aspecto ambiental]],Validación!W:X,2,0),"")</f>
        <v/>
      </c>
      <c r="AE84" s="197" t="s">
        <v>199</v>
      </c>
      <c r="AF84" s="197"/>
      <c r="AG84" s="197"/>
      <c r="AH84" s="197"/>
    </row>
    <row r="85" spans="2:34" ht="18" hidden="1" customHeight="1" x14ac:dyDescent="0.25">
      <c r="B85" s="198" t="str">
        <f>IFERROR(IF(ISBLANK(Tabla1[[#This Row],[Actividad]]),"",$N$7),"ERROR")</f>
        <v/>
      </c>
      <c r="C85" s="199" t="str">
        <f>IFERROR(IF(ISBLANK(Tabla1[[#This Row],[Actividad]]),"",(VLOOKUP(Tabla1[[#This Row],[ID]],Tabla3[[Código único]:[Códigos Sirbe]],4,0))),$G$8)</f>
        <v/>
      </c>
      <c r="D85" s="191" t="str">
        <f>IFERROR(IF(ISBLANK(Tabla1[[#This Row],[Actividad]]),"",($M$7&amp;Tabla1[[#This Row],[Valor]]&amp;Tabla1[[#This Row],[Valor2]]&amp;Tabla1[[#This Row],[Valor3]]&amp;Tabla1[[#This Row],[Valor4]])),"")</f>
        <v/>
      </c>
      <c r="E85" s="200" t="str">
        <f>IFERROR(VLOOKUP(Tabla1[[#This Row],[Actividad]],Validación!AA:AB,2,0),"")</f>
        <v/>
      </c>
      <c r="F85" s="201"/>
      <c r="G85" s="201"/>
      <c r="H85" s="201" t="str">
        <f>IFERROR(VLOOKUP(I85,Validación!W:Y,3,0),"")</f>
        <v/>
      </c>
      <c r="I85" s="201"/>
      <c r="J85" s="202" t="str">
        <f>IFERROR(VLOOKUP(Tabla1[[#This Row],[Impacto ambiental]],Validación!K:N,4,0),"")</f>
        <v/>
      </c>
      <c r="K85" s="201"/>
      <c r="L85" s="201"/>
      <c r="M85" s="203" t="str">
        <f>IFERROR(VLOOKUP(Tabla1[[#This Row],[Tipo de impacto]],Validación!$S$4:$U$5,3,0),"")</f>
        <v/>
      </c>
      <c r="N85" s="201"/>
      <c r="O85" s="204" t="str">
        <f>IFERROR(VLOOKUP(Tabla1[[#This Row],[Tipo de impacto]],Validación!S:T,2,0),"")</f>
        <v/>
      </c>
      <c r="P85" s="201"/>
      <c r="Q85" s="204" t="str">
        <f>IFERROR(VLOOKUP(Tabla1[[#This Row],[Alcance ]],Validación!$S:$T,2,0),"")</f>
        <v/>
      </c>
      <c r="R85" s="205"/>
      <c r="S85" s="204" t="str">
        <f>IFERROR(VLOOKUP(Tabla1[[#This Row],[Probabilidad]],Validación!$S:$T,2,0),"")</f>
        <v/>
      </c>
      <c r="T85" s="201"/>
      <c r="U85" s="204" t="str">
        <f>IFERROR(VLOOKUP(Tabla1[[#This Row],[Duración]],Validación!$S:$T,2,0),"")</f>
        <v/>
      </c>
      <c r="V85" s="201"/>
      <c r="W85" s="204" t="str">
        <f>IFERROR(VLOOKUP(Tabla1[[#This Row],[Recuperabilidad]],Validación!$S:$T,2,0),"")</f>
        <v/>
      </c>
      <c r="X85" s="201"/>
      <c r="Y85" s="204" t="str">
        <f>IFERROR(VLOOKUP(Tabla1[[#This Row],[Cantidad]],Validación!$S:$T,2,0),"")</f>
        <v/>
      </c>
      <c r="Z85" s="201"/>
      <c r="AA85" s="204" t="str">
        <f>IFERROR(VLOOKUP(Tabla1[[#This Row],[Normatividad]],Validación!$S:$T,2,0),"")</f>
        <v/>
      </c>
      <c r="AB85" s="206" t="str">
        <f>IFERROR(Tabla1[[#This Row],[TI]]*(Tabla1[[#This Row],[A]]*Tabla1[[#This Row],[P]]*Tabla1[[#This Row],[D]]*Tabla1[[#This Row],[R]]*Tabla1[[#This Row],[C]]*Tabla1[[#This Row],[N]]),"")</f>
        <v/>
      </c>
      <c r="AC85"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85" s="207" t="str">
        <f>IFERROR(VLOOKUP(Tabla1[[#This Row],[Aspecto ambiental]],Validación!W:X,2,0),"")</f>
        <v/>
      </c>
      <c r="AE85" s="197" t="s">
        <v>199</v>
      </c>
      <c r="AF85" s="197"/>
      <c r="AG85" s="197"/>
      <c r="AH85" s="197"/>
    </row>
    <row r="86" spans="2:34" ht="18" hidden="1" customHeight="1" x14ac:dyDescent="0.25">
      <c r="B86" s="198" t="str">
        <f>IFERROR(IF(ISBLANK(Tabla1[[#This Row],[Actividad]]),"",$N$7),"ERROR")</f>
        <v/>
      </c>
      <c r="C86" s="199" t="str">
        <f>IFERROR(IF(ISBLANK(Tabla1[[#This Row],[Actividad]]),"",(VLOOKUP(Tabla1[[#This Row],[ID]],Tabla3[[Código único]:[Códigos Sirbe]],4,0))),$G$8)</f>
        <v/>
      </c>
      <c r="D86" s="191" t="str">
        <f>IFERROR(IF(ISBLANK(Tabla1[[#This Row],[Actividad]]),"",($M$7&amp;Tabla1[[#This Row],[Valor]]&amp;Tabla1[[#This Row],[Valor2]]&amp;Tabla1[[#This Row],[Valor3]]&amp;Tabla1[[#This Row],[Valor4]])),"")</f>
        <v/>
      </c>
      <c r="E86" s="200" t="str">
        <f>IFERROR(VLOOKUP(Tabla1[[#This Row],[Actividad]],Validación!AA:AB,2,0),"")</f>
        <v/>
      </c>
      <c r="F86" s="201"/>
      <c r="G86" s="201"/>
      <c r="H86" s="201" t="str">
        <f>IFERROR(VLOOKUP(I86,Validación!W:Y,3,0),"")</f>
        <v/>
      </c>
      <c r="I86" s="201"/>
      <c r="J86" s="202" t="str">
        <f>IFERROR(VLOOKUP(Tabla1[[#This Row],[Impacto ambiental]],Validación!K:N,4,0),"")</f>
        <v/>
      </c>
      <c r="K86" s="201"/>
      <c r="L86" s="201"/>
      <c r="M86" s="203" t="str">
        <f>IFERROR(VLOOKUP(Tabla1[[#This Row],[Tipo de impacto]],Validación!$S$4:$U$5,3,0),"")</f>
        <v/>
      </c>
      <c r="N86" s="201"/>
      <c r="O86" s="204" t="str">
        <f>IFERROR(VLOOKUP(Tabla1[[#This Row],[Tipo de impacto]],Validación!S:T,2,0),"")</f>
        <v/>
      </c>
      <c r="P86" s="201"/>
      <c r="Q86" s="204" t="str">
        <f>IFERROR(VLOOKUP(Tabla1[[#This Row],[Alcance ]],Validación!$S:$T,2,0),"")</f>
        <v/>
      </c>
      <c r="R86" s="205"/>
      <c r="S86" s="204" t="str">
        <f>IFERROR(VLOOKUP(Tabla1[[#This Row],[Probabilidad]],Validación!$S:$T,2,0),"")</f>
        <v/>
      </c>
      <c r="T86" s="201"/>
      <c r="U86" s="204" t="str">
        <f>IFERROR(VLOOKUP(Tabla1[[#This Row],[Duración]],Validación!$S:$T,2,0),"")</f>
        <v/>
      </c>
      <c r="V86" s="201"/>
      <c r="W86" s="204" t="str">
        <f>IFERROR(VLOOKUP(Tabla1[[#This Row],[Recuperabilidad]],Validación!$S:$T,2,0),"")</f>
        <v/>
      </c>
      <c r="X86" s="201"/>
      <c r="Y86" s="204" t="str">
        <f>IFERROR(VLOOKUP(Tabla1[[#This Row],[Cantidad]],Validación!$S:$T,2,0),"")</f>
        <v/>
      </c>
      <c r="Z86" s="201"/>
      <c r="AA86" s="204" t="str">
        <f>IFERROR(VLOOKUP(Tabla1[[#This Row],[Normatividad]],Validación!$S:$T,2,0),"")</f>
        <v/>
      </c>
      <c r="AB86" s="206" t="str">
        <f>IFERROR(Tabla1[[#This Row],[TI]]*(Tabla1[[#This Row],[A]]*Tabla1[[#This Row],[P]]*Tabla1[[#This Row],[D]]*Tabla1[[#This Row],[R]]*Tabla1[[#This Row],[C]]*Tabla1[[#This Row],[N]]),"")</f>
        <v/>
      </c>
      <c r="AC86"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86" s="207" t="str">
        <f>IFERROR(VLOOKUP(Tabla1[[#This Row],[Aspecto ambiental]],Validación!W:X,2,0),"")</f>
        <v/>
      </c>
      <c r="AE86" s="197" t="s">
        <v>199</v>
      </c>
      <c r="AF86" s="197"/>
      <c r="AG86" s="197"/>
      <c r="AH86" s="197"/>
    </row>
    <row r="87" spans="2:34" ht="18" hidden="1" customHeight="1" x14ac:dyDescent="0.25">
      <c r="B87" s="198" t="str">
        <f>IFERROR(IF(ISBLANK(Tabla1[[#This Row],[Actividad]]),"",$N$7),"ERROR")</f>
        <v/>
      </c>
      <c r="C87" s="199" t="str">
        <f>IFERROR(IF(ISBLANK(Tabla1[[#This Row],[Actividad]]),"",(VLOOKUP(Tabla1[[#This Row],[ID]],Tabla3[[Código único]:[Códigos Sirbe]],4,0))),$G$8)</f>
        <v/>
      </c>
      <c r="D87" s="191" t="str">
        <f>IFERROR(IF(ISBLANK(Tabla1[[#This Row],[Actividad]]),"",($M$7&amp;Tabla1[[#This Row],[Valor]]&amp;Tabla1[[#This Row],[Valor2]]&amp;Tabla1[[#This Row],[Valor3]]&amp;Tabla1[[#This Row],[Valor4]])),"")</f>
        <v/>
      </c>
      <c r="E87" s="200" t="str">
        <f>IFERROR(VLOOKUP(Tabla1[[#This Row],[Actividad]],Validación!AA:AB,2,0),"")</f>
        <v/>
      </c>
      <c r="F87" s="201"/>
      <c r="G87" s="201"/>
      <c r="H87" s="201" t="str">
        <f>IFERROR(VLOOKUP(I87,Validación!W:Y,3,0),"")</f>
        <v/>
      </c>
      <c r="I87" s="201"/>
      <c r="J87" s="202" t="str">
        <f>IFERROR(VLOOKUP(Tabla1[[#This Row],[Impacto ambiental]],Validación!K:N,4,0),"")</f>
        <v/>
      </c>
      <c r="K87" s="201"/>
      <c r="L87" s="201"/>
      <c r="M87" s="203" t="str">
        <f>IFERROR(VLOOKUP(Tabla1[[#This Row],[Tipo de impacto]],Validación!$S$4:$U$5,3,0),"")</f>
        <v/>
      </c>
      <c r="N87" s="201"/>
      <c r="O87" s="204" t="str">
        <f>IFERROR(VLOOKUP(Tabla1[[#This Row],[Tipo de impacto]],Validación!S:T,2,0),"")</f>
        <v/>
      </c>
      <c r="P87" s="201"/>
      <c r="Q87" s="204" t="str">
        <f>IFERROR(VLOOKUP(Tabla1[[#This Row],[Alcance ]],Validación!$S:$T,2,0),"")</f>
        <v/>
      </c>
      <c r="R87" s="205"/>
      <c r="S87" s="204" t="str">
        <f>IFERROR(VLOOKUP(Tabla1[[#This Row],[Probabilidad]],Validación!$S:$T,2,0),"")</f>
        <v/>
      </c>
      <c r="T87" s="201"/>
      <c r="U87" s="204" t="str">
        <f>IFERROR(VLOOKUP(Tabla1[[#This Row],[Duración]],Validación!$S:$T,2,0),"")</f>
        <v/>
      </c>
      <c r="V87" s="201"/>
      <c r="W87" s="204" t="str">
        <f>IFERROR(VLOOKUP(Tabla1[[#This Row],[Recuperabilidad]],Validación!$S:$T,2,0),"")</f>
        <v/>
      </c>
      <c r="X87" s="201"/>
      <c r="Y87" s="204" t="str">
        <f>IFERROR(VLOOKUP(Tabla1[[#This Row],[Cantidad]],Validación!$S:$T,2,0),"")</f>
        <v/>
      </c>
      <c r="Z87" s="201"/>
      <c r="AA87" s="204" t="str">
        <f>IFERROR(VLOOKUP(Tabla1[[#This Row],[Normatividad]],Validación!$S:$T,2,0),"")</f>
        <v/>
      </c>
      <c r="AB87" s="206" t="str">
        <f>IFERROR(Tabla1[[#This Row],[TI]]*(Tabla1[[#This Row],[A]]*Tabla1[[#This Row],[P]]*Tabla1[[#This Row],[D]]*Tabla1[[#This Row],[R]]*Tabla1[[#This Row],[C]]*Tabla1[[#This Row],[N]]),"")</f>
        <v/>
      </c>
      <c r="AC87"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87" s="207" t="str">
        <f>IFERROR(VLOOKUP(Tabla1[[#This Row],[Aspecto ambiental]],Validación!W:X,2,0),"")</f>
        <v/>
      </c>
      <c r="AE87" s="197" t="s">
        <v>199</v>
      </c>
      <c r="AF87" s="197"/>
      <c r="AG87" s="197"/>
      <c r="AH87" s="197"/>
    </row>
    <row r="88" spans="2:34" ht="18" hidden="1" customHeight="1" x14ac:dyDescent="0.25">
      <c r="B88" s="198" t="str">
        <f>IFERROR(IF(ISBLANK(Tabla1[[#This Row],[Actividad]]),"",$N$7),"ERROR")</f>
        <v/>
      </c>
      <c r="C88" s="199" t="str">
        <f>IFERROR(IF(ISBLANK(Tabla1[[#This Row],[Actividad]]),"",(VLOOKUP(Tabla1[[#This Row],[ID]],Tabla3[[Código único]:[Códigos Sirbe]],4,0))),$G$8)</f>
        <v/>
      </c>
      <c r="D88" s="191" t="str">
        <f>IFERROR(IF(ISBLANK(Tabla1[[#This Row],[Actividad]]),"",($M$7&amp;Tabla1[[#This Row],[Valor]]&amp;Tabla1[[#This Row],[Valor2]]&amp;Tabla1[[#This Row],[Valor3]]&amp;Tabla1[[#This Row],[Valor4]])),"")</f>
        <v/>
      </c>
      <c r="E88" s="200" t="str">
        <f>IFERROR(VLOOKUP(Tabla1[[#This Row],[Actividad]],Validación!AA:AB,2,0),"")</f>
        <v/>
      </c>
      <c r="F88" s="201"/>
      <c r="G88" s="201"/>
      <c r="H88" s="201" t="str">
        <f>IFERROR(VLOOKUP(I88,Validación!W:Y,3,0),"")</f>
        <v/>
      </c>
      <c r="I88" s="201"/>
      <c r="J88" s="202" t="str">
        <f>IFERROR(VLOOKUP(Tabla1[[#This Row],[Impacto ambiental]],Validación!K:N,4,0),"")</f>
        <v/>
      </c>
      <c r="K88" s="201"/>
      <c r="L88" s="201"/>
      <c r="M88" s="203" t="str">
        <f>IFERROR(VLOOKUP(Tabla1[[#This Row],[Tipo de impacto]],Validación!$S$4:$U$5,3,0),"")</f>
        <v/>
      </c>
      <c r="N88" s="201"/>
      <c r="O88" s="204" t="str">
        <f>IFERROR(VLOOKUP(Tabla1[[#This Row],[Tipo de impacto]],Validación!S:T,2,0),"")</f>
        <v/>
      </c>
      <c r="P88" s="201"/>
      <c r="Q88" s="204" t="str">
        <f>IFERROR(VLOOKUP(Tabla1[[#This Row],[Alcance ]],Validación!$S:$T,2,0),"")</f>
        <v/>
      </c>
      <c r="R88" s="205"/>
      <c r="S88" s="204" t="str">
        <f>IFERROR(VLOOKUP(Tabla1[[#This Row],[Probabilidad]],Validación!$S:$T,2,0),"")</f>
        <v/>
      </c>
      <c r="T88" s="201"/>
      <c r="U88" s="204" t="str">
        <f>IFERROR(VLOOKUP(Tabla1[[#This Row],[Duración]],Validación!$S:$T,2,0),"")</f>
        <v/>
      </c>
      <c r="V88" s="201"/>
      <c r="W88" s="204" t="str">
        <f>IFERROR(VLOOKUP(Tabla1[[#This Row],[Recuperabilidad]],Validación!$S:$T,2,0),"")</f>
        <v/>
      </c>
      <c r="X88" s="201"/>
      <c r="Y88" s="204" t="str">
        <f>IFERROR(VLOOKUP(Tabla1[[#This Row],[Cantidad]],Validación!$S:$T,2,0),"")</f>
        <v/>
      </c>
      <c r="Z88" s="201"/>
      <c r="AA88" s="204" t="str">
        <f>IFERROR(VLOOKUP(Tabla1[[#This Row],[Normatividad]],Validación!$S:$T,2,0),"")</f>
        <v/>
      </c>
      <c r="AB88" s="206" t="str">
        <f>IFERROR(Tabla1[[#This Row],[TI]]*(Tabla1[[#This Row],[A]]*Tabla1[[#This Row],[P]]*Tabla1[[#This Row],[D]]*Tabla1[[#This Row],[R]]*Tabla1[[#This Row],[C]]*Tabla1[[#This Row],[N]]),"")</f>
        <v/>
      </c>
      <c r="AC88"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88" s="207" t="str">
        <f>IFERROR(VLOOKUP(Tabla1[[#This Row],[Aspecto ambiental]],Validación!W:X,2,0),"")</f>
        <v/>
      </c>
      <c r="AE88" s="197" t="s">
        <v>199</v>
      </c>
      <c r="AF88" s="197"/>
      <c r="AG88" s="197"/>
      <c r="AH88" s="197"/>
    </row>
    <row r="89" spans="2:34" ht="18" hidden="1" customHeight="1" x14ac:dyDescent="0.25">
      <c r="B89" s="198" t="str">
        <f>IFERROR(IF(ISBLANK(Tabla1[[#This Row],[Actividad]]),"",$N$7),"ERROR")</f>
        <v/>
      </c>
      <c r="C89" s="199" t="str">
        <f>IFERROR(IF(ISBLANK(Tabla1[[#This Row],[Actividad]]),"",(VLOOKUP(Tabla1[[#This Row],[ID]],Tabla3[[Código único]:[Códigos Sirbe]],4,0))),$G$8)</f>
        <v/>
      </c>
      <c r="D89" s="191" t="str">
        <f>IFERROR(IF(ISBLANK(Tabla1[[#This Row],[Actividad]]),"",($M$7&amp;Tabla1[[#This Row],[Valor]]&amp;Tabla1[[#This Row],[Valor2]]&amp;Tabla1[[#This Row],[Valor3]]&amp;Tabla1[[#This Row],[Valor4]])),"")</f>
        <v/>
      </c>
      <c r="E89" s="200" t="str">
        <f>IFERROR(VLOOKUP(Tabla1[[#This Row],[Actividad]],Validación!AA:AB,2,0),"")</f>
        <v/>
      </c>
      <c r="F89" s="201"/>
      <c r="G89" s="201"/>
      <c r="H89" s="201" t="str">
        <f>IFERROR(VLOOKUP(I89,Validación!W:Y,3,0),"")</f>
        <v/>
      </c>
      <c r="I89" s="201"/>
      <c r="J89" s="202" t="str">
        <f>IFERROR(VLOOKUP(Tabla1[[#This Row],[Impacto ambiental]],Validación!K:N,4,0),"")</f>
        <v/>
      </c>
      <c r="K89" s="201"/>
      <c r="L89" s="201"/>
      <c r="M89" s="203" t="str">
        <f>IFERROR(VLOOKUP(Tabla1[[#This Row],[Tipo de impacto]],Validación!$S$4:$U$5,3,0),"")</f>
        <v/>
      </c>
      <c r="N89" s="201"/>
      <c r="O89" s="204" t="str">
        <f>IFERROR(VLOOKUP(Tabla1[[#This Row],[Tipo de impacto]],Validación!S:T,2,0),"")</f>
        <v/>
      </c>
      <c r="P89" s="201"/>
      <c r="Q89" s="204" t="str">
        <f>IFERROR(VLOOKUP(Tabla1[[#This Row],[Alcance ]],Validación!$S:$T,2,0),"")</f>
        <v/>
      </c>
      <c r="R89" s="205"/>
      <c r="S89" s="204" t="str">
        <f>IFERROR(VLOOKUP(Tabla1[[#This Row],[Probabilidad]],Validación!$S:$T,2,0),"")</f>
        <v/>
      </c>
      <c r="T89" s="201"/>
      <c r="U89" s="204" t="str">
        <f>IFERROR(VLOOKUP(Tabla1[[#This Row],[Duración]],Validación!$S:$T,2,0),"")</f>
        <v/>
      </c>
      <c r="V89" s="201"/>
      <c r="W89" s="204" t="str">
        <f>IFERROR(VLOOKUP(Tabla1[[#This Row],[Recuperabilidad]],Validación!$S:$T,2,0),"")</f>
        <v/>
      </c>
      <c r="X89" s="201"/>
      <c r="Y89" s="204" t="str">
        <f>IFERROR(VLOOKUP(Tabla1[[#This Row],[Cantidad]],Validación!$S:$T,2,0),"")</f>
        <v/>
      </c>
      <c r="Z89" s="201"/>
      <c r="AA89" s="204" t="str">
        <f>IFERROR(VLOOKUP(Tabla1[[#This Row],[Normatividad]],Validación!$S:$T,2,0),"")</f>
        <v/>
      </c>
      <c r="AB89" s="206" t="str">
        <f>IFERROR(Tabla1[[#This Row],[TI]]*(Tabla1[[#This Row],[A]]*Tabla1[[#This Row],[P]]*Tabla1[[#This Row],[D]]*Tabla1[[#This Row],[R]]*Tabla1[[#This Row],[C]]*Tabla1[[#This Row],[N]]),"")</f>
        <v/>
      </c>
      <c r="AC89"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89" s="207" t="str">
        <f>IFERROR(VLOOKUP(Tabla1[[#This Row],[Aspecto ambiental]],Validación!W:X,2,0),"")</f>
        <v/>
      </c>
      <c r="AE89" s="197" t="s">
        <v>199</v>
      </c>
      <c r="AF89" s="197"/>
      <c r="AG89" s="197"/>
      <c r="AH89" s="197"/>
    </row>
    <row r="90" spans="2:34" ht="18" hidden="1" customHeight="1" x14ac:dyDescent="0.25">
      <c r="B90" s="198" t="str">
        <f>IFERROR(IF(ISBLANK(Tabla1[[#This Row],[Actividad]]),"",$N$7),"ERROR")</f>
        <v/>
      </c>
      <c r="C90" s="199" t="str">
        <f>IFERROR(IF(ISBLANK(Tabla1[[#This Row],[Actividad]]),"",(VLOOKUP(Tabla1[[#This Row],[ID]],Tabla3[[Código único]:[Códigos Sirbe]],4,0))),$G$8)</f>
        <v/>
      </c>
      <c r="D90" s="191" t="str">
        <f>IFERROR(IF(ISBLANK(Tabla1[[#This Row],[Actividad]]),"",($M$7&amp;Tabla1[[#This Row],[Valor]]&amp;Tabla1[[#This Row],[Valor2]]&amp;Tabla1[[#This Row],[Valor3]]&amp;Tabla1[[#This Row],[Valor4]])),"")</f>
        <v/>
      </c>
      <c r="E90" s="200" t="str">
        <f>IFERROR(VLOOKUP(Tabla1[[#This Row],[Actividad]],Validación!AA:AB,2,0),"")</f>
        <v/>
      </c>
      <c r="F90" s="201"/>
      <c r="G90" s="201"/>
      <c r="H90" s="201" t="str">
        <f>IFERROR(VLOOKUP(I90,Validación!W:Y,3,0),"")</f>
        <v/>
      </c>
      <c r="I90" s="201"/>
      <c r="J90" s="202" t="str">
        <f>IFERROR(VLOOKUP(Tabla1[[#This Row],[Impacto ambiental]],Validación!K:N,4,0),"")</f>
        <v/>
      </c>
      <c r="K90" s="201"/>
      <c r="L90" s="201"/>
      <c r="M90" s="203" t="str">
        <f>IFERROR(VLOOKUP(Tabla1[[#This Row],[Tipo de impacto]],Validación!$S$4:$U$5,3,0),"")</f>
        <v/>
      </c>
      <c r="N90" s="201"/>
      <c r="O90" s="204" t="str">
        <f>IFERROR(VLOOKUP(Tabla1[[#This Row],[Tipo de impacto]],Validación!S:T,2,0),"")</f>
        <v/>
      </c>
      <c r="P90" s="201"/>
      <c r="Q90" s="204" t="str">
        <f>IFERROR(VLOOKUP(Tabla1[[#This Row],[Alcance ]],Validación!$S:$T,2,0),"")</f>
        <v/>
      </c>
      <c r="R90" s="205"/>
      <c r="S90" s="204" t="str">
        <f>IFERROR(VLOOKUP(Tabla1[[#This Row],[Probabilidad]],Validación!$S:$T,2,0),"")</f>
        <v/>
      </c>
      <c r="T90" s="201"/>
      <c r="U90" s="204" t="str">
        <f>IFERROR(VLOOKUP(Tabla1[[#This Row],[Duración]],Validación!$S:$T,2,0),"")</f>
        <v/>
      </c>
      <c r="V90" s="201"/>
      <c r="W90" s="204" t="str">
        <f>IFERROR(VLOOKUP(Tabla1[[#This Row],[Recuperabilidad]],Validación!$S:$T,2,0),"")</f>
        <v/>
      </c>
      <c r="X90" s="201"/>
      <c r="Y90" s="204" t="str">
        <f>IFERROR(VLOOKUP(Tabla1[[#This Row],[Cantidad]],Validación!$S:$T,2,0),"")</f>
        <v/>
      </c>
      <c r="Z90" s="201"/>
      <c r="AA90" s="204" t="str">
        <f>IFERROR(VLOOKUP(Tabla1[[#This Row],[Normatividad]],Validación!$S:$T,2,0),"")</f>
        <v/>
      </c>
      <c r="AB90" s="206" t="str">
        <f>IFERROR(Tabla1[[#This Row],[TI]]*(Tabla1[[#This Row],[A]]*Tabla1[[#This Row],[P]]*Tabla1[[#This Row],[D]]*Tabla1[[#This Row],[R]]*Tabla1[[#This Row],[C]]*Tabla1[[#This Row],[N]]),"")</f>
        <v/>
      </c>
      <c r="AC90"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90" s="207" t="str">
        <f>IFERROR(VLOOKUP(Tabla1[[#This Row],[Aspecto ambiental]],Validación!W:X,2,0),"")</f>
        <v/>
      </c>
      <c r="AE90" s="197" t="s">
        <v>199</v>
      </c>
      <c r="AF90" s="197"/>
      <c r="AG90" s="197"/>
      <c r="AH90" s="197"/>
    </row>
    <row r="91" spans="2:34" ht="18" hidden="1" customHeight="1" x14ac:dyDescent="0.25">
      <c r="B91" s="198" t="str">
        <f>IFERROR(IF(ISBLANK(Tabla1[[#This Row],[Actividad]]),"",$N$7),"ERROR")</f>
        <v/>
      </c>
      <c r="C91" s="199" t="str">
        <f>IFERROR(IF(ISBLANK(Tabla1[[#This Row],[Actividad]]),"",(VLOOKUP(Tabla1[[#This Row],[ID]],Tabla3[[Código único]:[Códigos Sirbe]],4,0))),$G$8)</f>
        <v/>
      </c>
      <c r="D91" s="191" t="str">
        <f>IFERROR(IF(ISBLANK(Tabla1[[#This Row],[Actividad]]),"",($M$7&amp;Tabla1[[#This Row],[Valor]]&amp;Tabla1[[#This Row],[Valor2]]&amp;Tabla1[[#This Row],[Valor3]]&amp;Tabla1[[#This Row],[Valor4]])),"")</f>
        <v/>
      </c>
      <c r="E91" s="200" t="str">
        <f>IFERROR(VLOOKUP(Tabla1[[#This Row],[Actividad]],Validación!AA:AB,2,0),"")</f>
        <v/>
      </c>
      <c r="F91" s="201"/>
      <c r="G91" s="201"/>
      <c r="H91" s="201" t="str">
        <f>IFERROR(VLOOKUP(I91,Validación!W:Y,3,0),"")</f>
        <v/>
      </c>
      <c r="I91" s="201"/>
      <c r="J91" s="202" t="str">
        <f>IFERROR(VLOOKUP(Tabla1[[#This Row],[Impacto ambiental]],Validación!K:N,4,0),"")</f>
        <v/>
      </c>
      <c r="K91" s="201"/>
      <c r="L91" s="201"/>
      <c r="M91" s="203" t="str">
        <f>IFERROR(VLOOKUP(Tabla1[[#This Row],[Tipo de impacto]],Validación!$S$4:$U$5,3,0),"")</f>
        <v/>
      </c>
      <c r="N91" s="201"/>
      <c r="O91" s="204" t="str">
        <f>IFERROR(VLOOKUP(Tabla1[[#This Row],[Tipo de impacto]],Validación!S:T,2,0),"")</f>
        <v/>
      </c>
      <c r="P91" s="201"/>
      <c r="Q91" s="204" t="str">
        <f>IFERROR(VLOOKUP(Tabla1[[#This Row],[Alcance ]],Validación!$S:$T,2,0),"")</f>
        <v/>
      </c>
      <c r="R91" s="205"/>
      <c r="S91" s="204" t="str">
        <f>IFERROR(VLOOKUP(Tabla1[[#This Row],[Probabilidad]],Validación!$S:$T,2,0),"")</f>
        <v/>
      </c>
      <c r="T91" s="201"/>
      <c r="U91" s="204" t="str">
        <f>IFERROR(VLOOKUP(Tabla1[[#This Row],[Duración]],Validación!$S:$T,2,0),"")</f>
        <v/>
      </c>
      <c r="V91" s="201"/>
      <c r="W91" s="204" t="str">
        <f>IFERROR(VLOOKUP(Tabla1[[#This Row],[Recuperabilidad]],Validación!$S:$T,2,0),"")</f>
        <v/>
      </c>
      <c r="X91" s="201"/>
      <c r="Y91" s="204" t="str">
        <f>IFERROR(VLOOKUP(Tabla1[[#This Row],[Cantidad]],Validación!$S:$T,2,0),"")</f>
        <v/>
      </c>
      <c r="Z91" s="201"/>
      <c r="AA91" s="204" t="str">
        <f>IFERROR(VLOOKUP(Tabla1[[#This Row],[Normatividad]],Validación!$S:$T,2,0),"")</f>
        <v/>
      </c>
      <c r="AB91" s="206" t="str">
        <f>IFERROR(Tabla1[[#This Row],[TI]]*(Tabla1[[#This Row],[A]]*Tabla1[[#This Row],[P]]*Tabla1[[#This Row],[D]]*Tabla1[[#This Row],[R]]*Tabla1[[#This Row],[C]]*Tabla1[[#This Row],[N]]),"")</f>
        <v/>
      </c>
      <c r="AC91"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91" s="207" t="str">
        <f>IFERROR(VLOOKUP(Tabla1[[#This Row],[Aspecto ambiental]],Validación!W:X,2,0),"")</f>
        <v/>
      </c>
      <c r="AE91" s="197" t="s">
        <v>199</v>
      </c>
      <c r="AF91" s="197"/>
      <c r="AG91" s="197"/>
      <c r="AH91" s="197"/>
    </row>
    <row r="92" spans="2:34" ht="18" hidden="1" customHeight="1" x14ac:dyDescent="0.25">
      <c r="B92" s="198" t="str">
        <f>IFERROR(IF(ISBLANK(Tabla1[[#This Row],[Actividad]]),"",$N$7),"ERROR")</f>
        <v/>
      </c>
      <c r="C92" s="199" t="str">
        <f>IFERROR(IF(ISBLANK(Tabla1[[#This Row],[Actividad]]),"",(VLOOKUP(Tabla1[[#This Row],[ID]],Tabla3[[Código único]:[Códigos Sirbe]],4,0))),$G$8)</f>
        <v/>
      </c>
      <c r="D92" s="191" t="str">
        <f>IFERROR(IF(ISBLANK(Tabla1[[#This Row],[Actividad]]),"",($M$7&amp;Tabla1[[#This Row],[Valor]]&amp;Tabla1[[#This Row],[Valor2]]&amp;Tabla1[[#This Row],[Valor3]]&amp;Tabla1[[#This Row],[Valor4]])),"")</f>
        <v/>
      </c>
      <c r="E92" s="200" t="str">
        <f>IFERROR(VLOOKUP(Tabla1[[#This Row],[Actividad]],Validación!AA:AB,2,0),"")</f>
        <v/>
      </c>
      <c r="F92" s="201"/>
      <c r="G92" s="201"/>
      <c r="H92" s="201" t="str">
        <f>IFERROR(VLOOKUP(I92,Validación!W:Y,3,0),"")</f>
        <v/>
      </c>
      <c r="I92" s="201"/>
      <c r="J92" s="202" t="str">
        <f>IFERROR(VLOOKUP(Tabla1[[#This Row],[Impacto ambiental]],Validación!K:N,4,0),"")</f>
        <v/>
      </c>
      <c r="K92" s="201"/>
      <c r="L92" s="201"/>
      <c r="M92" s="203" t="str">
        <f>IFERROR(VLOOKUP(Tabla1[[#This Row],[Tipo de impacto]],Validación!$S$4:$U$5,3,0),"")</f>
        <v/>
      </c>
      <c r="N92" s="201"/>
      <c r="O92" s="204" t="str">
        <f>IFERROR(VLOOKUP(Tabla1[[#This Row],[Tipo de impacto]],Validación!S:T,2,0),"")</f>
        <v/>
      </c>
      <c r="P92" s="201"/>
      <c r="Q92" s="204" t="str">
        <f>IFERROR(VLOOKUP(Tabla1[[#This Row],[Alcance ]],Validación!$S:$T,2,0),"")</f>
        <v/>
      </c>
      <c r="R92" s="205"/>
      <c r="S92" s="204" t="str">
        <f>IFERROR(VLOOKUP(Tabla1[[#This Row],[Probabilidad]],Validación!$S:$T,2,0),"")</f>
        <v/>
      </c>
      <c r="T92" s="201"/>
      <c r="U92" s="204" t="str">
        <f>IFERROR(VLOOKUP(Tabla1[[#This Row],[Duración]],Validación!$S:$T,2,0),"")</f>
        <v/>
      </c>
      <c r="V92" s="201"/>
      <c r="W92" s="204" t="str">
        <f>IFERROR(VLOOKUP(Tabla1[[#This Row],[Recuperabilidad]],Validación!$S:$T,2,0),"")</f>
        <v/>
      </c>
      <c r="X92" s="201"/>
      <c r="Y92" s="204" t="str">
        <f>IFERROR(VLOOKUP(Tabla1[[#This Row],[Cantidad]],Validación!$S:$T,2,0),"")</f>
        <v/>
      </c>
      <c r="Z92" s="201"/>
      <c r="AA92" s="204" t="str">
        <f>IFERROR(VLOOKUP(Tabla1[[#This Row],[Normatividad]],Validación!$S:$T,2,0),"")</f>
        <v/>
      </c>
      <c r="AB92" s="206" t="str">
        <f>IFERROR(Tabla1[[#This Row],[TI]]*(Tabla1[[#This Row],[A]]*Tabla1[[#This Row],[P]]*Tabla1[[#This Row],[D]]*Tabla1[[#This Row],[R]]*Tabla1[[#This Row],[C]]*Tabla1[[#This Row],[N]]),"")</f>
        <v/>
      </c>
      <c r="AC92"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92" s="207" t="str">
        <f>IFERROR(VLOOKUP(Tabla1[[#This Row],[Aspecto ambiental]],Validación!W:X,2,0),"")</f>
        <v/>
      </c>
      <c r="AE92" s="197" t="s">
        <v>199</v>
      </c>
      <c r="AF92" s="197"/>
      <c r="AG92" s="197"/>
      <c r="AH92" s="197"/>
    </row>
    <row r="93" spans="2:34" ht="18" hidden="1" customHeight="1" x14ac:dyDescent="0.25">
      <c r="B93" s="198" t="str">
        <f>IFERROR(IF(ISBLANK(Tabla1[[#This Row],[Actividad]]),"",$N$7),"ERROR")</f>
        <v/>
      </c>
      <c r="C93" s="199" t="str">
        <f>IFERROR(IF(ISBLANK(Tabla1[[#This Row],[Actividad]]),"",(VLOOKUP(Tabla1[[#This Row],[ID]],Tabla3[[Código único]:[Códigos Sirbe]],4,0))),$G$8)</f>
        <v/>
      </c>
      <c r="D93" s="191" t="str">
        <f>IFERROR(IF(ISBLANK(Tabla1[[#This Row],[Actividad]]),"",($M$7&amp;Tabla1[[#This Row],[Valor]]&amp;Tabla1[[#This Row],[Valor2]]&amp;Tabla1[[#This Row],[Valor3]]&amp;Tabla1[[#This Row],[Valor4]])),"")</f>
        <v/>
      </c>
      <c r="E93" s="200" t="str">
        <f>IFERROR(VLOOKUP(Tabla1[[#This Row],[Actividad]],Validación!AA:AB,2,0),"")</f>
        <v/>
      </c>
      <c r="F93" s="201"/>
      <c r="G93" s="201"/>
      <c r="H93" s="201" t="str">
        <f>IFERROR(VLOOKUP(I93,Validación!W:Y,3,0),"")</f>
        <v/>
      </c>
      <c r="I93" s="201"/>
      <c r="J93" s="202" t="str">
        <f>IFERROR(VLOOKUP(Tabla1[[#This Row],[Impacto ambiental]],Validación!K:N,4,0),"")</f>
        <v/>
      </c>
      <c r="K93" s="201"/>
      <c r="L93" s="201"/>
      <c r="M93" s="203" t="str">
        <f>IFERROR(VLOOKUP(Tabla1[[#This Row],[Tipo de impacto]],Validación!$S$4:$U$5,3,0),"")</f>
        <v/>
      </c>
      <c r="N93" s="201"/>
      <c r="O93" s="204" t="str">
        <f>IFERROR(VLOOKUP(Tabla1[[#This Row],[Tipo de impacto]],Validación!S:T,2,0),"")</f>
        <v/>
      </c>
      <c r="P93" s="201"/>
      <c r="Q93" s="204" t="str">
        <f>IFERROR(VLOOKUP(Tabla1[[#This Row],[Alcance ]],Validación!$S:$T,2,0),"")</f>
        <v/>
      </c>
      <c r="R93" s="205"/>
      <c r="S93" s="204" t="str">
        <f>IFERROR(VLOOKUP(Tabla1[[#This Row],[Probabilidad]],Validación!$S:$T,2,0),"")</f>
        <v/>
      </c>
      <c r="T93" s="201"/>
      <c r="U93" s="204" t="str">
        <f>IFERROR(VLOOKUP(Tabla1[[#This Row],[Duración]],Validación!$S:$T,2,0),"")</f>
        <v/>
      </c>
      <c r="V93" s="201"/>
      <c r="W93" s="204" t="str">
        <f>IFERROR(VLOOKUP(Tabla1[[#This Row],[Recuperabilidad]],Validación!$S:$T,2,0),"")</f>
        <v/>
      </c>
      <c r="X93" s="201"/>
      <c r="Y93" s="204" t="str">
        <f>IFERROR(VLOOKUP(Tabla1[[#This Row],[Cantidad]],Validación!$S:$T,2,0),"")</f>
        <v/>
      </c>
      <c r="Z93" s="201"/>
      <c r="AA93" s="204" t="str">
        <f>IFERROR(VLOOKUP(Tabla1[[#This Row],[Normatividad]],Validación!$S:$T,2,0),"")</f>
        <v/>
      </c>
      <c r="AB93" s="206" t="str">
        <f>IFERROR(Tabla1[[#This Row],[TI]]*(Tabla1[[#This Row],[A]]*Tabla1[[#This Row],[P]]*Tabla1[[#This Row],[D]]*Tabla1[[#This Row],[R]]*Tabla1[[#This Row],[C]]*Tabla1[[#This Row],[N]]),"")</f>
        <v/>
      </c>
      <c r="AC93"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93" s="207" t="str">
        <f>IFERROR(VLOOKUP(Tabla1[[#This Row],[Aspecto ambiental]],Validación!W:X,2,0),"")</f>
        <v/>
      </c>
      <c r="AE93" s="197" t="s">
        <v>199</v>
      </c>
      <c r="AF93" s="197"/>
      <c r="AG93" s="197"/>
      <c r="AH93" s="197"/>
    </row>
    <row r="94" spans="2:34" ht="18" hidden="1" customHeight="1" x14ac:dyDescent="0.25">
      <c r="B94" s="198" t="str">
        <f>IFERROR(IF(ISBLANK(Tabla1[[#This Row],[Actividad]]),"",$N$7),"ERROR")</f>
        <v/>
      </c>
      <c r="C94" s="199" t="str">
        <f>IFERROR(IF(ISBLANK(Tabla1[[#This Row],[Actividad]]),"",(VLOOKUP(Tabla1[[#This Row],[ID]],Tabla3[[Código único]:[Códigos Sirbe]],4,0))),$G$8)</f>
        <v/>
      </c>
      <c r="D94" s="191" t="str">
        <f>IFERROR(IF(ISBLANK(Tabla1[[#This Row],[Actividad]]),"",($M$7&amp;Tabla1[[#This Row],[Valor]]&amp;Tabla1[[#This Row],[Valor2]]&amp;Tabla1[[#This Row],[Valor3]]&amp;Tabla1[[#This Row],[Valor4]])),"")</f>
        <v/>
      </c>
      <c r="E94" s="200" t="str">
        <f>IFERROR(VLOOKUP(Tabla1[[#This Row],[Actividad]],Validación!AA:AB,2,0),"")</f>
        <v/>
      </c>
      <c r="F94" s="201"/>
      <c r="G94" s="201"/>
      <c r="H94" s="201" t="str">
        <f>IFERROR(VLOOKUP(I94,Validación!W:Y,3,0),"")</f>
        <v/>
      </c>
      <c r="I94" s="201"/>
      <c r="J94" s="202" t="str">
        <f>IFERROR(VLOOKUP(Tabla1[[#This Row],[Impacto ambiental]],Validación!K:N,4,0),"")</f>
        <v/>
      </c>
      <c r="K94" s="201"/>
      <c r="L94" s="201"/>
      <c r="M94" s="203" t="str">
        <f>IFERROR(VLOOKUP(Tabla1[[#This Row],[Tipo de impacto]],Validación!$S$4:$U$5,3,0),"")</f>
        <v/>
      </c>
      <c r="N94" s="201"/>
      <c r="O94" s="204" t="str">
        <f>IFERROR(VLOOKUP(Tabla1[[#This Row],[Tipo de impacto]],Validación!S:T,2,0),"")</f>
        <v/>
      </c>
      <c r="P94" s="201"/>
      <c r="Q94" s="204" t="str">
        <f>IFERROR(VLOOKUP(Tabla1[[#This Row],[Alcance ]],Validación!$S:$T,2,0),"")</f>
        <v/>
      </c>
      <c r="R94" s="205"/>
      <c r="S94" s="204" t="str">
        <f>IFERROR(VLOOKUP(Tabla1[[#This Row],[Probabilidad]],Validación!$S:$T,2,0),"")</f>
        <v/>
      </c>
      <c r="T94" s="201"/>
      <c r="U94" s="204" t="str">
        <f>IFERROR(VLOOKUP(Tabla1[[#This Row],[Duración]],Validación!$S:$T,2,0),"")</f>
        <v/>
      </c>
      <c r="V94" s="201"/>
      <c r="W94" s="204" t="str">
        <f>IFERROR(VLOOKUP(Tabla1[[#This Row],[Recuperabilidad]],Validación!$S:$T,2,0),"")</f>
        <v/>
      </c>
      <c r="X94" s="201"/>
      <c r="Y94" s="204" t="str">
        <f>IFERROR(VLOOKUP(Tabla1[[#This Row],[Cantidad]],Validación!$S:$T,2,0),"")</f>
        <v/>
      </c>
      <c r="Z94" s="201"/>
      <c r="AA94" s="204" t="str">
        <f>IFERROR(VLOOKUP(Tabla1[[#This Row],[Normatividad]],Validación!$S:$T,2,0),"")</f>
        <v/>
      </c>
      <c r="AB94" s="206" t="str">
        <f>IFERROR(Tabla1[[#This Row],[TI]]*(Tabla1[[#This Row],[A]]*Tabla1[[#This Row],[P]]*Tabla1[[#This Row],[D]]*Tabla1[[#This Row],[R]]*Tabla1[[#This Row],[C]]*Tabla1[[#This Row],[N]]),"")</f>
        <v/>
      </c>
      <c r="AC94"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94" s="207" t="str">
        <f>IFERROR(VLOOKUP(Tabla1[[#This Row],[Aspecto ambiental]],Validación!W:X,2,0),"")</f>
        <v/>
      </c>
      <c r="AE94" s="197" t="s">
        <v>199</v>
      </c>
      <c r="AF94" s="197"/>
      <c r="AG94" s="197"/>
      <c r="AH94" s="197"/>
    </row>
    <row r="95" spans="2:34" ht="18" hidden="1" customHeight="1" x14ac:dyDescent="0.25">
      <c r="B95" s="198" t="str">
        <f>IFERROR(IF(ISBLANK(Tabla1[[#This Row],[Actividad]]),"",$N$7),"ERROR")</f>
        <v/>
      </c>
      <c r="C95" s="199" t="str">
        <f>IFERROR(IF(ISBLANK(Tabla1[[#This Row],[Actividad]]),"",(VLOOKUP(Tabla1[[#This Row],[ID]],Tabla3[[Código único]:[Códigos Sirbe]],4,0))),$G$8)</f>
        <v/>
      </c>
      <c r="D95" s="191" t="str">
        <f>IFERROR(IF(ISBLANK(Tabla1[[#This Row],[Actividad]]),"",($M$7&amp;Tabla1[[#This Row],[Valor]]&amp;Tabla1[[#This Row],[Valor2]]&amp;Tabla1[[#This Row],[Valor3]]&amp;Tabla1[[#This Row],[Valor4]])),"")</f>
        <v/>
      </c>
      <c r="E95" s="200" t="str">
        <f>IFERROR(VLOOKUP(Tabla1[[#This Row],[Actividad]],Validación!AA:AB,2,0),"")</f>
        <v/>
      </c>
      <c r="F95" s="201"/>
      <c r="G95" s="201"/>
      <c r="H95" s="201" t="str">
        <f>IFERROR(VLOOKUP(I95,Validación!W:Y,3,0),"")</f>
        <v/>
      </c>
      <c r="I95" s="201"/>
      <c r="J95" s="202" t="str">
        <f>IFERROR(VLOOKUP(Tabla1[[#This Row],[Impacto ambiental]],Validación!K:N,4,0),"")</f>
        <v/>
      </c>
      <c r="K95" s="201"/>
      <c r="L95" s="201"/>
      <c r="M95" s="203" t="str">
        <f>IFERROR(VLOOKUP(Tabla1[[#This Row],[Tipo de impacto]],Validación!$S$4:$U$5,3,0),"")</f>
        <v/>
      </c>
      <c r="N95" s="201"/>
      <c r="O95" s="204" t="str">
        <f>IFERROR(VLOOKUP(Tabla1[[#This Row],[Tipo de impacto]],Validación!S:T,2,0),"")</f>
        <v/>
      </c>
      <c r="P95" s="201"/>
      <c r="Q95" s="204" t="str">
        <f>IFERROR(VLOOKUP(Tabla1[[#This Row],[Alcance ]],Validación!$S:$T,2,0),"")</f>
        <v/>
      </c>
      <c r="R95" s="205"/>
      <c r="S95" s="204" t="str">
        <f>IFERROR(VLOOKUP(Tabla1[[#This Row],[Probabilidad]],Validación!$S:$T,2,0),"")</f>
        <v/>
      </c>
      <c r="T95" s="201"/>
      <c r="U95" s="204" t="str">
        <f>IFERROR(VLOOKUP(Tabla1[[#This Row],[Duración]],Validación!$S:$T,2,0),"")</f>
        <v/>
      </c>
      <c r="V95" s="201"/>
      <c r="W95" s="204" t="str">
        <f>IFERROR(VLOOKUP(Tabla1[[#This Row],[Recuperabilidad]],Validación!$S:$T,2,0),"")</f>
        <v/>
      </c>
      <c r="X95" s="201"/>
      <c r="Y95" s="204" t="str">
        <f>IFERROR(VLOOKUP(Tabla1[[#This Row],[Cantidad]],Validación!$S:$T,2,0),"")</f>
        <v/>
      </c>
      <c r="Z95" s="201"/>
      <c r="AA95" s="204" t="str">
        <f>IFERROR(VLOOKUP(Tabla1[[#This Row],[Normatividad]],Validación!$S:$T,2,0),"")</f>
        <v/>
      </c>
      <c r="AB95" s="206" t="str">
        <f>IFERROR(Tabla1[[#This Row],[TI]]*(Tabla1[[#This Row],[A]]*Tabla1[[#This Row],[P]]*Tabla1[[#This Row],[D]]*Tabla1[[#This Row],[R]]*Tabla1[[#This Row],[C]]*Tabla1[[#This Row],[N]]),"")</f>
        <v/>
      </c>
      <c r="AC95"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95" s="207" t="str">
        <f>IFERROR(VLOOKUP(Tabla1[[#This Row],[Aspecto ambiental]],Validación!W:X,2,0),"")</f>
        <v/>
      </c>
      <c r="AE95" s="197" t="s">
        <v>199</v>
      </c>
      <c r="AF95" s="197"/>
      <c r="AG95" s="197"/>
      <c r="AH95" s="197"/>
    </row>
    <row r="96" spans="2:34" ht="18" hidden="1" customHeight="1" x14ac:dyDescent="0.25">
      <c r="B96" s="198" t="str">
        <f>IFERROR(IF(ISBLANK(Tabla1[[#This Row],[Actividad]]),"",$N$7),"ERROR")</f>
        <v/>
      </c>
      <c r="C96" s="199" t="str">
        <f>IFERROR(IF(ISBLANK(Tabla1[[#This Row],[Actividad]]),"",(VLOOKUP(Tabla1[[#This Row],[ID]],Tabla3[[Código único]:[Códigos Sirbe]],4,0))),$G$8)</f>
        <v/>
      </c>
      <c r="D96" s="191" t="str">
        <f>IFERROR(IF(ISBLANK(Tabla1[[#This Row],[Actividad]]),"",($M$7&amp;Tabla1[[#This Row],[Valor]]&amp;Tabla1[[#This Row],[Valor2]]&amp;Tabla1[[#This Row],[Valor3]]&amp;Tabla1[[#This Row],[Valor4]])),"")</f>
        <v/>
      </c>
      <c r="E96" s="200" t="str">
        <f>IFERROR(VLOOKUP(Tabla1[[#This Row],[Actividad]],Validación!AA:AB,2,0),"")</f>
        <v/>
      </c>
      <c r="F96" s="201"/>
      <c r="G96" s="201"/>
      <c r="H96" s="201" t="str">
        <f>IFERROR(VLOOKUP(I96,Validación!W:Y,3,0),"")</f>
        <v/>
      </c>
      <c r="I96" s="201"/>
      <c r="J96" s="202" t="str">
        <f>IFERROR(VLOOKUP(Tabla1[[#This Row],[Impacto ambiental]],Validación!K:N,4,0),"")</f>
        <v/>
      </c>
      <c r="K96" s="201"/>
      <c r="L96" s="201"/>
      <c r="M96" s="203" t="str">
        <f>IFERROR(VLOOKUP(Tabla1[[#This Row],[Tipo de impacto]],Validación!$S$4:$U$5,3,0),"")</f>
        <v/>
      </c>
      <c r="N96" s="201"/>
      <c r="O96" s="204" t="str">
        <f>IFERROR(VLOOKUP(Tabla1[[#This Row],[Tipo de impacto]],Validación!S:T,2,0),"")</f>
        <v/>
      </c>
      <c r="P96" s="201"/>
      <c r="Q96" s="204" t="str">
        <f>IFERROR(VLOOKUP(Tabla1[[#This Row],[Alcance ]],Validación!$S:$T,2,0),"")</f>
        <v/>
      </c>
      <c r="R96" s="205"/>
      <c r="S96" s="204" t="str">
        <f>IFERROR(VLOOKUP(Tabla1[[#This Row],[Probabilidad]],Validación!$S:$T,2,0),"")</f>
        <v/>
      </c>
      <c r="T96" s="201"/>
      <c r="U96" s="204" t="str">
        <f>IFERROR(VLOOKUP(Tabla1[[#This Row],[Duración]],Validación!$S:$T,2,0),"")</f>
        <v/>
      </c>
      <c r="V96" s="201"/>
      <c r="W96" s="204" t="str">
        <f>IFERROR(VLOOKUP(Tabla1[[#This Row],[Recuperabilidad]],Validación!$S:$T,2,0),"")</f>
        <v/>
      </c>
      <c r="X96" s="201"/>
      <c r="Y96" s="204" t="str">
        <f>IFERROR(VLOOKUP(Tabla1[[#This Row],[Cantidad]],Validación!$S:$T,2,0),"")</f>
        <v/>
      </c>
      <c r="Z96" s="201"/>
      <c r="AA96" s="204" t="str">
        <f>IFERROR(VLOOKUP(Tabla1[[#This Row],[Normatividad]],Validación!$S:$T,2,0),"")</f>
        <v/>
      </c>
      <c r="AB96" s="206" t="str">
        <f>IFERROR(Tabla1[[#This Row],[TI]]*(Tabla1[[#This Row],[A]]*Tabla1[[#This Row],[P]]*Tabla1[[#This Row],[D]]*Tabla1[[#This Row],[R]]*Tabla1[[#This Row],[C]]*Tabla1[[#This Row],[N]]),"")</f>
        <v/>
      </c>
      <c r="AC96"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96" s="207" t="str">
        <f>IFERROR(VLOOKUP(Tabla1[[#This Row],[Aspecto ambiental]],Validación!W:X,2,0),"")</f>
        <v/>
      </c>
      <c r="AE96" s="197" t="s">
        <v>199</v>
      </c>
      <c r="AF96" s="197"/>
      <c r="AG96" s="197"/>
      <c r="AH96" s="197"/>
    </row>
    <row r="97" spans="2:34" ht="18" hidden="1" customHeight="1" x14ac:dyDescent="0.25">
      <c r="B97" s="198" t="str">
        <f>IFERROR(IF(ISBLANK(Tabla1[[#This Row],[Actividad]]),"",$N$7),"ERROR")</f>
        <v/>
      </c>
      <c r="C97" s="199" t="str">
        <f>IFERROR(IF(ISBLANK(Tabla1[[#This Row],[Actividad]]),"",(VLOOKUP(Tabla1[[#This Row],[ID]],Tabla3[[Código único]:[Códigos Sirbe]],4,0))),$G$8)</f>
        <v/>
      </c>
      <c r="D97" s="191" t="str">
        <f>IFERROR(IF(ISBLANK(Tabla1[[#This Row],[Actividad]]),"",($M$7&amp;Tabla1[[#This Row],[Valor]]&amp;Tabla1[[#This Row],[Valor2]]&amp;Tabla1[[#This Row],[Valor3]]&amp;Tabla1[[#This Row],[Valor4]])),"")</f>
        <v/>
      </c>
      <c r="E97" s="200" t="str">
        <f>IFERROR(VLOOKUP(Tabla1[[#This Row],[Actividad]],Validación!AA:AB,2,0),"")</f>
        <v/>
      </c>
      <c r="F97" s="201"/>
      <c r="G97" s="201"/>
      <c r="H97" s="201" t="str">
        <f>IFERROR(VLOOKUP(I97,Validación!W:Y,3,0),"")</f>
        <v/>
      </c>
      <c r="I97" s="201"/>
      <c r="J97" s="202" t="str">
        <f>IFERROR(VLOOKUP(Tabla1[[#This Row],[Impacto ambiental]],Validación!K:N,4,0),"")</f>
        <v/>
      </c>
      <c r="K97" s="201"/>
      <c r="L97" s="201"/>
      <c r="M97" s="203" t="str">
        <f>IFERROR(VLOOKUP(Tabla1[[#This Row],[Tipo de impacto]],Validación!$S$4:$U$5,3,0),"")</f>
        <v/>
      </c>
      <c r="N97" s="201"/>
      <c r="O97" s="204" t="str">
        <f>IFERROR(VLOOKUP(Tabla1[[#This Row],[Tipo de impacto]],Validación!S:T,2,0),"")</f>
        <v/>
      </c>
      <c r="P97" s="201"/>
      <c r="Q97" s="204" t="str">
        <f>IFERROR(VLOOKUP(Tabla1[[#This Row],[Alcance ]],Validación!$S:$T,2,0),"")</f>
        <v/>
      </c>
      <c r="R97" s="205"/>
      <c r="S97" s="204" t="str">
        <f>IFERROR(VLOOKUP(Tabla1[[#This Row],[Probabilidad]],Validación!$S:$T,2,0),"")</f>
        <v/>
      </c>
      <c r="T97" s="201"/>
      <c r="U97" s="204" t="str">
        <f>IFERROR(VLOOKUP(Tabla1[[#This Row],[Duración]],Validación!$S:$T,2,0),"")</f>
        <v/>
      </c>
      <c r="V97" s="201"/>
      <c r="W97" s="204" t="str">
        <f>IFERROR(VLOOKUP(Tabla1[[#This Row],[Recuperabilidad]],Validación!$S:$T,2,0),"")</f>
        <v/>
      </c>
      <c r="X97" s="201"/>
      <c r="Y97" s="204" t="str">
        <f>IFERROR(VLOOKUP(Tabla1[[#This Row],[Cantidad]],Validación!$S:$T,2,0),"")</f>
        <v/>
      </c>
      <c r="Z97" s="201"/>
      <c r="AA97" s="204" t="str">
        <f>IFERROR(VLOOKUP(Tabla1[[#This Row],[Normatividad]],Validación!$S:$T,2,0),"")</f>
        <v/>
      </c>
      <c r="AB97" s="206" t="str">
        <f>IFERROR(Tabla1[[#This Row],[TI]]*(Tabla1[[#This Row],[A]]*Tabla1[[#This Row],[P]]*Tabla1[[#This Row],[D]]*Tabla1[[#This Row],[R]]*Tabla1[[#This Row],[C]]*Tabla1[[#This Row],[N]]),"")</f>
        <v/>
      </c>
      <c r="AC97"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97" s="207" t="str">
        <f>IFERROR(VLOOKUP(Tabla1[[#This Row],[Aspecto ambiental]],Validación!W:X,2,0),"")</f>
        <v/>
      </c>
      <c r="AE97" s="197" t="s">
        <v>199</v>
      </c>
      <c r="AF97" s="197"/>
      <c r="AG97" s="197"/>
      <c r="AH97" s="197"/>
    </row>
    <row r="98" spans="2:34" ht="18" hidden="1" customHeight="1" x14ac:dyDescent="0.25">
      <c r="B98" s="198" t="str">
        <f>IFERROR(IF(ISBLANK(Tabla1[[#This Row],[Actividad]]),"",$N$7),"ERROR")</f>
        <v/>
      </c>
      <c r="C98" s="199" t="str">
        <f>IFERROR(IF(ISBLANK(Tabla1[[#This Row],[Actividad]]),"",(VLOOKUP(Tabla1[[#This Row],[ID]],Tabla3[[Código único]:[Códigos Sirbe]],4,0))),$G$8)</f>
        <v/>
      </c>
      <c r="D98" s="191" t="str">
        <f>IFERROR(IF(ISBLANK(Tabla1[[#This Row],[Actividad]]),"",($M$7&amp;Tabla1[[#This Row],[Valor]]&amp;Tabla1[[#This Row],[Valor2]]&amp;Tabla1[[#This Row],[Valor3]]&amp;Tabla1[[#This Row],[Valor4]])),"")</f>
        <v/>
      </c>
      <c r="E98" s="200" t="str">
        <f>IFERROR(VLOOKUP(Tabla1[[#This Row],[Actividad]],Validación!AA:AB,2,0),"")</f>
        <v/>
      </c>
      <c r="F98" s="201"/>
      <c r="G98" s="201"/>
      <c r="H98" s="201" t="str">
        <f>IFERROR(VLOOKUP(I98,Validación!W:Y,3,0),"")</f>
        <v/>
      </c>
      <c r="I98" s="201"/>
      <c r="J98" s="202" t="str">
        <f>IFERROR(VLOOKUP(Tabla1[[#This Row],[Impacto ambiental]],Validación!K:N,4,0),"")</f>
        <v/>
      </c>
      <c r="K98" s="201"/>
      <c r="L98" s="201"/>
      <c r="M98" s="203" t="str">
        <f>IFERROR(VLOOKUP(Tabla1[[#This Row],[Tipo de impacto]],Validación!$S$4:$U$5,3,0),"")</f>
        <v/>
      </c>
      <c r="N98" s="201"/>
      <c r="O98" s="204" t="str">
        <f>IFERROR(VLOOKUP(Tabla1[[#This Row],[Tipo de impacto]],Validación!S:T,2,0),"")</f>
        <v/>
      </c>
      <c r="P98" s="201"/>
      <c r="Q98" s="204" t="str">
        <f>IFERROR(VLOOKUP(Tabla1[[#This Row],[Alcance ]],Validación!$S:$T,2,0),"")</f>
        <v/>
      </c>
      <c r="R98" s="205"/>
      <c r="S98" s="204" t="str">
        <f>IFERROR(VLOOKUP(Tabla1[[#This Row],[Probabilidad]],Validación!$S:$T,2,0),"")</f>
        <v/>
      </c>
      <c r="T98" s="201"/>
      <c r="U98" s="204" t="str">
        <f>IFERROR(VLOOKUP(Tabla1[[#This Row],[Duración]],Validación!$S:$T,2,0),"")</f>
        <v/>
      </c>
      <c r="V98" s="201"/>
      <c r="W98" s="204" t="str">
        <f>IFERROR(VLOOKUP(Tabla1[[#This Row],[Recuperabilidad]],Validación!$S:$T,2,0),"")</f>
        <v/>
      </c>
      <c r="X98" s="201"/>
      <c r="Y98" s="204" t="str">
        <f>IFERROR(VLOOKUP(Tabla1[[#This Row],[Cantidad]],Validación!$S:$T,2,0),"")</f>
        <v/>
      </c>
      <c r="Z98" s="201"/>
      <c r="AA98" s="204" t="str">
        <f>IFERROR(VLOOKUP(Tabla1[[#This Row],[Normatividad]],Validación!$S:$T,2,0),"")</f>
        <v/>
      </c>
      <c r="AB98" s="206" t="str">
        <f>IFERROR(Tabla1[[#This Row],[TI]]*(Tabla1[[#This Row],[A]]*Tabla1[[#This Row],[P]]*Tabla1[[#This Row],[D]]*Tabla1[[#This Row],[R]]*Tabla1[[#This Row],[C]]*Tabla1[[#This Row],[N]]),"")</f>
        <v/>
      </c>
      <c r="AC98"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98" s="207" t="str">
        <f>IFERROR(VLOOKUP(Tabla1[[#This Row],[Aspecto ambiental]],Validación!W:X,2,0),"")</f>
        <v/>
      </c>
      <c r="AE98" s="197" t="s">
        <v>199</v>
      </c>
      <c r="AF98" s="197"/>
      <c r="AG98" s="197"/>
      <c r="AH98" s="197"/>
    </row>
    <row r="99" spans="2:34" ht="18" hidden="1" customHeight="1" x14ac:dyDescent="0.25">
      <c r="B99" s="198" t="str">
        <f>IFERROR(IF(ISBLANK(Tabla1[[#This Row],[Actividad]]),"",$N$7),"ERROR")</f>
        <v/>
      </c>
      <c r="C99" s="199" t="str">
        <f>IFERROR(IF(ISBLANK(Tabla1[[#This Row],[Actividad]]),"",(VLOOKUP(Tabla1[[#This Row],[ID]],Tabla3[[Código único]:[Códigos Sirbe]],4,0))),$G$8)</f>
        <v/>
      </c>
      <c r="D99" s="191" t="str">
        <f>IFERROR(IF(ISBLANK(Tabla1[[#This Row],[Actividad]]),"",($M$7&amp;Tabla1[[#This Row],[Valor]]&amp;Tabla1[[#This Row],[Valor2]]&amp;Tabla1[[#This Row],[Valor3]]&amp;Tabla1[[#This Row],[Valor4]])),"")</f>
        <v/>
      </c>
      <c r="E99" s="200" t="str">
        <f>IFERROR(VLOOKUP(Tabla1[[#This Row],[Actividad]],Validación!AA:AB,2,0),"")</f>
        <v/>
      </c>
      <c r="F99" s="201"/>
      <c r="G99" s="201"/>
      <c r="H99" s="201" t="str">
        <f>IFERROR(VLOOKUP(I99,Validación!W:Y,3,0),"")</f>
        <v/>
      </c>
      <c r="I99" s="201"/>
      <c r="J99" s="202" t="str">
        <f>IFERROR(VLOOKUP(Tabla1[[#This Row],[Impacto ambiental]],Validación!K:N,4,0),"")</f>
        <v/>
      </c>
      <c r="K99" s="201"/>
      <c r="L99" s="201"/>
      <c r="M99" s="203" t="str">
        <f>IFERROR(VLOOKUP(Tabla1[[#This Row],[Tipo de impacto]],Validación!$S$4:$U$5,3,0),"")</f>
        <v/>
      </c>
      <c r="N99" s="201"/>
      <c r="O99" s="204" t="str">
        <f>IFERROR(VLOOKUP(Tabla1[[#This Row],[Tipo de impacto]],Validación!S:T,2,0),"")</f>
        <v/>
      </c>
      <c r="P99" s="201"/>
      <c r="Q99" s="204" t="str">
        <f>IFERROR(VLOOKUP(Tabla1[[#This Row],[Alcance ]],Validación!$S:$T,2,0),"")</f>
        <v/>
      </c>
      <c r="R99" s="205"/>
      <c r="S99" s="204" t="str">
        <f>IFERROR(VLOOKUP(Tabla1[[#This Row],[Probabilidad]],Validación!$S:$T,2,0),"")</f>
        <v/>
      </c>
      <c r="T99" s="201"/>
      <c r="U99" s="204" t="str">
        <f>IFERROR(VLOOKUP(Tabla1[[#This Row],[Duración]],Validación!$S:$T,2,0),"")</f>
        <v/>
      </c>
      <c r="V99" s="201"/>
      <c r="W99" s="204" t="str">
        <f>IFERROR(VLOOKUP(Tabla1[[#This Row],[Recuperabilidad]],Validación!$S:$T,2,0),"")</f>
        <v/>
      </c>
      <c r="X99" s="201"/>
      <c r="Y99" s="204" t="str">
        <f>IFERROR(VLOOKUP(Tabla1[[#This Row],[Cantidad]],Validación!$S:$T,2,0),"")</f>
        <v/>
      </c>
      <c r="Z99" s="201"/>
      <c r="AA99" s="204" t="str">
        <f>IFERROR(VLOOKUP(Tabla1[[#This Row],[Normatividad]],Validación!$S:$T,2,0),"")</f>
        <v/>
      </c>
      <c r="AB99" s="206" t="str">
        <f>IFERROR(Tabla1[[#This Row],[TI]]*(Tabla1[[#This Row],[A]]*Tabla1[[#This Row],[P]]*Tabla1[[#This Row],[D]]*Tabla1[[#This Row],[R]]*Tabla1[[#This Row],[C]]*Tabla1[[#This Row],[N]]),"")</f>
        <v/>
      </c>
      <c r="AC99"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99" s="207" t="str">
        <f>IFERROR(VLOOKUP(Tabla1[[#This Row],[Aspecto ambiental]],Validación!W:X,2,0),"")</f>
        <v/>
      </c>
      <c r="AE99" s="197" t="s">
        <v>199</v>
      </c>
      <c r="AF99" s="197"/>
      <c r="AG99" s="197"/>
      <c r="AH99" s="197"/>
    </row>
    <row r="100" spans="2:34" ht="18" hidden="1" customHeight="1" x14ac:dyDescent="0.25">
      <c r="B100" s="198" t="str">
        <f>IFERROR(IF(ISBLANK(Tabla1[[#This Row],[Actividad]]),"",$N$7),"ERROR")</f>
        <v/>
      </c>
      <c r="C100" s="199" t="str">
        <f>IFERROR(IF(ISBLANK(Tabla1[[#This Row],[Actividad]]),"",(VLOOKUP(Tabla1[[#This Row],[ID]],Tabla3[[Código único]:[Códigos Sirbe]],4,0))),$G$8)</f>
        <v/>
      </c>
      <c r="D100" s="191" t="str">
        <f>IFERROR(IF(ISBLANK(Tabla1[[#This Row],[Actividad]]),"",($M$7&amp;Tabla1[[#This Row],[Valor]]&amp;Tabla1[[#This Row],[Valor2]]&amp;Tabla1[[#This Row],[Valor3]]&amp;Tabla1[[#This Row],[Valor4]])),"")</f>
        <v/>
      </c>
      <c r="E100" s="200" t="str">
        <f>IFERROR(VLOOKUP(Tabla1[[#This Row],[Actividad]],Validación!AA:AB,2,0),"")</f>
        <v/>
      </c>
      <c r="F100" s="201"/>
      <c r="G100" s="201"/>
      <c r="H100" s="201" t="str">
        <f>IFERROR(VLOOKUP(I100,Validación!W:Y,3,0),"")</f>
        <v/>
      </c>
      <c r="I100" s="201"/>
      <c r="J100" s="202" t="str">
        <f>IFERROR(VLOOKUP(Tabla1[[#This Row],[Impacto ambiental]],Validación!K:N,4,0),"")</f>
        <v/>
      </c>
      <c r="K100" s="201"/>
      <c r="L100" s="201"/>
      <c r="M100" s="203" t="str">
        <f>IFERROR(VLOOKUP(Tabla1[[#This Row],[Tipo de impacto]],Validación!$S$4:$U$5,3,0),"")</f>
        <v/>
      </c>
      <c r="N100" s="201"/>
      <c r="O100" s="204" t="str">
        <f>IFERROR(VLOOKUP(Tabla1[[#This Row],[Tipo de impacto]],Validación!S:T,2,0),"")</f>
        <v/>
      </c>
      <c r="P100" s="201"/>
      <c r="Q100" s="204" t="str">
        <f>IFERROR(VLOOKUP(Tabla1[[#This Row],[Alcance ]],Validación!$S:$T,2,0),"")</f>
        <v/>
      </c>
      <c r="R100" s="205"/>
      <c r="S100" s="204" t="str">
        <f>IFERROR(VLOOKUP(Tabla1[[#This Row],[Probabilidad]],Validación!$S:$T,2,0),"")</f>
        <v/>
      </c>
      <c r="T100" s="201"/>
      <c r="U100" s="204" t="str">
        <f>IFERROR(VLOOKUP(Tabla1[[#This Row],[Duración]],Validación!$S:$T,2,0),"")</f>
        <v/>
      </c>
      <c r="V100" s="201"/>
      <c r="W100" s="204" t="str">
        <f>IFERROR(VLOOKUP(Tabla1[[#This Row],[Recuperabilidad]],Validación!$S:$T,2,0),"")</f>
        <v/>
      </c>
      <c r="X100" s="201"/>
      <c r="Y100" s="204" t="str">
        <f>IFERROR(VLOOKUP(Tabla1[[#This Row],[Cantidad]],Validación!$S:$T,2,0),"")</f>
        <v/>
      </c>
      <c r="Z100" s="201"/>
      <c r="AA100" s="204" t="str">
        <f>IFERROR(VLOOKUP(Tabla1[[#This Row],[Normatividad]],Validación!$S:$T,2,0),"")</f>
        <v/>
      </c>
      <c r="AB100" s="206" t="str">
        <f>IFERROR(Tabla1[[#This Row],[TI]]*(Tabla1[[#This Row],[A]]*Tabla1[[#This Row],[P]]*Tabla1[[#This Row],[D]]*Tabla1[[#This Row],[R]]*Tabla1[[#This Row],[C]]*Tabla1[[#This Row],[N]]),"")</f>
        <v/>
      </c>
      <c r="AC100"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00" s="207" t="str">
        <f>IFERROR(VLOOKUP(Tabla1[[#This Row],[Aspecto ambiental]],Validación!W:X,2,0),"")</f>
        <v/>
      </c>
      <c r="AE100" s="197" t="s">
        <v>199</v>
      </c>
      <c r="AF100" s="197"/>
      <c r="AG100" s="197"/>
      <c r="AH100" s="197"/>
    </row>
    <row r="101" spans="2:34" ht="18" hidden="1" customHeight="1" x14ac:dyDescent="0.25">
      <c r="B101" s="198" t="str">
        <f>IFERROR(IF(ISBLANK(Tabla1[[#This Row],[Actividad]]),"",$N$7),"ERROR")</f>
        <v/>
      </c>
      <c r="C101" s="199" t="str">
        <f>IFERROR(IF(ISBLANK(Tabla1[[#This Row],[Actividad]]),"",(VLOOKUP(Tabla1[[#This Row],[ID]],Tabla3[[Código único]:[Códigos Sirbe]],4,0))),$G$8)</f>
        <v/>
      </c>
      <c r="D101" s="191" t="str">
        <f>IFERROR(IF(ISBLANK(Tabla1[[#This Row],[Actividad]]),"",($M$7&amp;Tabla1[[#This Row],[Valor]]&amp;Tabla1[[#This Row],[Valor2]]&amp;Tabla1[[#This Row],[Valor3]]&amp;Tabla1[[#This Row],[Valor4]])),"")</f>
        <v/>
      </c>
      <c r="E101" s="200" t="str">
        <f>IFERROR(VLOOKUP(Tabla1[[#This Row],[Actividad]],Validación!AA:AB,2,0),"")</f>
        <v/>
      </c>
      <c r="F101" s="201"/>
      <c r="G101" s="201"/>
      <c r="H101" s="201" t="str">
        <f>IFERROR(VLOOKUP(I101,Validación!W:Y,3,0),"")</f>
        <v/>
      </c>
      <c r="I101" s="201"/>
      <c r="J101" s="202" t="str">
        <f>IFERROR(VLOOKUP(Tabla1[[#This Row],[Impacto ambiental]],Validación!K:N,4,0),"")</f>
        <v/>
      </c>
      <c r="K101" s="201"/>
      <c r="L101" s="201"/>
      <c r="M101" s="203" t="str">
        <f>IFERROR(VLOOKUP(Tabla1[[#This Row],[Tipo de impacto]],Validación!$S$4:$U$5,3,0),"")</f>
        <v/>
      </c>
      <c r="N101" s="201"/>
      <c r="O101" s="204" t="str">
        <f>IFERROR(VLOOKUP(Tabla1[[#This Row],[Tipo de impacto]],Validación!S:T,2,0),"")</f>
        <v/>
      </c>
      <c r="P101" s="201"/>
      <c r="Q101" s="204" t="str">
        <f>IFERROR(VLOOKUP(Tabla1[[#This Row],[Alcance ]],Validación!$S:$T,2,0),"")</f>
        <v/>
      </c>
      <c r="R101" s="205"/>
      <c r="S101" s="204" t="str">
        <f>IFERROR(VLOOKUP(Tabla1[[#This Row],[Probabilidad]],Validación!$S:$T,2,0),"")</f>
        <v/>
      </c>
      <c r="T101" s="201"/>
      <c r="U101" s="204" t="str">
        <f>IFERROR(VLOOKUP(Tabla1[[#This Row],[Duración]],Validación!$S:$T,2,0),"")</f>
        <v/>
      </c>
      <c r="V101" s="201"/>
      <c r="W101" s="204" t="str">
        <f>IFERROR(VLOOKUP(Tabla1[[#This Row],[Recuperabilidad]],Validación!$S:$T,2,0),"")</f>
        <v/>
      </c>
      <c r="X101" s="201"/>
      <c r="Y101" s="204" t="str">
        <f>IFERROR(VLOOKUP(Tabla1[[#This Row],[Cantidad]],Validación!$S:$T,2,0),"")</f>
        <v/>
      </c>
      <c r="Z101" s="201"/>
      <c r="AA101" s="204" t="str">
        <f>IFERROR(VLOOKUP(Tabla1[[#This Row],[Normatividad]],Validación!$S:$T,2,0),"")</f>
        <v/>
      </c>
      <c r="AB101" s="206" t="str">
        <f>IFERROR(Tabla1[[#This Row],[TI]]*(Tabla1[[#This Row],[A]]*Tabla1[[#This Row],[P]]*Tabla1[[#This Row],[D]]*Tabla1[[#This Row],[R]]*Tabla1[[#This Row],[C]]*Tabla1[[#This Row],[N]]),"")</f>
        <v/>
      </c>
      <c r="AC101"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01" s="207" t="str">
        <f>IFERROR(VLOOKUP(Tabla1[[#This Row],[Aspecto ambiental]],Validación!W:X,2,0),"")</f>
        <v/>
      </c>
      <c r="AE101" s="197" t="s">
        <v>199</v>
      </c>
      <c r="AF101" s="197"/>
      <c r="AG101" s="197"/>
      <c r="AH101" s="197"/>
    </row>
    <row r="102" spans="2:34" ht="18" hidden="1" customHeight="1" x14ac:dyDescent="0.25">
      <c r="B102" s="198" t="str">
        <f>IFERROR(IF(ISBLANK(Tabla1[[#This Row],[Actividad]]),"",$N$7),"ERROR")</f>
        <v/>
      </c>
      <c r="C102" s="199" t="str">
        <f>IFERROR(IF(ISBLANK(Tabla1[[#This Row],[Actividad]]),"",(VLOOKUP(Tabla1[[#This Row],[ID]],Tabla3[[Código único]:[Códigos Sirbe]],4,0))),$G$8)</f>
        <v/>
      </c>
      <c r="D102" s="191" t="str">
        <f>IFERROR(IF(ISBLANK(Tabla1[[#This Row],[Actividad]]),"",($M$7&amp;Tabla1[[#This Row],[Valor]]&amp;Tabla1[[#This Row],[Valor2]]&amp;Tabla1[[#This Row],[Valor3]]&amp;Tabla1[[#This Row],[Valor4]])),"")</f>
        <v/>
      </c>
      <c r="E102" s="200" t="str">
        <f>IFERROR(VLOOKUP(Tabla1[[#This Row],[Actividad]],Validación!AA:AB,2,0),"")</f>
        <v/>
      </c>
      <c r="F102" s="201"/>
      <c r="G102" s="201"/>
      <c r="H102" s="201" t="str">
        <f>IFERROR(VLOOKUP(I102,Validación!W:Y,3,0),"")</f>
        <v/>
      </c>
      <c r="I102" s="201"/>
      <c r="J102" s="202" t="str">
        <f>IFERROR(VLOOKUP(Tabla1[[#This Row],[Impacto ambiental]],Validación!K:N,4,0),"")</f>
        <v/>
      </c>
      <c r="K102" s="201"/>
      <c r="L102" s="201"/>
      <c r="M102" s="203" t="str">
        <f>IFERROR(VLOOKUP(Tabla1[[#This Row],[Tipo de impacto]],Validación!$S$4:$U$5,3,0),"")</f>
        <v/>
      </c>
      <c r="N102" s="201"/>
      <c r="O102" s="204" t="str">
        <f>IFERROR(VLOOKUP(Tabla1[[#This Row],[Tipo de impacto]],Validación!S:T,2,0),"")</f>
        <v/>
      </c>
      <c r="P102" s="201"/>
      <c r="Q102" s="204" t="str">
        <f>IFERROR(VLOOKUP(Tabla1[[#This Row],[Alcance ]],Validación!$S:$T,2,0),"")</f>
        <v/>
      </c>
      <c r="R102" s="205"/>
      <c r="S102" s="204" t="str">
        <f>IFERROR(VLOOKUP(Tabla1[[#This Row],[Probabilidad]],Validación!$S:$T,2,0),"")</f>
        <v/>
      </c>
      <c r="T102" s="201"/>
      <c r="U102" s="204" t="str">
        <f>IFERROR(VLOOKUP(Tabla1[[#This Row],[Duración]],Validación!$S:$T,2,0),"")</f>
        <v/>
      </c>
      <c r="V102" s="201"/>
      <c r="W102" s="204" t="str">
        <f>IFERROR(VLOOKUP(Tabla1[[#This Row],[Recuperabilidad]],Validación!$S:$T,2,0),"")</f>
        <v/>
      </c>
      <c r="X102" s="201"/>
      <c r="Y102" s="204" t="str">
        <f>IFERROR(VLOOKUP(Tabla1[[#This Row],[Cantidad]],Validación!$S:$T,2,0),"")</f>
        <v/>
      </c>
      <c r="Z102" s="201"/>
      <c r="AA102" s="204" t="str">
        <f>IFERROR(VLOOKUP(Tabla1[[#This Row],[Normatividad]],Validación!$S:$T,2,0),"")</f>
        <v/>
      </c>
      <c r="AB102" s="206" t="str">
        <f>IFERROR(Tabla1[[#This Row],[TI]]*(Tabla1[[#This Row],[A]]*Tabla1[[#This Row],[P]]*Tabla1[[#This Row],[D]]*Tabla1[[#This Row],[R]]*Tabla1[[#This Row],[C]]*Tabla1[[#This Row],[N]]),"")</f>
        <v/>
      </c>
      <c r="AC102"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02" s="207" t="str">
        <f>IFERROR(VLOOKUP(Tabla1[[#This Row],[Aspecto ambiental]],Validación!W:X,2,0),"")</f>
        <v/>
      </c>
      <c r="AE102" s="197" t="s">
        <v>199</v>
      </c>
      <c r="AF102" s="197"/>
      <c r="AG102" s="197"/>
      <c r="AH102" s="197"/>
    </row>
    <row r="103" spans="2:34" ht="18" hidden="1" customHeight="1" x14ac:dyDescent="0.25">
      <c r="B103" s="198" t="str">
        <f>IFERROR(IF(ISBLANK(Tabla1[[#This Row],[Actividad]]),"",$N$7),"ERROR")</f>
        <v/>
      </c>
      <c r="C103" s="199" t="str">
        <f>IFERROR(IF(ISBLANK(Tabla1[[#This Row],[Actividad]]),"",(VLOOKUP(Tabla1[[#This Row],[ID]],Tabla3[[Código único]:[Códigos Sirbe]],4,0))),$G$8)</f>
        <v/>
      </c>
      <c r="D103" s="191" t="str">
        <f>IFERROR(IF(ISBLANK(Tabla1[[#This Row],[Actividad]]),"",($M$7&amp;Tabla1[[#This Row],[Valor]]&amp;Tabla1[[#This Row],[Valor2]]&amp;Tabla1[[#This Row],[Valor3]]&amp;Tabla1[[#This Row],[Valor4]])),"")</f>
        <v/>
      </c>
      <c r="E103" s="200" t="str">
        <f>IFERROR(VLOOKUP(Tabla1[[#This Row],[Actividad]],Validación!AA:AB,2,0),"")</f>
        <v/>
      </c>
      <c r="F103" s="201"/>
      <c r="G103" s="201"/>
      <c r="H103" s="201" t="str">
        <f>IFERROR(VLOOKUP(I103,Validación!W:Y,3,0),"")</f>
        <v/>
      </c>
      <c r="I103" s="201"/>
      <c r="J103" s="202" t="str">
        <f>IFERROR(VLOOKUP(Tabla1[[#This Row],[Impacto ambiental]],Validación!K:N,4,0),"")</f>
        <v/>
      </c>
      <c r="K103" s="201"/>
      <c r="L103" s="201"/>
      <c r="M103" s="203" t="str">
        <f>IFERROR(VLOOKUP(Tabla1[[#This Row],[Tipo de impacto]],Validación!$S$4:$U$5,3,0),"")</f>
        <v/>
      </c>
      <c r="N103" s="201"/>
      <c r="O103" s="204" t="str">
        <f>IFERROR(VLOOKUP(Tabla1[[#This Row],[Tipo de impacto]],Validación!S:T,2,0),"")</f>
        <v/>
      </c>
      <c r="P103" s="201"/>
      <c r="Q103" s="204" t="str">
        <f>IFERROR(VLOOKUP(Tabla1[[#This Row],[Alcance ]],Validación!$S:$T,2,0),"")</f>
        <v/>
      </c>
      <c r="R103" s="205"/>
      <c r="S103" s="204" t="str">
        <f>IFERROR(VLOOKUP(Tabla1[[#This Row],[Probabilidad]],Validación!$S:$T,2,0),"")</f>
        <v/>
      </c>
      <c r="T103" s="201"/>
      <c r="U103" s="204" t="str">
        <f>IFERROR(VLOOKUP(Tabla1[[#This Row],[Duración]],Validación!$S:$T,2,0),"")</f>
        <v/>
      </c>
      <c r="V103" s="201"/>
      <c r="W103" s="204" t="str">
        <f>IFERROR(VLOOKUP(Tabla1[[#This Row],[Recuperabilidad]],Validación!$S:$T,2,0),"")</f>
        <v/>
      </c>
      <c r="X103" s="201"/>
      <c r="Y103" s="204" t="str">
        <f>IFERROR(VLOOKUP(Tabla1[[#This Row],[Cantidad]],Validación!$S:$T,2,0),"")</f>
        <v/>
      </c>
      <c r="Z103" s="201"/>
      <c r="AA103" s="204" t="str">
        <f>IFERROR(VLOOKUP(Tabla1[[#This Row],[Normatividad]],Validación!$S:$T,2,0),"")</f>
        <v/>
      </c>
      <c r="AB103" s="206" t="str">
        <f>IFERROR(Tabla1[[#This Row],[TI]]*(Tabla1[[#This Row],[A]]*Tabla1[[#This Row],[P]]*Tabla1[[#This Row],[D]]*Tabla1[[#This Row],[R]]*Tabla1[[#This Row],[C]]*Tabla1[[#This Row],[N]]),"")</f>
        <v/>
      </c>
      <c r="AC103"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03" s="207" t="str">
        <f>IFERROR(VLOOKUP(Tabla1[[#This Row],[Aspecto ambiental]],Validación!W:X,2,0),"")</f>
        <v/>
      </c>
      <c r="AE103" s="197" t="s">
        <v>199</v>
      </c>
      <c r="AF103" s="197"/>
      <c r="AG103" s="197"/>
      <c r="AH103" s="197"/>
    </row>
    <row r="104" spans="2:34" ht="18" hidden="1" customHeight="1" x14ac:dyDescent="0.25">
      <c r="B104" s="198" t="str">
        <f>IFERROR(IF(ISBLANK(Tabla1[[#This Row],[Actividad]]),"",$N$7),"ERROR")</f>
        <v/>
      </c>
      <c r="C104" s="199" t="str">
        <f>IFERROR(IF(ISBLANK(Tabla1[[#This Row],[Actividad]]),"",(VLOOKUP(Tabla1[[#This Row],[ID]],Tabla3[[Código único]:[Códigos Sirbe]],4,0))),$G$8)</f>
        <v/>
      </c>
      <c r="D104" s="191" t="str">
        <f>IFERROR(IF(ISBLANK(Tabla1[[#This Row],[Actividad]]),"",($M$7&amp;Tabla1[[#This Row],[Valor]]&amp;Tabla1[[#This Row],[Valor2]]&amp;Tabla1[[#This Row],[Valor3]]&amp;Tabla1[[#This Row],[Valor4]])),"")</f>
        <v/>
      </c>
      <c r="E104" s="200" t="str">
        <f>IFERROR(VLOOKUP(Tabla1[[#This Row],[Actividad]],Validación!AA:AB,2,0),"")</f>
        <v/>
      </c>
      <c r="F104" s="201"/>
      <c r="G104" s="201"/>
      <c r="H104" s="201" t="str">
        <f>IFERROR(VLOOKUP(I104,Validación!W:Y,3,0),"")</f>
        <v/>
      </c>
      <c r="I104" s="201"/>
      <c r="J104" s="202" t="str">
        <f>IFERROR(VLOOKUP(Tabla1[[#This Row],[Impacto ambiental]],Validación!K:N,4,0),"")</f>
        <v/>
      </c>
      <c r="K104" s="201"/>
      <c r="L104" s="201"/>
      <c r="M104" s="203" t="str">
        <f>IFERROR(VLOOKUP(Tabla1[[#This Row],[Tipo de impacto]],Validación!$S$4:$U$5,3,0),"")</f>
        <v/>
      </c>
      <c r="N104" s="201"/>
      <c r="O104" s="204" t="str">
        <f>IFERROR(VLOOKUP(Tabla1[[#This Row],[Tipo de impacto]],Validación!S:T,2,0),"")</f>
        <v/>
      </c>
      <c r="P104" s="201"/>
      <c r="Q104" s="204" t="str">
        <f>IFERROR(VLOOKUP(Tabla1[[#This Row],[Alcance ]],Validación!$S:$T,2,0),"")</f>
        <v/>
      </c>
      <c r="R104" s="205"/>
      <c r="S104" s="204" t="str">
        <f>IFERROR(VLOOKUP(Tabla1[[#This Row],[Probabilidad]],Validación!$S:$T,2,0),"")</f>
        <v/>
      </c>
      <c r="T104" s="201"/>
      <c r="U104" s="204" t="str">
        <f>IFERROR(VLOOKUP(Tabla1[[#This Row],[Duración]],Validación!$S:$T,2,0),"")</f>
        <v/>
      </c>
      <c r="V104" s="201"/>
      <c r="W104" s="204" t="str">
        <f>IFERROR(VLOOKUP(Tabla1[[#This Row],[Recuperabilidad]],Validación!$S:$T,2,0),"")</f>
        <v/>
      </c>
      <c r="X104" s="201"/>
      <c r="Y104" s="204" t="str">
        <f>IFERROR(VLOOKUP(Tabla1[[#This Row],[Cantidad]],Validación!$S:$T,2,0),"")</f>
        <v/>
      </c>
      <c r="Z104" s="201"/>
      <c r="AA104" s="204" t="str">
        <f>IFERROR(VLOOKUP(Tabla1[[#This Row],[Normatividad]],Validación!$S:$T,2,0),"")</f>
        <v/>
      </c>
      <c r="AB104" s="206" t="str">
        <f>IFERROR(Tabla1[[#This Row],[TI]]*(Tabla1[[#This Row],[A]]*Tabla1[[#This Row],[P]]*Tabla1[[#This Row],[D]]*Tabla1[[#This Row],[R]]*Tabla1[[#This Row],[C]]*Tabla1[[#This Row],[N]]),"")</f>
        <v/>
      </c>
      <c r="AC104"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04" s="207" t="str">
        <f>IFERROR(VLOOKUP(Tabla1[[#This Row],[Aspecto ambiental]],Validación!W:X,2,0),"")</f>
        <v/>
      </c>
      <c r="AE104" s="197" t="s">
        <v>199</v>
      </c>
      <c r="AF104" s="197"/>
      <c r="AG104" s="197"/>
      <c r="AH104" s="197"/>
    </row>
    <row r="105" spans="2:34" ht="18" hidden="1" customHeight="1" x14ac:dyDescent="0.25">
      <c r="B105" s="198" t="str">
        <f>IFERROR(IF(ISBLANK(Tabla1[[#This Row],[Actividad]]),"",$N$7),"ERROR")</f>
        <v/>
      </c>
      <c r="C105" s="199" t="str">
        <f>IFERROR(IF(ISBLANK(Tabla1[[#This Row],[Actividad]]),"",(VLOOKUP(Tabla1[[#This Row],[ID]],Tabla3[[Código único]:[Códigos Sirbe]],4,0))),$G$8)</f>
        <v/>
      </c>
      <c r="D105" s="191" t="str">
        <f>IFERROR(IF(ISBLANK(Tabla1[[#This Row],[Actividad]]),"",($M$7&amp;Tabla1[[#This Row],[Valor]]&amp;Tabla1[[#This Row],[Valor2]]&amp;Tabla1[[#This Row],[Valor3]]&amp;Tabla1[[#This Row],[Valor4]])),"")</f>
        <v/>
      </c>
      <c r="E105" s="200" t="str">
        <f>IFERROR(VLOOKUP(Tabla1[[#This Row],[Actividad]],Validación!AA:AB,2,0),"")</f>
        <v/>
      </c>
      <c r="F105" s="201"/>
      <c r="G105" s="201"/>
      <c r="H105" s="201" t="str">
        <f>IFERROR(VLOOKUP(I105,Validación!W:Y,3,0),"")</f>
        <v/>
      </c>
      <c r="I105" s="201"/>
      <c r="J105" s="202" t="str">
        <f>IFERROR(VLOOKUP(Tabla1[[#This Row],[Impacto ambiental]],Validación!K:N,4,0),"")</f>
        <v/>
      </c>
      <c r="K105" s="201"/>
      <c r="L105" s="201"/>
      <c r="M105" s="203" t="str">
        <f>IFERROR(VLOOKUP(Tabla1[[#This Row],[Tipo de impacto]],Validación!$S$4:$U$5,3,0),"")</f>
        <v/>
      </c>
      <c r="N105" s="201"/>
      <c r="O105" s="204" t="str">
        <f>IFERROR(VLOOKUP(Tabla1[[#This Row],[Tipo de impacto]],Validación!S:T,2,0),"")</f>
        <v/>
      </c>
      <c r="P105" s="201"/>
      <c r="Q105" s="204" t="str">
        <f>IFERROR(VLOOKUP(Tabla1[[#This Row],[Alcance ]],Validación!$S:$T,2,0),"")</f>
        <v/>
      </c>
      <c r="R105" s="205"/>
      <c r="S105" s="204" t="str">
        <f>IFERROR(VLOOKUP(Tabla1[[#This Row],[Probabilidad]],Validación!$S:$T,2,0),"")</f>
        <v/>
      </c>
      <c r="T105" s="201"/>
      <c r="U105" s="204" t="str">
        <f>IFERROR(VLOOKUP(Tabla1[[#This Row],[Duración]],Validación!$S:$T,2,0),"")</f>
        <v/>
      </c>
      <c r="V105" s="201"/>
      <c r="W105" s="204" t="str">
        <f>IFERROR(VLOOKUP(Tabla1[[#This Row],[Recuperabilidad]],Validación!$S:$T,2,0),"")</f>
        <v/>
      </c>
      <c r="X105" s="201"/>
      <c r="Y105" s="204" t="str">
        <f>IFERROR(VLOOKUP(Tabla1[[#This Row],[Cantidad]],Validación!$S:$T,2,0),"")</f>
        <v/>
      </c>
      <c r="Z105" s="201"/>
      <c r="AA105" s="204" t="str">
        <f>IFERROR(VLOOKUP(Tabla1[[#This Row],[Normatividad]],Validación!$S:$T,2,0),"")</f>
        <v/>
      </c>
      <c r="AB105" s="206" t="str">
        <f>IFERROR(Tabla1[[#This Row],[TI]]*(Tabla1[[#This Row],[A]]*Tabla1[[#This Row],[P]]*Tabla1[[#This Row],[D]]*Tabla1[[#This Row],[R]]*Tabla1[[#This Row],[C]]*Tabla1[[#This Row],[N]]),"")</f>
        <v/>
      </c>
      <c r="AC105"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05" s="207" t="str">
        <f>IFERROR(VLOOKUP(Tabla1[[#This Row],[Aspecto ambiental]],Validación!W:X,2,0),"")</f>
        <v/>
      </c>
      <c r="AE105" s="197" t="s">
        <v>199</v>
      </c>
      <c r="AF105" s="197"/>
      <c r="AG105" s="197"/>
      <c r="AH105" s="197"/>
    </row>
    <row r="106" spans="2:34" ht="18" hidden="1" customHeight="1" x14ac:dyDescent="0.25">
      <c r="B106" s="198" t="str">
        <f>IFERROR(IF(ISBLANK(Tabla1[[#This Row],[Actividad]]),"",$N$7),"ERROR")</f>
        <v/>
      </c>
      <c r="C106" s="199" t="str">
        <f>IFERROR(IF(ISBLANK(Tabla1[[#This Row],[Actividad]]),"",(VLOOKUP(Tabla1[[#This Row],[ID]],Tabla3[[Código único]:[Códigos Sirbe]],4,0))),$G$8)</f>
        <v/>
      </c>
      <c r="D106" s="191" t="str">
        <f>IFERROR(IF(ISBLANK(Tabla1[[#This Row],[Actividad]]),"",($M$7&amp;Tabla1[[#This Row],[Valor]]&amp;Tabla1[[#This Row],[Valor2]]&amp;Tabla1[[#This Row],[Valor3]]&amp;Tabla1[[#This Row],[Valor4]])),"")</f>
        <v/>
      </c>
      <c r="E106" s="200" t="str">
        <f>IFERROR(VLOOKUP(Tabla1[[#This Row],[Actividad]],Validación!AA:AB,2,0),"")</f>
        <v/>
      </c>
      <c r="F106" s="201"/>
      <c r="G106" s="201"/>
      <c r="H106" s="201" t="str">
        <f>IFERROR(VLOOKUP(I106,Validación!W:Y,3,0),"")</f>
        <v/>
      </c>
      <c r="I106" s="201"/>
      <c r="J106" s="202" t="str">
        <f>IFERROR(VLOOKUP(Tabla1[[#This Row],[Impacto ambiental]],Validación!K:N,4,0),"")</f>
        <v/>
      </c>
      <c r="K106" s="201"/>
      <c r="L106" s="201"/>
      <c r="M106" s="203" t="str">
        <f>IFERROR(VLOOKUP(Tabla1[[#This Row],[Tipo de impacto]],Validación!$S$4:$U$5,3,0),"")</f>
        <v/>
      </c>
      <c r="N106" s="201"/>
      <c r="O106" s="204" t="str">
        <f>IFERROR(VLOOKUP(Tabla1[[#This Row],[Tipo de impacto]],Validación!S:T,2,0),"")</f>
        <v/>
      </c>
      <c r="P106" s="201"/>
      <c r="Q106" s="204" t="str">
        <f>IFERROR(VLOOKUP(Tabla1[[#This Row],[Alcance ]],Validación!$S:$T,2,0),"")</f>
        <v/>
      </c>
      <c r="R106" s="205"/>
      <c r="S106" s="204" t="str">
        <f>IFERROR(VLOOKUP(Tabla1[[#This Row],[Probabilidad]],Validación!$S:$T,2,0),"")</f>
        <v/>
      </c>
      <c r="T106" s="201"/>
      <c r="U106" s="204" t="str">
        <f>IFERROR(VLOOKUP(Tabla1[[#This Row],[Duración]],Validación!$S:$T,2,0),"")</f>
        <v/>
      </c>
      <c r="V106" s="201"/>
      <c r="W106" s="204" t="str">
        <f>IFERROR(VLOOKUP(Tabla1[[#This Row],[Recuperabilidad]],Validación!$S:$T,2,0),"")</f>
        <v/>
      </c>
      <c r="X106" s="201"/>
      <c r="Y106" s="204" t="str">
        <f>IFERROR(VLOOKUP(Tabla1[[#This Row],[Cantidad]],Validación!$S:$T,2,0),"")</f>
        <v/>
      </c>
      <c r="Z106" s="201"/>
      <c r="AA106" s="204" t="str">
        <f>IFERROR(VLOOKUP(Tabla1[[#This Row],[Normatividad]],Validación!$S:$T,2,0),"")</f>
        <v/>
      </c>
      <c r="AB106" s="206" t="str">
        <f>IFERROR(Tabla1[[#This Row],[TI]]*(Tabla1[[#This Row],[A]]*Tabla1[[#This Row],[P]]*Tabla1[[#This Row],[D]]*Tabla1[[#This Row],[R]]*Tabla1[[#This Row],[C]]*Tabla1[[#This Row],[N]]),"")</f>
        <v/>
      </c>
      <c r="AC106"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06" s="207" t="str">
        <f>IFERROR(VLOOKUP(Tabla1[[#This Row],[Aspecto ambiental]],Validación!W:X,2,0),"")</f>
        <v/>
      </c>
      <c r="AE106" s="197" t="s">
        <v>199</v>
      </c>
      <c r="AF106" s="197"/>
      <c r="AG106" s="197"/>
      <c r="AH106" s="197"/>
    </row>
    <row r="107" spans="2:34" ht="18" hidden="1" customHeight="1" x14ac:dyDescent="0.25">
      <c r="B107" s="198" t="str">
        <f>IFERROR(IF(ISBLANK(Tabla1[[#This Row],[Actividad]]),"",$N$7),"ERROR")</f>
        <v/>
      </c>
      <c r="C107" s="199" t="str">
        <f>IFERROR(IF(ISBLANK(Tabla1[[#This Row],[Actividad]]),"",(VLOOKUP(Tabla1[[#This Row],[ID]],Tabla3[[Código único]:[Códigos Sirbe]],4,0))),$G$8)</f>
        <v/>
      </c>
      <c r="D107" s="191" t="str">
        <f>IFERROR(IF(ISBLANK(Tabla1[[#This Row],[Actividad]]),"",($M$7&amp;Tabla1[[#This Row],[Valor]]&amp;Tabla1[[#This Row],[Valor2]]&amp;Tabla1[[#This Row],[Valor3]]&amp;Tabla1[[#This Row],[Valor4]])),"")</f>
        <v/>
      </c>
      <c r="E107" s="200" t="str">
        <f>IFERROR(VLOOKUP(Tabla1[[#This Row],[Actividad]],Validación!AA:AB,2,0),"")</f>
        <v/>
      </c>
      <c r="F107" s="201"/>
      <c r="G107" s="201"/>
      <c r="H107" s="201" t="str">
        <f>IFERROR(VLOOKUP(I107,Validación!W:Y,3,0),"")</f>
        <v/>
      </c>
      <c r="I107" s="201"/>
      <c r="J107" s="202" t="str">
        <f>IFERROR(VLOOKUP(Tabla1[[#This Row],[Impacto ambiental]],Validación!K:N,4,0),"")</f>
        <v/>
      </c>
      <c r="K107" s="201"/>
      <c r="L107" s="201"/>
      <c r="M107" s="203" t="str">
        <f>IFERROR(VLOOKUP(Tabla1[[#This Row],[Tipo de impacto]],Validación!$S$4:$U$5,3,0),"")</f>
        <v/>
      </c>
      <c r="N107" s="201"/>
      <c r="O107" s="204" t="str">
        <f>IFERROR(VLOOKUP(Tabla1[[#This Row],[Tipo de impacto]],Validación!S:T,2,0),"")</f>
        <v/>
      </c>
      <c r="P107" s="201"/>
      <c r="Q107" s="204" t="str">
        <f>IFERROR(VLOOKUP(Tabla1[[#This Row],[Alcance ]],Validación!$S:$T,2,0),"")</f>
        <v/>
      </c>
      <c r="R107" s="205"/>
      <c r="S107" s="204" t="str">
        <f>IFERROR(VLOOKUP(Tabla1[[#This Row],[Probabilidad]],Validación!$S:$T,2,0),"")</f>
        <v/>
      </c>
      <c r="T107" s="201"/>
      <c r="U107" s="204" t="str">
        <f>IFERROR(VLOOKUP(Tabla1[[#This Row],[Duración]],Validación!$S:$T,2,0),"")</f>
        <v/>
      </c>
      <c r="V107" s="201"/>
      <c r="W107" s="204" t="str">
        <f>IFERROR(VLOOKUP(Tabla1[[#This Row],[Recuperabilidad]],Validación!$S:$T,2,0),"")</f>
        <v/>
      </c>
      <c r="X107" s="201"/>
      <c r="Y107" s="204" t="str">
        <f>IFERROR(VLOOKUP(Tabla1[[#This Row],[Cantidad]],Validación!$S:$T,2,0),"")</f>
        <v/>
      </c>
      <c r="Z107" s="201"/>
      <c r="AA107" s="204" t="str">
        <f>IFERROR(VLOOKUP(Tabla1[[#This Row],[Normatividad]],Validación!$S:$T,2,0),"")</f>
        <v/>
      </c>
      <c r="AB107" s="206" t="str">
        <f>IFERROR(Tabla1[[#This Row],[TI]]*(Tabla1[[#This Row],[A]]*Tabla1[[#This Row],[P]]*Tabla1[[#This Row],[D]]*Tabla1[[#This Row],[R]]*Tabla1[[#This Row],[C]]*Tabla1[[#This Row],[N]]),"")</f>
        <v/>
      </c>
      <c r="AC107"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07" s="207" t="str">
        <f>IFERROR(VLOOKUP(Tabla1[[#This Row],[Aspecto ambiental]],Validación!W:X,2,0),"")</f>
        <v/>
      </c>
      <c r="AE107" s="197" t="s">
        <v>199</v>
      </c>
      <c r="AF107" s="197"/>
      <c r="AG107" s="197"/>
      <c r="AH107" s="197"/>
    </row>
    <row r="108" spans="2:34" ht="18" hidden="1" customHeight="1" x14ac:dyDescent="0.25">
      <c r="B108" s="198" t="str">
        <f>IFERROR(IF(ISBLANK(Tabla1[[#This Row],[Actividad]]),"",$N$7),"ERROR")</f>
        <v/>
      </c>
      <c r="C108" s="199" t="str">
        <f>IFERROR(IF(ISBLANK(Tabla1[[#This Row],[Actividad]]),"",(VLOOKUP(Tabla1[[#This Row],[ID]],Tabla3[[Código único]:[Códigos Sirbe]],4,0))),$G$8)</f>
        <v/>
      </c>
      <c r="D108" s="191" t="str">
        <f>IFERROR(IF(ISBLANK(Tabla1[[#This Row],[Actividad]]),"",($M$7&amp;Tabla1[[#This Row],[Valor]]&amp;Tabla1[[#This Row],[Valor2]]&amp;Tabla1[[#This Row],[Valor3]]&amp;Tabla1[[#This Row],[Valor4]])),"")</f>
        <v/>
      </c>
      <c r="E108" s="200" t="str">
        <f>IFERROR(VLOOKUP(Tabla1[[#This Row],[Actividad]],Validación!AA:AB,2,0),"")</f>
        <v/>
      </c>
      <c r="F108" s="201"/>
      <c r="G108" s="201"/>
      <c r="H108" s="201" t="str">
        <f>IFERROR(VLOOKUP(I108,Validación!W:Y,3,0),"")</f>
        <v/>
      </c>
      <c r="I108" s="201"/>
      <c r="J108" s="202" t="str">
        <f>IFERROR(VLOOKUP(Tabla1[[#This Row],[Impacto ambiental]],Validación!K:N,4,0),"")</f>
        <v/>
      </c>
      <c r="K108" s="201"/>
      <c r="L108" s="201"/>
      <c r="M108" s="203" t="str">
        <f>IFERROR(VLOOKUP(Tabla1[[#This Row],[Tipo de impacto]],Validación!$S$4:$U$5,3,0),"")</f>
        <v/>
      </c>
      <c r="N108" s="201"/>
      <c r="O108" s="204" t="str">
        <f>IFERROR(VLOOKUP(Tabla1[[#This Row],[Tipo de impacto]],Validación!S:T,2,0),"")</f>
        <v/>
      </c>
      <c r="P108" s="201"/>
      <c r="Q108" s="204" t="str">
        <f>IFERROR(VLOOKUP(Tabla1[[#This Row],[Alcance ]],Validación!$S:$T,2,0),"")</f>
        <v/>
      </c>
      <c r="R108" s="205"/>
      <c r="S108" s="204" t="str">
        <f>IFERROR(VLOOKUP(Tabla1[[#This Row],[Probabilidad]],Validación!$S:$T,2,0),"")</f>
        <v/>
      </c>
      <c r="T108" s="201"/>
      <c r="U108" s="204" t="str">
        <f>IFERROR(VLOOKUP(Tabla1[[#This Row],[Duración]],Validación!$S:$T,2,0),"")</f>
        <v/>
      </c>
      <c r="V108" s="201"/>
      <c r="W108" s="204" t="str">
        <f>IFERROR(VLOOKUP(Tabla1[[#This Row],[Recuperabilidad]],Validación!$S:$T,2,0),"")</f>
        <v/>
      </c>
      <c r="X108" s="201"/>
      <c r="Y108" s="204" t="str">
        <f>IFERROR(VLOOKUP(Tabla1[[#This Row],[Cantidad]],Validación!$S:$T,2,0),"")</f>
        <v/>
      </c>
      <c r="Z108" s="201"/>
      <c r="AA108" s="204" t="str">
        <f>IFERROR(VLOOKUP(Tabla1[[#This Row],[Normatividad]],Validación!$S:$T,2,0),"")</f>
        <v/>
      </c>
      <c r="AB108" s="206" t="str">
        <f>IFERROR(Tabla1[[#This Row],[TI]]*(Tabla1[[#This Row],[A]]*Tabla1[[#This Row],[P]]*Tabla1[[#This Row],[D]]*Tabla1[[#This Row],[R]]*Tabla1[[#This Row],[C]]*Tabla1[[#This Row],[N]]),"")</f>
        <v/>
      </c>
      <c r="AC108"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08" s="207" t="str">
        <f>IFERROR(VLOOKUP(Tabla1[[#This Row],[Aspecto ambiental]],Validación!W:X,2,0),"")</f>
        <v/>
      </c>
      <c r="AE108" s="197" t="s">
        <v>199</v>
      </c>
      <c r="AF108" s="197"/>
      <c r="AG108" s="197"/>
      <c r="AH108" s="197"/>
    </row>
    <row r="109" spans="2:34" ht="18" hidden="1" customHeight="1" x14ac:dyDescent="0.25">
      <c r="B109" s="198" t="str">
        <f>IFERROR(IF(ISBLANK(Tabla1[[#This Row],[Actividad]]),"",$N$7),"ERROR")</f>
        <v/>
      </c>
      <c r="C109" s="199" t="str">
        <f>IFERROR(IF(ISBLANK(Tabla1[[#This Row],[Actividad]]),"",(VLOOKUP(Tabla1[[#This Row],[ID]],Tabla3[[Código único]:[Códigos Sirbe]],4,0))),$G$8)</f>
        <v/>
      </c>
      <c r="D109" s="191" t="str">
        <f>IFERROR(IF(ISBLANK(Tabla1[[#This Row],[Actividad]]),"",($M$7&amp;Tabla1[[#This Row],[Valor]]&amp;Tabla1[[#This Row],[Valor2]]&amp;Tabla1[[#This Row],[Valor3]]&amp;Tabla1[[#This Row],[Valor4]])),"")</f>
        <v/>
      </c>
      <c r="E109" s="200" t="str">
        <f>IFERROR(VLOOKUP(Tabla1[[#This Row],[Actividad]],Validación!AA:AB,2,0),"")</f>
        <v/>
      </c>
      <c r="F109" s="201"/>
      <c r="G109" s="201"/>
      <c r="H109" s="201" t="str">
        <f>IFERROR(VLOOKUP(I109,Validación!W:Y,3,0),"")</f>
        <v/>
      </c>
      <c r="I109" s="201"/>
      <c r="J109" s="202" t="str">
        <f>IFERROR(VLOOKUP(Tabla1[[#This Row],[Impacto ambiental]],Validación!K:N,4,0),"")</f>
        <v/>
      </c>
      <c r="K109" s="201"/>
      <c r="L109" s="201"/>
      <c r="M109" s="203" t="str">
        <f>IFERROR(VLOOKUP(Tabla1[[#This Row],[Tipo de impacto]],Validación!$S$4:$U$5,3,0),"")</f>
        <v/>
      </c>
      <c r="N109" s="201"/>
      <c r="O109" s="204" t="str">
        <f>IFERROR(VLOOKUP(Tabla1[[#This Row],[Tipo de impacto]],Validación!S:T,2,0),"")</f>
        <v/>
      </c>
      <c r="P109" s="201"/>
      <c r="Q109" s="204" t="str">
        <f>IFERROR(VLOOKUP(Tabla1[[#This Row],[Alcance ]],Validación!$S:$T,2,0),"")</f>
        <v/>
      </c>
      <c r="R109" s="205"/>
      <c r="S109" s="204" t="str">
        <f>IFERROR(VLOOKUP(Tabla1[[#This Row],[Probabilidad]],Validación!$S:$T,2,0),"")</f>
        <v/>
      </c>
      <c r="T109" s="201"/>
      <c r="U109" s="204" t="str">
        <f>IFERROR(VLOOKUP(Tabla1[[#This Row],[Duración]],Validación!$S:$T,2,0),"")</f>
        <v/>
      </c>
      <c r="V109" s="201"/>
      <c r="W109" s="204" t="str">
        <f>IFERROR(VLOOKUP(Tabla1[[#This Row],[Recuperabilidad]],Validación!$S:$T,2,0),"")</f>
        <v/>
      </c>
      <c r="X109" s="201"/>
      <c r="Y109" s="204" t="str">
        <f>IFERROR(VLOOKUP(Tabla1[[#This Row],[Cantidad]],Validación!$S:$T,2,0),"")</f>
        <v/>
      </c>
      <c r="Z109" s="201"/>
      <c r="AA109" s="204" t="str">
        <f>IFERROR(VLOOKUP(Tabla1[[#This Row],[Normatividad]],Validación!$S:$T,2,0),"")</f>
        <v/>
      </c>
      <c r="AB109" s="206" t="str">
        <f>IFERROR(Tabla1[[#This Row],[TI]]*(Tabla1[[#This Row],[A]]*Tabla1[[#This Row],[P]]*Tabla1[[#This Row],[D]]*Tabla1[[#This Row],[R]]*Tabla1[[#This Row],[C]]*Tabla1[[#This Row],[N]]),"")</f>
        <v/>
      </c>
      <c r="AC109"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09" s="207" t="str">
        <f>IFERROR(VLOOKUP(Tabla1[[#This Row],[Aspecto ambiental]],Validación!W:X,2,0),"")</f>
        <v/>
      </c>
      <c r="AE109" s="197" t="s">
        <v>199</v>
      </c>
      <c r="AF109" s="197"/>
      <c r="AG109" s="197"/>
      <c r="AH109" s="197"/>
    </row>
    <row r="110" spans="2:34" ht="18" hidden="1" customHeight="1" x14ac:dyDescent="0.25">
      <c r="B110" s="198" t="str">
        <f>IFERROR(IF(ISBLANK(Tabla1[[#This Row],[Actividad]]),"",$N$7),"ERROR")</f>
        <v/>
      </c>
      <c r="C110" s="199" t="str">
        <f>IFERROR(IF(ISBLANK(Tabla1[[#This Row],[Actividad]]),"",(VLOOKUP(Tabla1[[#This Row],[ID]],Tabla3[[Código único]:[Códigos Sirbe]],4,0))),$G$8)</f>
        <v/>
      </c>
      <c r="D110" s="191" t="str">
        <f>IFERROR(IF(ISBLANK(Tabla1[[#This Row],[Actividad]]),"",($M$7&amp;Tabla1[[#This Row],[Valor]]&amp;Tabla1[[#This Row],[Valor2]]&amp;Tabla1[[#This Row],[Valor3]]&amp;Tabla1[[#This Row],[Valor4]])),"")</f>
        <v/>
      </c>
      <c r="E110" s="200" t="str">
        <f>IFERROR(VLOOKUP(Tabla1[[#This Row],[Actividad]],Validación!AA:AB,2,0),"")</f>
        <v/>
      </c>
      <c r="F110" s="201"/>
      <c r="G110" s="201"/>
      <c r="H110" s="201" t="str">
        <f>IFERROR(VLOOKUP(I110,Validación!W:Y,3,0),"")</f>
        <v/>
      </c>
      <c r="I110" s="201"/>
      <c r="J110" s="202" t="str">
        <f>IFERROR(VLOOKUP(Tabla1[[#This Row],[Impacto ambiental]],Validación!K:N,4,0),"")</f>
        <v/>
      </c>
      <c r="K110" s="201"/>
      <c r="L110" s="201"/>
      <c r="M110" s="203" t="str">
        <f>IFERROR(VLOOKUP(Tabla1[[#This Row],[Tipo de impacto]],Validación!$S$4:$U$5,3,0),"")</f>
        <v/>
      </c>
      <c r="N110" s="201"/>
      <c r="O110" s="204" t="str">
        <f>IFERROR(VLOOKUP(Tabla1[[#This Row],[Tipo de impacto]],Validación!S:T,2,0),"")</f>
        <v/>
      </c>
      <c r="P110" s="201"/>
      <c r="Q110" s="204" t="str">
        <f>IFERROR(VLOOKUP(Tabla1[[#This Row],[Alcance ]],Validación!$S:$T,2,0),"")</f>
        <v/>
      </c>
      <c r="R110" s="205"/>
      <c r="S110" s="204" t="str">
        <f>IFERROR(VLOOKUP(Tabla1[[#This Row],[Probabilidad]],Validación!$S:$T,2,0),"")</f>
        <v/>
      </c>
      <c r="T110" s="201"/>
      <c r="U110" s="204" t="str">
        <f>IFERROR(VLOOKUP(Tabla1[[#This Row],[Duración]],Validación!$S:$T,2,0),"")</f>
        <v/>
      </c>
      <c r="V110" s="201"/>
      <c r="W110" s="204" t="str">
        <f>IFERROR(VLOOKUP(Tabla1[[#This Row],[Recuperabilidad]],Validación!$S:$T,2,0),"")</f>
        <v/>
      </c>
      <c r="X110" s="201"/>
      <c r="Y110" s="204" t="str">
        <f>IFERROR(VLOOKUP(Tabla1[[#This Row],[Cantidad]],Validación!$S:$T,2,0),"")</f>
        <v/>
      </c>
      <c r="Z110" s="201"/>
      <c r="AA110" s="204" t="str">
        <f>IFERROR(VLOOKUP(Tabla1[[#This Row],[Normatividad]],Validación!$S:$T,2,0),"")</f>
        <v/>
      </c>
      <c r="AB110" s="206" t="str">
        <f>IFERROR(Tabla1[[#This Row],[TI]]*(Tabla1[[#This Row],[A]]*Tabla1[[#This Row],[P]]*Tabla1[[#This Row],[D]]*Tabla1[[#This Row],[R]]*Tabla1[[#This Row],[C]]*Tabla1[[#This Row],[N]]),"")</f>
        <v/>
      </c>
      <c r="AC110"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10" s="207" t="str">
        <f>IFERROR(VLOOKUP(Tabla1[[#This Row],[Aspecto ambiental]],Validación!W:X,2,0),"")</f>
        <v/>
      </c>
      <c r="AE110" s="197" t="s">
        <v>199</v>
      </c>
      <c r="AF110" s="197"/>
      <c r="AG110" s="197"/>
      <c r="AH110" s="197"/>
    </row>
    <row r="111" spans="2:34" ht="18" hidden="1" customHeight="1" x14ac:dyDescent="0.25">
      <c r="B111" s="198" t="str">
        <f>IFERROR(IF(ISBLANK(Tabla1[[#This Row],[Actividad]]),"",$N$7),"ERROR")</f>
        <v/>
      </c>
      <c r="C111" s="199" t="str">
        <f>IFERROR(IF(ISBLANK(Tabla1[[#This Row],[Actividad]]),"",(VLOOKUP(Tabla1[[#This Row],[ID]],Tabla3[[Código único]:[Códigos Sirbe]],4,0))),$G$8)</f>
        <v/>
      </c>
      <c r="D111" s="191" t="str">
        <f>IFERROR(IF(ISBLANK(Tabla1[[#This Row],[Actividad]]),"",($M$7&amp;Tabla1[[#This Row],[Valor]]&amp;Tabla1[[#This Row],[Valor2]]&amp;Tabla1[[#This Row],[Valor3]]&amp;Tabla1[[#This Row],[Valor4]])),"")</f>
        <v/>
      </c>
      <c r="E111" s="200" t="str">
        <f>IFERROR(VLOOKUP(Tabla1[[#This Row],[Actividad]],Validación!AA:AB,2,0),"")</f>
        <v/>
      </c>
      <c r="F111" s="201"/>
      <c r="G111" s="201"/>
      <c r="H111" s="201" t="str">
        <f>IFERROR(VLOOKUP(I111,Validación!W:Y,3,0),"")</f>
        <v/>
      </c>
      <c r="I111" s="201"/>
      <c r="J111" s="202" t="str">
        <f>IFERROR(VLOOKUP(Tabla1[[#This Row],[Impacto ambiental]],Validación!K:N,4,0),"")</f>
        <v/>
      </c>
      <c r="K111" s="201"/>
      <c r="L111" s="201"/>
      <c r="M111" s="203" t="str">
        <f>IFERROR(VLOOKUP(Tabla1[[#This Row],[Tipo de impacto]],Validación!$S$4:$U$5,3,0),"")</f>
        <v/>
      </c>
      <c r="N111" s="201"/>
      <c r="O111" s="204" t="str">
        <f>IFERROR(VLOOKUP(Tabla1[[#This Row],[Tipo de impacto]],Validación!S:T,2,0),"")</f>
        <v/>
      </c>
      <c r="P111" s="201"/>
      <c r="Q111" s="204" t="str">
        <f>IFERROR(VLOOKUP(Tabla1[[#This Row],[Alcance ]],Validación!$S:$T,2,0),"")</f>
        <v/>
      </c>
      <c r="R111" s="205"/>
      <c r="S111" s="204" t="str">
        <f>IFERROR(VLOOKUP(Tabla1[[#This Row],[Probabilidad]],Validación!$S:$T,2,0),"")</f>
        <v/>
      </c>
      <c r="T111" s="201"/>
      <c r="U111" s="204" t="str">
        <f>IFERROR(VLOOKUP(Tabla1[[#This Row],[Duración]],Validación!$S:$T,2,0),"")</f>
        <v/>
      </c>
      <c r="V111" s="201"/>
      <c r="W111" s="204" t="str">
        <f>IFERROR(VLOOKUP(Tabla1[[#This Row],[Recuperabilidad]],Validación!$S:$T,2,0),"")</f>
        <v/>
      </c>
      <c r="X111" s="201"/>
      <c r="Y111" s="204" t="str">
        <f>IFERROR(VLOOKUP(Tabla1[[#This Row],[Cantidad]],Validación!$S:$T,2,0),"")</f>
        <v/>
      </c>
      <c r="Z111" s="201"/>
      <c r="AA111" s="204" t="str">
        <f>IFERROR(VLOOKUP(Tabla1[[#This Row],[Normatividad]],Validación!$S:$T,2,0),"")</f>
        <v/>
      </c>
      <c r="AB111" s="206" t="str">
        <f>IFERROR(Tabla1[[#This Row],[TI]]*(Tabla1[[#This Row],[A]]*Tabla1[[#This Row],[P]]*Tabla1[[#This Row],[D]]*Tabla1[[#This Row],[R]]*Tabla1[[#This Row],[C]]*Tabla1[[#This Row],[N]]),"")</f>
        <v/>
      </c>
      <c r="AC111"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11" s="207" t="str">
        <f>IFERROR(VLOOKUP(Tabla1[[#This Row],[Aspecto ambiental]],Validación!W:X,2,0),"")</f>
        <v/>
      </c>
      <c r="AE111" s="197" t="s">
        <v>199</v>
      </c>
      <c r="AF111" s="197"/>
      <c r="AG111" s="197"/>
      <c r="AH111" s="197"/>
    </row>
    <row r="112" spans="2:34" ht="18" hidden="1" customHeight="1" x14ac:dyDescent="0.25">
      <c r="B112" s="198" t="str">
        <f>IFERROR(IF(ISBLANK(Tabla1[[#This Row],[Actividad]]),"",$N$7),"ERROR")</f>
        <v/>
      </c>
      <c r="C112" s="199" t="str">
        <f>IFERROR(IF(ISBLANK(Tabla1[[#This Row],[Actividad]]),"",(VLOOKUP(Tabla1[[#This Row],[ID]],Tabla3[[Código único]:[Códigos Sirbe]],4,0))),$G$8)</f>
        <v/>
      </c>
      <c r="D112" s="191" t="str">
        <f>IFERROR(IF(ISBLANK(Tabla1[[#This Row],[Actividad]]),"",($M$7&amp;Tabla1[[#This Row],[Valor]]&amp;Tabla1[[#This Row],[Valor2]]&amp;Tabla1[[#This Row],[Valor3]]&amp;Tabla1[[#This Row],[Valor4]])),"")</f>
        <v/>
      </c>
      <c r="E112" s="200" t="str">
        <f>IFERROR(VLOOKUP(Tabla1[[#This Row],[Actividad]],Validación!AA:AB,2,0),"")</f>
        <v/>
      </c>
      <c r="F112" s="201"/>
      <c r="G112" s="201"/>
      <c r="H112" s="201" t="str">
        <f>IFERROR(VLOOKUP(I112,Validación!W:Y,3,0),"")</f>
        <v/>
      </c>
      <c r="I112" s="201"/>
      <c r="J112" s="202" t="str">
        <f>IFERROR(VLOOKUP(Tabla1[[#This Row],[Impacto ambiental]],Validación!K:N,4,0),"")</f>
        <v/>
      </c>
      <c r="K112" s="201"/>
      <c r="L112" s="201"/>
      <c r="M112" s="203" t="str">
        <f>IFERROR(VLOOKUP(Tabla1[[#This Row],[Tipo de impacto]],Validación!$S$4:$U$5,3,0),"")</f>
        <v/>
      </c>
      <c r="N112" s="201"/>
      <c r="O112" s="204" t="str">
        <f>IFERROR(VLOOKUP(Tabla1[[#This Row],[Tipo de impacto]],Validación!S:T,2,0),"")</f>
        <v/>
      </c>
      <c r="P112" s="201"/>
      <c r="Q112" s="204" t="str">
        <f>IFERROR(VLOOKUP(Tabla1[[#This Row],[Alcance ]],Validación!$S:$T,2,0),"")</f>
        <v/>
      </c>
      <c r="R112" s="205"/>
      <c r="S112" s="204" t="str">
        <f>IFERROR(VLOOKUP(Tabla1[[#This Row],[Probabilidad]],Validación!$S:$T,2,0),"")</f>
        <v/>
      </c>
      <c r="T112" s="201"/>
      <c r="U112" s="204" t="str">
        <f>IFERROR(VLOOKUP(Tabla1[[#This Row],[Duración]],Validación!$S:$T,2,0),"")</f>
        <v/>
      </c>
      <c r="V112" s="201"/>
      <c r="W112" s="204" t="str">
        <f>IFERROR(VLOOKUP(Tabla1[[#This Row],[Recuperabilidad]],Validación!$S:$T,2,0),"")</f>
        <v/>
      </c>
      <c r="X112" s="201"/>
      <c r="Y112" s="204" t="str">
        <f>IFERROR(VLOOKUP(Tabla1[[#This Row],[Cantidad]],Validación!$S:$T,2,0),"")</f>
        <v/>
      </c>
      <c r="Z112" s="201"/>
      <c r="AA112" s="204" t="str">
        <f>IFERROR(VLOOKUP(Tabla1[[#This Row],[Normatividad]],Validación!$S:$T,2,0),"")</f>
        <v/>
      </c>
      <c r="AB112" s="206" t="str">
        <f>IFERROR(Tabla1[[#This Row],[TI]]*(Tabla1[[#This Row],[A]]*Tabla1[[#This Row],[P]]*Tabla1[[#This Row],[D]]*Tabla1[[#This Row],[R]]*Tabla1[[#This Row],[C]]*Tabla1[[#This Row],[N]]),"")</f>
        <v/>
      </c>
      <c r="AC112"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12" s="207" t="str">
        <f>IFERROR(VLOOKUP(Tabla1[[#This Row],[Aspecto ambiental]],Validación!W:X,2,0),"")</f>
        <v/>
      </c>
      <c r="AE112" s="197" t="s">
        <v>199</v>
      </c>
      <c r="AF112" s="197"/>
      <c r="AG112" s="197"/>
      <c r="AH112" s="197"/>
    </row>
    <row r="113" spans="2:34" ht="18" hidden="1" customHeight="1" x14ac:dyDescent="0.25">
      <c r="B113" s="198" t="str">
        <f>IFERROR(IF(ISBLANK(Tabla1[[#This Row],[Actividad]]),"",$N$7),"ERROR")</f>
        <v/>
      </c>
      <c r="C113" s="199" t="str">
        <f>IFERROR(IF(ISBLANK(Tabla1[[#This Row],[Actividad]]),"",(VLOOKUP(Tabla1[[#This Row],[ID]],Tabla3[[Código único]:[Códigos Sirbe]],4,0))),$G$8)</f>
        <v/>
      </c>
      <c r="D113" s="191" t="str">
        <f>IFERROR(IF(ISBLANK(Tabla1[[#This Row],[Actividad]]),"",($M$7&amp;Tabla1[[#This Row],[Valor]]&amp;Tabla1[[#This Row],[Valor2]]&amp;Tabla1[[#This Row],[Valor3]]&amp;Tabla1[[#This Row],[Valor4]])),"")</f>
        <v/>
      </c>
      <c r="E113" s="200" t="str">
        <f>IFERROR(VLOOKUP(Tabla1[[#This Row],[Actividad]],Validación!AA:AB,2,0),"")</f>
        <v/>
      </c>
      <c r="F113" s="201"/>
      <c r="G113" s="201"/>
      <c r="H113" s="201" t="str">
        <f>IFERROR(VLOOKUP(I113,Validación!W:Y,3,0),"")</f>
        <v/>
      </c>
      <c r="I113" s="201"/>
      <c r="J113" s="202" t="str">
        <f>IFERROR(VLOOKUP(Tabla1[[#This Row],[Impacto ambiental]],Validación!K:N,4,0),"")</f>
        <v/>
      </c>
      <c r="K113" s="201"/>
      <c r="L113" s="201"/>
      <c r="M113" s="203" t="str">
        <f>IFERROR(VLOOKUP(Tabla1[[#This Row],[Tipo de impacto]],Validación!$S$4:$U$5,3,0),"")</f>
        <v/>
      </c>
      <c r="N113" s="201"/>
      <c r="O113" s="204" t="str">
        <f>IFERROR(VLOOKUP(Tabla1[[#This Row],[Tipo de impacto]],Validación!S:T,2,0),"")</f>
        <v/>
      </c>
      <c r="P113" s="201"/>
      <c r="Q113" s="204" t="str">
        <f>IFERROR(VLOOKUP(Tabla1[[#This Row],[Alcance ]],Validación!$S:$T,2,0),"")</f>
        <v/>
      </c>
      <c r="R113" s="205"/>
      <c r="S113" s="204" t="str">
        <f>IFERROR(VLOOKUP(Tabla1[[#This Row],[Probabilidad]],Validación!$S:$T,2,0),"")</f>
        <v/>
      </c>
      <c r="T113" s="201"/>
      <c r="U113" s="204" t="str">
        <f>IFERROR(VLOOKUP(Tabla1[[#This Row],[Duración]],Validación!$S:$T,2,0),"")</f>
        <v/>
      </c>
      <c r="V113" s="201"/>
      <c r="W113" s="204" t="str">
        <f>IFERROR(VLOOKUP(Tabla1[[#This Row],[Recuperabilidad]],Validación!$S:$T,2,0),"")</f>
        <v/>
      </c>
      <c r="X113" s="201"/>
      <c r="Y113" s="204" t="str">
        <f>IFERROR(VLOOKUP(Tabla1[[#This Row],[Cantidad]],Validación!$S:$T,2,0),"")</f>
        <v/>
      </c>
      <c r="Z113" s="201"/>
      <c r="AA113" s="204" t="str">
        <f>IFERROR(VLOOKUP(Tabla1[[#This Row],[Normatividad]],Validación!$S:$T,2,0),"")</f>
        <v/>
      </c>
      <c r="AB113" s="206" t="str">
        <f>IFERROR(Tabla1[[#This Row],[TI]]*(Tabla1[[#This Row],[A]]*Tabla1[[#This Row],[P]]*Tabla1[[#This Row],[D]]*Tabla1[[#This Row],[R]]*Tabla1[[#This Row],[C]]*Tabla1[[#This Row],[N]]),"")</f>
        <v/>
      </c>
      <c r="AC113"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13" s="207" t="str">
        <f>IFERROR(VLOOKUP(Tabla1[[#This Row],[Aspecto ambiental]],Validación!W:X,2,0),"")</f>
        <v/>
      </c>
      <c r="AE113" s="197" t="s">
        <v>199</v>
      </c>
      <c r="AF113" s="197"/>
      <c r="AG113" s="197"/>
      <c r="AH113" s="197"/>
    </row>
    <row r="114" spans="2:34" ht="18" hidden="1" customHeight="1" x14ac:dyDescent="0.25">
      <c r="B114" s="198" t="str">
        <f>IFERROR(IF(ISBLANK(Tabla1[[#This Row],[Actividad]]),"",$N$7),"ERROR")</f>
        <v/>
      </c>
      <c r="C114" s="199" t="str">
        <f>IFERROR(IF(ISBLANK(Tabla1[[#This Row],[Actividad]]),"",(VLOOKUP(Tabla1[[#This Row],[ID]],Tabla3[[Código único]:[Códigos Sirbe]],4,0))),$G$8)</f>
        <v/>
      </c>
      <c r="D114" s="191" t="str">
        <f>IFERROR(IF(ISBLANK(Tabla1[[#This Row],[Actividad]]),"",($M$7&amp;Tabla1[[#This Row],[Valor]]&amp;Tabla1[[#This Row],[Valor2]]&amp;Tabla1[[#This Row],[Valor3]]&amp;Tabla1[[#This Row],[Valor4]])),"")</f>
        <v/>
      </c>
      <c r="E114" s="200" t="str">
        <f>IFERROR(VLOOKUP(Tabla1[[#This Row],[Actividad]],Validación!AA:AB,2,0),"")</f>
        <v/>
      </c>
      <c r="F114" s="201"/>
      <c r="G114" s="201"/>
      <c r="H114" s="201" t="str">
        <f>IFERROR(VLOOKUP(I114,Validación!W:Y,3,0),"")</f>
        <v/>
      </c>
      <c r="I114" s="201"/>
      <c r="J114" s="202" t="str">
        <f>IFERROR(VLOOKUP(Tabla1[[#This Row],[Impacto ambiental]],Validación!K:N,4,0),"")</f>
        <v/>
      </c>
      <c r="K114" s="201"/>
      <c r="L114" s="201"/>
      <c r="M114" s="203" t="str">
        <f>IFERROR(VLOOKUP(Tabla1[[#This Row],[Tipo de impacto]],Validación!$S$4:$U$5,3,0),"")</f>
        <v/>
      </c>
      <c r="N114" s="201"/>
      <c r="O114" s="204" t="str">
        <f>IFERROR(VLOOKUP(Tabla1[[#This Row],[Tipo de impacto]],Validación!S:T,2,0),"")</f>
        <v/>
      </c>
      <c r="P114" s="201"/>
      <c r="Q114" s="204" t="str">
        <f>IFERROR(VLOOKUP(Tabla1[[#This Row],[Alcance ]],Validación!$S:$T,2,0),"")</f>
        <v/>
      </c>
      <c r="R114" s="205"/>
      <c r="S114" s="204" t="str">
        <f>IFERROR(VLOOKUP(Tabla1[[#This Row],[Probabilidad]],Validación!$S:$T,2,0),"")</f>
        <v/>
      </c>
      <c r="T114" s="201"/>
      <c r="U114" s="204" t="str">
        <f>IFERROR(VLOOKUP(Tabla1[[#This Row],[Duración]],Validación!$S:$T,2,0),"")</f>
        <v/>
      </c>
      <c r="V114" s="201"/>
      <c r="W114" s="204" t="str">
        <f>IFERROR(VLOOKUP(Tabla1[[#This Row],[Recuperabilidad]],Validación!$S:$T,2,0),"")</f>
        <v/>
      </c>
      <c r="X114" s="201"/>
      <c r="Y114" s="204" t="str">
        <f>IFERROR(VLOOKUP(Tabla1[[#This Row],[Cantidad]],Validación!$S:$T,2,0),"")</f>
        <v/>
      </c>
      <c r="Z114" s="201"/>
      <c r="AA114" s="204" t="str">
        <f>IFERROR(VLOOKUP(Tabla1[[#This Row],[Normatividad]],Validación!$S:$T,2,0),"")</f>
        <v/>
      </c>
      <c r="AB114" s="206" t="str">
        <f>IFERROR(Tabla1[[#This Row],[TI]]*(Tabla1[[#This Row],[A]]*Tabla1[[#This Row],[P]]*Tabla1[[#This Row],[D]]*Tabla1[[#This Row],[R]]*Tabla1[[#This Row],[C]]*Tabla1[[#This Row],[N]]),"")</f>
        <v/>
      </c>
      <c r="AC114"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14" s="207" t="str">
        <f>IFERROR(VLOOKUP(Tabla1[[#This Row],[Aspecto ambiental]],Validación!W:X,2,0),"")</f>
        <v/>
      </c>
      <c r="AE114" s="197" t="s">
        <v>199</v>
      </c>
      <c r="AF114" s="197"/>
      <c r="AG114" s="197"/>
      <c r="AH114" s="197"/>
    </row>
    <row r="115" spans="2:34" ht="18" hidden="1" customHeight="1" x14ac:dyDescent="0.25">
      <c r="B115" s="198" t="str">
        <f>IFERROR(IF(ISBLANK(Tabla1[[#This Row],[Actividad]]),"",$N$7),"ERROR")</f>
        <v/>
      </c>
      <c r="C115" s="199" t="str">
        <f>IFERROR(IF(ISBLANK(Tabla1[[#This Row],[Actividad]]),"",(VLOOKUP(Tabla1[[#This Row],[ID]],Tabla3[[Código único]:[Códigos Sirbe]],4,0))),$G$8)</f>
        <v/>
      </c>
      <c r="D115" s="191" t="str">
        <f>IFERROR(IF(ISBLANK(Tabla1[[#This Row],[Actividad]]),"",($M$7&amp;Tabla1[[#This Row],[Valor]]&amp;Tabla1[[#This Row],[Valor2]]&amp;Tabla1[[#This Row],[Valor3]]&amp;Tabla1[[#This Row],[Valor4]])),"")</f>
        <v/>
      </c>
      <c r="E115" s="200" t="str">
        <f>IFERROR(VLOOKUP(Tabla1[[#This Row],[Actividad]],Validación!AA:AB,2,0),"")</f>
        <v/>
      </c>
      <c r="F115" s="201"/>
      <c r="G115" s="201"/>
      <c r="H115" s="201" t="str">
        <f>IFERROR(VLOOKUP(I115,Validación!W:Y,3,0),"")</f>
        <v/>
      </c>
      <c r="I115" s="201"/>
      <c r="J115" s="202" t="str">
        <f>IFERROR(VLOOKUP(Tabla1[[#This Row],[Impacto ambiental]],Validación!K:N,4,0),"")</f>
        <v/>
      </c>
      <c r="K115" s="201"/>
      <c r="L115" s="201"/>
      <c r="M115" s="203" t="str">
        <f>IFERROR(VLOOKUP(Tabla1[[#This Row],[Tipo de impacto]],Validación!$S$4:$U$5,3,0),"")</f>
        <v/>
      </c>
      <c r="N115" s="201"/>
      <c r="O115" s="204" t="str">
        <f>IFERROR(VLOOKUP(Tabla1[[#This Row],[Tipo de impacto]],Validación!S:T,2,0),"")</f>
        <v/>
      </c>
      <c r="P115" s="201"/>
      <c r="Q115" s="204" t="str">
        <f>IFERROR(VLOOKUP(Tabla1[[#This Row],[Alcance ]],Validación!$S:$T,2,0),"")</f>
        <v/>
      </c>
      <c r="R115" s="205"/>
      <c r="S115" s="204" t="str">
        <f>IFERROR(VLOOKUP(Tabla1[[#This Row],[Probabilidad]],Validación!$S:$T,2,0),"")</f>
        <v/>
      </c>
      <c r="T115" s="201"/>
      <c r="U115" s="204" t="str">
        <f>IFERROR(VLOOKUP(Tabla1[[#This Row],[Duración]],Validación!$S:$T,2,0),"")</f>
        <v/>
      </c>
      <c r="V115" s="201"/>
      <c r="W115" s="204" t="str">
        <f>IFERROR(VLOOKUP(Tabla1[[#This Row],[Recuperabilidad]],Validación!$S:$T,2,0),"")</f>
        <v/>
      </c>
      <c r="X115" s="201"/>
      <c r="Y115" s="204" t="str">
        <f>IFERROR(VLOOKUP(Tabla1[[#This Row],[Cantidad]],Validación!$S:$T,2,0),"")</f>
        <v/>
      </c>
      <c r="Z115" s="201"/>
      <c r="AA115" s="204" t="str">
        <f>IFERROR(VLOOKUP(Tabla1[[#This Row],[Normatividad]],Validación!$S:$T,2,0),"")</f>
        <v/>
      </c>
      <c r="AB115" s="206" t="str">
        <f>IFERROR(Tabla1[[#This Row],[TI]]*(Tabla1[[#This Row],[A]]*Tabla1[[#This Row],[P]]*Tabla1[[#This Row],[D]]*Tabla1[[#This Row],[R]]*Tabla1[[#This Row],[C]]*Tabla1[[#This Row],[N]]),"")</f>
        <v/>
      </c>
      <c r="AC115"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15" s="207" t="str">
        <f>IFERROR(VLOOKUP(Tabla1[[#This Row],[Aspecto ambiental]],Validación!W:X,2,0),"")</f>
        <v/>
      </c>
      <c r="AE115" s="197" t="s">
        <v>199</v>
      </c>
      <c r="AF115" s="197"/>
      <c r="AG115" s="197"/>
      <c r="AH115" s="197"/>
    </row>
    <row r="116" spans="2:34" ht="18" hidden="1" customHeight="1" x14ac:dyDescent="0.25">
      <c r="B116" s="198" t="str">
        <f>IFERROR(IF(ISBLANK(Tabla1[[#This Row],[Actividad]]),"",$N$7),"ERROR")</f>
        <v/>
      </c>
      <c r="C116" s="199" t="str">
        <f>IFERROR(IF(ISBLANK(Tabla1[[#This Row],[Actividad]]),"",(VLOOKUP(Tabla1[[#This Row],[ID]],Tabla3[[Código único]:[Códigos Sirbe]],4,0))),$G$8)</f>
        <v/>
      </c>
      <c r="D116" s="191" t="str">
        <f>IFERROR(IF(ISBLANK(Tabla1[[#This Row],[Actividad]]),"",($M$7&amp;Tabla1[[#This Row],[Valor]]&amp;Tabla1[[#This Row],[Valor2]]&amp;Tabla1[[#This Row],[Valor3]]&amp;Tabla1[[#This Row],[Valor4]])),"")</f>
        <v/>
      </c>
      <c r="E116" s="200" t="str">
        <f>IFERROR(VLOOKUP(Tabla1[[#This Row],[Actividad]],Validación!AA:AB,2,0),"")</f>
        <v/>
      </c>
      <c r="F116" s="201"/>
      <c r="G116" s="201"/>
      <c r="H116" s="201" t="str">
        <f>IFERROR(VLOOKUP(I116,Validación!W:Y,3,0),"")</f>
        <v/>
      </c>
      <c r="I116" s="201"/>
      <c r="J116" s="202" t="str">
        <f>IFERROR(VLOOKUP(Tabla1[[#This Row],[Impacto ambiental]],Validación!K:N,4,0),"")</f>
        <v/>
      </c>
      <c r="K116" s="201"/>
      <c r="L116" s="201"/>
      <c r="M116" s="203" t="str">
        <f>IFERROR(VLOOKUP(Tabla1[[#This Row],[Tipo de impacto]],Validación!$S$4:$U$5,3,0),"")</f>
        <v/>
      </c>
      <c r="N116" s="201"/>
      <c r="O116" s="204" t="str">
        <f>IFERROR(VLOOKUP(Tabla1[[#This Row],[Tipo de impacto]],Validación!S:T,2,0),"")</f>
        <v/>
      </c>
      <c r="P116" s="201"/>
      <c r="Q116" s="204" t="str">
        <f>IFERROR(VLOOKUP(Tabla1[[#This Row],[Alcance ]],Validación!$S:$T,2,0),"")</f>
        <v/>
      </c>
      <c r="R116" s="205"/>
      <c r="S116" s="204" t="str">
        <f>IFERROR(VLOOKUP(Tabla1[[#This Row],[Probabilidad]],Validación!$S:$T,2,0),"")</f>
        <v/>
      </c>
      <c r="T116" s="201"/>
      <c r="U116" s="204" t="str">
        <f>IFERROR(VLOOKUP(Tabla1[[#This Row],[Duración]],Validación!$S:$T,2,0),"")</f>
        <v/>
      </c>
      <c r="V116" s="201"/>
      <c r="W116" s="204" t="str">
        <f>IFERROR(VLOOKUP(Tabla1[[#This Row],[Recuperabilidad]],Validación!$S:$T,2,0),"")</f>
        <v/>
      </c>
      <c r="X116" s="201"/>
      <c r="Y116" s="204" t="str">
        <f>IFERROR(VLOOKUP(Tabla1[[#This Row],[Cantidad]],Validación!$S:$T,2,0),"")</f>
        <v/>
      </c>
      <c r="Z116" s="201"/>
      <c r="AA116" s="204" t="str">
        <f>IFERROR(VLOOKUP(Tabla1[[#This Row],[Normatividad]],Validación!$S:$T,2,0),"")</f>
        <v/>
      </c>
      <c r="AB116" s="206" t="str">
        <f>IFERROR(Tabla1[[#This Row],[TI]]*(Tabla1[[#This Row],[A]]*Tabla1[[#This Row],[P]]*Tabla1[[#This Row],[D]]*Tabla1[[#This Row],[R]]*Tabla1[[#This Row],[C]]*Tabla1[[#This Row],[N]]),"")</f>
        <v/>
      </c>
      <c r="AC116"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16" s="207" t="str">
        <f>IFERROR(VLOOKUP(Tabla1[[#This Row],[Aspecto ambiental]],Validación!W:X,2,0),"")</f>
        <v/>
      </c>
      <c r="AE116" s="197" t="s">
        <v>199</v>
      </c>
      <c r="AF116" s="197"/>
      <c r="AG116" s="197"/>
      <c r="AH116" s="197"/>
    </row>
    <row r="117" spans="2:34" ht="18" hidden="1" customHeight="1" x14ac:dyDescent="0.25">
      <c r="B117" s="198" t="str">
        <f>IFERROR(IF(ISBLANK(Tabla1[[#This Row],[Actividad]]),"",$N$7),"ERROR")</f>
        <v/>
      </c>
      <c r="C117" s="199" t="str">
        <f>IFERROR(IF(ISBLANK(Tabla1[[#This Row],[Actividad]]),"",(VLOOKUP(Tabla1[[#This Row],[ID]],Tabla3[[Código único]:[Códigos Sirbe]],4,0))),$G$8)</f>
        <v/>
      </c>
      <c r="D117" s="191" t="str">
        <f>IFERROR(IF(ISBLANK(Tabla1[[#This Row],[Actividad]]),"",($M$7&amp;Tabla1[[#This Row],[Valor]]&amp;Tabla1[[#This Row],[Valor2]]&amp;Tabla1[[#This Row],[Valor3]]&amp;Tabla1[[#This Row],[Valor4]])),"")</f>
        <v/>
      </c>
      <c r="E117" s="200" t="str">
        <f>IFERROR(VLOOKUP(Tabla1[[#This Row],[Actividad]],Validación!AA:AB,2,0),"")</f>
        <v/>
      </c>
      <c r="F117" s="201"/>
      <c r="G117" s="201"/>
      <c r="H117" s="201" t="str">
        <f>IFERROR(VLOOKUP(I117,Validación!W:Y,3,0),"")</f>
        <v/>
      </c>
      <c r="I117" s="201"/>
      <c r="J117" s="202" t="str">
        <f>IFERROR(VLOOKUP(Tabla1[[#This Row],[Impacto ambiental]],Validación!K:N,4,0),"")</f>
        <v/>
      </c>
      <c r="K117" s="201"/>
      <c r="L117" s="201"/>
      <c r="M117" s="203" t="str">
        <f>IFERROR(VLOOKUP(Tabla1[[#This Row],[Tipo de impacto]],Validación!$S$4:$U$5,3,0),"")</f>
        <v/>
      </c>
      <c r="N117" s="201"/>
      <c r="O117" s="204" t="str">
        <f>IFERROR(VLOOKUP(Tabla1[[#This Row],[Tipo de impacto]],Validación!S:T,2,0),"")</f>
        <v/>
      </c>
      <c r="P117" s="201"/>
      <c r="Q117" s="204" t="str">
        <f>IFERROR(VLOOKUP(Tabla1[[#This Row],[Alcance ]],Validación!$S:$T,2,0),"")</f>
        <v/>
      </c>
      <c r="R117" s="205"/>
      <c r="S117" s="204" t="str">
        <f>IFERROR(VLOOKUP(Tabla1[[#This Row],[Probabilidad]],Validación!$S:$T,2,0),"")</f>
        <v/>
      </c>
      <c r="T117" s="201"/>
      <c r="U117" s="204" t="str">
        <f>IFERROR(VLOOKUP(Tabla1[[#This Row],[Duración]],Validación!$S:$T,2,0),"")</f>
        <v/>
      </c>
      <c r="V117" s="201"/>
      <c r="W117" s="204" t="str">
        <f>IFERROR(VLOOKUP(Tabla1[[#This Row],[Recuperabilidad]],Validación!$S:$T,2,0),"")</f>
        <v/>
      </c>
      <c r="X117" s="201"/>
      <c r="Y117" s="204" t="str">
        <f>IFERROR(VLOOKUP(Tabla1[[#This Row],[Cantidad]],Validación!$S:$T,2,0),"")</f>
        <v/>
      </c>
      <c r="Z117" s="201"/>
      <c r="AA117" s="204" t="str">
        <f>IFERROR(VLOOKUP(Tabla1[[#This Row],[Normatividad]],Validación!$S:$T,2,0),"")</f>
        <v/>
      </c>
      <c r="AB117" s="206" t="str">
        <f>IFERROR(Tabla1[[#This Row],[TI]]*(Tabla1[[#This Row],[A]]*Tabla1[[#This Row],[P]]*Tabla1[[#This Row],[D]]*Tabla1[[#This Row],[R]]*Tabla1[[#This Row],[C]]*Tabla1[[#This Row],[N]]),"")</f>
        <v/>
      </c>
      <c r="AC117"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17" s="207" t="str">
        <f>IFERROR(VLOOKUP(Tabla1[[#This Row],[Aspecto ambiental]],Validación!W:X,2,0),"")</f>
        <v/>
      </c>
      <c r="AE117" s="197" t="s">
        <v>199</v>
      </c>
      <c r="AF117" s="197"/>
      <c r="AG117" s="197"/>
      <c r="AH117" s="197"/>
    </row>
    <row r="118" spans="2:34" ht="18" hidden="1" customHeight="1" x14ac:dyDescent="0.25">
      <c r="B118" s="198" t="str">
        <f>IFERROR(IF(ISBLANK(Tabla1[[#This Row],[Actividad]]),"",$N$7),"ERROR")</f>
        <v/>
      </c>
      <c r="C118" s="199" t="str">
        <f>IFERROR(IF(ISBLANK(Tabla1[[#This Row],[Actividad]]),"",(VLOOKUP(Tabla1[[#This Row],[ID]],Tabla3[[Código único]:[Códigos Sirbe]],4,0))),$G$8)</f>
        <v/>
      </c>
      <c r="D118" s="191" t="str">
        <f>IFERROR(IF(ISBLANK(Tabla1[[#This Row],[Actividad]]),"",($M$7&amp;Tabla1[[#This Row],[Valor]]&amp;Tabla1[[#This Row],[Valor2]]&amp;Tabla1[[#This Row],[Valor3]]&amp;Tabla1[[#This Row],[Valor4]])),"")</f>
        <v/>
      </c>
      <c r="E118" s="200" t="str">
        <f>IFERROR(VLOOKUP(Tabla1[[#This Row],[Actividad]],Validación!AA:AB,2,0),"")</f>
        <v/>
      </c>
      <c r="F118" s="201"/>
      <c r="G118" s="201"/>
      <c r="H118" s="201" t="str">
        <f>IFERROR(VLOOKUP(I118,Validación!W:Y,3,0),"")</f>
        <v/>
      </c>
      <c r="I118" s="201"/>
      <c r="J118" s="202" t="str">
        <f>IFERROR(VLOOKUP(Tabla1[[#This Row],[Impacto ambiental]],Validación!K:N,4,0),"")</f>
        <v/>
      </c>
      <c r="K118" s="201"/>
      <c r="L118" s="201"/>
      <c r="M118" s="203" t="str">
        <f>IFERROR(VLOOKUP(Tabla1[[#This Row],[Tipo de impacto]],Validación!$S$4:$U$5,3,0),"")</f>
        <v/>
      </c>
      <c r="N118" s="201"/>
      <c r="O118" s="204" t="str">
        <f>IFERROR(VLOOKUP(Tabla1[[#This Row],[Tipo de impacto]],Validación!S:T,2,0),"")</f>
        <v/>
      </c>
      <c r="P118" s="201"/>
      <c r="Q118" s="204" t="str">
        <f>IFERROR(VLOOKUP(Tabla1[[#This Row],[Alcance ]],Validación!$S:$T,2,0),"")</f>
        <v/>
      </c>
      <c r="R118" s="205"/>
      <c r="S118" s="204" t="str">
        <f>IFERROR(VLOOKUP(Tabla1[[#This Row],[Probabilidad]],Validación!$S:$T,2,0),"")</f>
        <v/>
      </c>
      <c r="T118" s="201"/>
      <c r="U118" s="204" t="str">
        <f>IFERROR(VLOOKUP(Tabla1[[#This Row],[Duración]],Validación!$S:$T,2,0),"")</f>
        <v/>
      </c>
      <c r="V118" s="201"/>
      <c r="W118" s="204" t="str">
        <f>IFERROR(VLOOKUP(Tabla1[[#This Row],[Recuperabilidad]],Validación!$S:$T,2,0),"")</f>
        <v/>
      </c>
      <c r="X118" s="201"/>
      <c r="Y118" s="204" t="str">
        <f>IFERROR(VLOOKUP(Tabla1[[#This Row],[Cantidad]],Validación!$S:$T,2,0),"")</f>
        <v/>
      </c>
      <c r="Z118" s="201"/>
      <c r="AA118" s="204" t="str">
        <f>IFERROR(VLOOKUP(Tabla1[[#This Row],[Normatividad]],Validación!$S:$T,2,0),"")</f>
        <v/>
      </c>
      <c r="AB118" s="206" t="str">
        <f>IFERROR(Tabla1[[#This Row],[TI]]*(Tabla1[[#This Row],[A]]*Tabla1[[#This Row],[P]]*Tabla1[[#This Row],[D]]*Tabla1[[#This Row],[R]]*Tabla1[[#This Row],[C]]*Tabla1[[#This Row],[N]]),"")</f>
        <v/>
      </c>
      <c r="AC118"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18" s="207" t="str">
        <f>IFERROR(VLOOKUP(Tabla1[[#This Row],[Aspecto ambiental]],Validación!W:X,2,0),"")</f>
        <v/>
      </c>
      <c r="AE118" s="197" t="s">
        <v>199</v>
      </c>
      <c r="AF118" s="197"/>
      <c r="AG118" s="197"/>
      <c r="AH118" s="197"/>
    </row>
    <row r="119" spans="2:34" ht="18" hidden="1" customHeight="1" x14ac:dyDescent="0.25">
      <c r="B119" s="198" t="str">
        <f>IFERROR(IF(ISBLANK(Tabla1[[#This Row],[Actividad]]),"",$N$7),"ERROR")</f>
        <v/>
      </c>
      <c r="C119" s="199" t="str">
        <f>IFERROR(IF(ISBLANK(Tabla1[[#This Row],[Actividad]]),"",(VLOOKUP(Tabla1[[#This Row],[ID]],Tabla3[[Código único]:[Códigos Sirbe]],4,0))),$G$8)</f>
        <v/>
      </c>
      <c r="D119" s="191" t="str">
        <f>IFERROR(IF(ISBLANK(Tabla1[[#This Row],[Actividad]]),"",($M$7&amp;Tabla1[[#This Row],[Valor]]&amp;Tabla1[[#This Row],[Valor2]]&amp;Tabla1[[#This Row],[Valor3]]&amp;Tabla1[[#This Row],[Valor4]])),"")</f>
        <v/>
      </c>
      <c r="E119" s="200" t="str">
        <f>IFERROR(VLOOKUP(Tabla1[[#This Row],[Actividad]],Validación!AA:AB,2,0),"")</f>
        <v/>
      </c>
      <c r="F119" s="201"/>
      <c r="G119" s="201"/>
      <c r="H119" s="201" t="str">
        <f>IFERROR(VLOOKUP(I119,Validación!W:Y,3,0),"")</f>
        <v/>
      </c>
      <c r="I119" s="201"/>
      <c r="J119" s="202" t="str">
        <f>IFERROR(VLOOKUP(Tabla1[[#This Row],[Impacto ambiental]],Validación!K:N,4,0),"")</f>
        <v/>
      </c>
      <c r="K119" s="201"/>
      <c r="L119" s="201"/>
      <c r="M119" s="203" t="str">
        <f>IFERROR(VLOOKUP(Tabla1[[#This Row],[Tipo de impacto]],Validación!$S$4:$U$5,3,0),"")</f>
        <v/>
      </c>
      <c r="N119" s="201"/>
      <c r="O119" s="204" t="str">
        <f>IFERROR(VLOOKUP(Tabla1[[#This Row],[Tipo de impacto]],Validación!S:T,2,0),"")</f>
        <v/>
      </c>
      <c r="P119" s="201"/>
      <c r="Q119" s="204" t="str">
        <f>IFERROR(VLOOKUP(Tabla1[[#This Row],[Alcance ]],Validación!$S:$T,2,0),"")</f>
        <v/>
      </c>
      <c r="R119" s="205"/>
      <c r="S119" s="204" t="str">
        <f>IFERROR(VLOOKUP(Tabla1[[#This Row],[Probabilidad]],Validación!$S:$T,2,0),"")</f>
        <v/>
      </c>
      <c r="T119" s="201"/>
      <c r="U119" s="204" t="str">
        <f>IFERROR(VLOOKUP(Tabla1[[#This Row],[Duración]],Validación!$S:$T,2,0),"")</f>
        <v/>
      </c>
      <c r="V119" s="201"/>
      <c r="W119" s="204" t="str">
        <f>IFERROR(VLOOKUP(Tabla1[[#This Row],[Recuperabilidad]],Validación!$S:$T,2,0),"")</f>
        <v/>
      </c>
      <c r="X119" s="201"/>
      <c r="Y119" s="204" t="str">
        <f>IFERROR(VLOOKUP(Tabla1[[#This Row],[Cantidad]],Validación!$S:$T,2,0),"")</f>
        <v/>
      </c>
      <c r="Z119" s="201"/>
      <c r="AA119" s="204" t="str">
        <f>IFERROR(VLOOKUP(Tabla1[[#This Row],[Normatividad]],Validación!$S:$T,2,0),"")</f>
        <v/>
      </c>
      <c r="AB119" s="206" t="str">
        <f>IFERROR(Tabla1[[#This Row],[TI]]*(Tabla1[[#This Row],[A]]*Tabla1[[#This Row],[P]]*Tabla1[[#This Row],[D]]*Tabla1[[#This Row],[R]]*Tabla1[[#This Row],[C]]*Tabla1[[#This Row],[N]]),"")</f>
        <v/>
      </c>
      <c r="AC119"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19" s="207" t="str">
        <f>IFERROR(VLOOKUP(Tabla1[[#This Row],[Aspecto ambiental]],Validación!W:X,2,0),"")</f>
        <v/>
      </c>
      <c r="AE119" s="197" t="s">
        <v>199</v>
      </c>
      <c r="AF119" s="197"/>
      <c r="AG119" s="197"/>
      <c r="AH119" s="197"/>
    </row>
    <row r="120" spans="2:34" ht="18" hidden="1" customHeight="1" x14ac:dyDescent="0.25">
      <c r="B120" s="198" t="str">
        <f>IFERROR(IF(ISBLANK(Tabla1[[#This Row],[Actividad]]),"",$N$7),"ERROR")</f>
        <v/>
      </c>
      <c r="C120" s="199" t="str">
        <f>IFERROR(IF(ISBLANK(Tabla1[[#This Row],[Actividad]]),"",(VLOOKUP(Tabla1[[#This Row],[ID]],Tabla3[[Código único]:[Códigos Sirbe]],4,0))),$G$8)</f>
        <v/>
      </c>
      <c r="D120" s="191" t="str">
        <f>IFERROR(IF(ISBLANK(Tabla1[[#This Row],[Actividad]]),"",($M$7&amp;Tabla1[[#This Row],[Valor]]&amp;Tabla1[[#This Row],[Valor2]]&amp;Tabla1[[#This Row],[Valor3]]&amp;Tabla1[[#This Row],[Valor4]])),"")</f>
        <v/>
      </c>
      <c r="E120" s="200" t="str">
        <f>IFERROR(VLOOKUP(Tabla1[[#This Row],[Actividad]],Validación!AA:AB,2,0),"")</f>
        <v/>
      </c>
      <c r="F120" s="201"/>
      <c r="G120" s="201"/>
      <c r="H120" s="201" t="str">
        <f>IFERROR(VLOOKUP(I120,Validación!W:Y,3,0),"")</f>
        <v/>
      </c>
      <c r="I120" s="201"/>
      <c r="J120" s="202" t="str">
        <f>IFERROR(VLOOKUP(Tabla1[[#This Row],[Impacto ambiental]],Validación!K:N,4,0),"")</f>
        <v/>
      </c>
      <c r="K120" s="201"/>
      <c r="L120" s="201"/>
      <c r="M120" s="203" t="str">
        <f>IFERROR(VLOOKUP(Tabla1[[#This Row],[Tipo de impacto]],Validación!$S$4:$U$5,3,0),"")</f>
        <v/>
      </c>
      <c r="N120" s="201"/>
      <c r="O120" s="204" t="str">
        <f>IFERROR(VLOOKUP(Tabla1[[#This Row],[Tipo de impacto]],Validación!S:T,2,0),"")</f>
        <v/>
      </c>
      <c r="P120" s="201"/>
      <c r="Q120" s="204" t="str">
        <f>IFERROR(VLOOKUP(Tabla1[[#This Row],[Alcance ]],Validación!$S:$T,2,0),"")</f>
        <v/>
      </c>
      <c r="R120" s="205"/>
      <c r="S120" s="204" t="str">
        <f>IFERROR(VLOOKUP(Tabla1[[#This Row],[Probabilidad]],Validación!$S:$T,2,0),"")</f>
        <v/>
      </c>
      <c r="T120" s="201"/>
      <c r="U120" s="204" t="str">
        <f>IFERROR(VLOOKUP(Tabla1[[#This Row],[Duración]],Validación!$S:$T,2,0),"")</f>
        <v/>
      </c>
      <c r="V120" s="201"/>
      <c r="W120" s="204" t="str">
        <f>IFERROR(VLOOKUP(Tabla1[[#This Row],[Recuperabilidad]],Validación!$S:$T,2,0),"")</f>
        <v/>
      </c>
      <c r="X120" s="201"/>
      <c r="Y120" s="204" t="str">
        <f>IFERROR(VLOOKUP(Tabla1[[#This Row],[Cantidad]],Validación!$S:$T,2,0),"")</f>
        <v/>
      </c>
      <c r="Z120" s="201"/>
      <c r="AA120" s="204" t="str">
        <f>IFERROR(VLOOKUP(Tabla1[[#This Row],[Normatividad]],Validación!$S:$T,2,0),"")</f>
        <v/>
      </c>
      <c r="AB120" s="206" t="str">
        <f>IFERROR(Tabla1[[#This Row],[TI]]*(Tabla1[[#This Row],[A]]*Tabla1[[#This Row],[P]]*Tabla1[[#This Row],[D]]*Tabla1[[#This Row],[R]]*Tabla1[[#This Row],[C]]*Tabla1[[#This Row],[N]]),"")</f>
        <v/>
      </c>
      <c r="AC120"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20" s="207" t="str">
        <f>IFERROR(VLOOKUP(Tabla1[[#This Row],[Aspecto ambiental]],Validación!W:X,2,0),"")</f>
        <v/>
      </c>
      <c r="AE120" s="197" t="s">
        <v>199</v>
      </c>
      <c r="AF120" s="197"/>
      <c r="AG120" s="197"/>
      <c r="AH120" s="197"/>
    </row>
    <row r="121" spans="2:34" ht="18" hidden="1" customHeight="1" x14ac:dyDescent="0.25">
      <c r="B121" s="198" t="str">
        <f>IFERROR(IF(ISBLANK(Tabla1[[#This Row],[Actividad]]),"",$N$7),"ERROR")</f>
        <v/>
      </c>
      <c r="C121" s="199" t="str">
        <f>IFERROR(IF(ISBLANK(Tabla1[[#This Row],[Actividad]]),"",(VLOOKUP(Tabla1[[#This Row],[ID]],Tabla3[[Código único]:[Códigos Sirbe]],4,0))),$G$8)</f>
        <v/>
      </c>
      <c r="D121" s="191" t="str">
        <f>IFERROR(IF(ISBLANK(Tabla1[[#This Row],[Actividad]]),"",($M$7&amp;Tabla1[[#This Row],[Valor]]&amp;Tabla1[[#This Row],[Valor2]]&amp;Tabla1[[#This Row],[Valor3]]&amp;Tabla1[[#This Row],[Valor4]])),"")</f>
        <v/>
      </c>
      <c r="E121" s="200" t="str">
        <f>IFERROR(VLOOKUP(Tabla1[[#This Row],[Actividad]],Validación!AA:AB,2,0),"")</f>
        <v/>
      </c>
      <c r="F121" s="201"/>
      <c r="G121" s="201"/>
      <c r="H121" s="201" t="str">
        <f>IFERROR(VLOOKUP(I121,Validación!W:Y,3,0),"")</f>
        <v/>
      </c>
      <c r="I121" s="201"/>
      <c r="J121" s="202" t="str">
        <f>IFERROR(VLOOKUP(Tabla1[[#This Row],[Impacto ambiental]],Validación!K:N,4,0),"")</f>
        <v/>
      </c>
      <c r="K121" s="201"/>
      <c r="L121" s="201"/>
      <c r="M121" s="203" t="str">
        <f>IFERROR(VLOOKUP(Tabla1[[#This Row],[Tipo de impacto]],Validación!$S$4:$U$5,3,0),"")</f>
        <v/>
      </c>
      <c r="N121" s="201"/>
      <c r="O121" s="204" t="str">
        <f>IFERROR(VLOOKUP(Tabla1[[#This Row],[Tipo de impacto]],Validación!S:T,2,0),"")</f>
        <v/>
      </c>
      <c r="P121" s="201"/>
      <c r="Q121" s="204" t="str">
        <f>IFERROR(VLOOKUP(Tabla1[[#This Row],[Alcance ]],Validación!$S:$T,2,0),"")</f>
        <v/>
      </c>
      <c r="R121" s="205"/>
      <c r="S121" s="204" t="str">
        <f>IFERROR(VLOOKUP(Tabla1[[#This Row],[Probabilidad]],Validación!$S:$T,2,0),"")</f>
        <v/>
      </c>
      <c r="T121" s="201"/>
      <c r="U121" s="204" t="str">
        <f>IFERROR(VLOOKUP(Tabla1[[#This Row],[Duración]],Validación!$S:$T,2,0),"")</f>
        <v/>
      </c>
      <c r="V121" s="201"/>
      <c r="W121" s="204" t="str">
        <f>IFERROR(VLOOKUP(Tabla1[[#This Row],[Recuperabilidad]],Validación!$S:$T,2,0),"")</f>
        <v/>
      </c>
      <c r="X121" s="201"/>
      <c r="Y121" s="204" t="str">
        <f>IFERROR(VLOOKUP(Tabla1[[#This Row],[Cantidad]],Validación!$S:$T,2,0),"")</f>
        <v/>
      </c>
      <c r="Z121" s="201"/>
      <c r="AA121" s="204" t="str">
        <f>IFERROR(VLOOKUP(Tabla1[[#This Row],[Normatividad]],Validación!$S:$T,2,0),"")</f>
        <v/>
      </c>
      <c r="AB121" s="206" t="str">
        <f>IFERROR(Tabla1[[#This Row],[TI]]*(Tabla1[[#This Row],[A]]*Tabla1[[#This Row],[P]]*Tabla1[[#This Row],[D]]*Tabla1[[#This Row],[R]]*Tabla1[[#This Row],[C]]*Tabla1[[#This Row],[N]]),"")</f>
        <v/>
      </c>
      <c r="AC121"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21" s="207" t="str">
        <f>IFERROR(VLOOKUP(Tabla1[[#This Row],[Aspecto ambiental]],Validación!W:X,2,0),"")</f>
        <v/>
      </c>
      <c r="AE121" s="197" t="s">
        <v>199</v>
      </c>
      <c r="AF121" s="197"/>
      <c r="AG121" s="197"/>
      <c r="AH121" s="197"/>
    </row>
    <row r="122" spans="2:34" ht="18" hidden="1" customHeight="1" x14ac:dyDescent="0.25">
      <c r="B122" s="198" t="str">
        <f>IFERROR(IF(ISBLANK(Tabla1[[#This Row],[Actividad]]),"",$N$7),"ERROR")</f>
        <v/>
      </c>
      <c r="C122" s="199" t="str">
        <f>IFERROR(IF(ISBLANK(Tabla1[[#This Row],[Actividad]]),"",(VLOOKUP(Tabla1[[#This Row],[ID]],Tabla3[[Código único]:[Códigos Sirbe]],4,0))),$G$8)</f>
        <v/>
      </c>
      <c r="D122" s="191" t="str">
        <f>IFERROR(IF(ISBLANK(Tabla1[[#This Row],[Actividad]]),"",($M$7&amp;Tabla1[[#This Row],[Valor]]&amp;Tabla1[[#This Row],[Valor2]]&amp;Tabla1[[#This Row],[Valor3]]&amp;Tabla1[[#This Row],[Valor4]])),"")</f>
        <v/>
      </c>
      <c r="E122" s="200" t="str">
        <f>IFERROR(VLOOKUP(Tabla1[[#This Row],[Actividad]],Validación!AA:AB,2,0),"")</f>
        <v/>
      </c>
      <c r="F122" s="201"/>
      <c r="G122" s="201"/>
      <c r="H122" s="201" t="str">
        <f>IFERROR(VLOOKUP(I122,Validación!W:Y,3,0),"")</f>
        <v/>
      </c>
      <c r="I122" s="201"/>
      <c r="J122" s="202" t="str">
        <f>IFERROR(VLOOKUP(Tabla1[[#This Row],[Impacto ambiental]],Validación!K:N,4,0),"")</f>
        <v/>
      </c>
      <c r="K122" s="201"/>
      <c r="L122" s="201"/>
      <c r="M122" s="203" t="str">
        <f>IFERROR(VLOOKUP(Tabla1[[#This Row],[Tipo de impacto]],Validación!$S$4:$U$5,3,0),"")</f>
        <v/>
      </c>
      <c r="N122" s="201"/>
      <c r="O122" s="204" t="str">
        <f>IFERROR(VLOOKUP(Tabla1[[#This Row],[Tipo de impacto]],Validación!S:T,2,0),"")</f>
        <v/>
      </c>
      <c r="P122" s="201"/>
      <c r="Q122" s="204" t="str">
        <f>IFERROR(VLOOKUP(Tabla1[[#This Row],[Alcance ]],Validación!$S:$T,2,0),"")</f>
        <v/>
      </c>
      <c r="R122" s="205"/>
      <c r="S122" s="204" t="str">
        <f>IFERROR(VLOOKUP(Tabla1[[#This Row],[Probabilidad]],Validación!$S:$T,2,0),"")</f>
        <v/>
      </c>
      <c r="T122" s="201"/>
      <c r="U122" s="204" t="str">
        <f>IFERROR(VLOOKUP(Tabla1[[#This Row],[Duración]],Validación!$S:$T,2,0),"")</f>
        <v/>
      </c>
      <c r="V122" s="201"/>
      <c r="W122" s="204" t="str">
        <f>IFERROR(VLOOKUP(Tabla1[[#This Row],[Recuperabilidad]],Validación!$S:$T,2,0),"")</f>
        <v/>
      </c>
      <c r="X122" s="201"/>
      <c r="Y122" s="204" t="str">
        <f>IFERROR(VLOOKUP(Tabla1[[#This Row],[Cantidad]],Validación!$S:$T,2,0),"")</f>
        <v/>
      </c>
      <c r="Z122" s="201"/>
      <c r="AA122" s="204" t="str">
        <f>IFERROR(VLOOKUP(Tabla1[[#This Row],[Normatividad]],Validación!$S:$T,2,0),"")</f>
        <v/>
      </c>
      <c r="AB122" s="206" t="str">
        <f>IFERROR(Tabla1[[#This Row],[TI]]*(Tabla1[[#This Row],[A]]*Tabla1[[#This Row],[P]]*Tabla1[[#This Row],[D]]*Tabla1[[#This Row],[R]]*Tabla1[[#This Row],[C]]*Tabla1[[#This Row],[N]]),"")</f>
        <v/>
      </c>
      <c r="AC122"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22" s="207" t="str">
        <f>IFERROR(VLOOKUP(Tabla1[[#This Row],[Aspecto ambiental]],Validación!W:X,2,0),"")</f>
        <v/>
      </c>
      <c r="AE122" s="197" t="s">
        <v>199</v>
      </c>
      <c r="AF122" s="197"/>
      <c r="AG122" s="197"/>
      <c r="AH122" s="197"/>
    </row>
    <row r="123" spans="2:34" ht="18" hidden="1" customHeight="1" x14ac:dyDescent="0.25">
      <c r="B123" s="198" t="str">
        <f>IFERROR(IF(ISBLANK(Tabla1[[#This Row],[Actividad]]),"",$N$7),"ERROR")</f>
        <v/>
      </c>
      <c r="C123" s="199" t="str">
        <f>IFERROR(IF(ISBLANK(Tabla1[[#This Row],[Actividad]]),"",(VLOOKUP(Tabla1[[#This Row],[ID]],Tabla3[[Código único]:[Códigos Sirbe]],4,0))),$G$8)</f>
        <v/>
      </c>
      <c r="D123" s="191" t="str">
        <f>IFERROR(IF(ISBLANK(Tabla1[[#This Row],[Actividad]]),"",($M$7&amp;Tabla1[[#This Row],[Valor]]&amp;Tabla1[[#This Row],[Valor2]]&amp;Tabla1[[#This Row],[Valor3]]&amp;Tabla1[[#This Row],[Valor4]])),"")</f>
        <v/>
      </c>
      <c r="E123" s="200" t="str">
        <f>IFERROR(VLOOKUP(Tabla1[[#This Row],[Actividad]],Validación!AA:AB,2,0),"")</f>
        <v/>
      </c>
      <c r="F123" s="201"/>
      <c r="G123" s="201"/>
      <c r="H123" s="201" t="str">
        <f>IFERROR(VLOOKUP(I123,Validación!W:Y,3,0),"")</f>
        <v/>
      </c>
      <c r="I123" s="201"/>
      <c r="J123" s="202" t="str">
        <f>IFERROR(VLOOKUP(Tabla1[[#This Row],[Impacto ambiental]],Validación!K:N,4,0),"")</f>
        <v/>
      </c>
      <c r="K123" s="201"/>
      <c r="L123" s="201"/>
      <c r="M123" s="203" t="str">
        <f>IFERROR(VLOOKUP(Tabla1[[#This Row],[Tipo de impacto]],Validación!$S$4:$U$5,3,0),"")</f>
        <v/>
      </c>
      <c r="N123" s="201"/>
      <c r="O123" s="204" t="str">
        <f>IFERROR(VLOOKUP(Tabla1[[#This Row],[Tipo de impacto]],Validación!S:T,2,0),"")</f>
        <v/>
      </c>
      <c r="P123" s="201"/>
      <c r="Q123" s="204" t="str">
        <f>IFERROR(VLOOKUP(Tabla1[[#This Row],[Alcance ]],Validación!$S:$T,2,0),"")</f>
        <v/>
      </c>
      <c r="R123" s="205"/>
      <c r="S123" s="204" t="str">
        <f>IFERROR(VLOOKUP(Tabla1[[#This Row],[Probabilidad]],Validación!$S:$T,2,0),"")</f>
        <v/>
      </c>
      <c r="T123" s="201"/>
      <c r="U123" s="204" t="str">
        <f>IFERROR(VLOOKUP(Tabla1[[#This Row],[Duración]],Validación!$S:$T,2,0),"")</f>
        <v/>
      </c>
      <c r="V123" s="201"/>
      <c r="W123" s="204" t="str">
        <f>IFERROR(VLOOKUP(Tabla1[[#This Row],[Recuperabilidad]],Validación!$S:$T,2,0),"")</f>
        <v/>
      </c>
      <c r="X123" s="201"/>
      <c r="Y123" s="204" t="str">
        <f>IFERROR(VLOOKUP(Tabla1[[#This Row],[Cantidad]],Validación!$S:$T,2,0),"")</f>
        <v/>
      </c>
      <c r="Z123" s="201"/>
      <c r="AA123" s="204" t="str">
        <f>IFERROR(VLOOKUP(Tabla1[[#This Row],[Normatividad]],Validación!$S:$T,2,0),"")</f>
        <v/>
      </c>
      <c r="AB123" s="206" t="str">
        <f>IFERROR(Tabla1[[#This Row],[TI]]*(Tabla1[[#This Row],[A]]*Tabla1[[#This Row],[P]]*Tabla1[[#This Row],[D]]*Tabla1[[#This Row],[R]]*Tabla1[[#This Row],[C]]*Tabla1[[#This Row],[N]]),"")</f>
        <v/>
      </c>
      <c r="AC123"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23" s="207" t="str">
        <f>IFERROR(VLOOKUP(Tabla1[[#This Row],[Aspecto ambiental]],Validación!W:X,2,0),"")</f>
        <v/>
      </c>
      <c r="AE123" s="197" t="s">
        <v>199</v>
      </c>
      <c r="AF123" s="197"/>
      <c r="AG123" s="197"/>
      <c r="AH123" s="197"/>
    </row>
    <row r="124" spans="2:34" ht="18" hidden="1" customHeight="1" x14ac:dyDescent="0.25">
      <c r="B124" s="198" t="str">
        <f>IFERROR(IF(ISBLANK(Tabla1[[#This Row],[Actividad]]),"",$N$7),"ERROR")</f>
        <v/>
      </c>
      <c r="C124" s="199" t="str">
        <f>IFERROR(IF(ISBLANK(Tabla1[[#This Row],[Actividad]]),"",(VLOOKUP(Tabla1[[#This Row],[ID]],Tabla3[[Código único]:[Códigos Sirbe]],4,0))),$G$8)</f>
        <v/>
      </c>
      <c r="D124" s="191" t="str">
        <f>IFERROR(IF(ISBLANK(Tabla1[[#This Row],[Actividad]]),"",($M$7&amp;Tabla1[[#This Row],[Valor]]&amp;Tabla1[[#This Row],[Valor2]]&amp;Tabla1[[#This Row],[Valor3]]&amp;Tabla1[[#This Row],[Valor4]])),"")</f>
        <v/>
      </c>
      <c r="E124" s="200" t="str">
        <f>IFERROR(VLOOKUP(Tabla1[[#This Row],[Actividad]],Validación!AA:AB,2,0),"")</f>
        <v/>
      </c>
      <c r="F124" s="201"/>
      <c r="G124" s="201"/>
      <c r="H124" s="201" t="str">
        <f>IFERROR(VLOOKUP(I124,Validación!W:Y,3,0),"")</f>
        <v/>
      </c>
      <c r="I124" s="201"/>
      <c r="J124" s="202" t="str">
        <f>IFERROR(VLOOKUP(Tabla1[[#This Row],[Impacto ambiental]],Validación!K:N,4,0),"")</f>
        <v/>
      </c>
      <c r="K124" s="201"/>
      <c r="L124" s="201"/>
      <c r="M124" s="203" t="str">
        <f>IFERROR(VLOOKUP(Tabla1[[#This Row],[Tipo de impacto]],Validación!$S$4:$U$5,3,0),"")</f>
        <v/>
      </c>
      <c r="N124" s="201"/>
      <c r="O124" s="204" t="str">
        <f>IFERROR(VLOOKUP(Tabla1[[#This Row],[Tipo de impacto]],Validación!S:T,2,0),"")</f>
        <v/>
      </c>
      <c r="P124" s="201"/>
      <c r="Q124" s="204" t="str">
        <f>IFERROR(VLOOKUP(Tabla1[[#This Row],[Alcance ]],Validación!$S:$T,2,0),"")</f>
        <v/>
      </c>
      <c r="R124" s="205"/>
      <c r="S124" s="204" t="str">
        <f>IFERROR(VLOOKUP(Tabla1[[#This Row],[Probabilidad]],Validación!$S:$T,2,0),"")</f>
        <v/>
      </c>
      <c r="T124" s="201"/>
      <c r="U124" s="204" t="str">
        <f>IFERROR(VLOOKUP(Tabla1[[#This Row],[Duración]],Validación!$S:$T,2,0),"")</f>
        <v/>
      </c>
      <c r="V124" s="201"/>
      <c r="W124" s="204" t="str">
        <f>IFERROR(VLOOKUP(Tabla1[[#This Row],[Recuperabilidad]],Validación!$S:$T,2,0),"")</f>
        <v/>
      </c>
      <c r="X124" s="201"/>
      <c r="Y124" s="204" t="str">
        <f>IFERROR(VLOOKUP(Tabla1[[#This Row],[Cantidad]],Validación!$S:$T,2,0),"")</f>
        <v/>
      </c>
      <c r="Z124" s="201"/>
      <c r="AA124" s="204" t="str">
        <f>IFERROR(VLOOKUP(Tabla1[[#This Row],[Normatividad]],Validación!$S:$T,2,0),"")</f>
        <v/>
      </c>
      <c r="AB124" s="206" t="str">
        <f>IFERROR(Tabla1[[#This Row],[TI]]*(Tabla1[[#This Row],[A]]*Tabla1[[#This Row],[P]]*Tabla1[[#This Row],[D]]*Tabla1[[#This Row],[R]]*Tabla1[[#This Row],[C]]*Tabla1[[#This Row],[N]]),"")</f>
        <v/>
      </c>
      <c r="AC124"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24" s="207" t="str">
        <f>IFERROR(VLOOKUP(Tabla1[[#This Row],[Aspecto ambiental]],Validación!W:X,2,0),"")</f>
        <v/>
      </c>
      <c r="AE124" s="197" t="s">
        <v>199</v>
      </c>
      <c r="AF124" s="197"/>
      <c r="AG124" s="197"/>
      <c r="AH124" s="197"/>
    </row>
    <row r="125" spans="2:34" ht="18" hidden="1" customHeight="1" x14ac:dyDescent="0.25">
      <c r="B125" s="198" t="str">
        <f>IFERROR(IF(ISBLANK(Tabla1[[#This Row],[Actividad]]),"",$N$7),"ERROR")</f>
        <v/>
      </c>
      <c r="C125" s="199" t="str">
        <f>IFERROR(IF(ISBLANK(Tabla1[[#This Row],[Actividad]]),"",(VLOOKUP(Tabla1[[#This Row],[ID]],Tabla3[[Código único]:[Códigos Sirbe]],4,0))),$G$8)</f>
        <v/>
      </c>
      <c r="D125" s="191" t="str">
        <f>IFERROR(IF(ISBLANK(Tabla1[[#This Row],[Actividad]]),"",($M$7&amp;Tabla1[[#This Row],[Valor]]&amp;Tabla1[[#This Row],[Valor2]]&amp;Tabla1[[#This Row],[Valor3]]&amp;Tabla1[[#This Row],[Valor4]])),"")</f>
        <v/>
      </c>
      <c r="E125" s="200" t="str">
        <f>IFERROR(VLOOKUP(Tabla1[[#This Row],[Actividad]],Validación!AA:AB,2,0),"")</f>
        <v/>
      </c>
      <c r="F125" s="201"/>
      <c r="G125" s="201"/>
      <c r="H125" s="201" t="str">
        <f>IFERROR(VLOOKUP(I125,Validación!W:Y,3,0),"")</f>
        <v/>
      </c>
      <c r="I125" s="201"/>
      <c r="J125" s="202" t="str">
        <f>IFERROR(VLOOKUP(Tabla1[[#This Row],[Impacto ambiental]],Validación!K:N,4,0),"")</f>
        <v/>
      </c>
      <c r="K125" s="201"/>
      <c r="L125" s="201"/>
      <c r="M125" s="203" t="str">
        <f>IFERROR(VLOOKUP(Tabla1[[#This Row],[Tipo de impacto]],Validación!$S$4:$U$5,3,0),"")</f>
        <v/>
      </c>
      <c r="N125" s="201"/>
      <c r="O125" s="204" t="str">
        <f>IFERROR(VLOOKUP(Tabla1[[#This Row],[Tipo de impacto]],Validación!S:T,2,0),"")</f>
        <v/>
      </c>
      <c r="P125" s="201"/>
      <c r="Q125" s="204" t="str">
        <f>IFERROR(VLOOKUP(Tabla1[[#This Row],[Alcance ]],Validación!$S:$T,2,0),"")</f>
        <v/>
      </c>
      <c r="R125" s="205"/>
      <c r="S125" s="204" t="str">
        <f>IFERROR(VLOOKUP(Tabla1[[#This Row],[Probabilidad]],Validación!$S:$T,2,0),"")</f>
        <v/>
      </c>
      <c r="T125" s="201"/>
      <c r="U125" s="204" t="str">
        <f>IFERROR(VLOOKUP(Tabla1[[#This Row],[Duración]],Validación!$S:$T,2,0),"")</f>
        <v/>
      </c>
      <c r="V125" s="201"/>
      <c r="W125" s="204" t="str">
        <f>IFERROR(VLOOKUP(Tabla1[[#This Row],[Recuperabilidad]],Validación!$S:$T,2,0),"")</f>
        <v/>
      </c>
      <c r="X125" s="201"/>
      <c r="Y125" s="204" t="str">
        <f>IFERROR(VLOOKUP(Tabla1[[#This Row],[Cantidad]],Validación!$S:$T,2,0),"")</f>
        <v/>
      </c>
      <c r="Z125" s="201"/>
      <c r="AA125" s="204" t="str">
        <f>IFERROR(VLOOKUP(Tabla1[[#This Row],[Normatividad]],Validación!$S:$T,2,0),"")</f>
        <v/>
      </c>
      <c r="AB125" s="206" t="str">
        <f>IFERROR(Tabla1[[#This Row],[TI]]*(Tabla1[[#This Row],[A]]*Tabla1[[#This Row],[P]]*Tabla1[[#This Row],[D]]*Tabla1[[#This Row],[R]]*Tabla1[[#This Row],[C]]*Tabla1[[#This Row],[N]]),"")</f>
        <v/>
      </c>
      <c r="AC125"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25" s="207" t="str">
        <f>IFERROR(VLOOKUP(Tabla1[[#This Row],[Aspecto ambiental]],Validación!W:X,2,0),"")</f>
        <v/>
      </c>
      <c r="AE125" s="197" t="s">
        <v>199</v>
      </c>
      <c r="AF125" s="197"/>
      <c r="AG125" s="197"/>
      <c r="AH125" s="197"/>
    </row>
    <row r="126" spans="2:34" ht="18" hidden="1" customHeight="1" x14ac:dyDescent="0.25">
      <c r="B126" s="198" t="str">
        <f>IFERROR(IF(ISBLANK(Tabla1[[#This Row],[Actividad]]),"",$N$7),"ERROR")</f>
        <v/>
      </c>
      <c r="C126" s="199" t="str">
        <f>IFERROR(IF(ISBLANK(Tabla1[[#This Row],[Actividad]]),"",(VLOOKUP(Tabla1[[#This Row],[ID]],Tabla3[[Código único]:[Códigos Sirbe]],4,0))),$G$8)</f>
        <v/>
      </c>
      <c r="D126" s="191" t="str">
        <f>IFERROR(IF(ISBLANK(Tabla1[[#This Row],[Actividad]]),"",($M$7&amp;Tabla1[[#This Row],[Valor]]&amp;Tabla1[[#This Row],[Valor2]]&amp;Tabla1[[#This Row],[Valor3]]&amp;Tabla1[[#This Row],[Valor4]])),"")</f>
        <v/>
      </c>
      <c r="E126" s="200" t="str">
        <f>IFERROR(VLOOKUP(Tabla1[[#This Row],[Actividad]],Validación!AA:AB,2,0),"")</f>
        <v/>
      </c>
      <c r="F126" s="201"/>
      <c r="G126" s="201"/>
      <c r="H126" s="201" t="str">
        <f>IFERROR(VLOOKUP(I126,Validación!W:Y,3,0),"")</f>
        <v/>
      </c>
      <c r="I126" s="201"/>
      <c r="J126" s="202" t="str">
        <f>IFERROR(VLOOKUP(Tabla1[[#This Row],[Impacto ambiental]],Validación!K:N,4,0),"")</f>
        <v/>
      </c>
      <c r="K126" s="201"/>
      <c r="L126" s="201"/>
      <c r="M126" s="203" t="str">
        <f>IFERROR(VLOOKUP(Tabla1[[#This Row],[Tipo de impacto]],Validación!$S$4:$U$5,3,0),"")</f>
        <v/>
      </c>
      <c r="N126" s="201"/>
      <c r="O126" s="204" t="str">
        <f>IFERROR(VLOOKUP(Tabla1[[#This Row],[Tipo de impacto]],Validación!S:T,2,0),"")</f>
        <v/>
      </c>
      <c r="P126" s="201"/>
      <c r="Q126" s="204" t="str">
        <f>IFERROR(VLOOKUP(Tabla1[[#This Row],[Alcance ]],Validación!$S:$T,2,0),"")</f>
        <v/>
      </c>
      <c r="R126" s="205"/>
      <c r="S126" s="204" t="str">
        <f>IFERROR(VLOOKUP(Tabla1[[#This Row],[Probabilidad]],Validación!$S:$T,2,0),"")</f>
        <v/>
      </c>
      <c r="T126" s="201"/>
      <c r="U126" s="204" t="str">
        <f>IFERROR(VLOOKUP(Tabla1[[#This Row],[Duración]],Validación!$S:$T,2,0),"")</f>
        <v/>
      </c>
      <c r="V126" s="201"/>
      <c r="W126" s="204" t="str">
        <f>IFERROR(VLOOKUP(Tabla1[[#This Row],[Recuperabilidad]],Validación!$S:$T,2,0),"")</f>
        <v/>
      </c>
      <c r="X126" s="201"/>
      <c r="Y126" s="204" t="str">
        <f>IFERROR(VLOOKUP(Tabla1[[#This Row],[Cantidad]],Validación!$S:$T,2,0),"")</f>
        <v/>
      </c>
      <c r="Z126" s="201"/>
      <c r="AA126" s="204" t="str">
        <f>IFERROR(VLOOKUP(Tabla1[[#This Row],[Normatividad]],Validación!$S:$T,2,0),"")</f>
        <v/>
      </c>
      <c r="AB126" s="206" t="str">
        <f>IFERROR(Tabla1[[#This Row],[TI]]*(Tabla1[[#This Row],[A]]*Tabla1[[#This Row],[P]]*Tabla1[[#This Row],[D]]*Tabla1[[#This Row],[R]]*Tabla1[[#This Row],[C]]*Tabla1[[#This Row],[N]]),"")</f>
        <v/>
      </c>
      <c r="AC126"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26" s="207" t="str">
        <f>IFERROR(VLOOKUP(Tabla1[[#This Row],[Aspecto ambiental]],Validación!W:X,2,0),"")</f>
        <v/>
      </c>
      <c r="AE126" s="197" t="s">
        <v>199</v>
      </c>
      <c r="AF126" s="197"/>
      <c r="AG126" s="197"/>
      <c r="AH126" s="197"/>
    </row>
    <row r="127" spans="2:34" ht="18" hidden="1" customHeight="1" x14ac:dyDescent="0.25">
      <c r="B127" s="198" t="str">
        <f>IFERROR(IF(ISBLANK(Tabla1[[#This Row],[Actividad]]),"",$N$7),"ERROR")</f>
        <v/>
      </c>
      <c r="C127" s="199" t="str">
        <f>IFERROR(IF(ISBLANK(Tabla1[[#This Row],[Actividad]]),"",(VLOOKUP(Tabla1[[#This Row],[ID]],Tabla3[[Código único]:[Códigos Sirbe]],4,0))),$G$8)</f>
        <v/>
      </c>
      <c r="D127" s="191" t="str">
        <f>IFERROR(IF(ISBLANK(Tabla1[[#This Row],[Actividad]]),"",($M$7&amp;Tabla1[[#This Row],[Valor]]&amp;Tabla1[[#This Row],[Valor2]]&amp;Tabla1[[#This Row],[Valor3]]&amp;Tabla1[[#This Row],[Valor4]])),"")</f>
        <v/>
      </c>
      <c r="E127" s="200" t="str">
        <f>IFERROR(VLOOKUP(Tabla1[[#This Row],[Actividad]],Validación!AA:AB,2,0),"")</f>
        <v/>
      </c>
      <c r="F127" s="201"/>
      <c r="G127" s="201"/>
      <c r="H127" s="201" t="str">
        <f>IFERROR(VLOOKUP(I127,Validación!W:Y,3,0),"")</f>
        <v/>
      </c>
      <c r="I127" s="201"/>
      <c r="J127" s="202" t="str">
        <f>IFERROR(VLOOKUP(Tabla1[[#This Row],[Impacto ambiental]],Validación!K:N,4,0),"")</f>
        <v/>
      </c>
      <c r="K127" s="201"/>
      <c r="L127" s="201"/>
      <c r="M127" s="203" t="str">
        <f>IFERROR(VLOOKUP(Tabla1[[#This Row],[Tipo de impacto]],Validación!$S$4:$U$5,3,0),"")</f>
        <v/>
      </c>
      <c r="N127" s="201"/>
      <c r="O127" s="204" t="str">
        <f>IFERROR(VLOOKUP(Tabla1[[#This Row],[Tipo de impacto]],Validación!S:T,2,0),"")</f>
        <v/>
      </c>
      <c r="P127" s="201"/>
      <c r="Q127" s="204" t="str">
        <f>IFERROR(VLOOKUP(Tabla1[[#This Row],[Alcance ]],Validación!$S:$T,2,0),"")</f>
        <v/>
      </c>
      <c r="R127" s="205"/>
      <c r="S127" s="204" t="str">
        <f>IFERROR(VLOOKUP(Tabla1[[#This Row],[Probabilidad]],Validación!$S:$T,2,0),"")</f>
        <v/>
      </c>
      <c r="T127" s="201"/>
      <c r="U127" s="204" t="str">
        <f>IFERROR(VLOOKUP(Tabla1[[#This Row],[Duración]],Validación!$S:$T,2,0),"")</f>
        <v/>
      </c>
      <c r="V127" s="201"/>
      <c r="W127" s="204" t="str">
        <f>IFERROR(VLOOKUP(Tabla1[[#This Row],[Recuperabilidad]],Validación!$S:$T,2,0),"")</f>
        <v/>
      </c>
      <c r="X127" s="201"/>
      <c r="Y127" s="204" t="str">
        <f>IFERROR(VLOOKUP(Tabla1[[#This Row],[Cantidad]],Validación!$S:$T,2,0),"")</f>
        <v/>
      </c>
      <c r="Z127" s="201"/>
      <c r="AA127" s="204" t="str">
        <f>IFERROR(VLOOKUP(Tabla1[[#This Row],[Normatividad]],Validación!$S:$T,2,0),"")</f>
        <v/>
      </c>
      <c r="AB127" s="206" t="str">
        <f>IFERROR(Tabla1[[#This Row],[TI]]*(Tabla1[[#This Row],[A]]*Tabla1[[#This Row],[P]]*Tabla1[[#This Row],[D]]*Tabla1[[#This Row],[R]]*Tabla1[[#This Row],[C]]*Tabla1[[#This Row],[N]]),"")</f>
        <v/>
      </c>
      <c r="AC127"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27" s="207" t="str">
        <f>IFERROR(VLOOKUP(Tabla1[[#This Row],[Aspecto ambiental]],Validación!W:X,2,0),"")</f>
        <v/>
      </c>
      <c r="AE127" s="197" t="s">
        <v>199</v>
      </c>
      <c r="AF127" s="197"/>
      <c r="AG127" s="197"/>
      <c r="AH127" s="197"/>
    </row>
    <row r="128" spans="2:34" ht="18" hidden="1" customHeight="1" x14ac:dyDescent="0.25">
      <c r="B128" s="198" t="str">
        <f>IFERROR(IF(ISBLANK(Tabla1[[#This Row],[Actividad]]),"",$N$7),"ERROR")</f>
        <v/>
      </c>
      <c r="C128" s="199" t="str">
        <f>IFERROR(IF(ISBLANK(Tabla1[[#This Row],[Actividad]]),"",(VLOOKUP(Tabla1[[#This Row],[ID]],Tabla3[[Código único]:[Códigos Sirbe]],4,0))),$G$8)</f>
        <v/>
      </c>
      <c r="D128" s="191" t="str">
        <f>IFERROR(IF(ISBLANK(Tabla1[[#This Row],[Actividad]]),"",($M$7&amp;Tabla1[[#This Row],[Valor]]&amp;Tabla1[[#This Row],[Valor2]]&amp;Tabla1[[#This Row],[Valor3]]&amp;Tabla1[[#This Row],[Valor4]])),"")</f>
        <v/>
      </c>
      <c r="E128" s="200" t="str">
        <f>IFERROR(VLOOKUP(Tabla1[[#This Row],[Actividad]],Validación!AA:AB,2,0),"")</f>
        <v/>
      </c>
      <c r="F128" s="201"/>
      <c r="G128" s="201"/>
      <c r="H128" s="201" t="str">
        <f>IFERROR(VLOOKUP(I128,Validación!W:Y,3,0),"")</f>
        <v/>
      </c>
      <c r="I128" s="201"/>
      <c r="J128" s="202" t="str">
        <f>IFERROR(VLOOKUP(Tabla1[[#This Row],[Impacto ambiental]],Validación!K:N,4,0),"")</f>
        <v/>
      </c>
      <c r="K128" s="201"/>
      <c r="L128" s="201"/>
      <c r="M128" s="203" t="str">
        <f>IFERROR(VLOOKUP(Tabla1[[#This Row],[Tipo de impacto]],Validación!$S$4:$U$5,3,0),"")</f>
        <v/>
      </c>
      <c r="N128" s="201"/>
      <c r="O128" s="204" t="str">
        <f>IFERROR(VLOOKUP(Tabla1[[#This Row],[Tipo de impacto]],Validación!S:T,2,0),"")</f>
        <v/>
      </c>
      <c r="P128" s="201"/>
      <c r="Q128" s="204" t="str">
        <f>IFERROR(VLOOKUP(Tabla1[[#This Row],[Alcance ]],Validación!$S:$T,2,0),"")</f>
        <v/>
      </c>
      <c r="R128" s="205"/>
      <c r="S128" s="204" t="str">
        <f>IFERROR(VLOOKUP(Tabla1[[#This Row],[Probabilidad]],Validación!$S:$T,2,0),"")</f>
        <v/>
      </c>
      <c r="T128" s="201"/>
      <c r="U128" s="204" t="str">
        <f>IFERROR(VLOOKUP(Tabla1[[#This Row],[Duración]],Validación!$S:$T,2,0),"")</f>
        <v/>
      </c>
      <c r="V128" s="201"/>
      <c r="W128" s="204" t="str">
        <f>IFERROR(VLOOKUP(Tabla1[[#This Row],[Recuperabilidad]],Validación!$S:$T,2,0),"")</f>
        <v/>
      </c>
      <c r="X128" s="201"/>
      <c r="Y128" s="204" t="str">
        <f>IFERROR(VLOOKUP(Tabla1[[#This Row],[Cantidad]],Validación!$S:$T,2,0),"")</f>
        <v/>
      </c>
      <c r="Z128" s="201"/>
      <c r="AA128" s="204" t="str">
        <f>IFERROR(VLOOKUP(Tabla1[[#This Row],[Normatividad]],Validación!$S:$T,2,0),"")</f>
        <v/>
      </c>
      <c r="AB128" s="206" t="str">
        <f>IFERROR(Tabla1[[#This Row],[TI]]*(Tabla1[[#This Row],[A]]*Tabla1[[#This Row],[P]]*Tabla1[[#This Row],[D]]*Tabla1[[#This Row],[R]]*Tabla1[[#This Row],[C]]*Tabla1[[#This Row],[N]]),"")</f>
        <v/>
      </c>
      <c r="AC128"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28" s="207" t="str">
        <f>IFERROR(VLOOKUP(Tabla1[[#This Row],[Aspecto ambiental]],Validación!W:X,2,0),"")</f>
        <v/>
      </c>
      <c r="AE128" s="197" t="s">
        <v>199</v>
      </c>
      <c r="AF128" s="197"/>
      <c r="AG128" s="197"/>
      <c r="AH128" s="197"/>
    </row>
    <row r="129" spans="2:34" ht="18" hidden="1" customHeight="1" x14ac:dyDescent="0.25">
      <c r="B129" s="198" t="str">
        <f>IFERROR(IF(ISBLANK(Tabla1[[#This Row],[Actividad]]),"",$N$7),"ERROR")</f>
        <v/>
      </c>
      <c r="C129" s="199" t="str">
        <f>IFERROR(IF(ISBLANK(Tabla1[[#This Row],[Actividad]]),"",(VLOOKUP(Tabla1[[#This Row],[ID]],Tabla3[[Código único]:[Códigos Sirbe]],4,0))),$G$8)</f>
        <v/>
      </c>
      <c r="D129" s="191" t="str">
        <f>IFERROR(IF(ISBLANK(Tabla1[[#This Row],[Actividad]]),"",($M$7&amp;Tabla1[[#This Row],[Valor]]&amp;Tabla1[[#This Row],[Valor2]]&amp;Tabla1[[#This Row],[Valor3]]&amp;Tabla1[[#This Row],[Valor4]])),"")</f>
        <v/>
      </c>
      <c r="E129" s="200" t="str">
        <f>IFERROR(VLOOKUP(Tabla1[[#This Row],[Actividad]],Validación!AA:AB,2,0),"")</f>
        <v/>
      </c>
      <c r="F129" s="201"/>
      <c r="G129" s="201"/>
      <c r="H129" s="201" t="str">
        <f>IFERROR(VLOOKUP(I129,Validación!W:Y,3,0),"")</f>
        <v/>
      </c>
      <c r="I129" s="201"/>
      <c r="J129" s="202" t="str">
        <f>IFERROR(VLOOKUP(Tabla1[[#This Row],[Impacto ambiental]],Validación!K:N,4,0),"")</f>
        <v/>
      </c>
      <c r="K129" s="201"/>
      <c r="L129" s="201"/>
      <c r="M129" s="203" t="str">
        <f>IFERROR(VLOOKUP(Tabla1[[#This Row],[Tipo de impacto]],Validación!$S$4:$U$5,3,0),"")</f>
        <v/>
      </c>
      <c r="N129" s="201"/>
      <c r="O129" s="204" t="str">
        <f>IFERROR(VLOOKUP(Tabla1[[#This Row],[Tipo de impacto]],Validación!S:T,2,0),"")</f>
        <v/>
      </c>
      <c r="P129" s="201"/>
      <c r="Q129" s="204" t="str">
        <f>IFERROR(VLOOKUP(Tabla1[[#This Row],[Alcance ]],Validación!$S:$T,2,0),"")</f>
        <v/>
      </c>
      <c r="R129" s="205"/>
      <c r="S129" s="204" t="str">
        <f>IFERROR(VLOOKUP(Tabla1[[#This Row],[Probabilidad]],Validación!$S:$T,2,0),"")</f>
        <v/>
      </c>
      <c r="T129" s="201"/>
      <c r="U129" s="204" t="str">
        <f>IFERROR(VLOOKUP(Tabla1[[#This Row],[Duración]],Validación!$S:$T,2,0),"")</f>
        <v/>
      </c>
      <c r="V129" s="201"/>
      <c r="W129" s="204" t="str">
        <f>IFERROR(VLOOKUP(Tabla1[[#This Row],[Recuperabilidad]],Validación!$S:$T,2,0),"")</f>
        <v/>
      </c>
      <c r="X129" s="201"/>
      <c r="Y129" s="204" t="str">
        <f>IFERROR(VLOOKUP(Tabla1[[#This Row],[Cantidad]],Validación!$S:$T,2,0),"")</f>
        <v/>
      </c>
      <c r="Z129" s="201"/>
      <c r="AA129" s="204" t="str">
        <f>IFERROR(VLOOKUP(Tabla1[[#This Row],[Normatividad]],Validación!$S:$T,2,0),"")</f>
        <v/>
      </c>
      <c r="AB129" s="206" t="str">
        <f>IFERROR(Tabla1[[#This Row],[TI]]*(Tabla1[[#This Row],[A]]*Tabla1[[#This Row],[P]]*Tabla1[[#This Row],[D]]*Tabla1[[#This Row],[R]]*Tabla1[[#This Row],[C]]*Tabla1[[#This Row],[N]]),"")</f>
        <v/>
      </c>
      <c r="AC129"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29" s="207" t="str">
        <f>IFERROR(VLOOKUP(Tabla1[[#This Row],[Aspecto ambiental]],Validación!W:X,2,0),"")</f>
        <v/>
      </c>
      <c r="AE129" s="197" t="s">
        <v>199</v>
      </c>
      <c r="AF129" s="197"/>
      <c r="AG129" s="197"/>
      <c r="AH129" s="197"/>
    </row>
    <row r="130" spans="2:34" ht="18" hidden="1" customHeight="1" x14ac:dyDescent="0.25">
      <c r="B130" s="198" t="str">
        <f>IFERROR(IF(ISBLANK(Tabla1[[#This Row],[Actividad]]),"",$N$7),"ERROR")</f>
        <v/>
      </c>
      <c r="C130" s="199" t="str">
        <f>IFERROR(IF(ISBLANK(Tabla1[[#This Row],[Actividad]]),"",(VLOOKUP(Tabla1[[#This Row],[ID]],Tabla3[[Código único]:[Códigos Sirbe]],4,0))),$G$8)</f>
        <v/>
      </c>
      <c r="D130" s="191" t="str">
        <f>IFERROR(IF(ISBLANK(Tabla1[[#This Row],[Actividad]]),"",($M$7&amp;Tabla1[[#This Row],[Valor]]&amp;Tabla1[[#This Row],[Valor2]]&amp;Tabla1[[#This Row],[Valor3]]&amp;Tabla1[[#This Row],[Valor4]])),"")</f>
        <v/>
      </c>
      <c r="E130" s="200" t="str">
        <f>IFERROR(VLOOKUP(Tabla1[[#This Row],[Actividad]],Validación!AA:AB,2,0),"")</f>
        <v/>
      </c>
      <c r="F130" s="201"/>
      <c r="G130" s="201"/>
      <c r="H130" s="201" t="str">
        <f>IFERROR(VLOOKUP(I130,Validación!W:Y,3,0),"")</f>
        <v/>
      </c>
      <c r="I130" s="201"/>
      <c r="J130" s="202" t="str">
        <f>IFERROR(VLOOKUP(Tabla1[[#This Row],[Impacto ambiental]],Validación!K:N,4,0),"")</f>
        <v/>
      </c>
      <c r="K130" s="201"/>
      <c r="L130" s="201"/>
      <c r="M130" s="203" t="str">
        <f>IFERROR(VLOOKUP(Tabla1[[#This Row],[Tipo de impacto]],Validación!$S$4:$U$5,3,0),"")</f>
        <v/>
      </c>
      <c r="N130" s="201"/>
      <c r="O130" s="204" t="str">
        <f>IFERROR(VLOOKUP(Tabla1[[#This Row],[Tipo de impacto]],Validación!S:T,2,0),"")</f>
        <v/>
      </c>
      <c r="P130" s="201"/>
      <c r="Q130" s="204" t="str">
        <f>IFERROR(VLOOKUP(Tabla1[[#This Row],[Alcance ]],Validación!$S:$T,2,0),"")</f>
        <v/>
      </c>
      <c r="R130" s="205"/>
      <c r="S130" s="204" t="str">
        <f>IFERROR(VLOOKUP(Tabla1[[#This Row],[Probabilidad]],Validación!$S:$T,2,0),"")</f>
        <v/>
      </c>
      <c r="T130" s="201"/>
      <c r="U130" s="204" t="str">
        <f>IFERROR(VLOOKUP(Tabla1[[#This Row],[Duración]],Validación!$S:$T,2,0),"")</f>
        <v/>
      </c>
      <c r="V130" s="201"/>
      <c r="W130" s="204" t="str">
        <f>IFERROR(VLOOKUP(Tabla1[[#This Row],[Recuperabilidad]],Validación!$S:$T,2,0),"")</f>
        <v/>
      </c>
      <c r="X130" s="201"/>
      <c r="Y130" s="204" t="str">
        <f>IFERROR(VLOOKUP(Tabla1[[#This Row],[Cantidad]],Validación!$S:$T,2,0),"")</f>
        <v/>
      </c>
      <c r="Z130" s="201"/>
      <c r="AA130" s="204" t="str">
        <f>IFERROR(VLOOKUP(Tabla1[[#This Row],[Normatividad]],Validación!$S:$T,2,0),"")</f>
        <v/>
      </c>
      <c r="AB130" s="206" t="str">
        <f>IFERROR(Tabla1[[#This Row],[TI]]*(Tabla1[[#This Row],[A]]*Tabla1[[#This Row],[P]]*Tabla1[[#This Row],[D]]*Tabla1[[#This Row],[R]]*Tabla1[[#This Row],[C]]*Tabla1[[#This Row],[N]]),"")</f>
        <v/>
      </c>
      <c r="AC130"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30" s="207" t="str">
        <f>IFERROR(VLOOKUP(Tabla1[[#This Row],[Aspecto ambiental]],Validación!W:X,2,0),"")</f>
        <v/>
      </c>
      <c r="AE130" s="197" t="s">
        <v>199</v>
      </c>
      <c r="AF130" s="197"/>
      <c r="AG130" s="197"/>
      <c r="AH130" s="197"/>
    </row>
    <row r="131" spans="2:34" ht="18" hidden="1" customHeight="1" x14ac:dyDescent="0.25">
      <c r="B131" s="198" t="str">
        <f>IFERROR(IF(ISBLANK(Tabla1[[#This Row],[Actividad]]),"",$N$7),"ERROR")</f>
        <v/>
      </c>
      <c r="C131" s="199" t="str">
        <f>IFERROR(IF(ISBLANK(Tabla1[[#This Row],[Actividad]]),"",(VLOOKUP(Tabla1[[#This Row],[ID]],Tabla3[[Código único]:[Códigos Sirbe]],4,0))),$G$8)</f>
        <v/>
      </c>
      <c r="D131" s="191" t="str">
        <f>IFERROR(IF(ISBLANK(Tabla1[[#This Row],[Actividad]]),"",($M$7&amp;Tabla1[[#This Row],[Valor]]&amp;Tabla1[[#This Row],[Valor2]]&amp;Tabla1[[#This Row],[Valor3]]&amp;Tabla1[[#This Row],[Valor4]])),"")</f>
        <v/>
      </c>
      <c r="E131" s="200" t="str">
        <f>IFERROR(VLOOKUP(Tabla1[[#This Row],[Actividad]],Validación!AA:AB,2,0),"")</f>
        <v/>
      </c>
      <c r="F131" s="201"/>
      <c r="G131" s="201"/>
      <c r="H131" s="201" t="str">
        <f>IFERROR(VLOOKUP(I131,Validación!W:Y,3,0),"")</f>
        <v/>
      </c>
      <c r="I131" s="201"/>
      <c r="J131" s="202" t="str">
        <f>IFERROR(VLOOKUP(Tabla1[[#This Row],[Impacto ambiental]],Validación!K:N,4,0),"")</f>
        <v/>
      </c>
      <c r="K131" s="201"/>
      <c r="L131" s="201"/>
      <c r="M131" s="203" t="str">
        <f>IFERROR(VLOOKUP(Tabla1[[#This Row],[Tipo de impacto]],Validación!$S$4:$U$5,3,0),"")</f>
        <v/>
      </c>
      <c r="N131" s="201"/>
      <c r="O131" s="204" t="str">
        <f>IFERROR(VLOOKUP(Tabla1[[#This Row],[Tipo de impacto]],Validación!S:T,2,0),"")</f>
        <v/>
      </c>
      <c r="P131" s="201"/>
      <c r="Q131" s="204" t="str">
        <f>IFERROR(VLOOKUP(Tabla1[[#This Row],[Alcance ]],Validación!$S:$T,2,0),"")</f>
        <v/>
      </c>
      <c r="R131" s="205"/>
      <c r="S131" s="204" t="str">
        <f>IFERROR(VLOOKUP(Tabla1[[#This Row],[Probabilidad]],Validación!$S:$T,2,0),"")</f>
        <v/>
      </c>
      <c r="T131" s="201"/>
      <c r="U131" s="204" t="str">
        <f>IFERROR(VLOOKUP(Tabla1[[#This Row],[Duración]],Validación!$S:$T,2,0),"")</f>
        <v/>
      </c>
      <c r="V131" s="201"/>
      <c r="W131" s="204" t="str">
        <f>IFERROR(VLOOKUP(Tabla1[[#This Row],[Recuperabilidad]],Validación!$S:$T,2,0),"")</f>
        <v/>
      </c>
      <c r="X131" s="201"/>
      <c r="Y131" s="204" t="str">
        <f>IFERROR(VLOOKUP(Tabla1[[#This Row],[Cantidad]],Validación!$S:$T,2,0),"")</f>
        <v/>
      </c>
      <c r="Z131" s="201"/>
      <c r="AA131" s="204" t="str">
        <f>IFERROR(VLOOKUP(Tabla1[[#This Row],[Normatividad]],Validación!$S:$T,2,0),"")</f>
        <v/>
      </c>
      <c r="AB131" s="206" t="str">
        <f>IFERROR(Tabla1[[#This Row],[TI]]*(Tabla1[[#This Row],[A]]*Tabla1[[#This Row],[P]]*Tabla1[[#This Row],[D]]*Tabla1[[#This Row],[R]]*Tabla1[[#This Row],[C]]*Tabla1[[#This Row],[N]]),"")</f>
        <v/>
      </c>
      <c r="AC131"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31" s="207" t="str">
        <f>IFERROR(VLOOKUP(Tabla1[[#This Row],[Aspecto ambiental]],Validación!W:X,2,0),"")</f>
        <v/>
      </c>
      <c r="AE131" s="197" t="s">
        <v>199</v>
      </c>
      <c r="AF131" s="197"/>
      <c r="AG131" s="197"/>
      <c r="AH131" s="197"/>
    </row>
    <row r="132" spans="2:34" ht="18" hidden="1" customHeight="1" x14ac:dyDescent="0.25">
      <c r="B132" s="198" t="str">
        <f>IFERROR(IF(ISBLANK(Tabla1[[#This Row],[Actividad]]),"",$N$7),"ERROR")</f>
        <v/>
      </c>
      <c r="C132" s="199" t="str">
        <f>IFERROR(IF(ISBLANK(Tabla1[[#This Row],[Actividad]]),"",(VLOOKUP(Tabla1[[#This Row],[ID]],Tabla3[[Código único]:[Códigos Sirbe]],4,0))),$G$8)</f>
        <v/>
      </c>
      <c r="D132" s="191" t="str">
        <f>IFERROR(IF(ISBLANK(Tabla1[[#This Row],[Actividad]]),"",($M$7&amp;Tabla1[[#This Row],[Valor]]&amp;Tabla1[[#This Row],[Valor2]]&amp;Tabla1[[#This Row],[Valor3]]&amp;Tabla1[[#This Row],[Valor4]])),"")</f>
        <v/>
      </c>
      <c r="E132" s="200" t="str">
        <f>IFERROR(VLOOKUP(Tabla1[[#This Row],[Actividad]],Validación!AA:AB,2,0),"")</f>
        <v/>
      </c>
      <c r="F132" s="201"/>
      <c r="G132" s="201"/>
      <c r="H132" s="201" t="str">
        <f>IFERROR(VLOOKUP(I132,Validación!W:Y,3,0),"")</f>
        <v/>
      </c>
      <c r="I132" s="201"/>
      <c r="J132" s="202" t="str">
        <f>IFERROR(VLOOKUP(Tabla1[[#This Row],[Impacto ambiental]],Validación!K:N,4,0),"")</f>
        <v/>
      </c>
      <c r="K132" s="201"/>
      <c r="L132" s="201"/>
      <c r="M132" s="203" t="str">
        <f>IFERROR(VLOOKUP(Tabla1[[#This Row],[Tipo de impacto]],Validación!$S$4:$U$5,3,0),"")</f>
        <v/>
      </c>
      <c r="N132" s="201"/>
      <c r="O132" s="204" t="str">
        <f>IFERROR(VLOOKUP(Tabla1[[#This Row],[Tipo de impacto]],Validación!S:T,2,0),"")</f>
        <v/>
      </c>
      <c r="P132" s="201"/>
      <c r="Q132" s="204" t="str">
        <f>IFERROR(VLOOKUP(Tabla1[[#This Row],[Alcance ]],Validación!$S:$T,2,0),"")</f>
        <v/>
      </c>
      <c r="R132" s="205"/>
      <c r="S132" s="204" t="str">
        <f>IFERROR(VLOOKUP(Tabla1[[#This Row],[Probabilidad]],Validación!$S:$T,2,0),"")</f>
        <v/>
      </c>
      <c r="T132" s="201"/>
      <c r="U132" s="204" t="str">
        <f>IFERROR(VLOOKUP(Tabla1[[#This Row],[Duración]],Validación!$S:$T,2,0),"")</f>
        <v/>
      </c>
      <c r="V132" s="201"/>
      <c r="W132" s="204" t="str">
        <f>IFERROR(VLOOKUP(Tabla1[[#This Row],[Recuperabilidad]],Validación!$S:$T,2,0),"")</f>
        <v/>
      </c>
      <c r="X132" s="201"/>
      <c r="Y132" s="204" t="str">
        <f>IFERROR(VLOOKUP(Tabla1[[#This Row],[Cantidad]],Validación!$S:$T,2,0),"")</f>
        <v/>
      </c>
      <c r="Z132" s="201"/>
      <c r="AA132" s="204" t="str">
        <f>IFERROR(VLOOKUP(Tabla1[[#This Row],[Normatividad]],Validación!$S:$T,2,0),"")</f>
        <v/>
      </c>
      <c r="AB132" s="206" t="str">
        <f>IFERROR(Tabla1[[#This Row],[TI]]*(Tabla1[[#This Row],[A]]*Tabla1[[#This Row],[P]]*Tabla1[[#This Row],[D]]*Tabla1[[#This Row],[R]]*Tabla1[[#This Row],[C]]*Tabla1[[#This Row],[N]]),"")</f>
        <v/>
      </c>
      <c r="AC132"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32" s="207" t="str">
        <f>IFERROR(VLOOKUP(Tabla1[[#This Row],[Aspecto ambiental]],Validación!W:X,2,0),"")</f>
        <v/>
      </c>
      <c r="AE132" s="197" t="s">
        <v>199</v>
      </c>
      <c r="AF132" s="197"/>
      <c r="AG132" s="197"/>
      <c r="AH132" s="197"/>
    </row>
    <row r="133" spans="2:34" ht="18" hidden="1" customHeight="1" x14ac:dyDescent="0.25">
      <c r="B133" s="198" t="str">
        <f>IFERROR(IF(ISBLANK(Tabla1[[#This Row],[Actividad]]),"",$N$7),"ERROR")</f>
        <v/>
      </c>
      <c r="C133" s="199" t="str">
        <f>IFERROR(IF(ISBLANK(Tabla1[[#This Row],[Actividad]]),"",(VLOOKUP(Tabla1[[#This Row],[ID]],Tabla3[[Código único]:[Códigos Sirbe]],4,0))),$G$8)</f>
        <v/>
      </c>
      <c r="D133" s="191" t="str">
        <f>IFERROR(IF(ISBLANK(Tabla1[[#This Row],[Actividad]]),"",($M$7&amp;Tabla1[[#This Row],[Valor]]&amp;Tabla1[[#This Row],[Valor2]]&amp;Tabla1[[#This Row],[Valor3]]&amp;Tabla1[[#This Row],[Valor4]])),"")</f>
        <v/>
      </c>
      <c r="E133" s="200" t="str">
        <f>IFERROR(VLOOKUP(Tabla1[[#This Row],[Actividad]],Validación!AA:AB,2,0),"")</f>
        <v/>
      </c>
      <c r="F133" s="201"/>
      <c r="G133" s="201"/>
      <c r="H133" s="201" t="str">
        <f>IFERROR(VLOOKUP(I133,Validación!W:Y,3,0),"")</f>
        <v/>
      </c>
      <c r="I133" s="201"/>
      <c r="J133" s="202" t="str">
        <f>IFERROR(VLOOKUP(Tabla1[[#This Row],[Impacto ambiental]],Validación!K:N,4,0),"")</f>
        <v/>
      </c>
      <c r="K133" s="201"/>
      <c r="L133" s="201"/>
      <c r="M133" s="203" t="str">
        <f>IFERROR(VLOOKUP(Tabla1[[#This Row],[Tipo de impacto]],Validación!$S$4:$U$5,3,0),"")</f>
        <v/>
      </c>
      <c r="N133" s="201"/>
      <c r="O133" s="204" t="str">
        <f>IFERROR(VLOOKUP(Tabla1[[#This Row],[Tipo de impacto]],Validación!S:T,2,0),"")</f>
        <v/>
      </c>
      <c r="P133" s="201"/>
      <c r="Q133" s="204" t="str">
        <f>IFERROR(VLOOKUP(Tabla1[[#This Row],[Alcance ]],Validación!$S:$T,2,0),"")</f>
        <v/>
      </c>
      <c r="R133" s="205"/>
      <c r="S133" s="204" t="str">
        <f>IFERROR(VLOOKUP(Tabla1[[#This Row],[Probabilidad]],Validación!$S:$T,2,0),"")</f>
        <v/>
      </c>
      <c r="T133" s="201"/>
      <c r="U133" s="204" t="str">
        <f>IFERROR(VLOOKUP(Tabla1[[#This Row],[Duración]],Validación!$S:$T,2,0),"")</f>
        <v/>
      </c>
      <c r="V133" s="201"/>
      <c r="W133" s="204" t="str">
        <f>IFERROR(VLOOKUP(Tabla1[[#This Row],[Recuperabilidad]],Validación!$S:$T,2,0),"")</f>
        <v/>
      </c>
      <c r="X133" s="201"/>
      <c r="Y133" s="204" t="str">
        <f>IFERROR(VLOOKUP(Tabla1[[#This Row],[Cantidad]],Validación!$S:$T,2,0),"")</f>
        <v/>
      </c>
      <c r="Z133" s="201"/>
      <c r="AA133" s="204" t="str">
        <f>IFERROR(VLOOKUP(Tabla1[[#This Row],[Normatividad]],Validación!$S:$T,2,0),"")</f>
        <v/>
      </c>
      <c r="AB133" s="206" t="str">
        <f>IFERROR(Tabla1[[#This Row],[TI]]*(Tabla1[[#This Row],[A]]*Tabla1[[#This Row],[P]]*Tabla1[[#This Row],[D]]*Tabla1[[#This Row],[R]]*Tabla1[[#This Row],[C]]*Tabla1[[#This Row],[N]]),"")</f>
        <v/>
      </c>
      <c r="AC133"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33" s="207" t="str">
        <f>IFERROR(VLOOKUP(Tabla1[[#This Row],[Aspecto ambiental]],Validación!W:X,2,0),"")</f>
        <v/>
      </c>
      <c r="AE133" s="197" t="s">
        <v>199</v>
      </c>
      <c r="AF133" s="197"/>
      <c r="AG133" s="197"/>
      <c r="AH133" s="197"/>
    </row>
    <row r="134" spans="2:34" ht="18" hidden="1" customHeight="1" x14ac:dyDescent="0.25">
      <c r="B134" s="198" t="str">
        <f>IFERROR(IF(ISBLANK(Tabla1[[#This Row],[Actividad]]),"",$N$7),"ERROR")</f>
        <v/>
      </c>
      <c r="C134" s="199" t="str">
        <f>IFERROR(IF(ISBLANK(Tabla1[[#This Row],[Actividad]]),"",(VLOOKUP(Tabla1[[#This Row],[ID]],Tabla3[[Código único]:[Códigos Sirbe]],4,0))),$G$8)</f>
        <v/>
      </c>
      <c r="D134" s="191" t="str">
        <f>IFERROR(IF(ISBLANK(Tabla1[[#This Row],[Actividad]]),"",($M$7&amp;Tabla1[[#This Row],[Valor]]&amp;Tabla1[[#This Row],[Valor2]]&amp;Tabla1[[#This Row],[Valor3]]&amp;Tabla1[[#This Row],[Valor4]])),"")</f>
        <v/>
      </c>
      <c r="E134" s="200" t="str">
        <f>IFERROR(VLOOKUP(Tabla1[[#This Row],[Actividad]],Validación!AA:AB,2,0),"")</f>
        <v/>
      </c>
      <c r="F134" s="201"/>
      <c r="G134" s="201"/>
      <c r="H134" s="201" t="str">
        <f>IFERROR(VLOOKUP(I134,Validación!W:Y,3,0),"")</f>
        <v/>
      </c>
      <c r="I134" s="201"/>
      <c r="J134" s="202" t="str">
        <f>IFERROR(VLOOKUP(Tabla1[[#This Row],[Impacto ambiental]],Validación!K:N,4,0),"")</f>
        <v/>
      </c>
      <c r="K134" s="201"/>
      <c r="L134" s="201"/>
      <c r="M134" s="203" t="str">
        <f>IFERROR(VLOOKUP(Tabla1[[#This Row],[Tipo de impacto]],Validación!$S$4:$U$5,3,0),"")</f>
        <v/>
      </c>
      <c r="N134" s="201"/>
      <c r="O134" s="204" t="str">
        <f>IFERROR(VLOOKUP(Tabla1[[#This Row],[Tipo de impacto]],Validación!S:T,2,0),"")</f>
        <v/>
      </c>
      <c r="P134" s="201"/>
      <c r="Q134" s="204" t="str">
        <f>IFERROR(VLOOKUP(Tabla1[[#This Row],[Alcance ]],Validación!$S:$T,2,0),"")</f>
        <v/>
      </c>
      <c r="R134" s="205"/>
      <c r="S134" s="204" t="str">
        <f>IFERROR(VLOOKUP(Tabla1[[#This Row],[Probabilidad]],Validación!$S:$T,2,0),"")</f>
        <v/>
      </c>
      <c r="T134" s="201"/>
      <c r="U134" s="204" t="str">
        <f>IFERROR(VLOOKUP(Tabla1[[#This Row],[Duración]],Validación!$S:$T,2,0),"")</f>
        <v/>
      </c>
      <c r="V134" s="201"/>
      <c r="W134" s="204" t="str">
        <f>IFERROR(VLOOKUP(Tabla1[[#This Row],[Recuperabilidad]],Validación!$S:$T,2,0),"")</f>
        <v/>
      </c>
      <c r="X134" s="201"/>
      <c r="Y134" s="204" t="str">
        <f>IFERROR(VLOOKUP(Tabla1[[#This Row],[Cantidad]],Validación!$S:$T,2,0),"")</f>
        <v/>
      </c>
      <c r="Z134" s="201"/>
      <c r="AA134" s="204" t="str">
        <f>IFERROR(VLOOKUP(Tabla1[[#This Row],[Normatividad]],Validación!$S:$T,2,0),"")</f>
        <v/>
      </c>
      <c r="AB134" s="206" t="str">
        <f>IFERROR(Tabla1[[#This Row],[TI]]*(Tabla1[[#This Row],[A]]*Tabla1[[#This Row],[P]]*Tabla1[[#This Row],[D]]*Tabla1[[#This Row],[R]]*Tabla1[[#This Row],[C]]*Tabla1[[#This Row],[N]]),"")</f>
        <v/>
      </c>
      <c r="AC134"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34" s="207" t="str">
        <f>IFERROR(VLOOKUP(Tabla1[[#This Row],[Aspecto ambiental]],Validación!W:X,2,0),"")</f>
        <v/>
      </c>
      <c r="AE134" s="197" t="s">
        <v>199</v>
      </c>
      <c r="AF134" s="197"/>
      <c r="AG134" s="197"/>
      <c r="AH134" s="197"/>
    </row>
    <row r="135" spans="2:34" ht="18" hidden="1" customHeight="1" x14ac:dyDescent="0.25">
      <c r="B135" s="198" t="str">
        <f>IFERROR(IF(ISBLANK(Tabla1[[#This Row],[Actividad]]),"",$N$7),"ERROR")</f>
        <v/>
      </c>
      <c r="C135" s="199" t="str">
        <f>IFERROR(IF(ISBLANK(Tabla1[[#This Row],[Actividad]]),"",(VLOOKUP(Tabla1[[#This Row],[ID]],Tabla3[[Código único]:[Códigos Sirbe]],4,0))),$G$8)</f>
        <v/>
      </c>
      <c r="D135" s="191" t="str">
        <f>IFERROR(IF(ISBLANK(Tabla1[[#This Row],[Actividad]]),"",($M$7&amp;Tabla1[[#This Row],[Valor]]&amp;Tabla1[[#This Row],[Valor2]]&amp;Tabla1[[#This Row],[Valor3]]&amp;Tabla1[[#This Row],[Valor4]])),"")</f>
        <v/>
      </c>
      <c r="E135" s="200" t="str">
        <f>IFERROR(VLOOKUP(Tabla1[[#This Row],[Actividad]],Validación!AA:AB,2,0),"")</f>
        <v/>
      </c>
      <c r="F135" s="201"/>
      <c r="G135" s="201"/>
      <c r="H135" s="201" t="str">
        <f>IFERROR(VLOOKUP(I135,Validación!W:Y,3,0),"")</f>
        <v/>
      </c>
      <c r="I135" s="201"/>
      <c r="J135" s="202" t="str">
        <f>IFERROR(VLOOKUP(Tabla1[[#This Row],[Impacto ambiental]],Validación!K:N,4,0),"")</f>
        <v/>
      </c>
      <c r="K135" s="201"/>
      <c r="L135" s="201"/>
      <c r="M135" s="203" t="str">
        <f>IFERROR(VLOOKUP(Tabla1[[#This Row],[Tipo de impacto]],Validación!$S$4:$U$5,3,0),"")</f>
        <v/>
      </c>
      <c r="N135" s="201"/>
      <c r="O135" s="204" t="str">
        <f>IFERROR(VLOOKUP(Tabla1[[#This Row],[Tipo de impacto]],Validación!S:T,2,0),"")</f>
        <v/>
      </c>
      <c r="P135" s="201"/>
      <c r="Q135" s="204" t="str">
        <f>IFERROR(VLOOKUP(Tabla1[[#This Row],[Alcance ]],Validación!$S:$T,2,0),"")</f>
        <v/>
      </c>
      <c r="R135" s="205"/>
      <c r="S135" s="204" t="str">
        <f>IFERROR(VLOOKUP(Tabla1[[#This Row],[Probabilidad]],Validación!$S:$T,2,0),"")</f>
        <v/>
      </c>
      <c r="T135" s="201"/>
      <c r="U135" s="204" t="str">
        <f>IFERROR(VLOOKUP(Tabla1[[#This Row],[Duración]],Validación!$S:$T,2,0),"")</f>
        <v/>
      </c>
      <c r="V135" s="201"/>
      <c r="W135" s="204" t="str">
        <f>IFERROR(VLOOKUP(Tabla1[[#This Row],[Recuperabilidad]],Validación!$S:$T,2,0),"")</f>
        <v/>
      </c>
      <c r="X135" s="201"/>
      <c r="Y135" s="204" t="str">
        <f>IFERROR(VLOOKUP(Tabla1[[#This Row],[Cantidad]],Validación!$S:$T,2,0),"")</f>
        <v/>
      </c>
      <c r="Z135" s="201"/>
      <c r="AA135" s="204" t="str">
        <f>IFERROR(VLOOKUP(Tabla1[[#This Row],[Normatividad]],Validación!$S:$T,2,0),"")</f>
        <v/>
      </c>
      <c r="AB135" s="206" t="str">
        <f>IFERROR(Tabla1[[#This Row],[TI]]*(Tabla1[[#This Row],[A]]*Tabla1[[#This Row],[P]]*Tabla1[[#This Row],[D]]*Tabla1[[#This Row],[R]]*Tabla1[[#This Row],[C]]*Tabla1[[#This Row],[N]]),"")</f>
        <v/>
      </c>
      <c r="AC135"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35" s="207" t="str">
        <f>IFERROR(VLOOKUP(Tabla1[[#This Row],[Aspecto ambiental]],Validación!W:X,2,0),"")</f>
        <v/>
      </c>
      <c r="AE135" s="197" t="s">
        <v>199</v>
      </c>
      <c r="AF135" s="197"/>
      <c r="AG135" s="197"/>
      <c r="AH135" s="197"/>
    </row>
    <row r="136" spans="2:34" ht="18" hidden="1" customHeight="1" x14ac:dyDescent="0.25">
      <c r="B136" s="198" t="str">
        <f>IFERROR(IF(ISBLANK(Tabla1[[#This Row],[Actividad]]),"",$N$7),"ERROR")</f>
        <v/>
      </c>
      <c r="C136" s="199" t="str">
        <f>IFERROR(IF(ISBLANK(Tabla1[[#This Row],[Actividad]]),"",(VLOOKUP(Tabla1[[#This Row],[ID]],Tabla3[[Código único]:[Códigos Sirbe]],4,0))),$G$8)</f>
        <v/>
      </c>
      <c r="D136" s="191" t="str">
        <f>IFERROR(IF(ISBLANK(Tabla1[[#This Row],[Actividad]]),"",($M$7&amp;Tabla1[[#This Row],[Valor]]&amp;Tabla1[[#This Row],[Valor2]]&amp;Tabla1[[#This Row],[Valor3]]&amp;Tabla1[[#This Row],[Valor4]])),"")</f>
        <v/>
      </c>
      <c r="E136" s="200" t="str">
        <f>IFERROR(VLOOKUP(Tabla1[[#This Row],[Actividad]],Validación!AA:AB,2,0),"")</f>
        <v/>
      </c>
      <c r="F136" s="201"/>
      <c r="G136" s="201"/>
      <c r="H136" s="201" t="str">
        <f>IFERROR(VLOOKUP(I136,Validación!W:Y,3,0),"")</f>
        <v/>
      </c>
      <c r="I136" s="201"/>
      <c r="J136" s="202" t="str">
        <f>IFERROR(VLOOKUP(Tabla1[[#This Row],[Impacto ambiental]],Validación!K:N,4,0),"")</f>
        <v/>
      </c>
      <c r="K136" s="201"/>
      <c r="L136" s="201"/>
      <c r="M136" s="203" t="str">
        <f>IFERROR(VLOOKUP(Tabla1[[#This Row],[Tipo de impacto]],Validación!$S$4:$U$5,3,0),"")</f>
        <v/>
      </c>
      <c r="N136" s="201"/>
      <c r="O136" s="204" t="str">
        <f>IFERROR(VLOOKUP(Tabla1[[#This Row],[Tipo de impacto]],Validación!S:T,2,0),"")</f>
        <v/>
      </c>
      <c r="P136" s="201"/>
      <c r="Q136" s="204" t="str">
        <f>IFERROR(VLOOKUP(Tabla1[[#This Row],[Alcance ]],Validación!$S:$T,2,0),"")</f>
        <v/>
      </c>
      <c r="R136" s="205"/>
      <c r="S136" s="204" t="str">
        <f>IFERROR(VLOOKUP(Tabla1[[#This Row],[Probabilidad]],Validación!$S:$T,2,0),"")</f>
        <v/>
      </c>
      <c r="T136" s="201"/>
      <c r="U136" s="204" t="str">
        <f>IFERROR(VLOOKUP(Tabla1[[#This Row],[Duración]],Validación!$S:$T,2,0),"")</f>
        <v/>
      </c>
      <c r="V136" s="201"/>
      <c r="W136" s="204" t="str">
        <f>IFERROR(VLOOKUP(Tabla1[[#This Row],[Recuperabilidad]],Validación!$S:$T,2,0),"")</f>
        <v/>
      </c>
      <c r="X136" s="201"/>
      <c r="Y136" s="204" t="str">
        <f>IFERROR(VLOOKUP(Tabla1[[#This Row],[Cantidad]],Validación!$S:$T,2,0),"")</f>
        <v/>
      </c>
      <c r="Z136" s="201"/>
      <c r="AA136" s="204" t="str">
        <f>IFERROR(VLOOKUP(Tabla1[[#This Row],[Normatividad]],Validación!$S:$T,2,0),"")</f>
        <v/>
      </c>
      <c r="AB136" s="206" t="str">
        <f>IFERROR(Tabla1[[#This Row],[TI]]*(Tabla1[[#This Row],[A]]*Tabla1[[#This Row],[P]]*Tabla1[[#This Row],[D]]*Tabla1[[#This Row],[R]]*Tabla1[[#This Row],[C]]*Tabla1[[#This Row],[N]]),"")</f>
        <v/>
      </c>
      <c r="AC136"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36" s="207" t="str">
        <f>IFERROR(VLOOKUP(Tabla1[[#This Row],[Aspecto ambiental]],Validación!W:X,2,0),"")</f>
        <v/>
      </c>
      <c r="AE136" s="197" t="s">
        <v>199</v>
      </c>
      <c r="AF136" s="197"/>
      <c r="AG136" s="197"/>
      <c r="AH136" s="197"/>
    </row>
    <row r="137" spans="2:34" ht="18" hidden="1" customHeight="1" x14ac:dyDescent="0.25">
      <c r="B137" s="198" t="str">
        <f>IFERROR(IF(ISBLANK(Tabla1[[#This Row],[Actividad]]),"",$N$7),"ERROR")</f>
        <v/>
      </c>
      <c r="C137" s="199" t="str">
        <f>IFERROR(IF(ISBLANK(Tabla1[[#This Row],[Actividad]]),"",(VLOOKUP(Tabla1[[#This Row],[ID]],Tabla3[[Código único]:[Códigos Sirbe]],4,0))),$G$8)</f>
        <v/>
      </c>
      <c r="D137" s="191" t="str">
        <f>IFERROR(IF(ISBLANK(Tabla1[[#This Row],[Actividad]]),"",($M$7&amp;Tabla1[[#This Row],[Valor]]&amp;Tabla1[[#This Row],[Valor2]]&amp;Tabla1[[#This Row],[Valor3]]&amp;Tabla1[[#This Row],[Valor4]])),"")</f>
        <v/>
      </c>
      <c r="E137" s="200" t="str">
        <f>IFERROR(VLOOKUP(Tabla1[[#This Row],[Actividad]],Validación!AA:AB,2,0),"")</f>
        <v/>
      </c>
      <c r="F137" s="201"/>
      <c r="G137" s="201"/>
      <c r="H137" s="201" t="str">
        <f>IFERROR(VLOOKUP(I137,Validación!W:Y,3,0),"")</f>
        <v/>
      </c>
      <c r="I137" s="201"/>
      <c r="J137" s="202" t="str">
        <f>IFERROR(VLOOKUP(Tabla1[[#This Row],[Impacto ambiental]],Validación!K:N,4,0),"")</f>
        <v/>
      </c>
      <c r="K137" s="201"/>
      <c r="L137" s="201"/>
      <c r="M137" s="203" t="str">
        <f>IFERROR(VLOOKUP(Tabla1[[#This Row],[Tipo de impacto]],Validación!$S$4:$U$5,3,0),"")</f>
        <v/>
      </c>
      <c r="N137" s="201"/>
      <c r="O137" s="204" t="str">
        <f>IFERROR(VLOOKUP(Tabla1[[#This Row],[Tipo de impacto]],Validación!S:T,2,0),"")</f>
        <v/>
      </c>
      <c r="P137" s="201"/>
      <c r="Q137" s="204" t="str">
        <f>IFERROR(VLOOKUP(Tabla1[[#This Row],[Alcance ]],Validación!$S:$T,2,0),"")</f>
        <v/>
      </c>
      <c r="R137" s="205"/>
      <c r="S137" s="204" t="str">
        <f>IFERROR(VLOOKUP(Tabla1[[#This Row],[Probabilidad]],Validación!$S:$T,2,0),"")</f>
        <v/>
      </c>
      <c r="T137" s="201"/>
      <c r="U137" s="204" t="str">
        <f>IFERROR(VLOOKUP(Tabla1[[#This Row],[Duración]],Validación!$S:$T,2,0),"")</f>
        <v/>
      </c>
      <c r="V137" s="201"/>
      <c r="W137" s="204" t="str">
        <f>IFERROR(VLOOKUP(Tabla1[[#This Row],[Recuperabilidad]],Validación!$S:$T,2,0),"")</f>
        <v/>
      </c>
      <c r="X137" s="201"/>
      <c r="Y137" s="204" t="str">
        <f>IFERROR(VLOOKUP(Tabla1[[#This Row],[Cantidad]],Validación!$S:$T,2,0),"")</f>
        <v/>
      </c>
      <c r="Z137" s="201"/>
      <c r="AA137" s="204" t="str">
        <f>IFERROR(VLOOKUP(Tabla1[[#This Row],[Normatividad]],Validación!$S:$T,2,0),"")</f>
        <v/>
      </c>
      <c r="AB137" s="206" t="str">
        <f>IFERROR(Tabla1[[#This Row],[TI]]*(Tabla1[[#This Row],[A]]*Tabla1[[#This Row],[P]]*Tabla1[[#This Row],[D]]*Tabla1[[#This Row],[R]]*Tabla1[[#This Row],[C]]*Tabla1[[#This Row],[N]]),"")</f>
        <v/>
      </c>
      <c r="AC137"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37" s="207" t="str">
        <f>IFERROR(VLOOKUP(Tabla1[[#This Row],[Aspecto ambiental]],Validación!W:X,2,0),"")</f>
        <v/>
      </c>
      <c r="AE137" s="197" t="s">
        <v>199</v>
      </c>
      <c r="AF137" s="197"/>
      <c r="AG137" s="197"/>
      <c r="AH137" s="197"/>
    </row>
    <row r="138" spans="2:34" ht="18" hidden="1" customHeight="1" x14ac:dyDescent="0.25">
      <c r="B138" s="198" t="str">
        <f>IFERROR(IF(ISBLANK(Tabla1[[#This Row],[Actividad]]),"",$N$7),"ERROR")</f>
        <v/>
      </c>
      <c r="C138" s="199" t="str">
        <f>IFERROR(IF(ISBLANK(Tabla1[[#This Row],[Actividad]]),"",(VLOOKUP(Tabla1[[#This Row],[ID]],Tabla3[[Código único]:[Códigos Sirbe]],4,0))),$G$8)</f>
        <v/>
      </c>
      <c r="D138" s="191" t="str">
        <f>IFERROR(IF(ISBLANK(Tabla1[[#This Row],[Actividad]]),"",($M$7&amp;Tabla1[[#This Row],[Valor]]&amp;Tabla1[[#This Row],[Valor2]]&amp;Tabla1[[#This Row],[Valor3]]&amp;Tabla1[[#This Row],[Valor4]])),"")</f>
        <v/>
      </c>
      <c r="E138" s="200" t="str">
        <f>IFERROR(VLOOKUP(Tabla1[[#This Row],[Actividad]],Validación!AA:AB,2,0),"")</f>
        <v/>
      </c>
      <c r="F138" s="201"/>
      <c r="G138" s="201"/>
      <c r="H138" s="201" t="str">
        <f>IFERROR(VLOOKUP(I138,Validación!W:Y,3,0),"")</f>
        <v/>
      </c>
      <c r="I138" s="201"/>
      <c r="J138" s="202" t="str">
        <f>IFERROR(VLOOKUP(Tabla1[[#This Row],[Impacto ambiental]],Validación!K:N,4,0),"")</f>
        <v/>
      </c>
      <c r="K138" s="201"/>
      <c r="L138" s="201"/>
      <c r="M138" s="203" t="str">
        <f>IFERROR(VLOOKUP(Tabla1[[#This Row],[Tipo de impacto]],Validación!$S$4:$U$5,3,0),"")</f>
        <v/>
      </c>
      <c r="N138" s="201"/>
      <c r="O138" s="204" t="str">
        <f>IFERROR(VLOOKUP(Tabla1[[#This Row],[Tipo de impacto]],Validación!S:T,2,0),"")</f>
        <v/>
      </c>
      <c r="P138" s="201"/>
      <c r="Q138" s="204" t="str">
        <f>IFERROR(VLOOKUP(Tabla1[[#This Row],[Alcance ]],Validación!$S:$T,2,0),"")</f>
        <v/>
      </c>
      <c r="R138" s="205"/>
      <c r="S138" s="204" t="str">
        <f>IFERROR(VLOOKUP(Tabla1[[#This Row],[Probabilidad]],Validación!$S:$T,2,0),"")</f>
        <v/>
      </c>
      <c r="T138" s="201"/>
      <c r="U138" s="204" t="str">
        <f>IFERROR(VLOOKUP(Tabla1[[#This Row],[Duración]],Validación!$S:$T,2,0),"")</f>
        <v/>
      </c>
      <c r="V138" s="201"/>
      <c r="W138" s="204" t="str">
        <f>IFERROR(VLOOKUP(Tabla1[[#This Row],[Recuperabilidad]],Validación!$S:$T,2,0),"")</f>
        <v/>
      </c>
      <c r="X138" s="201"/>
      <c r="Y138" s="204" t="str">
        <f>IFERROR(VLOOKUP(Tabla1[[#This Row],[Cantidad]],Validación!$S:$T,2,0),"")</f>
        <v/>
      </c>
      <c r="Z138" s="201"/>
      <c r="AA138" s="204" t="str">
        <f>IFERROR(VLOOKUP(Tabla1[[#This Row],[Normatividad]],Validación!$S:$T,2,0),"")</f>
        <v/>
      </c>
      <c r="AB138" s="206" t="str">
        <f>IFERROR(Tabla1[[#This Row],[TI]]*(Tabla1[[#This Row],[A]]*Tabla1[[#This Row],[P]]*Tabla1[[#This Row],[D]]*Tabla1[[#This Row],[R]]*Tabla1[[#This Row],[C]]*Tabla1[[#This Row],[N]]),"")</f>
        <v/>
      </c>
      <c r="AC138"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38" s="207" t="str">
        <f>IFERROR(VLOOKUP(Tabla1[[#This Row],[Aspecto ambiental]],Validación!W:X,2,0),"")</f>
        <v/>
      </c>
      <c r="AE138" s="197" t="s">
        <v>199</v>
      </c>
      <c r="AF138" s="197"/>
      <c r="AG138" s="197"/>
      <c r="AH138" s="197"/>
    </row>
    <row r="139" spans="2:34" ht="18" hidden="1" customHeight="1" x14ac:dyDescent="0.25">
      <c r="B139" s="198" t="str">
        <f>IFERROR(IF(ISBLANK(Tabla1[[#This Row],[Actividad]]),"",$N$7),"ERROR")</f>
        <v/>
      </c>
      <c r="C139" s="199" t="str">
        <f>IFERROR(IF(ISBLANK(Tabla1[[#This Row],[Actividad]]),"",(VLOOKUP(Tabla1[[#This Row],[ID]],Tabla3[[Código único]:[Códigos Sirbe]],4,0))),$G$8)</f>
        <v/>
      </c>
      <c r="D139" s="191" t="str">
        <f>IFERROR(IF(ISBLANK(Tabla1[[#This Row],[Actividad]]),"",($M$7&amp;Tabla1[[#This Row],[Valor]]&amp;Tabla1[[#This Row],[Valor2]]&amp;Tabla1[[#This Row],[Valor3]]&amp;Tabla1[[#This Row],[Valor4]])),"")</f>
        <v/>
      </c>
      <c r="E139" s="200" t="str">
        <f>IFERROR(VLOOKUP(Tabla1[[#This Row],[Actividad]],Validación!AA:AB,2,0),"")</f>
        <v/>
      </c>
      <c r="F139" s="201"/>
      <c r="G139" s="201"/>
      <c r="H139" s="201" t="str">
        <f>IFERROR(VLOOKUP(I139,Validación!W:Y,3,0),"")</f>
        <v/>
      </c>
      <c r="I139" s="201"/>
      <c r="J139" s="202" t="str">
        <f>IFERROR(VLOOKUP(Tabla1[[#This Row],[Impacto ambiental]],Validación!K:N,4,0),"")</f>
        <v/>
      </c>
      <c r="K139" s="201"/>
      <c r="L139" s="201"/>
      <c r="M139" s="203" t="str">
        <f>IFERROR(VLOOKUP(Tabla1[[#This Row],[Tipo de impacto]],Validación!$S$4:$U$5,3,0),"")</f>
        <v/>
      </c>
      <c r="N139" s="201"/>
      <c r="O139" s="204" t="str">
        <f>IFERROR(VLOOKUP(Tabla1[[#This Row],[Tipo de impacto]],Validación!S:T,2,0),"")</f>
        <v/>
      </c>
      <c r="P139" s="201"/>
      <c r="Q139" s="204" t="str">
        <f>IFERROR(VLOOKUP(Tabla1[[#This Row],[Alcance ]],Validación!$S:$T,2,0),"")</f>
        <v/>
      </c>
      <c r="R139" s="205"/>
      <c r="S139" s="204" t="str">
        <f>IFERROR(VLOOKUP(Tabla1[[#This Row],[Probabilidad]],Validación!$S:$T,2,0),"")</f>
        <v/>
      </c>
      <c r="T139" s="201"/>
      <c r="U139" s="204" t="str">
        <f>IFERROR(VLOOKUP(Tabla1[[#This Row],[Duración]],Validación!$S:$T,2,0),"")</f>
        <v/>
      </c>
      <c r="V139" s="201"/>
      <c r="W139" s="204" t="str">
        <f>IFERROR(VLOOKUP(Tabla1[[#This Row],[Recuperabilidad]],Validación!$S:$T,2,0),"")</f>
        <v/>
      </c>
      <c r="X139" s="201"/>
      <c r="Y139" s="204" t="str">
        <f>IFERROR(VLOOKUP(Tabla1[[#This Row],[Cantidad]],Validación!$S:$T,2,0),"")</f>
        <v/>
      </c>
      <c r="Z139" s="201"/>
      <c r="AA139" s="204" t="str">
        <f>IFERROR(VLOOKUP(Tabla1[[#This Row],[Normatividad]],Validación!$S:$T,2,0),"")</f>
        <v/>
      </c>
      <c r="AB139" s="206" t="str">
        <f>IFERROR(Tabla1[[#This Row],[TI]]*(Tabla1[[#This Row],[A]]*Tabla1[[#This Row],[P]]*Tabla1[[#This Row],[D]]*Tabla1[[#This Row],[R]]*Tabla1[[#This Row],[C]]*Tabla1[[#This Row],[N]]),"")</f>
        <v/>
      </c>
      <c r="AC139"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39" s="207" t="str">
        <f>IFERROR(VLOOKUP(Tabla1[[#This Row],[Aspecto ambiental]],Validación!W:X,2,0),"")</f>
        <v/>
      </c>
      <c r="AE139" s="197" t="s">
        <v>199</v>
      </c>
      <c r="AF139" s="197"/>
      <c r="AG139" s="197"/>
      <c r="AH139" s="197"/>
    </row>
    <row r="140" spans="2:34" ht="18" hidden="1" customHeight="1" x14ac:dyDescent="0.25">
      <c r="B140" s="198" t="str">
        <f>IFERROR(IF(ISBLANK(Tabla1[[#This Row],[Actividad]]),"",$N$7),"ERROR")</f>
        <v/>
      </c>
      <c r="C140" s="199" t="str">
        <f>IFERROR(IF(ISBLANK(Tabla1[[#This Row],[Actividad]]),"",(VLOOKUP(Tabla1[[#This Row],[ID]],Tabla3[[Código único]:[Códigos Sirbe]],4,0))),$G$8)</f>
        <v/>
      </c>
      <c r="D140" s="191" t="str">
        <f>IFERROR(IF(ISBLANK(Tabla1[[#This Row],[Actividad]]),"",($M$7&amp;Tabla1[[#This Row],[Valor]]&amp;Tabla1[[#This Row],[Valor2]]&amp;Tabla1[[#This Row],[Valor3]]&amp;Tabla1[[#This Row],[Valor4]])),"")</f>
        <v/>
      </c>
      <c r="E140" s="200" t="str">
        <f>IFERROR(VLOOKUP(Tabla1[[#This Row],[Actividad]],Validación!AA:AB,2,0),"")</f>
        <v/>
      </c>
      <c r="F140" s="201"/>
      <c r="G140" s="201"/>
      <c r="H140" s="201" t="str">
        <f>IFERROR(VLOOKUP(I140,Validación!W:Y,3,0),"")</f>
        <v/>
      </c>
      <c r="I140" s="201"/>
      <c r="J140" s="202" t="str">
        <f>IFERROR(VLOOKUP(Tabla1[[#This Row],[Impacto ambiental]],Validación!K:N,4,0),"")</f>
        <v/>
      </c>
      <c r="K140" s="201"/>
      <c r="L140" s="201"/>
      <c r="M140" s="203" t="str">
        <f>IFERROR(VLOOKUP(Tabla1[[#This Row],[Tipo de impacto]],Validación!$S$4:$U$5,3,0),"")</f>
        <v/>
      </c>
      <c r="N140" s="201"/>
      <c r="O140" s="204" t="str">
        <f>IFERROR(VLOOKUP(Tabla1[[#This Row],[Tipo de impacto]],Validación!S:T,2,0),"")</f>
        <v/>
      </c>
      <c r="P140" s="201"/>
      <c r="Q140" s="204" t="str">
        <f>IFERROR(VLOOKUP(Tabla1[[#This Row],[Alcance ]],Validación!$S:$T,2,0),"")</f>
        <v/>
      </c>
      <c r="R140" s="205"/>
      <c r="S140" s="204" t="str">
        <f>IFERROR(VLOOKUP(Tabla1[[#This Row],[Probabilidad]],Validación!$S:$T,2,0),"")</f>
        <v/>
      </c>
      <c r="T140" s="201"/>
      <c r="U140" s="204" t="str">
        <f>IFERROR(VLOOKUP(Tabla1[[#This Row],[Duración]],Validación!$S:$T,2,0),"")</f>
        <v/>
      </c>
      <c r="V140" s="201"/>
      <c r="W140" s="204" t="str">
        <f>IFERROR(VLOOKUP(Tabla1[[#This Row],[Recuperabilidad]],Validación!$S:$T,2,0),"")</f>
        <v/>
      </c>
      <c r="X140" s="201"/>
      <c r="Y140" s="204" t="str">
        <f>IFERROR(VLOOKUP(Tabla1[[#This Row],[Cantidad]],Validación!$S:$T,2,0),"")</f>
        <v/>
      </c>
      <c r="Z140" s="201"/>
      <c r="AA140" s="204" t="str">
        <f>IFERROR(VLOOKUP(Tabla1[[#This Row],[Normatividad]],Validación!$S:$T,2,0),"")</f>
        <v/>
      </c>
      <c r="AB140" s="206" t="str">
        <f>IFERROR(Tabla1[[#This Row],[TI]]*(Tabla1[[#This Row],[A]]*Tabla1[[#This Row],[P]]*Tabla1[[#This Row],[D]]*Tabla1[[#This Row],[R]]*Tabla1[[#This Row],[C]]*Tabla1[[#This Row],[N]]),"")</f>
        <v/>
      </c>
      <c r="AC140"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40" s="207" t="str">
        <f>IFERROR(VLOOKUP(Tabla1[[#This Row],[Aspecto ambiental]],Validación!W:X,2,0),"")</f>
        <v/>
      </c>
      <c r="AE140" s="197" t="s">
        <v>199</v>
      </c>
      <c r="AF140" s="197"/>
      <c r="AG140" s="197"/>
      <c r="AH140" s="197"/>
    </row>
    <row r="141" spans="2:34" ht="18" hidden="1" customHeight="1" x14ac:dyDescent="0.25">
      <c r="B141" s="198" t="str">
        <f>IFERROR(IF(ISBLANK(Tabla1[[#This Row],[Actividad]]),"",$N$7),"ERROR")</f>
        <v/>
      </c>
      <c r="C141" s="199" t="str">
        <f>IFERROR(IF(ISBLANK(Tabla1[[#This Row],[Actividad]]),"",(VLOOKUP(Tabla1[[#This Row],[ID]],Tabla3[[Código único]:[Códigos Sirbe]],4,0))),$G$8)</f>
        <v/>
      </c>
      <c r="D141" s="191" t="str">
        <f>IFERROR(IF(ISBLANK(Tabla1[[#This Row],[Actividad]]),"",($M$7&amp;Tabla1[[#This Row],[Valor]]&amp;Tabla1[[#This Row],[Valor2]]&amp;Tabla1[[#This Row],[Valor3]]&amp;Tabla1[[#This Row],[Valor4]])),"")</f>
        <v/>
      </c>
      <c r="E141" s="200" t="str">
        <f>IFERROR(VLOOKUP(Tabla1[[#This Row],[Actividad]],Validación!AA:AB,2,0),"")</f>
        <v/>
      </c>
      <c r="F141" s="201"/>
      <c r="G141" s="201"/>
      <c r="H141" s="201" t="str">
        <f>IFERROR(VLOOKUP(I141,Validación!W:Y,3,0),"")</f>
        <v/>
      </c>
      <c r="I141" s="201"/>
      <c r="J141" s="202" t="str">
        <f>IFERROR(VLOOKUP(Tabla1[[#This Row],[Impacto ambiental]],Validación!K:N,4,0),"")</f>
        <v/>
      </c>
      <c r="K141" s="201"/>
      <c r="L141" s="201"/>
      <c r="M141" s="203" t="str">
        <f>IFERROR(VLOOKUP(Tabla1[[#This Row],[Tipo de impacto]],Validación!$S$4:$U$5,3,0),"")</f>
        <v/>
      </c>
      <c r="N141" s="201"/>
      <c r="O141" s="204" t="str">
        <f>IFERROR(VLOOKUP(Tabla1[[#This Row],[Tipo de impacto]],Validación!S:T,2,0),"")</f>
        <v/>
      </c>
      <c r="P141" s="201"/>
      <c r="Q141" s="204" t="str">
        <f>IFERROR(VLOOKUP(Tabla1[[#This Row],[Alcance ]],Validación!$S:$T,2,0),"")</f>
        <v/>
      </c>
      <c r="R141" s="205"/>
      <c r="S141" s="204" t="str">
        <f>IFERROR(VLOOKUP(Tabla1[[#This Row],[Probabilidad]],Validación!$S:$T,2,0),"")</f>
        <v/>
      </c>
      <c r="T141" s="201"/>
      <c r="U141" s="204" t="str">
        <f>IFERROR(VLOOKUP(Tabla1[[#This Row],[Duración]],Validación!$S:$T,2,0),"")</f>
        <v/>
      </c>
      <c r="V141" s="201"/>
      <c r="W141" s="204" t="str">
        <f>IFERROR(VLOOKUP(Tabla1[[#This Row],[Recuperabilidad]],Validación!$S:$T,2,0),"")</f>
        <v/>
      </c>
      <c r="X141" s="201"/>
      <c r="Y141" s="204" t="str">
        <f>IFERROR(VLOOKUP(Tabla1[[#This Row],[Cantidad]],Validación!$S:$T,2,0),"")</f>
        <v/>
      </c>
      <c r="Z141" s="201"/>
      <c r="AA141" s="204" t="str">
        <f>IFERROR(VLOOKUP(Tabla1[[#This Row],[Normatividad]],Validación!$S:$T,2,0),"")</f>
        <v/>
      </c>
      <c r="AB141" s="206" t="str">
        <f>IFERROR(Tabla1[[#This Row],[TI]]*(Tabla1[[#This Row],[A]]*Tabla1[[#This Row],[P]]*Tabla1[[#This Row],[D]]*Tabla1[[#This Row],[R]]*Tabla1[[#This Row],[C]]*Tabla1[[#This Row],[N]]),"")</f>
        <v/>
      </c>
      <c r="AC141"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41" s="207" t="str">
        <f>IFERROR(VLOOKUP(Tabla1[[#This Row],[Aspecto ambiental]],Validación!W:X,2,0),"")</f>
        <v/>
      </c>
      <c r="AE141" s="197" t="s">
        <v>199</v>
      </c>
      <c r="AF141" s="197"/>
      <c r="AG141" s="197"/>
      <c r="AH141" s="197"/>
    </row>
    <row r="142" spans="2:34" ht="18" hidden="1" customHeight="1" x14ac:dyDescent="0.25">
      <c r="B142" s="198" t="str">
        <f>IFERROR(IF(ISBLANK(Tabla1[[#This Row],[Actividad]]),"",$N$7),"ERROR")</f>
        <v/>
      </c>
      <c r="C142" s="199" t="str">
        <f>IFERROR(IF(ISBLANK(Tabla1[[#This Row],[Actividad]]),"",(VLOOKUP(Tabla1[[#This Row],[ID]],Tabla3[[Código único]:[Códigos Sirbe]],4,0))),$G$8)</f>
        <v/>
      </c>
      <c r="D142" s="191" t="str">
        <f>IFERROR(IF(ISBLANK(Tabla1[[#This Row],[Actividad]]),"",($M$7&amp;Tabla1[[#This Row],[Valor]]&amp;Tabla1[[#This Row],[Valor2]]&amp;Tabla1[[#This Row],[Valor3]]&amp;Tabla1[[#This Row],[Valor4]])),"")</f>
        <v/>
      </c>
      <c r="E142" s="200" t="str">
        <f>IFERROR(VLOOKUP(Tabla1[[#This Row],[Actividad]],Validación!AA:AB,2,0),"")</f>
        <v/>
      </c>
      <c r="F142" s="201"/>
      <c r="G142" s="201"/>
      <c r="H142" s="201" t="str">
        <f>IFERROR(VLOOKUP(I142,Validación!W:Y,3,0),"")</f>
        <v/>
      </c>
      <c r="I142" s="201"/>
      <c r="J142" s="202" t="str">
        <f>IFERROR(VLOOKUP(Tabla1[[#This Row],[Impacto ambiental]],Validación!K:N,4,0),"")</f>
        <v/>
      </c>
      <c r="K142" s="201"/>
      <c r="L142" s="201"/>
      <c r="M142" s="203" t="str">
        <f>IFERROR(VLOOKUP(Tabla1[[#This Row],[Tipo de impacto]],Validación!$S$4:$U$5,3,0),"")</f>
        <v/>
      </c>
      <c r="N142" s="201"/>
      <c r="O142" s="204" t="str">
        <f>IFERROR(VLOOKUP(Tabla1[[#This Row],[Tipo de impacto]],Validación!S:T,2,0),"")</f>
        <v/>
      </c>
      <c r="P142" s="201"/>
      <c r="Q142" s="204" t="str">
        <f>IFERROR(VLOOKUP(Tabla1[[#This Row],[Alcance ]],Validación!$S:$T,2,0),"")</f>
        <v/>
      </c>
      <c r="R142" s="205"/>
      <c r="S142" s="204" t="str">
        <f>IFERROR(VLOOKUP(Tabla1[[#This Row],[Probabilidad]],Validación!$S:$T,2,0),"")</f>
        <v/>
      </c>
      <c r="T142" s="201"/>
      <c r="U142" s="204" t="str">
        <f>IFERROR(VLOOKUP(Tabla1[[#This Row],[Duración]],Validación!$S:$T,2,0),"")</f>
        <v/>
      </c>
      <c r="V142" s="201"/>
      <c r="W142" s="204" t="str">
        <f>IFERROR(VLOOKUP(Tabla1[[#This Row],[Recuperabilidad]],Validación!$S:$T,2,0),"")</f>
        <v/>
      </c>
      <c r="X142" s="201"/>
      <c r="Y142" s="204" t="str">
        <f>IFERROR(VLOOKUP(Tabla1[[#This Row],[Cantidad]],Validación!$S:$T,2,0),"")</f>
        <v/>
      </c>
      <c r="Z142" s="201"/>
      <c r="AA142" s="204" t="str">
        <f>IFERROR(VLOOKUP(Tabla1[[#This Row],[Normatividad]],Validación!$S:$T,2,0),"")</f>
        <v/>
      </c>
      <c r="AB142" s="206" t="str">
        <f>IFERROR(Tabla1[[#This Row],[TI]]*(Tabla1[[#This Row],[A]]*Tabla1[[#This Row],[P]]*Tabla1[[#This Row],[D]]*Tabla1[[#This Row],[R]]*Tabla1[[#This Row],[C]]*Tabla1[[#This Row],[N]]),"")</f>
        <v/>
      </c>
      <c r="AC142"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42" s="207" t="str">
        <f>IFERROR(VLOOKUP(Tabla1[[#This Row],[Aspecto ambiental]],Validación!W:X,2,0),"")</f>
        <v/>
      </c>
      <c r="AE142" s="197" t="s">
        <v>199</v>
      </c>
      <c r="AF142" s="197"/>
      <c r="AG142" s="197"/>
      <c r="AH142" s="197"/>
    </row>
    <row r="143" spans="2:34" ht="18" hidden="1" customHeight="1" x14ac:dyDescent="0.25">
      <c r="B143" s="198" t="str">
        <f>IFERROR(IF(ISBLANK(Tabla1[[#This Row],[Actividad]]),"",$N$7),"ERROR")</f>
        <v/>
      </c>
      <c r="C143" s="199" t="str">
        <f>IFERROR(IF(ISBLANK(Tabla1[[#This Row],[Actividad]]),"",(VLOOKUP(Tabla1[[#This Row],[ID]],Tabla3[[Código único]:[Códigos Sirbe]],4,0))),$G$8)</f>
        <v/>
      </c>
      <c r="D143" s="191" t="str">
        <f>IFERROR(IF(ISBLANK(Tabla1[[#This Row],[Actividad]]),"",($M$7&amp;Tabla1[[#This Row],[Valor]]&amp;Tabla1[[#This Row],[Valor2]]&amp;Tabla1[[#This Row],[Valor3]]&amp;Tabla1[[#This Row],[Valor4]])),"")</f>
        <v/>
      </c>
      <c r="E143" s="200" t="str">
        <f>IFERROR(VLOOKUP(Tabla1[[#This Row],[Actividad]],Validación!AA:AB,2,0),"")</f>
        <v/>
      </c>
      <c r="F143" s="201"/>
      <c r="G143" s="201"/>
      <c r="H143" s="201" t="str">
        <f>IFERROR(VLOOKUP(I143,Validación!W:Y,3,0),"")</f>
        <v/>
      </c>
      <c r="I143" s="201"/>
      <c r="J143" s="202" t="str">
        <f>IFERROR(VLOOKUP(Tabla1[[#This Row],[Impacto ambiental]],Validación!K:N,4,0),"")</f>
        <v/>
      </c>
      <c r="K143" s="201"/>
      <c r="L143" s="201"/>
      <c r="M143" s="203" t="str">
        <f>IFERROR(VLOOKUP(Tabla1[[#This Row],[Tipo de impacto]],Validación!$S$4:$U$5,3,0),"")</f>
        <v/>
      </c>
      <c r="N143" s="201"/>
      <c r="O143" s="204" t="str">
        <f>IFERROR(VLOOKUP(Tabla1[[#This Row],[Tipo de impacto]],Validación!S:T,2,0),"")</f>
        <v/>
      </c>
      <c r="P143" s="201"/>
      <c r="Q143" s="204" t="str">
        <f>IFERROR(VLOOKUP(Tabla1[[#This Row],[Alcance ]],Validación!$S:$T,2,0),"")</f>
        <v/>
      </c>
      <c r="R143" s="205"/>
      <c r="S143" s="204" t="str">
        <f>IFERROR(VLOOKUP(Tabla1[[#This Row],[Probabilidad]],Validación!$S:$T,2,0),"")</f>
        <v/>
      </c>
      <c r="T143" s="201"/>
      <c r="U143" s="204" t="str">
        <f>IFERROR(VLOOKUP(Tabla1[[#This Row],[Duración]],Validación!$S:$T,2,0),"")</f>
        <v/>
      </c>
      <c r="V143" s="201"/>
      <c r="W143" s="204" t="str">
        <f>IFERROR(VLOOKUP(Tabla1[[#This Row],[Recuperabilidad]],Validación!$S:$T,2,0),"")</f>
        <v/>
      </c>
      <c r="X143" s="201"/>
      <c r="Y143" s="204" t="str">
        <f>IFERROR(VLOOKUP(Tabla1[[#This Row],[Cantidad]],Validación!$S:$T,2,0),"")</f>
        <v/>
      </c>
      <c r="Z143" s="201"/>
      <c r="AA143" s="204" t="str">
        <f>IFERROR(VLOOKUP(Tabla1[[#This Row],[Normatividad]],Validación!$S:$T,2,0),"")</f>
        <v/>
      </c>
      <c r="AB143" s="206" t="str">
        <f>IFERROR(Tabla1[[#This Row],[TI]]*(Tabla1[[#This Row],[A]]*Tabla1[[#This Row],[P]]*Tabla1[[#This Row],[D]]*Tabla1[[#This Row],[R]]*Tabla1[[#This Row],[C]]*Tabla1[[#This Row],[N]]),"")</f>
        <v/>
      </c>
      <c r="AC143"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43" s="207" t="str">
        <f>IFERROR(VLOOKUP(Tabla1[[#This Row],[Aspecto ambiental]],Validación!W:X,2,0),"")</f>
        <v/>
      </c>
      <c r="AE143" s="197" t="s">
        <v>199</v>
      </c>
      <c r="AF143" s="197"/>
      <c r="AG143" s="197"/>
      <c r="AH143" s="197"/>
    </row>
    <row r="144" spans="2:34" ht="18" hidden="1" customHeight="1" x14ac:dyDescent="0.25">
      <c r="B144" s="198" t="str">
        <f>IFERROR(IF(ISBLANK(Tabla1[[#This Row],[Actividad]]),"",$N$7),"ERROR")</f>
        <v/>
      </c>
      <c r="C144" s="199" t="str">
        <f>IFERROR(IF(ISBLANK(Tabla1[[#This Row],[Actividad]]),"",(VLOOKUP(Tabla1[[#This Row],[ID]],Tabla3[[Código único]:[Códigos Sirbe]],4,0))),$G$8)</f>
        <v/>
      </c>
      <c r="D144" s="191" t="str">
        <f>IFERROR(IF(ISBLANK(Tabla1[[#This Row],[Actividad]]),"",($M$7&amp;Tabla1[[#This Row],[Valor]]&amp;Tabla1[[#This Row],[Valor2]]&amp;Tabla1[[#This Row],[Valor3]]&amp;Tabla1[[#This Row],[Valor4]])),"")</f>
        <v/>
      </c>
      <c r="E144" s="200" t="str">
        <f>IFERROR(VLOOKUP(Tabla1[[#This Row],[Actividad]],Validación!AA:AB,2,0),"")</f>
        <v/>
      </c>
      <c r="F144" s="201"/>
      <c r="G144" s="201"/>
      <c r="H144" s="201" t="str">
        <f>IFERROR(VLOOKUP(I144,Validación!W:Y,3,0),"")</f>
        <v/>
      </c>
      <c r="I144" s="201"/>
      <c r="J144" s="202" t="str">
        <f>IFERROR(VLOOKUP(Tabla1[[#This Row],[Impacto ambiental]],Validación!K:N,4,0),"")</f>
        <v/>
      </c>
      <c r="K144" s="201"/>
      <c r="L144" s="201"/>
      <c r="M144" s="203" t="str">
        <f>IFERROR(VLOOKUP(Tabla1[[#This Row],[Tipo de impacto]],Validación!$S$4:$U$5,3,0),"")</f>
        <v/>
      </c>
      <c r="N144" s="201"/>
      <c r="O144" s="204" t="str">
        <f>IFERROR(VLOOKUP(Tabla1[[#This Row],[Tipo de impacto]],Validación!S:T,2,0),"")</f>
        <v/>
      </c>
      <c r="P144" s="201"/>
      <c r="Q144" s="204" t="str">
        <f>IFERROR(VLOOKUP(Tabla1[[#This Row],[Alcance ]],Validación!$S:$T,2,0),"")</f>
        <v/>
      </c>
      <c r="R144" s="205"/>
      <c r="S144" s="204" t="str">
        <f>IFERROR(VLOOKUP(Tabla1[[#This Row],[Probabilidad]],Validación!$S:$T,2,0),"")</f>
        <v/>
      </c>
      <c r="T144" s="201"/>
      <c r="U144" s="204" t="str">
        <f>IFERROR(VLOOKUP(Tabla1[[#This Row],[Duración]],Validación!$S:$T,2,0),"")</f>
        <v/>
      </c>
      <c r="V144" s="201"/>
      <c r="W144" s="204" t="str">
        <f>IFERROR(VLOOKUP(Tabla1[[#This Row],[Recuperabilidad]],Validación!$S:$T,2,0),"")</f>
        <v/>
      </c>
      <c r="X144" s="201"/>
      <c r="Y144" s="204" t="str">
        <f>IFERROR(VLOOKUP(Tabla1[[#This Row],[Cantidad]],Validación!$S:$T,2,0),"")</f>
        <v/>
      </c>
      <c r="Z144" s="201"/>
      <c r="AA144" s="204" t="str">
        <f>IFERROR(VLOOKUP(Tabla1[[#This Row],[Normatividad]],Validación!$S:$T,2,0),"")</f>
        <v/>
      </c>
      <c r="AB144" s="206" t="str">
        <f>IFERROR(Tabla1[[#This Row],[TI]]*(Tabla1[[#This Row],[A]]*Tabla1[[#This Row],[P]]*Tabla1[[#This Row],[D]]*Tabla1[[#This Row],[R]]*Tabla1[[#This Row],[C]]*Tabla1[[#This Row],[N]]),"")</f>
        <v/>
      </c>
      <c r="AC144"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44" s="207" t="str">
        <f>IFERROR(VLOOKUP(Tabla1[[#This Row],[Aspecto ambiental]],Validación!W:X,2,0),"")</f>
        <v/>
      </c>
      <c r="AE144" s="197" t="s">
        <v>199</v>
      </c>
      <c r="AF144" s="197"/>
      <c r="AG144" s="197"/>
      <c r="AH144" s="197"/>
    </row>
    <row r="145" spans="2:34" ht="18" hidden="1" customHeight="1" x14ac:dyDescent="0.25">
      <c r="B145" s="198" t="str">
        <f>IFERROR(IF(ISBLANK(Tabla1[[#This Row],[Actividad]]),"",$N$7),"ERROR")</f>
        <v/>
      </c>
      <c r="C145" s="199" t="str">
        <f>IFERROR(IF(ISBLANK(Tabla1[[#This Row],[Actividad]]),"",(VLOOKUP(Tabla1[[#This Row],[ID]],Tabla3[[Código único]:[Códigos Sirbe]],4,0))),$G$8)</f>
        <v/>
      </c>
      <c r="D145" s="191" t="str">
        <f>IFERROR(IF(ISBLANK(Tabla1[[#This Row],[Actividad]]),"",($M$7&amp;Tabla1[[#This Row],[Valor]]&amp;Tabla1[[#This Row],[Valor2]]&amp;Tabla1[[#This Row],[Valor3]]&amp;Tabla1[[#This Row],[Valor4]])),"")</f>
        <v/>
      </c>
      <c r="E145" s="200" t="str">
        <f>IFERROR(VLOOKUP(Tabla1[[#This Row],[Actividad]],Validación!AA:AB,2,0),"")</f>
        <v/>
      </c>
      <c r="F145" s="201"/>
      <c r="G145" s="201"/>
      <c r="H145" s="201" t="str">
        <f>IFERROR(VLOOKUP(I145,Validación!W:Y,3,0),"")</f>
        <v/>
      </c>
      <c r="I145" s="201"/>
      <c r="J145" s="202" t="str">
        <f>IFERROR(VLOOKUP(Tabla1[[#This Row],[Impacto ambiental]],Validación!K:N,4,0),"")</f>
        <v/>
      </c>
      <c r="K145" s="201"/>
      <c r="L145" s="201"/>
      <c r="M145" s="203" t="str">
        <f>IFERROR(VLOOKUP(Tabla1[[#This Row],[Tipo de impacto]],Validación!$S$4:$U$5,3,0),"")</f>
        <v/>
      </c>
      <c r="N145" s="201"/>
      <c r="O145" s="204" t="str">
        <f>IFERROR(VLOOKUP(Tabla1[[#This Row],[Tipo de impacto]],Validación!S:T,2,0),"")</f>
        <v/>
      </c>
      <c r="P145" s="201"/>
      <c r="Q145" s="204" t="str">
        <f>IFERROR(VLOOKUP(Tabla1[[#This Row],[Alcance ]],Validación!$S:$T,2,0),"")</f>
        <v/>
      </c>
      <c r="R145" s="205"/>
      <c r="S145" s="204" t="str">
        <f>IFERROR(VLOOKUP(Tabla1[[#This Row],[Probabilidad]],Validación!$S:$T,2,0),"")</f>
        <v/>
      </c>
      <c r="T145" s="201"/>
      <c r="U145" s="204" t="str">
        <f>IFERROR(VLOOKUP(Tabla1[[#This Row],[Duración]],Validación!$S:$T,2,0),"")</f>
        <v/>
      </c>
      <c r="V145" s="201"/>
      <c r="W145" s="204" t="str">
        <f>IFERROR(VLOOKUP(Tabla1[[#This Row],[Recuperabilidad]],Validación!$S:$T,2,0),"")</f>
        <v/>
      </c>
      <c r="X145" s="201"/>
      <c r="Y145" s="204" t="str">
        <f>IFERROR(VLOOKUP(Tabla1[[#This Row],[Cantidad]],Validación!$S:$T,2,0),"")</f>
        <v/>
      </c>
      <c r="Z145" s="201"/>
      <c r="AA145" s="204" t="str">
        <f>IFERROR(VLOOKUP(Tabla1[[#This Row],[Normatividad]],Validación!$S:$T,2,0),"")</f>
        <v/>
      </c>
      <c r="AB145" s="206" t="str">
        <f>IFERROR(Tabla1[[#This Row],[TI]]*(Tabla1[[#This Row],[A]]*Tabla1[[#This Row],[P]]*Tabla1[[#This Row],[D]]*Tabla1[[#This Row],[R]]*Tabla1[[#This Row],[C]]*Tabla1[[#This Row],[N]]),"")</f>
        <v/>
      </c>
      <c r="AC145"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45" s="207" t="str">
        <f>IFERROR(VLOOKUP(Tabla1[[#This Row],[Aspecto ambiental]],Validación!W:X,2,0),"")</f>
        <v/>
      </c>
      <c r="AE145" s="197" t="s">
        <v>199</v>
      </c>
      <c r="AF145" s="197"/>
      <c r="AG145" s="197"/>
      <c r="AH145" s="197"/>
    </row>
    <row r="146" spans="2:34" ht="18" hidden="1" customHeight="1" x14ac:dyDescent="0.25">
      <c r="B146" s="198" t="str">
        <f>IFERROR(IF(ISBLANK(Tabla1[[#This Row],[Actividad]]),"",$N$7),"ERROR")</f>
        <v/>
      </c>
      <c r="C146" s="199" t="str">
        <f>IFERROR(IF(ISBLANK(Tabla1[[#This Row],[Actividad]]),"",(VLOOKUP(Tabla1[[#This Row],[ID]],Tabla3[[Código único]:[Códigos Sirbe]],4,0))),$G$8)</f>
        <v/>
      </c>
      <c r="D146" s="191" t="str">
        <f>IFERROR(IF(ISBLANK(Tabla1[[#This Row],[Actividad]]),"",($M$7&amp;Tabla1[[#This Row],[Valor]]&amp;Tabla1[[#This Row],[Valor2]]&amp;Tabla1[[#This Row],[Valor3]]&amp;Tabla1[[#This Row],[Valor4]])),"")</f>
        <v/>
      </c>
      <c r="E146" s="200" t="str">
        <f>IFERROR(VLOOKUP(Tabla1[[#This Row],[Actividad]],Validación!AA:AB,2,0),"")</f>
        <v/>
      </c>
      <c r="F146" s="201"/>
      <c r="G146" s="201"/>
      <c r="H146" s="201" t="str">
        <f>IFERROR(VLOOKUP(I146,Validación!W:Y,3,0),"")</f>
        <v/>
      </c>
      <c r="I146" s="201"/>
      <c r="J146" s="202" t="str">
        <f>IFERROR(VLOOKUP(Tabla1[[#This Row],[Impacto ambiental]],Validación!K:N,4,0),"")</f>
        <v/>
      </c>
      <c r="K146" s="201"/>
      <c r="L146" s="201"/>
      <c r="M146" s="203" t="str">
        <f>IFERROR(VLOOKUP(Tabla1[[#This Row],[Tipo de impacto]],Validación!$S$4:$U$5,3,0),"")</f>
        <v/>
      </c>
      <c r="N146" s="201"/>
      <c r="O146" s="204" t="str">
        <f>IFERROR(VLOOKUP(Tabla1[[#This Row],[Tipo de impacto]],Validación!S:T,2,0),"")</f>
        <v/>
      </c>
      <c r="P146" s="201"/>
      <c r="Q146" s="204" t="str">
        <f>IFERROR(VLOOKUP(Tabla1[[#This Row],[Alcance ]],Validación!$S:$T,2,0),"")</f>
        <v/>
      </c>
      <c r="R146" s="205"/>
      <c r="S146" s="204" t="str">
        <f>IFERROR(VLOOKUP(Tabla1[[#This Row],[Probabilidad]],Validación!$S:$T,2,0),"")</f>
        <v/>
      </c>
      <c r="T146" s="201"/>
      <c r="U146" s="204" t="str">
        <f>IFERROR(VLOOKUP(Tabla1[[#This Row],[Duración]],Validación!$S:$T,2,0),"")</f>
        <v/>
      </c>
      <c r="V146" s="201"/>
      <c r="W146" s="204" t="str">
        <f>IFERROR(VLOOKUP(Tabla1[[#This Row],[Recuperabilidad]],Validación!$S:$T,2,0),"")</f>
        <v/>
      </c>
      <c r="X146" s="201"/>
      <c r="Y146" s="204" t="str">
        <f>IFERROR(VLOOKUP(Tabla1[[#This Row],[Cantidad]],Validación!$S:$T,2,0),"")</f>
        <v/>
      </c>
      <c r="Z146" s="201"/>
      <c r="AA146" s="204" t="str">
        <f>IFERROR(VLOOKUP(Tabla1[[#This Row],[Normatividad]],Validación!$S:$T,2,0),"")</f>
        <v/>
      </c>
      <c r="AB146" s="206" t="str">
        <f>IFERROR(Tabla1[[#This Row],[TI]]*(Tabla1[[#This Row],[A]]*Tabla1[[#This Row],[P]]*Tabla1[[#This Row],[D]]*Tabla1[[#This Row],[R]]*Tabla1[[#This Row],[C]]*Tabla1[[#This Row],[N]]),"")</f>
        <v/>
      </c>
      <c r="AC146"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46" s="207" t="str">
        <f>IFERROR(VLOOKUP(Tabla1[[#This Row],[Aspecto ambiental]],Validación!W:X,2,0),"")</f>
        <v/>
      </c>
      <c r="AE146" s="197" t="s">
        <v>199</v>
      </c>
      <c r="AF146" s="197"/>
      <c r="AG146" s="197"/>
      <c r="AH146" s="197"/>
    </row>
    <row r="147" spans="2:34" ht="18" hidden="1" customHeight="1" x14ac:dyDescent="0.25">
      <c r="B147" s="198" t="str">
        <f>IFERROR(IF(ISBLANK(Tabla1[[#This Row],[Actividad]]),"",$N$7),"ERROR")</f>
        <v/>
      </c>
      <c r="C147" s="199" t="str">
        <f>IFERROR(IF(ISBLANK(Tabla1[[#This Row],[Actividad]]),"",(VLOOKUP(Tabla1[[#This Row],[ID]],Tabla3[[Código único]:[Códigos Sirbe]],4,0))),$G$8)</f>
        <v/>
      </c>
      <c r="D147" s="191" t="str">
        <f>IFERROR(IF(ISBLANK(Tabla1[[#This Row],[Actividad]]),"",($M$7&amp;Tabla1[[#This Row],[Valor]]&amp;Tabla1[[#This Row],[Valor2]]&amp;Tabla1[[#This Row],[Valor3]]&amp;Tabla1[[#This Row],[Valor4]])),"")</f>
        <v/>
      </c>
      <c r="E147" s="200" t="str">
        <f>IFERROR(VLOOKUP(Tabla1[[#This Row],[Actividad]],Validación!AA:AB,2,0),"")</f>
        <v/>
      </c>
      <c r="F147" s="201"/>
      <c r="G147" s="201"/>
      <c r="H147" s="201" t="str">
        <f>IFERROR(VLOOKUP(I147,Validación!W:Y,3,0),"")</f>
        <v/>
      </c>
      <c r="I147" s="201"/>
      <c r="J147" s="202" t="str">
        <f>IFERROR(VLOOKUP(Tabla1[[#This Row],[Impacto ambiental]],Validación!K:N,4,0),"")</f>
        <v/>
      </c>
      <c r="K147" s="201"/>
      <c r="L147" s="201"/>
      <c r="M147" s="203" t="str">
        <f>IFERROR(VLOOKUP(Tabla1[[#This Row],[Tipo de impacto]],Validación!$S$4:$U$5,3,0),"")</f>
        <v/>
      </c>
      <c r="N147" s="201"/>
      <c r="O147" s="204" t="str">
        <f>IFERROR(VLOOKUP(Tabla1[[#This Row],[Tipo de impacto]],Validación!S:T,2,0),"")</f>
        <v/>
      </c>
      <c r="P147" s="201"/>
      <c r="Q147" s="204" t="str">
        <f>IFERROR(VLOOKUP(Tabla1[[#This Row],[Alcance ]],Validación!$S:$T,2,0),"")</f>
        <v/>
      </c>
      <c r="R147" s="205"/>
      <c r="S147" s="204" t="str">
        <f>IFERROR(VLOOKUP(Tabla1[[#This Row],[Probabilidad]],Validación!$S:$T,2,0),"")</f>
        <v/>
      </c>
      <c r="T147" s="201"/>
      <c r="U147" s="204" t="str">
        <f>IFERROR(VLOOKUP(Tabla1[[#This Row],[Duración]],Validación!$S:$T,2,0),"")</f>
        <v/>
      </c>
      <c r="V147" s="201"/>
      <c r="W147" s="204" t="str">
        <f>IFERROR(VLOOKUP(Tabla1[[#This Row],[Recuperabilidad]],Validación!$S:$T,2,0),"")</f>
        <v/>
      </c>
      <c r="X147" s="201"/>
      <c r="Y147" s="204" t="str">
        <f>IFERROR(VLOOKUP(Tabla1[[#This Row],[Cantidad]],Validación!$S:$T,2,0),"")</f>
        <v/>
      </c>
      <c r="Z147" s="201"/>
      <c r="AA147" s="204" t="str">
        <f>IFERROR(VLOOKUP(Tabla1[[#This Row],[Normatividad]],Validación!$S:$T,2,0),"")</f>
        <v/>
      </c>
      <c r="AB147" s="206" t="str">
        <f>IFERROR(Tabla1[[#This Row],[TI]]*(Tabla1[[#This Row],[A]]*Tabla1[[#This Row],[P]]*Tabla1[[#This Row],[D]]*Tabla1[[#This Row],[R]]*Tabla1[[#This Row],[C]]*Tabla1[[#This Row],[N]]),"")</f>
        <v/>
      </c>
      <c r="AC147"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47" s="207" t="str">
        <f>IFERROR(VLOOKUP(Tabla1[[#This Row],[Aspecto ambiental]],Validación!W:X,2,0),"")</f>
        <v/>
      </c>
      <c r="AE147" s="197" t="s">
        <v>199</v>
      </c>
      <c r="AF147" s="197"/>
      <c r="AG147" s="197"/>
      <c r="AH147" s="197"/>
    </row>
    <row r="148" spans="2:34" ht="18" hidden="1" customHeight="1" x14ac:dyDescent="0.25">
      <c r="B148" s="198" t="str">
        <f>IFERROR(IF(ISBLANK(Tabla1[[#This Row],[Actividad]]),"",$N$7),"ERROR")</f>
        <v/>
      </c>
      <c r="C148" s="199" t="str">
        <f>IFERROR(IF(ISBLANK(Tabla1[[#This Row],[Actividad]]),"",(VLOOKUP(Tabla1[[#This Row],[ID]],Tabla3[[Código único]:[Códigos Sirbe]],4,0))),$G$8)</f>
        <v/>
      </c>
      <c r="D148" s="191" t="str">
        <f>IFERROR(IF(ISBLANK(Tabla1[[#This Row],[Actividad]]),"",($M$7&amp;Tabla1[[#This Row],[Valor]]&amp;Tabla1[[#This Row],[Valor2]]&amp;Tabla1[[#This Row],[Valor3]]&amp;Tabla1[[#This Row],[Valor4]])),"")</f>
        <v/>
      </c>
      <c r="E148" s="200" t="str">
        <f>IFERROR(VLOOKUP(Tabla1[[#This Row],[Actividad]],Validación!AA:AB,2,0),"")</f>
        <v/>
      </c>
      <c r="F148" s="201"/>
      <c r="G148" s="201"/>
      <c r="H148" s="201" t="str">
        <f>IFERROR(VLOOKUP(I148,Validación!W:Y,3,0),"")</f>
        <v/>
      </c>
      <c r="I148" s="201"/>
      <c r="J148" s="202" t="str">
        <f>IFERROR(VLOOKUP(Tabla1[[#This Row],[Impacto ambiental]],Validación!K:N,4,0),"")</f>
        <v/>
      </c>
      <c r="K148" s="201"/>
      <c r="L148" s="201"/>
      <c r="M148" s="203" t="str">
        <f>IFERROR(VLOOKUP(Tabla1[[#This Row],[Tipo de impacto]],Validación!$S$4:$U$5,3,0),"")</f>
        <v/>
      </c>
      <c r="N148" s="201"/>
      <c r="O148" s="204" t="str">
        <f>IFERROR(VLOOKUP(Tabla1[[#This Row],[Tipo de impacto]],Validación!S:T,2,0),"")</f>
        <v/>
      </c>
      <c r="P148" s="201"/>
      <c r="Q148" s="204" t="str">
        <f>IFERROR(VLOOKUP(Tabla1[[#This Row],[Alcance ]],Validación!$S:$T,2,0),"")</f>
        <v/>
      </c>
      <c r="R148" s="205"/>
      <c r="S148" s="204" t="str">
        <f>IFERROR(VLOOKUP(Tabla1[[#This Row],[Probabilidad]],Validación!$S:$T,2,0),"")</f>
        <v/>
      </c>
      <c r="T148" s="201"/>
      <c r="U148" s="204" t="str">
        <f>IFERROR(VLOOKUP(Tabla1[[#This Row],[Duración]],Validación!$S:$T,2,0),"")</f>
        <v/>
      </c>
      <c r="V148" s="201"/>
      <c r="W148" s="204" t="str">
        <f>IFERROR(VLOOKUP(Tabla1[[#This Row],[Recuperabilidad]],Validación!$S:$T,2,0),"")</f>
        <v/>
      </c>
      <c r="X148" s="201"/>
      <c r="Y148" s="204" t="str">
        <f>IFERROR(VLOOKUP(Tabla1[[#This Row],[Cantidad]],Validación!$S:$T,2,0),"")</f>
        <v/>
      </c>
      <c r="Z148" s="201"/>
      <c r="AA148" s="204" t="str">
        <f>IFERROR(VLOOKUP(Tabla1[[#This Row],[Normatividad]],Validación!$S:$T,2,0),"")</f>
        <v/>
      </c>
      <c r="AB148" s="206" t="str">
        <f>IFERROR(Tabla1[[#This Row],[TI]]*(Tabla1[[#This Row],[A]]*Tabla1[[#This Row],[P]]*Tabla1[[#This Row],[D]]*Tabla1[[#This Row],[R]]*Tabla1[[#This Row],[C]]*Tabla1[[#This Row],[N]]),"")</f>
        <v/>
      </c>
      <c r="AC148"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48" s="207" t="str">
        <f>IFERROR(VLOOKUP(Tabla1[[#This Row],[Aspecto ambiental]],Validación!W:X,2,0),"")</f>
        <v/>
      </c>
      <c r="AE148" s="197" t="s">
        <v>199</v>
      </c>
      <c r="AF148" s="197"/>
      <c r="AG148" s="197"/>
      <c r="AH148" s="197"/>
    </row>
    <row r="149" spans="2:34" ht="18" hidden="1" customHeight="1" x14ac:dyDescent="0.25">
      <c r="B149" s="198" t="str">
        <f>IFERROR(IF(ISBLANK(Tabla1[[#This Row],[Actividad]]),"",$N$7),"ERROR")</f>
        <v/>
      </c>
      <c r="C149" s="199" t="str">
        <f>IFERROR(IF(ISBLANK(Tabla1[[#This Row],[Actividad]]),"",(VLOOKUP(Tabla1[[#This Row],[ID]],Tabla3[[Código único]:[Códigos Sirbe]],4,0))),$G$8)</f>
        <v/>
      </c>
      <c r="D149" s="191" t="str">
        <f>IFERROR(IF(ISBLANK(Tabla1[[#This Row],[Actividad]]),"",($M$7&amp;Tabla1[[#This Row],[Valor]]&amp;Tabla1[[#This Row],[Valor2]]&amp;Tabla1[[#This Row],[Valor3]]&amp;Tabla1[[#This Row],[Valor4]])),"")</f>
        <v/>
      </c>
      <c r="E149" s="200" t="str">
        <f>IFERROR(VLOOKUP(Tabla1[[#This Row],[Actividad]],Validación!AA:AB,2,0),"")</f>
        <v/>
      </c>
      <c r="F149" s="201"/>
      <c r="G149" s="201"/>
      <c r="H149" s="201" t="str">
        <f>IFERROR(VLOOKUP(I149,Validación!W:Y,3,0),"")</f>
        <v/>
      </c>
      <c r="I149" s="201"/>
      <c r="J149" s="202" t="str">
        <f>IFERROR(VLOOKUP(Tabla1[[#This Row],[Impacto ambiental]],Validación!K:N,4,0),"")</f>
        <v/>
      </c>
      <c r="K149" s="201"/>
      <c r="L149" s="201"/>
      <c r="M149" s="203" t="str">
        <f>IFERROR(VLOOKUP(Tabla1[[#This Row],[Tipo de impacto]],Validación!$S$4:$U$5,3,0),"")</f>
        <v/>
      </c>
      <c r="N149" s="201"/>
      <c r="O149" s="204" t="str">
        <f>IFERROR(VLOOKUP(Tabla1[[#This Row],[Tipo de impacto]],Validación!S:T,2,0),"")</f>
        <v/>
      </c>
      <c r="P149" s="201"/>
      <c r="Q149" s="204" t="str">
        <f>IFERROR(VLOOKUP(Tabla1[[#This Row],[Alcance ]],Validación!$S:$T,2,0),"")</f>
        <v/>
      </c>
      <c r="R149" s="205"/>
      <c r="S149" s="204" t="str">
        <f>IFERROR(VLOOKUP(Tabla1[[#This Row],[Probabilidad]],Validación!$S:$T,2,0),"")</f>
        <v/>
      </c>
      <c r="T149" s="201"/>
      <c r="U149" s="204" t="str">
        <f>IFERROR(VLOOKUP(Tabla1[[#This Row],[Duración]],Validación!$S:$T,2,0),"")</f>
        <v/>
      </c>
      <c r="V149" s="201"/>
      <c r="W149" s="204" t="str">
        <f>IFERROR(VLOOKUP(Tabla1[[#This Row],[Recuperabilidad]],Validación!$S:$T,2,0),"")</f>
        <v/>
      </c>
      <c r="X149" s="201"/>
      <c r="Y149" s="204" t="str">
        <f>IFERROR(VLOOKUP(Tabla1[[#This Row],[Cantidad]],Validación!$S:$T,2,0),"")</f>
        <v/>
      </c>
      <c r="Z149" s="201"/>
      <c r="AA149" s="204" t="str">
        <f>IFERROR(VLOOKUP(Tabla1[[#This Row],[Normatividad]],Validación!$S:$T,2,0),"")</f>
        <v/>
      </c>
      <c r="AB149" s="206" t="str">
        <f>IFERROR(Tabla1[[#This Row],[TI]]*(Tabla1[[#This Row],[A]]*Tabla1[[#This Row],[P]]*Tabla1[[#This Row],[D]]*Tabla1[[#This Row],[R]]*Tabla1[[#This Row],[C]]*Tabla1[[#This Row],[N]]),"")</f>
        <v/>
      </c>
      <c r="AC149"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49" s="207" t="str">
        <f>IFERROR(VLOOKUP(Tabla1[[#This Row],[Aspecto ambiental]],Validación!W:X,2,0),"")</f>
        <v/>
      </c>
      <c r="AE149" s="197" t="s">
        <v>199</v>
      </c>
      <c r="AF149" s="197"/>
      <c r="AG149" s="197"/>
      <c r="AH149" s="197"/>
    </row>
    <row r="150" spans="2:34" ht="18" hidden="1" customHeight="1" x14ac:dyDescent="0.25">
      <c r="B150" s="198" t="str">
        <f>IFERROR(IF(ISBLANK(Tabla1[[#This Row],[Actividad]]),"",$N$7),"ERROR")</f>
        <v/>
      </c>
      <c r="C150" s="199" t="str">
        <f>IFERROR(IF(ISBLANK(Tabla1[[#This Row],[Actividad]]),"",(VLOOKUP(Tabla1[[#This Row],[ID]],Tabla3[[Código único]:[Códigos Sirbe]],4,0))),$G$8)</f>
        <v/>
      </c>
      <c r="D150" s="191" t="str">
        <f>IFERROR(IF(ISBLANK(Tabla1[[#This Row],[Actividad]]),"",($M$7&amp;Tabla1[[#This Row],[Valor]]&amp;Tabla1[[#This Row],[Valor2]]&amp;Tabla1[[#This Row],[Valor3]]&amp;Tabla1[[#This Row],[Valor4]])),"")</f>
        <v/>
      </c>
      <c r="E150" s="200" t="str">
        <f>IFERROR(VLOOKUP(Tabla1[[#This Row],[Actividad]],Validación!AA:AB,2,0),"")</f>
        <v/>
      </c>
      <c r="F150" s="201"/>
      <c r="G150" s="201"/>
      <c r="H150" s="201" t="str">
        <f>IFERROR(VLOOKUP(I150,Validación!W:Y,3,0),"")</f>
        <v/>
      </c>
      <c r="I150" s="201"/>
      <c r="J150" s="202" t="str">
        <f>IFERROR(VLOOKUP(Tabla1[[#This Row],[Impacto ambiental]],Validación!K:N,4,0),"")</f>
        <v/>
      </c>
      <c r="K150" s="201"/>
      <c r="L150" s="201"/>
      <c r="M150" s="203" t="str">
        <f>IFERROR(VLOOKUP(Tabla1[[#This Row],[Tipo de impacto]],Validación!$S$4:$U$5,3,0),"")</f>
        <v/>
      </c>
      <c r="N150" s="201"/>
      <c r="O150" s="204" t="str">
        <f>IFERROR(VLOOKUP(Tabla1[[#This Row],[Tipo de impacto]],Validación!S:T,2,0),"")</f>
        <v/>
      </c>
      <c r="P150" s="201"/>
      <c r="Q150" s="204" t="str">
        <f>IFERROR(VLOOKUP(Tabla1[[#This Row],[Alcance ]],Validación!$S:$T,2,0),"")</f>
        <v/>
      </c>
      <c r="R150" s="205"/>
      <c r="S150" s="204" t="str">
        <f>IFERROR(VLOOKUP(Tabla1[[#This Row],[Probabilidad]],Validación!$S:$T,2,0),"")</f>
        <v/>
      </c>
      <c r="T150" s="201"/>
      <c r="U150" s="204" t="str">
        <f>IFERROR(VLOOKUP(Tabla1[[#This Row],[Duración]],Validación!$S:$T,2,0),"")</f>
        <v/>
      </c>
      <c r="V150" s="201"/>
      <c r="W150" s="204" t="str">
        <f>IFERROR(VLOOKUP(Tabla1[[#This Row],[Recuperabilidad]],Validación!$S:$T,2,0),"")</f>
        <v/>
      </c>
      <c r="X150" s="201"/>
      <c r="Y150" s="204" t="str">
        <f>IFERROR(VLOOKUP(Tabla1[[#This Row],[Cantidad]],Validación!$S:$T,2,0),"")</f>
        <v/>
      </c>
      <c r="Z150" s="201"/>
      <c r="AA150" s="204" t="str">
        <f>IFERROR(VLOOKUP(Tabla1[[#This Row],[Normatividad]],Validación!$S:$T,2,0),"")</f>
        <v/>
      </c>
      <c r="AB150" s="206" t="str">
        <f>IFERROR(Tabla1[[#This Row],[TI]]*(Tabla1[[#This Row],[A]]*Tabla1[[#This Row],[P]]*Tabla1[[#This Row],[D]]*Tabla1[[#This Row],[R]]*Tabla1[[#This Row],[C]]*Tabla1[[#This Row],[N]]),"")</f>
        <v/>
      </c>
      <c r="AC150"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50" s="207" t="str">
        <f>IFERROR(VLOOKUP(Tabla1[[#This Row],[Aspecto ambiental]],Validación!W:X,2,0),"")</f>
        <v/>
      </c>
      <c r="AE150" s="197" t="s">
        <v>199</v>
      </c>
      <c r="AF150" s="197"/>
      <c r="AG150" s="197"/>
      <c r="AH150" s="197"/>
    </row>
    <row r="151" spans="2:34" ht="18" hidden="1" customHeight="1" x14ac:dyDescent="0.25">
      <c r="B151" s="198" t="str">
        <f>IFERROR(IF(ISBLANK(Tabla1[[#This Row],[Actividad]]),"",$N$7),"ERROR")</f>
        <v/>
      </c>
      <c r="C151" s="199" t="str">
        <f>IFERROR(IF(ISBLANK(Tabla1[[#This Row],[Actividad]]),"",(VLOOKUP(Tabla1[[#This Row],[ID]],Tabla3[[Código único]:[Códigos Sirbe]],4,0))),$G$8)</f>
        <v/>
      </c>
      <c r="D151" s="191" t="str">
        <f>IFERROR(IF(ISBLANK(Tabla1[[#This Row],[Actividad]]),"",($M$7&amp;Tabla1[[#This Row],[Valor]]&amp;Tabla1[[#This Row],[Valor2]]&amp;Tabla1[[#This Row],[Valor3]]&amp;Tabla1[[#This Row],[Valor4]])),"")</f>
        <v/>
      </c>
      <c r="E151" s="200" t="str">
        <f>IFERROR(VLOOKUP(Tabla1[[#This Row],[Actividad]],Validación!AA:AB,2,0),"")</f>
        <v/>
      </c>
      <c r="F151" s="201"/>
      <c r="G151" s="201"/>
      <c r="H151" s="201" t="str">
        <f>IFERROR(VLOOKUP(I151,Validación!W:Y,3,0),"")</f>
        <v/>
      </c>
      <c r="I151" s="201"/>
      <c r="J151" s="202" t="str">
        <f>IFERROR(VLOOKUP(Tabla1[[#This Row],[Impacto ambiental]],Validación!K:N,4,0),"")</f>
        <v/>
      </c>
      <c r="K151" s="201"/>
      <c r="L151" s="201"/>
      <c r="M151" s="203" t="str">
        <f>IFERROR(VLOOKUP(Tabla1[[#This Row],[Tipo de impacto]],Validación!$S$4:$U$5,3,0),"")</f>
        <v/>
      </c>
      <c r="N151" s="201"/>
      <c r="O151" s="204" t="str">
        <f>IFERROR(VLOOKUP(Tabla1[[#This Row],[Tipo de impacto]],Validación!S:T,2,0),"")</f>
        <v/>
      </c>
      <c r="P151" s="201"/>
      <c r="Q151" s="204" t="str">
        <f>IFERROR(VLOOKUP(Tabla1[[#This Row],[Alcance ]],Validación!$S:$T,2,0),"")</f>
        <v/>
      </c>
      <c r="R151" s="205"/>
      <c r="S151" s="204" t="str">
        <f>IFERROR(VLOOKUP(Tabla1[[#This Row],[Probabilidad]],Validación!$S:$T,2,0),"")</f>
        <v/>
      </c>
      <c r="T151" s="201"/>
      <c r="U151" s="204" t="str">
        <f>IFERROR(VLOOKUP(Tabla1[[#This Row],[Duración]],Validación!$S:$T,2,0),"")</f>
        <v/>
      </c>
      <c r="V151" s="201"/>
      <c r="W151" s="204" t="str">
        <f>IFERROR(VLOOKUP(Tabla1[[#This Row],[Recuperabilidad]],Validación!$S:$T,2,0),"")</f>
        <v/>
      </c>
      <c r="X151" s="201"/>
      <c r="Y151" s="204" t="str">
        <f>IFERROR(VLOOKUP(Tabla1[[#This Row],[Cantidad]],Validación!$S:$T,2,0),"")</f>
        <v/>
      </c>
      <c r="Z151" s="201"/>
      <c r="AA151" s="204" t="str">
        <f>IFERROR(VLOOKUP(Tabla1[[#This Row],[Normatividad]],Validación!$S:$T,2,0),"")</f>
        <v/>
      </c>
      <c r="AB151" s="206" t="str">
        <f>IFERROR(Tabla1[[#This Row],[TI]]*(Tabla1[[#This Row],[A]]*Tabla1[[#This Row],[P]]*Tabla1[[#This Row],[D]]*Tabla1[[#This Row],[R]]*Tabla1[[#This Row],[C]]*Tabla1[[#This Row],[N]]),"")</f>
        <v/>
      </c>
      <c r="AC151"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51" s="207" t="str">
        <f>IFERROR(VLOOKUP(Tabla1[[#This Row],[Aspecto ambiental]],Validación!W:X,2,0),"")</f>
        <v/>
      </c>
      <c r="AE151" s="197" t="s">
        <v>199</v>
      </c>
      <c r="AF151" s="197"/>
      <c r="AG151" s="197"/>
      <c r="AH151" s="197"/>
    </row>
    <row r="152" spans="2:34" ht="18" hidden="1" customHeight="1" x14ac:dyDescent="0.25">
      <c r="B152" s="198" t="str">
        <f>IFERROR(IF(ISBLANK(Tabla1[[#This Row],[Actividad]]),"",$N$7),"ERROR")</f>
        <v/>
      </c>
      <c r="C152" s="199" t="str">
        <f>IFERROR(IF(ISBLANK(Tabla1[[#This Row],[Actividad]]),"",(VLOOKUP(Tabla1[[#This Row],[ID]],Tabla3[[Código único]:[Códigos Sirbe]],4,0))),$G$8)</f>
        <v/>
      </c>
      <c r="D152" s="191" t="str">
        <f>IFERROR(IF(ISBLANK(Tabla1[[#This Row],[Actividad]]),"",($M$7&amp;Tabla1[[#This Row],[Valor]]&amp;Tabla1[[#This Row],[Valor2]]&amp;Tabla1[[#This Row],[Valor3]]&amp;Tabla1[[#This Row],[Valor4]])),"")</f>
        <v/>
      </c>
      <c r="E152" s="200" t="str">
        <f>IFERROR(VLOOKUP(Tabla1[[#This Row],[Actividad]],Validación!AA:AB,2,0),"")</f>
        <v/>
      </c>
      <c r="F152" s="201"/>
      <c r="G152" s="201"/>
      <c r="H152" s="201" t="str">
        <f>IFERROR(VLOOKUP(I152,Validación!W:Y,3,0),"")</f>
        <v/>
      </c>
      <c r="I152" s="201"/>
      <c r="J152" s="202" t="str">
        <f>IFERROR(VLOOKUP(Tabla1[[#This Row],[Impacto ambiental]],Validación!K:N,4,0),"")</f>
        <v/>
      </c>
      <c r="K152" s="201"/>
      <c r="L152" s="201"/>
      <c r="M152" s="203" t="str">
        <f>IFERROR(VLOOKUP(Tabla1[[#This Row],[Tipo de impacto]],Validación!$S$4:$U$5,3,0),"")</f>
        <v/>
      </c>
      <c r="N152" s="201"/>
      <c r="O152" s="204" t="str">
        <f>IFERROR(VLOOKUP(Tabla1[[#This Row],[Tipo de impacto]],Validación!S:T,2,0),"")</f>
        <v/>
      </c>
      <c r="P152" s="201"/>
      <c r="Q152" s="204" t="str">
        <f>IFERROR(VLOOKUP(Tabla1[[#This Row],[Alcance ]],Validación!$S:$T,2,0),"")</f>
        <v/>
      </c>
      <c r="R152" s="205"/>
      <c r="S152" s="204" t="str">
        <f>IFERROR(VLOOKUP(Tabla1[[#This Row],[Probabilidad]],Validación!$S:$T,2,0),"")</f>
        <v/>
      </c>
      <c r="T152" s="201"/>
      <c r="U152" s="204" t="str">
        <f>IFERROR(VLOOKUP(Tabla1[[#This Row],[Duración]],Validación!$S:$T,2,0),"")</f>
        <v/>
      </c>
      <c r="V152" s="201"/>
      <c r="W152" s="204" t="str">
        <f>IFERROR(VLOOKUP(Tabla1[[#This Row],[Recuperabilidad]],Validación!$S:$T,2,0),"")</f>
        <v/>
      </c>
      <c r="X152" s="201"/>
      <c r="Y152" s="204" t="str">
        <f>IFERROR(VLOOKUP(Tabla1[[#This Row],[Cantidad]],Validación!$S:$T,2,0),"")</f>
        <v/>
      </c>
      <c r="Z152" s="201"/>
      <c r="AA152" s="204" t="str">
        <f>IFERROR(VLOOKUP(Tabla1[[#This Row],[Normatividad]],Validación!$S:$T,2,0),"")</f>
        <v/>
      </c>
      <c r="AB152" s="206" t="str">
        <f>IFERROR(Tabla1[[#This Row],[TI]]*(Tabla1[[#This Row],[A]]*Tabla1[[#This Row],[P]]*Tabla1[[#This Row],[D]]*Tabla1[[#This Row],[R]]*Tabla1[[#This Row],[C]]*Tabla1[[#This Row],[N]]),"")</f>
        <v/>
      </c>
      <c r="AC152"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52" s="207" t="str">
        <f>IFERROR(VLOOKUP(Tabla1[[#This Row],[Aspecto ambiental]],Validación!W:X,2,0),"")</f>
        <v/>
      </c>
      <c r="AE152" s="197" t="s">
        <v>199</v>
      </c>
      <c r="AF152" s="197"/>
      <c r="AG152" s="197"/>
      <c r="AH152" s="197"/>
    </row>
    <row r="153" spans="2:34" ht="18" hidden="1" customHeight="1" x14ac:dyDescent="0.25">
      <c r="B153" s="198" t="str">
        <f>IFERROR(IF(ISBLANK(Tabla1[[#This Row],[Actividad]]),"",$N$7),"ERROR")</f>
        <v/>
      </c>
      <c r="C153" s="199" t="str">
        <f>IFERROR(IF(ISBLANK(Tabla1[[#This Row],[Actividad]]),"",(VLOOKUP(Tabla1[[#This Row],[ID]],Tabla3[[Código único]:[Códigos Sirbe]],4,0))),$G$8)</f>
        <v/>
      </c>
      <c r="D153" s="191" t="str">
        <f>IFERROR(IF(ISBLANK(Tabla1[[#This Row],[Actividad]]),"",($M$7&amp;Tabla1[[#This Row],[Valor]]&amp;Tabla1[[#This Row],[Valor2]]&amp;Tabla1[[#This Row],[Valor3]]&amp;Tabla1[[#This Row],[Valor4]])),"")</f>
        <v/>
      </c>
      <c r="E153" s="200" t="str">
        <f>IFERROR(VLOOKUP(Tabla1[[#This Row],[Actividad]],Validación!AA:AB,2,0),"")</f>
        <v/>
      </c>
      <c r="F153" s="201"/>
      <c r="G153" s="201"/>
      <c r="H153" s="201" t="str">
        <f>IFERROR(VLOOKUP(I153,Validación!W:Y,3,0),"")</f>
        <v/>
      </c>
      <c r="I153" s="201"/>
      <c r="J153" s="202" t="str">
        <f>IFERROR(VLOOKUP(Tabla1[[#This Row],[Impacto ambiental]],Validación!K:N,4,0),"")</f>
        <v/>
      </c>
      <c r="K153" s="201"/>
      <c r="L153" s="201"/>
      <c r="M153" s="203" t="str">
        <f>IFERROR(VLOOKUP(Tabla1[[#This Row],[Tipo de impacto]],Validación!$S$4:$U$5,3,0),"")</f>
        <v/>
      </c>
      <c r="N153" s="201"/>
      <c r="O153" s="204" t="str">
        <f>IFERROR(VLOOKUP(Tabla1[[#This Row],[Tipo de impacto]],Validación!S:T,2,0),"")</f>
        <v/>
      </c>
      <c r="P153" s="201"/>
      <c r="Q153" s="204" t="str">
        <f>IFERROR(VLOOKUP(Tabla1[[#This Row],[Alcance ]],Validación!$S:$T,2,0),"")</f>
        <v/>
      </c>
      <c r="R153" s="205"/>
      <c r="S153" s="204" t="str">
        <f>IFERROR(VLOOKUP(Tabla1[[#This Row],[Probabilidad]],Validación!$S:$T,2,0),"")</f>
        <v/>
      </c>
      <c r="T153" s="201"/>
      <c r="U153" s="204" t="str">
        <f>IFERROR(VLOOKUP(Tabla1[[#This Row],[Duración]],Validación!$S:$T,2,0),"")</f>
        <v/>
      </c>
      <c r="V153" s="201"/>
      <c r="W153" s="204" t="str">
        <f>IFERROR(VLOOKUP(Tabla1[[#This Row],[Recuperabilidad]],Validación!$S:$T,2,0),"")</f>
        <v/>
      </c>
      <c r="X153" s="201"/>
      <c r="Y153" s="204" t="str">
        <f>IFERROR(VLOOKUP(Tabla1[[#This Row],[Cantidad]],Validación!$S:$T,2,0),"")</f>
        <v/>
      </c>
      <c r="Z153" s="201"/>
      <c r="AA153" s="204" t="str">
        <f>IFERROR(VLOOKUP(Tabla1[[#This Row],[Normatividad]],Validación!$S:$T,2,0),"")</f>
        <v/>
      </c>
      <c r="AB153" s="206" t="str">
        <f>IFERROR(Tabla1[[#This Row],[TI]]*(Tabla1[[#This Row],[A]]*Tabla1[[#This Row],[P]]*Tabla1[[#This Row],[D]]*Tabla1[[#This Row],[R]]*Tabla1[[#This Row],[C]]*Tabla1[[#This Row],[N]]),"")</f>
        <v/>
      </c>
      <c r="AC153"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53" s="207" t="str">
        <f>IFERROR(VLOOKUP(Tabla1[[#This Row],[Aspecto ambiental]],Validación!W:X,2,0),"")</f>
        <v/>
      </c>
      <c r="AE153" s="197" t="s">
        <v>199</v>
      </c>
      <c r="AF153" s="197"/>
      <c r="AG153" s="197"/>
      <c r="AH153" s="197"/>
    </row>
    <row r="154" spans="2:34" ht="18" hidden="1" customHeight="1" x14ac:dyDescent="0.25">
      <c r="B154" s="198" t="str">
        <f>IFERROR(IF(ISBLANK(Tabla1[[#This Row],[Actividad]]),"",$N$7),"ERROR")</f>
        <v/>
      </c>
      <c r="C154" s="199" t="str">
        <f>IFERROR(IF(ISBLANK(Tabla1[[#This Row],[Actividad]]),"",(VLOOKUP(Tabla1[[#This Row],[ID]],Tabla3[[Código único]:[Códigos Sirbe]],4,0))),$G$8)</f>
        <v/>
      </c>
      <c r="D154" s="191" t="str">
        <f>IFERROR(IF(ISBLANK(Tabla1[[#This Row],[Actividad]]),"",($M$7&amp;Tabla1[[#This Row],[Valor]]&amp;Tabla1[[#This Row],[Valor2]]&amp;Tabla1[[#This Row],[Valor3]]&amp;Tabla1[[#This Row],[Valor4]])),"")</f>
        <v/>
      </c>
      <c r="E154" s="200" t="str">
        <f>IFERROR(VLOOKUP(Tabla1[[#This Row],[Actividad]],Validación!AA:AB,2,0),"")</f>
        <v/>
      </c>
      <c r="F154" s="201"/>
      <c r="G154" s="201"/>
      <c r="H154" s="201" t="str">
        <f>IFERROR(VLOOKUP(I154,Validación!W:Y,3,0),"")</f>
        <v/>
      </c>
      <c r="I154" s="201"/>
      <c r="J154" s="202" t="str">
        <f>IFERROR(VLOOKUP(Tabla1[[#This Row],[Impacto ambiental]],Validación!K:N,4,0),"")</f>
        <v/>
      </c>
      <c r="K154" s="201"/>
      <c r="L154" s="201"/>
      <c r="M154" s="203" t="str">
        <f>IFERROR(VLOOKUP(Tabla1[[#This Row],[Tipo de impacto]],Validación!$S$4:$U$5,3,0),"")</f>
        <v/>
      </c>
      <c r="N154" s="201"/>
      <c r="O154" s="204" t="str">
        <f>IFERROR(VLOOKUP(Tabla1[[#This Row],[Tipo de impacto]],Validación!S:T,2,0),"")</f>
        <v/>
      </c>
      <c r="P154" s="201"/>
      <c r="Q154" s="204" t="str">
        <f>IFERROR(VLOOKUP(Tabla1[[#This Row],[Alcance ]],Validación!$S:$T,2,0),"")</f>
        <v/>
      </c>
      <c r="R154" s="205"/>
      <c r="S154" s="204" t="str">
        <f>IFERROR(VLOOKUP(Tabla1[[#This Row],[Probabilidad]],Validación!$S:$T,2,0),"")</f>
        <v/>
      </c>
      <c r="T154" s="201"/>
      <c r="U154" s="204" t="str">
        <f>IFERROR(VLOOKUP(Tabla1[[#This Row],[Duración]],Validación!$S:$T,2,0),"")</f>
        <v/>
      </c>
      <c r="V154" s="201"/>
      <c r="W154" s="204" t="str">
        <f>IFERROR(VLOOKUP(Tabla1[[#This Row],[Recuperabilidad]],Validación!$S:$T,2,0),"")</f>
        <v/>
      </c>
      <c r="X154" s="201"/>
      <c r="Y154" s="204" t="str">
        <f>IFERROR(VLOOKUP(Tabla1[[#This Row],[Cantidad]],Validación!$S:$T,2,0),"")</f>
        <v/>
      </c>
      <c r="Z154" s="201"/>
      <c r="AA154" s="204" t="str">
        <f>IFERROR(VLOOKUP(Tabla1[[#This Row],[Normatividad]],Validación!$S:$T,2,0),"")</f>
        <v/>
      </c>
      <c r="AB154" s="206" t="str">
        <f>IFERROR(Tabla1[[#This Row],[TI]]*(Tabla1[[#This Row],[A]]*Tabla1[[#This Row],[P]]*Tabla1[[#This Row],[D]]*Tabla1[[#This Row],[R]]*Tabla1[[#This Row],[C]]*Tabla1[[#This Row],[N]]),"")</f>
        <v/>
      </c>
      <c r="AC154"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54" s="207" t="str">
        <f>IFERROR(VLOOKUP(Tabla1[[#This Row],[Aspecto ambiental]],Validación!W:X,2,0),"")</f>
        <v/>
      </c>
      <c r="AE154" s="197" t="s">
        <v>199</v>
      </c>
      <c r="AF154" s="197"/>
      <c r="AG154" s="197"/>
      <c r="AH154" s="197"/>
    </row>
    <row r="155" spans="2:34" ht="18" hidden="1" customHeight="1" x14ac:dyDescent="0.25">
      <c r="B155" s="198" t="str">
        <f>IFERROR(IF(ISBLANK(Tabla1[[#This Row],[Actividad]]),"",$N$7),"ERROR")</f>
        <v/>
      </c>
      <c r="C155" s="199" t="str">
        <f>IFERROR(IF(ISBLANK(Tabla1[[#This Row],[Actividad]]),"",(VLOOKUP(Tabla1[[#This Row],[ID]],Tabla3[[Código único]:[Códigos Sirbe]],4,0))),$G$8)</f>
        <v/>
      </c>
      <c r="D155" s="191" t="str">
        <f>IFERROR(IF(ISBLANK(Tabla1[[#This Row],[Actividad]]),"",($M$7&amp;Tabla1[[#This Row],[Valor]]&amp;Tabla1[[#This Row],[Valor2]]&amp;Tabla1[[#This Row],[Valor3]]&amp;Tabla1[[#This Row],[Valor4]])),"")</f>
        <v/>
      </c>
      <c r="E155" s="200" t="str">
        <f>IFERROR(VLOOKUP(Tabla1[[#This Row],[Actividad]],Validación!AA:AB,2,0),"")</f>
        <v/>
      </c>
      <c r="F155" s="201"/>
      <c r="G155" s="201"/>
      <c r="H155" s="201" t="str">
        <f>IFERROR(VLOOKUP(I155,Validación!W:Y,3,0),"")</f>
        <v/>
      </c>
      <c r="I155" s="201"/>
      <c r="J155" s="202" t="str">
        <f>IFERROR(VLOOKUP(Tabla1[[#This Row],[Impacto ambiental]],Validación!K:N,4,0),"")</f>
        <v/>
      </c>
      <c r="K155" s="201"/>
      <c r="L155" s="201"/>
      <c r="M155" s="203" t="str">
        <f>IFERROR(VLOOKUP(Tabla1[[#This Row],[Tipo de impacto]],Validación!$S$4:$U$5,3,0),"")</f>
        <v/>
      </c>
      <c r="N155" s="201"/>
      <c r="O155" s="204" t="str">
        <f>IFERROR(VLOOKUP(Tabla1[[#This Row],[Tipo de impacto]],Validación!S:T,2,0),"")</f>
        <v/>
      </c>
      <c r="P155" s="201"/>
      <c r="Q155" s="204" t="str">
        <f>IFERROR(VLOOKUP(Tabla1[[#This Row],[Alcance ]],Validación!$S:$T,2,0),"")</f>
        <v/>
      </c>
      <c r="R155" s="205"/>
      <c r="S155" s="204" t="str">
        <f>IFERROR(VLOOKUP(Tabla1[[#This Row],[Probabilidad]],Validación!$S:$T,2,0),"")</f>
        <v/>
      </c>
      <c r="T155" s="201"/>
      <c r="U155" s="204" t="str">
        <f>IFERROR(VLOOKUP(Tabla1[[#This Row],[Duración]],Validación!$S:$T,2,0),"")</f>
        <v/>
      </c>
      <c r="V155" s="201"/>
      <c r="W155" s="204" t="str">
        <f>IFERROR(VLOOKUP(Tabla1[[#This Row],[Recuperabilidad]],Validación!$S:$T,2,0),"")</f>
        <v/>
      </c>
      <c r="X155" s="201"/>
      <c r="Y155" s="204" t="str">
        <f>IFERROR(VLOOKUP(Tabla1[[#This Row],[Cantidad]],Validación!$S:$T,2,0),"")</f>
        <v/>
      </c>
      <c r="Z155" s="201"/>
      <c r="AA155" s="204" t="str">
        <f>IFERROR(VLOOKUP(Tabla1[[#This Row],[Normatividad]],Validación!$S:$T,2,0),"")</f>
        <v/>
      </c>
      <c r="AB155" s="206" t="str">
        <f>IFERROR(Tabla1[[#This Row],[TI]]*(Tabla1[[#This Row],[A]]*Tabla1[[#This Row],[P]]*Tabla1[[#This Row],[D]]*Tabla1[[#This Row],[R]]*Tabla1[[#This Row],[C]]*Tabla1[[#This Row],[N]]),"")</f>
        <v/>
      </c>
      <c r="AC155"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55" s="207" t="str">
        <f>IFERROR(VLOOKUP(Tabla1[[#This Row],[Aspecto ambiental]],Validación!W:X,2,0),"")</f>
        <v/>
      </c>
      <c r="AE155" s="197" t="s">
        <v>199</v>
      </c>
      <c r="AF155" s="197"/>
      <c r="AG155" s="197"/>
      <c r="AH155" s="197"/>
    </row>
    <row r="156" spans="2:34" ht="18" hidden="1" customHeight="1" x14ac:dyDescent="0.25">
      <c r="B156" s="198" t="str">
        <f>IFERROR(IF(ISBLANK(Tabla1[[#This Row],[Actividad]]),"",$N$7),"ERROR")</f>
        <v/>
      </c>
      <c r="C156" s="199" t="str">
        <f>IFERROR(IF(ISBLANK(Tabla1[[#This Row],[Actividad]]),"",(VLOOKUP(Tabla1[[#This Row],[ID]],Tabla3[[Código único]:[Códigos Sirbe]],4,0))),$G$8)</f>
        <v/>
      </c>
      <c r="D156" s="191" t="str">
        <f>IFERROR(IF(ISBLANK(Tabla1[[#This Row],[Actividad]]),"",($M$7&amp;Tabla1[[#This Row],[Valor]]&amp;Tabla1[[#This Row],[Valor2]]&amp;Tabla1[[#This Row],[Valor3]]&amp;Tabla1[[#This Row],[Valor4]])),"")</f>
        <v/>
      </c>
      <c r="E156" s="200" t="str">
        <f>IFERROR(VLOOKUP(Tabla1[[#This Row],[Actividad]],Validación!AA:AB,2,0),"")</f>
        <v/>
      </c>
      <c r="F156" s="201"/>
      <c r="G156" s="201"/>
      <c r="H156" s="201" t="str">
        <f>IFERROR(VLOOKUP(I156,Validación!W:Y,3,0),"")</f>
        <v/>
      </c>
      <c r="I156" s="201"/>
      <c r="J156" s="202" t="str">
        <f>IFERROR(VLOOKUP(Tabla1[[#This Row],[Impacto ambiental]],Validación!K:N,4,0),"")</f>
        <v/>
      </c>
      <c r="K156" s="201"/>
      <c r="L156" s="201"/>
      <c r="M156" s="203" t="str">
        <f>IFERROR(VLOOKUP(Tabla1[[#This Row],[Tipo de impacto]],Validación!$S$4:$U$5,3,0),"")</f>
        <v/>
      </c>
      <c r="N156" s="201"/>
      <c r="O156" s="204" t="str">
        <f>IFERROR(VLOOKUP(Tabla1[[#This Row],[Tipo de impacto]],Validación!S:T,2,0),"")</f>
        <v/>
      </c>
      <c r="P156" s="201"/>
      <c r="Q156" s="204" t="str">
        <f>IFERROR(VLOOKUP(Tabla1[[#This Row],[Alcance ]],Validación!$S:$T,2,0),"")</f>
        <v/>
      </c>
      <c r="R156" s="205"/>
      <c r="S156" s="204" t="str">
        <f>IFERROR(VLOOKUP(Tabla1[[#This Row],[Probabilidad]],Validación!$S:$T,2,0),"")</f>
        <v/>
      </c>
      <c r="T156" s="201"/>
      <c r="U156" s="204" t="str">
        <f>IFERROR(VLOOKUP(Tabla1[[#This Row],[Duración]],Validación!$S:$T,2,0),"")</f>
        <v/>
      </c>
      <c r="V156" s="201"/>
      <c r="W156" s="204" t="str">
        <f>IFERROR(VLOOKUP(Tabla1[[#This Row],[Recuperabilidad]],Validación!$S:$T,2,0),"")</f>
        <v/>
      </c>
      <c r="X156" s="201"/>
      <c r="Y156" s="204" t="str">
        <f>IFERROR(VLOOKUP(Tabla1[[#This Row],[Cantidad]],Validación!$S:$T,2,0),"")</f>
        <v/>
      </c>
      <c r="Z156" s="201"/>
      <c r="AA156" s="204" t="str">
        <f>IFERROR(VLOOKUP(Tabla1[[#This Row],[Normatividad]],Validación!$S:$T,2,0),"")</f>
        <v/>
      </c>
      <c r="AB156" s="206" t="str">
        <f>IFERROR(Tabla1[[#This Row],[TI]]*(Tabla1[[#This Row],[A]]*Tabla1[[#This Row],[P]]*Tabla1[[#This Row],[D]]*Tabla1[[#This Row],[R]]*Tabla1[[#This Row],[C]]*Tabla1[[#This Row],[N]]),"")</f>
        <v/>
      </c>
      <c r="AC156"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56" s="207" t="str">
        <f>IFERROR(VLOOKUP(Tabla1[[#This Row],[Aspecto ambiental]],Validación!W:X,2,0),"")</f>
        <v/>
      </c>
      <c r="AE156" s="197" t="s">
        <v>199</v>
      </c>
      <c r="AF156" s="197"/>
      <c r="AG156" s="197"/>
      <c r="AH156" s="197"/>
    </row>
    <row r="157" spans="2:34" ht="18" hidden="1" customHeight="1" x14ac:dyDescent="0.25">
      <c r="B157" s="198" t="str">
        <f>IFERROR(IF(ISBLANK(Tabla1[[#This Row],[Actividad]]),"",$N$7),"ERROR")</f>
        <v/>
      </c>
      <c r="C157" s="199" t="str">
        <f>IFERROR(IF(ISBLANK(Tabla1[[#This Row],[Actividad]]),"",(VLOOKUP(Tabla1[[#This Row],[ID]],Tabla3[[Código único]:[Códigos Sirbe]],4,0))),$G$8)</f>
        <v/>
      </c>
      <c r="D157" s="191" t="str">
        <f>IFERROR(IF(ISBLANK(Tabla1[[#This Row],[Actividad]]),"",($M$7&amp;Tabla1[[#This Row],[Valor]]&amp;Tabla1[[#This Row],[Valor2]]&amp;Tabla1[[#This Row],[Valor3]]&amp;Tabla1[[#This Row],[Valor4]])),"")</f>
        <v/>
      </c>
      <c r="E157" s="200" t="str">
        <f>IFERROR(VLOOKUP(Tabla1[[#This Row],[Actividad]],Validación!AA:AB,2,0),"")</f>
        <v/>
      </c>
      <c r="F157" s="201"/>
      <c r="G157" s="201"/>
      <c r="H157" s="201" t="str">
        <f>IFERROR(VLOOKUP(I157,Validación!W:Y,3,0),"")</f>
        <v/>
      </c>
      <c r="I157" s="201"/>
      <c r="J157" s="202" t="str">
        <f>IFERROR(VLOOKUP(Tabla1[[#This Row],[Impacto ambiental]],Validación!K:N,4,0),"")</f>
        <v/>
      </c>
      <c r="K157" s="201"/>
      <c r="L157" s="201"/>
      <c r="M157" s="203" t="str">
        <f>IFERROR(VLOOKUP(Tabla1[[#This Row],[Tipo de impacto]],Validación!$S$4:$U$5,3,0),"")</f>
        <v/>
      </c>
      <c r="N157" s="201"/>
      <c r="O157" s="204" t="str">
        <f>IFERROR(VLOOKUP(Tabla1[[#This Row],[Tipo de impacto]],Validación!S:T,2,0),"")</f>
        <v/>
      </c>
      <c r="P157" s="201"/>
      <c r="Q157" s="204" t="str">
        <f>IFERROR(VLOOKUP(Tabla1[[#This Row],[Alcance ]],Validación!$S:$T,2,0),"")</f>
        <v/>
      </c>
      <c r="R157" s="205"/>
      <c r="S157" s="204" t="str">
        <f>IFERROR(VLOOKUP(Tabla1[[#This Row],[Probabilidad]],Validación!$S:$T,2,0),"")</f>
        <v/>
      </c>
      <c r="T157" s="201"/>
      <c r="U157" s="204" t="str">
        <f>IFERROR(VLOOKUP(Tabla1[[#This Row],[Duración]],Validación!$S:$T,2,0),"")</f>
        <v/>
      </c>
      <c r="V157" s="201"/>
      <c r="W157" s="204" t="str">
        <f>IFERROR(VLOOKUP(Tabla1[[#This Row],[Recuperabilidad]],Validación!$S:$T,2,0),"")</f>
        <v/>
      </c>
      <c r="X157" s="201"/>
      <c r="Y157" s="204" t="str">
        <f>IFERROR(VLOOKUP(Tabla1[[#This Row],[Cantidad]],Validación!$S:$T,2,0),"")</f>
        <v/>
      </c>
      <c r="Z157" s="201"/>
      <c r="AA157" s="204" t="str">
        <f>IFERROR(VLOOKUP(Tabla1[[#This Row],[Normatividad]],Validación!$S:$T,2,0),"")</f>
        <v/>
      </c>
      <c r="AB157" s="206" t="str">
        <f>IFERROR(Tabla1[[#This Row],[TI]]*(Tabla1[[#This Row],[A]]*Tabla1[[#This Row],[P]]*Tabla1[[#This Row],[D]]*Tabla1[[#This Row],[R]]*Tabla1[[#This Row],[C]]*Tabla1[[#This Row],[N]]),"")</f>
        <v/>
      </c>
      <c r="AC157"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57" s="207" t="str">
        <f>IFERROR(VLOOKUP(Tabla1[[#This Row],[Aspecto ambiental]],Validación!W:X,2,0),"")</f>
        <v/>
      </c>
      <c r="AE157" s="197" t="s">
        <v>199</v>
      </c>
      <c r="AF157" s="197"/>
      <c r="AG157" s="197"/>
      <c r="AH157" s="197"/>
    </row>
    <row r="158" spans="2:34" ht="18" hidden="1" customHeight="1" x14ac:dyDescent="0.25">
      <c r="B158" s="198" t="str">
        <f>IFERROR(IF(ISBLANK(Tabla1[[#This Row],[Actividad]]),"",$N$7),"ERROR")</f>
        <v/>
      </c>
      <c r="C158" s="199" t="str">
        <f>IFERROR(IF(ISBLANK(Tabla1[[#This Row],[Actividad]]),"",(VLOOKUP(Tabla1[[#This Row],[ID]],Tabla3[[Código único]:[Códigos Sirbe]],4,0))),$G$8)</f>
        <v/>
      </c>
      <c r="D158" s="191" t="str">
        <f>IFERROR(IF(ISBLANK(Tabla1[[#This Row],[Actividad]]),"",($M$7&amp;Tabla1[[#This Row],[Valor]]&amp;Tabla1[[#This Row],[Valor2]]&amp;Tabla1[[#This Row],[Valor3]]&amp;Tabla1[[#This Row],[Valor4]])),"")</f>
        <v/>
      </c>
      <c r="E158" s="200" t="str">
        <f>IFERROR(VLOOKUP(Tabla1[[#This Row],[Actividad]],Validación!AA:AB,2,0),"")</f>
        <v/>
      </c>
      <c r="F158" s="201"/>
      <c r="G158" s="201"/>
      <c r="H158" s="201" t="str">
        <f>IFERROR(VLOOKUP(I158,Validación!W:Y,3,0),"")</f>
        <v/>
      </c>
      <c r="I158" s="201"/>
      <c r="J158" s="202" t="str">
        <f>IFERROR(VLOOKUP(Tabla1[[#This Row],[Impacto ambiental]],Validación!K:N,4,0),"")</f>
        <v/>
      </c>
      <c r="K158" s="201"/>
      <c r="L158" s="201"/>
      <c r="M158" s="203" t="str">
        <f>IFERROR(VLOOKUP(Tabla1[[#This Row],[Tipo de impacto]],Validación!$S$4:$U$5,3,0),"")</f>
        <v/>
      </c>
      <c r="N158" s="201"/>
      <c r="O158" s="204" t="str">
        <f>IFERROR(VLOOKUP(Tabla1[[#This Row],[Tipo de impacto]],Validación!S:T,2,0),"")</f>
        <v/>
      </c>
      <c r="P158" s="201"/>
      <c r="Q158" s="204" t="str">
        <f>IFERROR(VLOOKUP(Tabla1[[#This Row],[Alcance ]],Validación!$S:$T,2,0),"")</f>
        <v/>
      </c>
      <c r="R158" s="205"/>
      <c r="S158" s="204" t="str">
        <f>IFERROR(VLOOKUP(Tabla1[[#This Row],[Probabilidad]],Validación!$S:$T,2,0),"")</f>
        <v/>
      </c>
      <c r="T158" s="201"/>
      <c r="U158" s="204" t="str">
        <f>IFERROR(VLOOKUP(Tabla1[[#This Row],[Duración]],Validación!$S:$T,2,0),"")</f>
        <v/>
      </c>
      <c r="V158" s="201"/>
      <c r="W158" s="204" t="str">
        <f>IFERROR(VLOOKUP(Tabla1[[#This Row],[Recuperabilidad]],Validación!$S:$T,2,0),"")</f>
        <v/>
      </c>
      <c r="X158" s="201"/>
      <c r="Y158" s="204" t="str">
        <f>IFERROR(VLOOKUP(Tabla1[[#This Row],[Cantidad]],Validación!$S:$T,2,0),"")</f>
        <v/>
      </c>
      <c r="Z158" s="201"/>
      <c r="AA158" s="204" t="str">
        <f>IFERROR(VLOOKUP(Tabla1[[#This Row],[Normatividad]],Validación!$S:$T,2,0),"")</f>
        <v/>
      </c>
      <c r="AB158" s="206" t="str">
        <f>IFERROR(Tabla1[[#This Row],[TI]]*(Tabla1[[#This Row],[A]]*Tabla1[[#This Row],[P]]*Tabla1[[#This Row],[D]]*Tabla1[[#This Row],[R]]*Tabla1[[#This Row],[C]]*Tabla1[[#This Row],[N]]),"")</f>
        <v/>
      </c>
      <c r="AC158"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58" s="207" t="str">
        <f>IFERROR(VLOOKUP(Tabla1[[#This Row],[Aspecto ambiental]],Validación!W:X,2,0),"")</f>
        <v/>
      </c>
      <c r="AE158" s="197" t="s">
        <v>199</v>
      </c>
      <c r="AF158" s="197"/>
      <c r="AG158" s="197"/>
      <c r="AH158" s="197"/>
    </row>
    <row r="159" spans="2:34" ht="18" hidden="1" customHeight="1" x14ac:dyDescent="0.25">
      <c r="B159" s="198" t="str">
        <f>IFERROR(IF(ISBLANK(Tabla1[[#This Row],[Actividad]]),"",$N$7),"ERROR")</f>
        <v/>
      </c>
      <c r="C159" s="199" t="str">
        <f>IFERROR(IF(ISBLANK(Tabla1[[#This Row],[Actividad]]),"",(VLOOKUP(Tabla1[[#This Row],[ID]],Tabla3[[Código único]:[Códigos Sirbe]],4,0))),$G$8)</f>
        <v/>
      </c>
      <c r="D159" s="191" t="str">
        <f>IFERROR(IF(ISBLANK(Tabla1[[#This Row],[Actividad]]),"",($M$7&amp;Tabla1[[#This Row],[Valor]]&amp;Tabla1[[#This Row],[Valor2]]&amp;Tabla1[[#This Row],[Valor3]]&amp;Tabla1[[#This Row],[Valor4]])),"")</f>
        <v/>
      </c>
      <c r="E159" s="200" t="str">
        <f>IFERROR(VLOOKUP(Tabla1[[#This Row],[Actividad]],Validación!AA:AB,2,0),"")</f>
        <v/>
      </c>
      <c r="F159" s="201"/>
      <c r="G159" s="201"/>
      <c r="H159" s="201" t="str">
        <f>IFERROR(VLOOKUP(I159,Validación!W:Y,3,0),"")</f>
        <v/>
      </c>
      <c r="I159" s="201"/>
      <c r="J159" s="202" t="str">
        <f>IFERROR(VLOOKUP(Tabla1[[#This Row],[Impacto ambiental]],Validación!K:N,4,0),"")</f>
        <v/>
      </c>
      <c r="K159" s="201"/>
      <c r="L159" s="201"/>
      <c r="M159" s="203" t="str">
        <f>IFERROR(VLOOKUP(Tabla1[[#This Row],[Tipo de impacto]],Validación!$S$4:$U$5,3,0),"")</f>
        <v/>
      </c>
      <c r="N159" s="201"/>
      <c r="O159" s="204" t="str">
        <f>IFERROR(VLOOKUP(Tabla1[[#This Row],[Tipo de impacto]],Validación!S:T,2,0),"")</f>
        <v/>
      </c>
      <c r="P159" s="201"/>
      <c r="Q159" s="204" t="str">
        <f>IFERROR(VLOOKUP(Tabla1[[#This Row],[Alcance ]],Validación!$S:$T,2,0),"")</f>
        <v/>
      </c>
      <c r="R159" s="205"/>
      <c r="S159" s="204" t="str">
        <f>IFERROR(VLOOKUP(Tabla1[[#This Row],[Probabilidad]],Validación!$S:$T,2,0),"")</f>
        <v/>
      </c>
      <c r="T159" s="201"/>
      <c r="U159" s="204" t="str">
        <f>IFERROR(VLOOKUP(Tabla1[[#This Row],[Duración]],Validación!$S:$T,2,0),"")</f>
        <v/>
      </c>
      <c r="V159" s="201"/>
      <c r="W159" s="204" t="str">
        <f>IFERROR(VLOOKUP(Tabla1[[#This Row],[Recuperabilidad]],Validación!$S:$T,2,0),"")</f>
        <v/>
      </c>
      <c r="X159" s="201"/>
      <c r="Y159" s="204" t="str">
        <f>IFERROR(VLOOKUP(Tabla1[[#This Row],[Cantidad]],Validación!$S:$T,2,0),"")</f>
        <v/>
      </c>
      <c r="Z159" s="201"/>
      <c r="AA159" s="204" t="str">
        <f>IFERROR(VLOOKUP(Tabla1[[#This Row],[Normatividad]],Validación!$S:$T,2,0),"")</f>
        <v/>
      </c>
      <c r="AB159" s="206" t="str">
        <f>IFERROR(Tabla1[[#This Row],[TI]]*(Tabla1[[#This Row],[A]]*Tabla1[[#This Row],[P]]*Tabla1[[#This Row],[D]]*Tabla1[[#This Row],[R]]*Tabla1[[#This Row],[C]]*Tabla1[[#This Row],[N]]),"")</f>
        <v/>
      </c>
      <c r="AC159"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59" s="207" t="str">
        <f>IFERROR(VLOOKUP(Tabla1[[#This Row],[Aspecto ambiental]],Validación!W:X,2,0),"")</f>
        <v/>
      </c>
      <c r="AE159" s="197" t="s">
        <v>199</v>
      </c>
      <c r="AF159" s="197"/>
      <c r="AG159" s="197"/>
      <c r="AH159" s="197"/>
    </row>
    <row r="160" spans="2:34" ht="18" hidden="1" customHeight="1" x14ac:dyDescent="0.25">
      <c r="B160" s="198" t="str">
        <f>IFERROR(IF(ISBLANK(Tabla1[[#This Row],[Actividad]]),"",$N$7),"ERROR")</f>
        <v/>
      </c>
      <c r="C160" s="199" t="str">
        <f>IFERROR(IF(ISBLANK(Tabla1[[#This Row],[Actividad]]),"",(VLOOKUP(Tabla1[[#This Row],[ID]],Tabla3[[Código único]:[Códigos Sirbe]],4,0))),$G$8)</f>
        <v/>
      </c>
      <c r="D160" s="191" t="str">
        <f>IFERROR(IF(ISBLANK(Tabla1[[#This Row],[Actividad]]),"",($M$7&amp;Tabla1[[#This Row],[Valor]]&amp;Tabla1[[#This Row],[Valor2]]&amp;Tabla1[[#This Row],[Valor3]]&amp;Tabla1[[#This Row],[Valor4]])),"")</f>
        <v/>
      </c>
      <c r="E160" s="200" t="str">
        <f>IFERROR(VLOOKUP(Tabla1[[#This Row],[Actividad]],Validación!AA:AB,2,0),"")</f>
        <v/>
      </c>
      <c r="F160" s="201"/>
      <c r="G160" s="201"/>
      <c r="H160" s="201" t="str">
        <f>IFERROR(VLOOKUP(I160,Validación!W:Y,3,0),"")</f>
        <v/>
      </c>
      <c r="I160" s="201"/>
      <c r="J160" s="202" t="str">
        <f>IFERROR(VLOOKUP(Tabla1[[#This Row],[Impacto ambiental]],Validación!K:N,4,0),"")</f>
        <v/>
      </c>
      <c r="K160" s="201"/>
      <c r="L160" s="201"/>
      <c r="M160" s="203" t="str">
        <f>IFERROR(VLOOKUP(Tabla1[[#This Row],[Tipo de impacto]],Validación!$S$4:$U$5,3,0),"")</f>
        <v/>
      </c>
      <c r="N160" s="201"/>
      <c r="O160" s="204" t="str">
        <f>IFERROR(VLOOKUP(Tabla1[[#This Row],[Tipo de impacto]],Validación!S:T,2,0),"")</f>
        <v/>
      </c>
      <c r="P160" s="201"/>
      <c r="Q160" s="204" t="str">
        <f>IFERROR(VLOOKUP(Tabla1[[#This Row],[Alcance ]],Validación!$S:$T,2,0),"")</f>
        <v/>
      </c>
      <c r="R160" s="205"/>
      <c r="S160" s="204" t="str">
        <f>IFERROR(VLOOKUP(Tabla1[[#This Row],[Probabilidad]],Validación!$S:$T,2,0),"")</f>
        <v/>
      </c>
      <c r="T160" s="201"/>
      <c r="U160" s="204" t="str">
        <f>IFERROR(VLOOKUP(Tabla1[[#This Row],[Duración]],Validación!$S:$T,2,0),"")</f>
        <v/>
      </c>
      <c r="V160" s="201"/>
      <c r="W160" s="204" t="str">
        <f>IFERROR(VLOOKUP(Tabla1[[#This Row],[Recuperabilidad]],Validación!$S:$T,2,0),"")</f>
        <v/>
      </c>
      <c r="X160" s="201"/>
      <c r="Y160" s="204" t="str">
        <f>IFERROR(VLOOKUP(Tabla1[[#This Row],[Cantidad]],Validación!$S:$T,2,0),"")</f>
        <v/>
      </c>
      <c r="Z160" s="201"/>
      <c r="AA160" s="204" t="str">
        <f>IFERROR(VLOOKUP(Tabla1[[#This Row],[Normatividad]],Validación!$S:$T,2,0),"")</f>
        <v/>
      </c>
      <c r="AB160" s="206" t="str">
        <f>IFERROR(Tabla1[[#This Row],[TI]]*(Tabla1[[#This Row],[A]]*Tabla1[[#This Row],[P]]*Tabla1[[#This Row],[D]]*Tabla1[[#This Row],[R]]*Tabla1[[#This Row],[C]]*Tabla1[[#This Row],[N]]),"")</f>
        <v/>
      </c>
      <c r="AC160"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60" s="207" t="str">
        <f>IFERROR(VLOOKUP(Tabla1[[#This Row],[Aspecto ambiental]],Validación!W:X,2,0),"")</f>
        <v/>
      </c>
      <c r="AE160" s="197" t="s">
        <v>199</v>
      </c>
      <c r="AF160" s="197"/>
      <c r="AG160" s="197"/>
      <c r="AH160" s="197"/>
    </row>
    <row r="161" spans="2:34" ht="18" hidden="1" customHeight="1" x14ac:dyDescent="0.25">
      <c r="B161" s="198" t="str">
        <f>IFERROR(IF(ISBLANK(Tabla1[[#This Row],[Actividad]]),"",$N$7),"ERROR")</f>
        <v/>
      </c>
      <c r="C161" s="199" t="str">
        <f>IFERROR(IF(ISBLANK(Tabla1[[#This Row],[Actividad]]),"",(VLOOKUP(Tabla1[[#This Row],[ID]],Tabla3[[Código único]:[Códigos Sirbe]],4,0))),$G$8)</f>
        <v/>
      </c>
      <c r="D161" s="191" t="str">
        <f>IFERROR(IF(ISBLANK(Tabla1[[#This Row],[Actividad]]),"",($M$7&amp;Tabla1[[#This Row],[Valor]]&amp;Tabla1[[#This Row],[Valor2]]&amp;Tabla1[[#This Row],[Valor3]]&amp;Tabla1[[#This Row],[Valor4]])),"")</f>
        <v/>
      </c>
      <c r="E161" s="200" t="str">
        <f>IFERROR(VLOOKUP(Tabla1[[#This Row],[Actividad]],Validación!AA:AB,2,0),"")</f>
        <v/>
      </c>
      <c r="F161" s="201"/>
      <c r="G161" s="201"/>
      <c r="H161" s="201" t="str">
        <f>IFERROR(VLOOKUP(I161,Validación!W:Y,3,0),"")</f>
        <v/>
      </c>
      <c r="I161" s="201"/>
      <c r="J161" s="202" t="str">
        <f>IFERROR(VLOOKUP(Tabla1[[#This Row],[Impacto ambiental]],Validación!K:N,4,0),"")</f>
        <v/>
      </c>
      <c r="K161" s="201"/>
      <c r="L161" s="201"/>
      <c r="M161" s="203" t="str">
        <f>IFERROR(VLOOKUP(Tabla1[[#This Row],[Tipo de impacto]],Validación!$S$4:$U$5,3,0),"")</f>
        <v/>
      </c>
      <c r="N161" s="201"/>
      <c r="O161" s="204" t="str">
        <f>IFERROR(VLOOKUP(Tabla1[[#This Row],[Tipo de impacto]],Validación!S:T,2,0),"")</f>
        <v/>
      </c>
      <c r="P161" s="201"/>
      <c r="Q161" s="204" t="str">
        <f>IFERROR(VLOOKUP(Tabla1[[#This Row],[Alcance ]],Validación!$S:$T,2,0),"")</f>
        <v/>
      </c>
      <c r="R161" s="205"/>
      <c r="S161" s="204" t="str">
        <f>IFERROR(VLOOKUP(Tabla1[[#This Row],[Probabilidad]],Validación!$S:$T,2,0),"")</f>
        <v/>
      </c>
      <c r="T161" s="201"/>
      <c r="U161" s="204" t="str">
        <f>IFERROR(VLOOKUP(Tabla1[[#This Row],[Duración]],Validación!$S:$T,2,0),"")</f>
        <v/>
      </c>
      <c r="V161" s="201"/>
      <c r="W161" s="204" t="str">
        <f>IFERROR(VLOOKUP(Tabla1[[#This Row],[Recuperabilidad]],Validación!$S:$T,2,0),"")</f>
        <v/>
      </c>
      <c r="X161" s="201"/>
      <c r="Y161" s="204" t="str">
        <f>IFERROR(VLOOKUP(Tabla1[[#This Row],[Cantidad]],Validación!$S:$T,2,0),"")</f>
        <v/>
      </c>
      <c r="Z161" s="201"/>
      <c r="AA161" s="204" t="str">
        <f>IFERROR(VLOOKUP(Tabla1[[#This Row],[Normatividad]],Validación!$S:$T,2,0),"")</f>
        <v/>
      </c>
      <c r="AB161" s="206" t="str">
        <f>IFERROR(Tabla1[[#This Row],[TI]]*(Tabla1[[#This Row],[A]]*Tabla1[[#This Row],[P]]*Tabla1[[#This Row],[D]]*Tabla1[[#This Row],[R]]*Tabla1[[#This Row],[C]]*Tabla1[[#This Row],[N]]),"")</f>
        <v/>
      </c>
      <c r="AC161"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61" s="207" t="str">
        <f>IFERROR(VLOOKUP(Tabla1[[#This Row],[Aspecto ambiental]],Validación!W:X,2,0),"")</f>
        <v/>
      </c>
      <c r="AE161" s="197" t="s">
        <v>199</v>
      </c>
      <c r="AF161" s="197"/>
      <c r="AG161" s="197"/>
      <c r="AH161" s="197"/>
    </row>
    <row r="162" spans="2:34" ht="18" hidden="1" customHeight="1" x14ac:dyDescent="0.25">
      <c r="B162" s="198" t="str">
        <f>IFERROR(IF(ISBLANK(Tabla1[[#This Row],[Actividad]]),"",$N$7),"ERROR")</f>
        <v/>
      </c>
      <c r="C162" s="199" t="str">
        <f>IFERROR(IF(ISBLANK(Tabla1[[#This Row],[Actividad]]),"",(VLOOKUP(Tabla1[[#This Row],[ID]],Tabla3[[Código único]:[Códigos Sirbe]],4,0))),$G$8)</f>
        <v/>
      </c>
      <c r="D162" s="191" t="str">
        <f>IFERROR(IF(ISBLANK(Tabla1[[#This Row],[Actividad]]),"",($M$7&amp;Tabla1[[#This Row],[Valor]]&amp;Tabla1[[#This Row],[Valor2]]&amp;Tabla1[[#This Row],[Valor3]]&amp;Tabla1[[#This Row],[Valor4]])),"")</f>
        <v/>
      </c>
      <c r="E162" s="200" t="str">
        <f>IFERROR(VLOOKUP(Tabla1[[#This Row],[Actividad]],Validación!AA:AB,2,0),"")</f>
        <v/>
      </c>
      <c r="F162" s="201"/>
      <c r="G162" s="201"/>
      <c r="H162" s="201" t="str">
        <f>IFERROR(VLOOKUP(I162,Validación!W:Y,3,0),"")</f>
        <v/>
      </c>
      <c r="I162" s="201"/>
      <c r="J162" s="202" t="str">
        <f>IFERROR(VLOOKUP(Tabla1[[#This Row],[Impacto ambiental]],Validación!K:N,4,0),"")</f>
        <v/>
      </c>
      <c r="K162" s="201"/>
      <c r="L162" s="201"/>
      <c r="M162" s="203" t="str">
        <f>IFERROR(VLOOKUP(Tabla1[[#This Row],[Tipo de impacto]],Validación!$S$4:$U$5,3,0),"")</f>
        <v/>
      </c>
      <c r="N162" s="201"/>
      <c r="O162" s="204" t="str">
        <f>IFERROR(VLOOKUP(Tabla1[[#This Row],[Tipo de impacto]],Validación!S:T,2,0),"")</f>
        <v/>
      </c>
      <c r="P162" s="201"/>
      <c r="Q162" s="204" t="str">
        <f>IFERROR(VLOOKUP(Tabla1[[#This Row],[Alcance ]],Validación!$S:$T,2,0),"")</f>
        <v/>
      </c>
      <c r="R162" s="205"/>
      <c r="S162" s="204" t="str">
        <f>IFERROR(VLOOKUP(Tabla1[[#This Row],[Probabilidad]],Validación!$S:$T,2,0),"")</f>
        <v/>
      </c>
      <c r="T162" s="201"/>
      <c r="U162" s="204" t="str">
        <f>IFERROR(VLOOKUP(Tabla1[[#This Row],[Duración]],Validación!$S:$T,2,0),"")</f>
        <v/>
      </c>
      <c r="V162" s="201"/>
      <c r="W162" s="204" t="str">
        <f>IFERROR(VLOOKUP(Tabla1[[#This Row],[Recuperabilidad]],Validación!$S:$T,2,0),"")</f>
        <v/>
      </c>
      <c r="X162" s="201"/>
      <c r="Y162" s="204" t="str">
        <f>IFERROR(VLOOKUP(Tabla1[[#This Row],[Cantidad]],Validación!$S:$T,2,0),"")</f>
        <v/>
      </c>
      <c r="Z162" s="201"/>
      <c r="AA162" s="204" t="str">
        <f>IFERROR(VLOOKUP(Tabla1[[#This Row],[Normatividad]],Validación!$S:$T,2,0),"")</f>
        <v/>
      </c>
      <c r="AB162" s="206" t="str">
        <f>IFERROR(Tabla1[[#This Row],[TI]]*(Tabla1[[#This Row],[A]]*Tabla1[[#This Row],[P]]*Tabla1[[#This Row],[D]]*Tabla1[[#This Row],[R]]*Tabla1[[#This Row],[C]]*Tabla1[[#This Row],[N]]),"")</f>
        <v/>
      </c>
      <c r="AC162"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62" s="207" t="str">
        <f>IFERROR(VLOOKUP(Tabla1[[#This Row],[Aspecto ambiental]],Validación!W:X,2,0),"")</f>
        <v/>
      </c>
      <c r="AE162" s="197" t="s">
        <v>199</v>
      </c>
      <c r="AF162" s="197"/>
      <c r="AG162" s="197"/>
      <c r="AH162" s="197"/>
    </row>
    <row r="163" spans="2:34" ht="18" hidden="1" customHeight="1" x14ac:dyDescent="0.25">
      <c r="B163" s="198" t="str">
        <f>IFERROR(IF(ISBLANK(Tabla1[[#This Row],[Actividad]]),"",$N$7),"ERROR")</f>
        <v/>
      </c>
      <c r="C163" s="199" t="str">
        <f>IFERROR(IF(ISBLANK(Tabla1[[#This Row],[Actividad]]),"",(VLOOKUP(Tabla1[[#This Row],[ID]],Tabla3[[Código único]:[Códigos Sirbe]],4,0))),$G$8)</f>
        <v/>
      </c>
      <c r="D163" s="191" t="str">
        <f>IFERROR(IF(ISBLANK(Tabla1[[#This Row],[Actividad]]),"",($M$7&amp;Tabla1[[#This Row],[Valor]]&amp;Tabla1[[#This Row],[Valor2]]&amp;Tabla1[[#This Row],[Valor3]]&amp;Tabla1[[#This Row],[Valor4]])),"")</f>
        <v/>
      </c>
      <c r="E163" s="200" t="str">
        <f>IFERROR(VLOOKUP(Tabla1[[#This Row],[Actividad]],Validación!AA:AB,2,0),"")</f>
        <v/>
      </c>
      <c r="F163" s="201"/>
      <c r="G163" s="201"/>
      <c r="H163" s="201" t="str">
        <f>IFERROR(VLOOKUP(I163,Validación!W:Y,3,0),"")</f>
        <v/>
      </c>
      <c r="I163" s="201"/>
      <c r="J163" s="202" t="str">
        <f>IFERROR(VLOOKUP(Tabla1[[#This Row],[Impacto ambiental]],Validación!K:N,4,0),"")</f>
        <v/>
      </c>
      <c r="K163" s="201"/>
      <c r="L163" s="201"/>
      <c r="M163" s="203" t="str">
        <f>IFERROR(VLOOKUP(Tabla1[[#This Row],[Tipo de impacto]],Validación!$S$4:$U$5,3,0),"")</f>
        <v/>
      </c>
      <c r="N163" s="201"/>
      <c r="O163" s="204" t="str">
        <f>IFERROR(VLOOKUP(Tabla1[[#This Row],[Tipo de impacto]],Validación!S:T,2,0),"")</f>
        <v/>
      </c>
      <c r="P163" s="201"/>
      <c r="Q163" s="204" t="str">
        <f>IFERROR(VLOOKUP(Tabla1[[#This Row],[Alcance ]],Validación!$S:$T,2,0),"")</f>
        <v/>
      </c>
      <c r="R163" s="205"/>
      <c r="S163" s="204" t="str">
        <f>IFERROR(VLOOKUP(Tabla1[[#This Row],[Probabilidad]],Validación!$S:$T,2,0),"")</f>
        <v/>
      </c>
      <c r="T163" s="201"/>
      <c r="U163" s="204" t="str">
        <f>IFERROR(VLOOKUP(Tabla1[[#This Row],[Duración]],Validación!$S:$T,2,0),"")</f>
        <v/>
      </c>
      <c r="V163" s="201"/>
      <c r="W163" s="204" t="str">
        <f>IFERROR(VLOOKUP(Tabla1[[#This Row],[Recuperabilidad]],Validación!$S:$T,2,0),"")</f>
        <v/>
      </c>
      <c r="X163" s="201"/>
      <c r="Y163" s="204" t="str">
        <f>IFERROR(VLOOKUP(Tabla1[[#This Row],[Cantidad]],Validación!$S:$T,2,0),"")</f>
        <v/>
      </c>
      <c r="Z163" s="201"/>
      <c r="AA163" s="204" t="str">
        <f>IFERROR(VLOOKUP(Tabla1[[#This Row],[Normatividad]],Validación!$S:$T,2,0),"")</f>
        <v/>
      </c>
      <c r="AB163" s="206" t="str">
        <f>IFERROR(Tabla1[[#This Row],[TI]]*(Tabla1[[#This Row],[A]]*Tabla1[[#This Row],[P]]*Tabla1[[#This Row],[D]]*Tabla1[[#This Row],[R]]*Tabla1[[#This Row],[C]]*Tabla1[[#This Row],[N]]),"")</f>
        <v/>
      </c>
      <c r="AC163"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63" s="207" t="str">
        <f>IFERROR(VLOOKUP(Tabla1[[#This Row],[Aspecto ambiental]],Validación!W:X,2,0),"")</f>
        <v/>
      </c>
      <c r="AE163" s="197" t="s">
        <v>199</v>
      </c>
      <c r="AF163" s="197"/>
      <c r="AG163" s="197"/>
      <c r="AH163" s="197"/>
    </row>
    <row r="164" spans="2:34" ht="18" hidden="1" customHeight="1" x14ac:dyDescent="0.25">
      <c r="B164" s="198" t="str">
        <f>IFERROR(IF(ISBLANK(Tabla1[[#This Row],[Actividad]]),"",$N$7),"ERROR")</f>
        <v/>
      </c>
      <c r="C164" s="199" t="str">
        <f>IFERROR(IF(ISBLANK(Tabla1[[#This Row],[Actividad]]),"",(VLOOKUP(Tabla1[[#This Row],[ID]],Tabla3[[Código único]:[Códigos Sirbe]],4,0))),$G$8)</f>
        <v/>
      </c>
      <c r="D164" s="191" t="str">
        <f>IFERROR(IF(ISBLANK(Tabla1[[#This Row],[Actividad]]),"",($M$7&amp;Tabla1[[#This Row],[Valor]]&amp;Tabla1[[#This Row],[Valor2]]&amp;Tabla1[[#This Row],[Valor3]]&amp;Tabla1[[#This Row],[Valor4]])),"")</f>
        <v/>
      </c>
      <c r="E164" s="200" t="str">
        <f>IFERROR(VLOOKUP(Tabla1[[#This Row],[Actividad]],Validación!AA:AB,2,0),"")</f>
        <v/>
      </c>
      <c r="F164" s="201"/>
      <c r="G164" s="201"/>
      <c r="H164" s="201" t="str">
        <f>IFERROR(VLOOKUP(I164,Validación!W:Y,3,0),"")</f>
        <v/>
      </c>
      <c r="I164" s="201"/>
      <c r="J164" s="202" t="str">
        <f>IFERROR(VLOOKUP(Tabla1[[#This Row],[Impacto ambiental]],Validación!K:N,4,0),"")</f>
        <v/>
      </c>
      <c r="K164" s="201"/>
      <c r="L164" s="201"/>
      <c r="M164" s="203" t="str">
        <f>IFERROR(VLOOKUP(Tabla1[[#This Row],[Tipo de impacto]],Validación!$S$4:$U$5,3,0),"")</f>
        <v/>
      </c>
      <c r="N164" s="201"/>
      <c r="O164" s="204" t="str">
        <f>IFERROR(VLOOKUP(Tabla1[[#This Row],[Tipo de impacto]],Validación!S:T,2,0),"")</f>
        <v/>
      </c>
      <c r="P164" s="201"/>
      <c r="Q164" s="204" t="str">
        <f>IFERROR(VLOOKUP(Tabla1[[#This Row],[Alcance ]],Validación!$S:$T,2,0),"")</f>
        <v/>
      </c>
      <c r="R164" s="205"/>
      <c r="S164" s="204" t="str">
        <f>IFERROR(VLOOKUP(Tabla1[[#This Row],[Probabilidad]],Validación!$S:$T,2,0),"")</f>
        <v/>
      </c>
      <c r="T164" s="201"/>
      <c r="U164" s="204" t="str">
        <f>IFERROR(VLOOKUP(Tabla1[[#This Row],[Duración]],Validación!$S:$T,2,0),"")</f>
        <v/>
      </c>
      <c r="V164" s="201"/>
      <c r="W164" s="204" t="str">
        <f>IFERROR(VLOOKUP(Tabla1[[#This Row],[Recuperabilidad]],Validación!$S:$T,2,0),"")</f>
        <v/>
      </c>
      <c r="X164" s="201"/>
      <c r="Y164" s="204" t="str">
        <f>IFERROR(VLOOKUP(Tabla1[[#This Row],[Cantidad]],Validación!$S:$T,2,0),"")</f>
        <v/>
      </c>
      <c r="Z164" s="201"/>
      <c r="AA164" s="204" t="str">
        <f>IFERROR(VLOOKUP(Tabla1[[#This Row],[Normatividad]],Validación!$S:$T,2,0),"")</f>
        <v/>
      </c>
      <c r="AB164" s="206" t="str">
        <f>IFERROR(Tabla1[[#This Row],[TI]]*(Tabla1[[#This Row],[A]]*Tabla1[[#This Row],[P]]*Tabla1[[#This Row],[D]]*Tabla1[[#This Row],[R]]*Tabla1[[#This Row],[C]]*Tabla1[[#This Row],[N]]),"")</f>
        <v/>
      </c>
      <c r="AC164"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64" s="207" t="str">
        <f>IFERROR(VLOOKUP(Tabla1[[#This Row],[Aspecto ambiental]],Validación!W:X,2,0),"")</f>
        <v/>
      </c>
      <c r="AE164" s="197" t="s">
        <v>199</v>
      </c>
      <c r="AF164" s="197"/>
      <c r="AG164" s="197"/>
      <c r="AH164" s="197"/>
    </row>
    <row r="165" spans="2:34" ht="18" hidden="1" customHeight="1" x14ac:dyDescent="0.25">
      <c r="B165" s="198" t="str">
        <f>IFERROR(IF(ISBLANK(Tabla1[[#This Row],[Actividad]]),"",$N$7),"ERROR")</f>
        <v/>
      </c>
      <c r="C165" s="199" t="str">
        <f>IFERROR(IF(ISBLANK(Tabla1[[#This Row],[Actividad]]),"",(VLOOKUP(Tabla1[[#This Row],[ID]],Tabla3[[Código único]:[Códigos Sirbe]],4,0))),$G$8)</f>
        <v/>
      </c>
      <c r="D165" s="191" t="str">
        <f>IFERROR(IF(ISBLANK(Tabla1[[#This Row],[Actividad]]),"",($M$7&amp;Tabla1[[#This Row],[Valor]]&amp;Tabla1[[#This Row],[Valor2]]&amp;Tabla1[[#This Row],[Valor3]]&amp;Tabla1[[#This Row],[Valor4]])),"")</f>
        <v/>
      </c>
      <c r="E165" s="200" t="str">
        <f>IFERROR(VLOOKUP(Tabla1[[#This Row],[Actividad]],Validación!AA:AB,2,0),"")</f>
        <v/>
      </c>
      <c r="F165" s="201"/>
      <c r="G165" s="201"/>
      <c r="H165" s="201" t="str">
        <f>IFERROR(VLOOKUP(I165,Validación!W:Y,3,0),"")</f>
        <v/>
      </c>
      <c r="I165" s="201"/>
      <c r="J165" s="202" t="str">
        <f>IFERROR(VLOOKUP(Tabla1[[#This Row],[Impacto ambiental]],Validación!K:N,4,0),"")</f>
        <v/>
      </c>
      <c r="K165" s="201"/>
      <c r="L165" s="201"/>
      <c r="M165" s="203" t="str">
        <f>IFERROR(VLOOKUP(Tabla1[[#This Row],[Tipo de impacto]],Validación!$S$4:$U$5,3,0),"")</f>
        <v/>
      </c>
      <c r="N165" s="201"/>
      <c r="O165" s="204" t="str">
        <f>IFERROR(VLOOKUP(Tabla1[[#This Row],[Tipo de impacto]],Validación!S:T,2,0),"")</f>
        <v/>
      </c>
      <c r="P165" s="201"/>
      <c r="Q165" s="204" t="str">
        <f>IFERROR(VLOOKUP(Tabla1[[#This Row],[Alcance ]],Validación!$S:$T,2,0),"")</f>
        <v/>
      </c>
      <c r="R165" s="205"/>
      <c r="S165" s="204" t="str">
        <f>IFERROR(VLOOKUP(Tabla1[[#This Row],[Probabilidad]],Validación!$S:$T,2,0),"")</f>
        <v/>
      </c>
      <c r="T165" s="201"/>
      <c r="U165" s="204" t="str">
        <f>IFERROR(VLOOKUP(Tabla1[[#This Row],[Duración]],Validación!$S:$T,2,0),"")</f>
        <v/>
      </c>
      <c r="V165" s="201"/>
      <c r="W165" s="204" t="str">
        <f>IFERROR(VLOOKUP(Tabla1[[#This Row],[Recuperabilidad]],Validación!$S:$T,2,0),"")</f>
        <v/>
      </c>
      <c r="X165" s="201"/>
      <c r="Y165" s="204" t="str">
        <f>IFERROR(VLOOKUP(Tabla1[[#This Row],[Cantidad]],Validación!$S:$T,2,0),"")</f>
        <v/>
      </c>
      <c r="Z165" s="201"/>
      <c r="AA165" s="204" t="str">
        <f>IFERROR(VLOOKUP(Tabla1[[#This Row],[Normatividad]],Validación!$S:$T,2,0),"")</f>
        <v/>
      </c>
      <c r="AB165" s="206" t="str">
        <f>IFERROR(Tabla1[[#This Row],[TI]]*(Tabla1[[#This Row],[A]]*Tabla1[[#This Row],[P]]*Tabla1[[#This Row],[D]]*Tabla1[[#This Row],[R]]*Tabla1[[#This Row],[C]]*Tabla1[[#This Row],[N]]),"")</f>
        <v/>
      </c>
      <c r="AC165"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65" s="207" t="str">
        <f>IFERROR(VLOOKUP(Tabla1[[#This Row],[Aspecto ambiental]],Validación!W:X,2,0),"")</f>
        <v/>
      </c>
      <c r="AE165" s="197" t="s">
        <v>199</v>
      </c>
      <c r="AF165" s="197"/>
      <c r="AG165" s="197"/>
      <c r="AH165" s="197"/>
    </row>
    <row r="166" spans="2:34" ht="18" hidden="1" customHeight="1" x14ac:dyDescent="0.25">
      <c r="B166" s="198" t="str">
        <f>IFERROR(IF(ISBLANK(Tabla1[[#This Row],[Actividad]]),"",$N$7),"ERROR")</f>
        <v/>
      </c>
      <c r="C166" s="199" t="str">
        <f>IFERROR(IF(ISBLANK(Tabla1[[#This Row],[Actividad]]),"",(VLOOKUP(Tabla1[[#This Row],[ID]],Tabla3[[Código único]:[Códigos Sirbe]],4,0))),$G$8)</f>
        <v/>
      </c>
      <c r="D166" s="191" t="str">
        <f>IFERROR(IF(ISBLANK(Tabla1[[#This Row],[Actividad]]),"",($M$7&amp;Tabla1[[#This Row],[Valor]]&amp;Tabla1[[#This Row],[Valor2]]&amp;Tabla1[[#This Row],[Valor3]]&amp;Tabla1[[#This Row],[Valor4]])),"")</f>
        <v/>
      </c>
      <c r="E166" s="200" t="str">
        <f>IFERROR(VLOOKUP(Tabla1[[#This Row],[Actividad]],Validación!AA:AB,2,0),"")</f>
        <v/>
      </c>
      <c r="F166" s="201"/>
      <c r="G166" s="201"/>
      <c r="H166" s="201" t="str">
        <f>IFERROR(VLOOKUP(I166,Validación!W:Y,3,0),"")</f>
        <v/>
      </c>
      <c r="I166" s="201"/>
      <c r="J166" s="202" t="str">
        <f>IFERROR(VLOOKUP(Tabla1[[#This Row],[Impacto ambiental]],Validación!K:N,4,0),"")</f>
        <v/>
      </c>
      <c r="K166" s="201"/>
      <c r="L166" s="201"/>
      <c r="M166" s="203" t="str">
        <f>IFERROR(VLOOKUP(Tabla1[[#This Row],[Tipo de impacto]],Validación!$S$4:$U$5,3,0),"")</f>
        <v/>
      </c>
      <c r="N166" s="201"/>
      <c r="O166" s="204" t="str">
        <f>IFERROR(VLOOKUP(Tabla1[[#This Row],[Tipo de impacto]],Validación!S:T,2,0),"")</f>
        <v/>
      </c>
      <c r="P166" s="201"/>
      <c r="Q166" s="204" t="str">
        <f>IFERROR(VLOOKUP(Tabla1[[#This Row],[Alcance ]],Validación!$S:$T,2,0),"")</f>
        <v/>
      </c>
      <c r="R166" s="205"/>
      <c r="S166" s="204" t="str">
        <f>IFERROR(VLOOKUP(Tabla1[[#This Row],[Probabilidad]],Validación!$S:$T,2,0),"")</f>
        <v/>
      </c>
      <c r="T166" s="201"/>
      <c r="U166" s="204" t="str">
        <f>IFERROR(VLOOKUP(Tabla1[[#This Row],[Duración]],Validación!$S:$T,2,0),"")</f>
        <v/>
      </c>
      <c r="V166" s="201"/>
      <c r="W166" s="204" t="str">
        <f>IFERROR(VLOOKUP(Tabla1[[#This Row],[Recuperabilidad]],Validación!$S:$T,2,0),"")</f>
        <v/>
      </c>
      <c r="X166" s="201"/>
      <c r="Y166" s="204" t="str">
        <f>IFERROR(VLOOKUP(Tabla1[[#This Row],[Cantidad]],Validación!$S:$T,2,0),"")</f>
        <v/>
      </c>
      <c r="Z166" s="201"/>
      <c r="AA166" s="204" t="str">
        <f>IFERROR(VLOOKUP(Tabla1[[#This Row],[Normatividad]],Validación!$S:$T,2,0),"")</f>
        <v/>
      </c>
      <c r="AB166" s="206" t="str">
        <f>IFERROR(Tabla1[[#This Row],[TI]]*(Tabla1[[#This Row],[A]]*Tabla1[[#This Row],[P]]*Tabla1[[#This Row],[D]]*Tabla1[[#This Row],[R]]*Tabla1[[#This Row],[C]]*Tabla1[[#This Row],[N]]),"")</f>
        <v/>
      </c>
      <c r="AC166"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66" s="207" t="str">
        <f>IFERROR(VLOOKUP(Tabla1[[#This Row],[Aspecto ambiental]],Validación!W:X,2,0),"")</f>
        <v/>
      </c>
      <c r="AE166" s="197" t="s">
        <v>199</v>
      </c>
      <c r="AF166" s="197"/>
      <c r="AG166" s="197"/>
      <c r="AH166" s="197"/>
    </row>
    <row r="167" spans="2:34" ht="18" hidden="1" customHeight="1" x14ac:dyDescent="0.25">
      <c r="B167" s="198" t="str">
        <f>IFERROR(IF(ISBLANK(Tabla1[[#This Row],[Actividad]]),"",$N$7),"ERROR")</f>
        <v/>
      </c>
      <c r="C167" s="199" t="str">
        <f>IFERROR(IF(ISBLANK(Tabla1[[#This Row],[Actividad]]),"",(VLOOKUP(Tabla1[[#This Row],[ID]],Tabla3[[Código único]:[Códigos Sirbe]],4,0))),$G$8)</f>
        <v/>
      </c>
      <c r="D167" s="191" t="str">
        <f>IFERROR(IF(ISBLANK(Tabla1[[#This Row],[Actividad]]),"",($M$7&amp;Tabla1[[#This Row],[Valor]]&amp;Tabla1[[#This Row],[Valor2]]&amp;Tabla1[[#This Row],[Valor3]]&amp;Tabla1[[#This Row],[Valor4]])),"")</f>
        <v/>
      </c>
      <c r="E167" s="200" t="str">
        <f>IFERROR(VLOOKUP(Tabla1[[#This Row],[Actividad]],Validación!AA:AB,2,0),"")</f>
        <v/>
      </c>
      <c r="F167" s="201"/>
      <c r="G167" s="201"/>
      <c r="H167" s="201" t="str">
        <f>IFERROR(VLOOKUP(I167,Validación!W:Y,3,0),"")</f>
        <v/>
      </c>
      <c r="I167" s="201"/>
      <c r="J167" s="202" t="str">
        <f>IFERROR(VLOOKUP(Tabla1[[#This Row],[Impacto ambiental]],Validación!K:N,4,0),"")</f>
        <v/>
      </c>
      <c r="K167" s="201"/>
      <c r="L167" s="201"/>
      <c r="M167" s="203" t="str">
        <f>IFERROR(VLOOKUP(Tabla1[[#This Row],[Tipo de impacto]],Validación!$S$4:$U$5,3,0),"")</f>
        <v/>
      </c>
      <c r="N167" s="201"/>
      <c r="O167" s="204" t="str">
        <f>IFERROR(VLOOKUP(Tabla1[[#This Row],[Tipo de impacto]],Validación!S:T,2,0),"")</f>
        <v/>
      </c>
      <c r="P167" s="201"/>
      <c r="Q167" s="204" t="str">
        <f>IFERROR(VLOOKUP(Tabla1[[#This Row],[Alcance ]],Validación!$S:$T,2,0),"")</f>
        <v/>
      </c>
      <c r="R167" s="205"/>
      <c r="S167" s="204" t="str">
        <f>IFERROR(VLOOKUP(Tabla1[[#This Row],[Probabilidad]],Validación!$S:$T,2,0),"")</f>
        <v/>
      </c>
      <c r="T167" s="201"/>
      <c r="U167" s="204" t="str">
        <f>IFERROR(VLOOKUP(Tabla1[[#This Row],[Duración]],Validación!$S:$T,2,0),"")</f>
        <v/>
      </c>
      <c r="V167" s="201"/>
      <c r="W167" s="204" t="str">
        <f>IFERROR(VLOOKUP(Tabla1[[#This Row],[Recuperabilidad]],Validación!$S:$T,2,0),"")</f>
        <v/>
      </c>
      <c r="X167" s="201"/>
      <c r="Y167" s="204" t="str">
        <f>IFERROR(VLOOKUP(Tabla1[[#This Row],[Cantidad]],Validación!$S:$T,2,0),"")</f>
        <v/>
      </c>
      <c r="Z167" s="201"/>
      <c r="AA167" s="204" t="str">
        <f>IFERROR(VLOOKUP(Tabla1[[#This Row],[Normatividad]],Validación!$S:$T,2,0),"")</f>
        <v/>
      </c>
      <c r="AB167" s="206" t="str">
        <f>IFERROR(Tabla1[[#This Row],[TI]]*(Tabla1[[#This Row],[A]]*Tabla1[[#This Row],[P]]*Tabla1[[#This Row],[D]]*Tabla1[[#This Row],[R]]*Tabla1[[#This Row],[C]]*Tabla1[[#This Row],[N]]),"")</f>
        <v/>
      </c>
      <c r="AC167"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67" s="207" t="str">
        <f>IFERROR(VLOOKUP(Tabla1[[#This Row],[Aspecto ambiental]],Validación!W:X,2,0),"")</f>
        <v/>
      </c>
      <c r="AE167" s="197" t="s">
        <v>199</v>
      </c>
      <c r="AF167" s="197"/>
      <c r="AG167" s="197"/>
      <c r="AH167" s="197"/>
    </row>
    <row r="168" spans="2:34" ht="18" hidden="1" customHeight="1" x14ac:dyDescent="0.25">
      <c r="B168" s="198" t="str">
        <f>IFERROR(IF(ISBLANK(Tabla1[[#This Row],[Actividad]]),"",$N$7),"ERROR")</f>
        <v/>
      </c>
      <c r="C168" s="199" t="str">
        <f>IFERROR(IF(ISBLANK(Tabla1[[#This Row],[Actividad]]),"",(VLOOKUP(Tabla1[[#This Row],[ID]],Tabla3[[Código único]:[Códigos Sirbe]],4,0))),$G$8)</f>
        <v/>
      </c>
      <c r="D168" s="191" t="str">
        <f>IFERROR(IF(ISBLANK(Tabla1[[#This Row],[Actividad]]),"",($M$7&amp;Tabla1[[#This Row],[Valor]]&amp;Tabla1[[#This Row],[Valor2]]&amp;Tabla1[[#This Row],[Valor3]]&amp;Tabla1[[#This Row],[Valor4]])),"")</f>
        <v/>
      </c>
      <c r="E168" s="200" t="str">
        <f>IFERROR(VLOOKUP(Tabla1[[#This Row],[Actividad]],Validación!AA:AB,2,0),"")</f>
        <v/>
      </c>
      <c r="F168" s="201"/>
      <c r="G168" s="201"/>
      <c r="H168" s="201" t="str">
        <f>IFERROR(VLOOKUP(I168,Validación!W:Y,3,0),"")</f>
        <v/>
      </c>
      <c r="I168" s="201"/>
      <c r="J168" s="202" t="str">
        <f>IFERROR(VLOOKUP(Tabla1[[#This Row],[Impacto ambiental]],Validación!K:N,4,0),"")</f>
        <v/>
      </c>
      <c r="K168" s="201"/>
      <c r="L168" s="201"/>
      <c r="M168" s="203" t="str">
        <f>IFERROR(VLOOKUP(Tabla1[[#This Row],[Tipo de impacto]],Validación!$S$4:$U$5,3,0),"")</f>
        <v/>
      </c>
      <c r="N168" s="201"/>
      <c r="O168" s="204" t="str">
        <f>IFERROR(VLOOKUP(Tabla1[[#This Row],[Tipo de impacto]],Validación!S:T,2,0),"")</f>
        <v/>
      </c>
      <c r="P168" s="201"/>
      <c r="Q168" s="204" t="str">
        <f>IFERROR(VLOOKUP(Tabla1[[#This Row],[Alcance ]],Validación!$S:$T,2,0),"")</f>
        <v/>
      </c>
      <c r="R168" s="205"/>
      <c r="S168" s="204" t="str">
        <f>IFERROR(VLOOKUP(Tabla1[[#This Row],[Probabilidad]],Validación!$S:$T,2,0),"")</f>
        <v/>
      </c>
      <c r="T168" s="201"/>
      <c r="U168" s="204" t="str">
        <f>IFERROR(VLOOKUP(Tabla1[[#This Row],[Duración]],Validación!$S:$T,2,0),"")</f>
        <v/>
      </c>
      <c r="V168" s="201"/>
      <c r="W168" s="204" t="str">
        <f>IFERROR(VLOOKUP(Tabla1[[#This Row],[Recuperabilidad]],Validación!$S:$T,2,0),"")</f>
        <v/>
      </c>
      <c r="X168" s="201"/>
      <c r="Y168" s="204" t="str">
        <f>IFERROR(VLOOKUP(Tabla1[[#This Row],[Cantidad]],Validación!$S:$T,2,0),"")</f>
        <v/>
      </c>
      <c r="Z168" s="201"/>
      <c r="AA168" s="204" t="str">
        <f>IFERROR(VLOOKUP(Tabla1[[#This Row],[Normatividad]],Validación!$S:$T,2,0),"")</f>
        <v/>
      </c>
      <c r="AB168" s="206" t="str">
        <f>IFERROR(Tabla1[[#This Row],[TI]]*(Tabla1[[#This Row],[A]]*Tabla1[[#This Row],[P]]*Tabla1[[#This Row],[D]]*Tabla1[[#This Row],[R]]*Tabla1[[#This Row],[C]]*Tabla1[[#This Row],[N]]),"")</f>
        <v/>
      </c>
      <c r="AC168"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68" s="207" t="str">
        <f>IFERROR(VLOOKUP(Tabla1[[#This Row],[Aspecto ambiental]],Validación!W:X,2,0),"")</f>
        <v/>
      </c>
      <c r="AE168" s="197" t="s">
        <v>199</v>
      </c>
      <c r="AF168" s="197"/>
      <c r="AG168" s="197"/>
      <c r="AH168" s="197"/>
    </row>
    <row r="169" spans="2:34" ht="18" hidden="1" customHeight="1" x14ac:dyDescent="0.25">
      <c r="B169" s="198" t="str">
        <f>IFERROR(IF(ISBLANK(Tabla1[[#This Row],[Actividad]]),"",$N$7),"ERROR")</f>
        <v/>
      </c>
      <c r="C169" s="199" t="str">
        <f>IFERROR(IF(ISBLANK(Tabla1[[#This Row],[Actividad]]),"",(VLOOKUP(Tabla1[[#This Row],[ID]],Tabla3[[Código único]:[Códigos Sirbe]],4,0))),$G$8)</f>
        <v/>
      </c>
      <c r="D169" s="191" t="str">
        <f>IFERROR(IF(ISBLANK(Tabla1[[#This Row],[Actividad]]),"",($M$7&amp;Tabla1[[#This Row],[Valor]]&amp;Tabla1[[#This Row],[Valor2]]&amp;Tabla1[[#This Row],[Valor3]]&amp;Tabla1[[#This Row],[Valor4]])),"")</f>
        <v/>
      </c>
      <c r="E169" s="200" t="str">
        <f>IFERROR(VLOOKUP(Tabla1[[#This Row],[Actividad]],Validación!AA:AB,2,0),"")</f>
        <v/>
      </c>
      <c r="F169" s="201"/>
      <c r="G169" s="201"/>
      <c r="H169" s="201" t="str">
        <f>IFERROR(VLOOKUP(I169,Validación!W:Y,3,0),"")</f>
        <v/>
      </c>
      <c r="I169" s="201"/>
      <c r="J169" s="202" t="str">
        <f>IFERROR(VLOOKUP(Tabla1[[#This Row],[Impacto ambiental]],Validación!K:N,4,0),"")</f>
        <v/>
      </c>
      <c r="K169" s="201"/>
      <c r="L169" s="201"/>
      <c r="M169" s="203" t="str">
        <f>IFERROR(VLOOKUP(Tabla1[[#This Row],[Tipo de impacto]],Validación!$S$4:$U$5,3,0),"")</f>
        <v/>
      </c>
      <c r="N169" s="201"/>
      <c r="O169" s="204" t="str">
        <f>IFERROR(VLOOKUP(Tabla1[[#This Row],[Tipo de impacto]],Validación!S:T,2,0),"")</f>
        <v/>
      </c>
      <c r="P169" s="201"/>
      <c r="Q169" s="204" t="str">
        <f>IFERROR(VLOOKUP(Tabla1[[#This Row],[Alcance ]],Validación!$S:$T,2,0),"")</f>
        <v/>
      </c>
      <c r="R169" s="205"/>
      <c r="S169" s="204" t="str">
        <f>IFERROR(VLOOKUP(Tabla1[[#This Row],[Probabilidad]],Validación!$S:$T,2,0),"")</f>
        <v/>
      </c>
      <c r="T169" s="201"/>
      <c r="U169" s="204" t="str">
        <f>IFERROR(VLOOKUP(Tabla1[[#This Row],[Duración]],Validación!$S:$T,2,0),"")</f>
        <v/>
      </c>
      <c r="V169" s="201"/>
      <c r="W169" s="204" t="str">
        <f>IFERROR(VLOOKUP(Tabla1[[#This Row],[Recuperabilidad]],Validación!$S:$T,2,0),"")</f>
        <v/>
      </c>
      <c r="X169" s="201"/>
      <c r="Y169" s="204" t="str">
        <f>IFERROR(VLOOKUP(Tabla1[[#This Row],[Cantidad]],Validación!$S:$T,2,0),"")</f>
        <v/>
      </c>
      <c r="Z169" s="201"/>
      <c r="AA169" s="204" t="str">
        <f>IFERROR(VLOOKUP(Tabla1[[#This Row],[Normatividad]],Validación!$S:$T,2,0),"")</f>
        <v/>
      </c>
      <c r="AB169" s="206" t="str">
        <f>IFERROR(Tabla1[[#This Row],[TI]]*(Tabla1[[#This Row],[A]]*Tabla1[[#This Row],[P]]*Tabla1[[#This Row],[D]]*Tabla1[[#This Row],[R]]*Tabla1[[#This Row],[C]]*Tabla1[[#This Row],[N]]),"")</f>
        <v/>
      </c>
      <c r="AC169"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69" s="207" t="str">
        <f>IFERROR(VLOOKUP(Tabla1[[#This Row],[Aspecto ambiental]],Validación!W:X,2,0),"")</f>
        <v/>
      </c>
      <c r="AE169" s="197" t="s">
        <v>199</v>
      </c>
      <c r="AF169" s="197"/>
      <c r="AG169" s="197"/>
      <c r="AH169" s="197"/>
    </row>
    <row r="170" spans="2:34" ht="18" hidden="1" customHeight="1" x14ac:dyDescent="0.25">
      <c r="B170" s="198" t="str">
        <f>IFERROR(IF(ISBLANK(Tabla1[[#This Row],[Actividad]]),"",$N$7),"ERROR")</f>
        <v/>
      </c>
      <c r="C170" s="199" t="str">
        <f>IFERROR(IF(ISBLANK(Tabla1[[#This Row],[Actividad]]),"",(VLOOKUP(Tabla1[[#This Row],[ID]],Tabla3[[Código único]:[Códigos Sirbe]],4,0))),$G$8)</f>
        <v/>
      </c>
      <c r="D170" s="191" t="str">
        <f>IFERROR(IF(ISBLANK(Tabla1[[#This Row],[Actividad]]),"",($M$7&amp;Tabla1[[#This Row],[Valor]]&amp;Tabla1[[#This Row],[Valor2]]&amp;Tabla1[[#This Row],[Valor3]]&amp;Tabla1[[#This Row],[Valor4]])),"")</f>
        <v/>
      </c>
      <c r="E170" s="200" t="str">
        <f>IFERROR(VLOOKUP(Tabla1[[#This Row],[Actividad]],Validación!AA:AB,2,0),"")</f>
        <v/>
      </c>
      <c r="F170" s="201"/>
      <c r="G170" s="201"/>
      <c r="H170" s="201" t="str">
        <f>IFERROR(VLOOKUP(I170,Validación!W:Y,3,0),"")</f>
        <v/>
      </c>
      <c r="I170" s="201"/>
      <c r="J170" s="202" t="str">
        <f>IFERROR(VLOOKUP(Tabla1[[#This Row],[Impacto ambiental]],Validación!K:N,4,0),"")</f>
        <v/>
      </c>
      <c r="K170" s="201"/>
      <c r="L170" s="201"/>
      <c r="M170" s="203" t="str">
        <f>IFERROR(VLOOKUP(Tabla1[[#This Row],[Tipo de impacto]],Validación!$S$4:$U$5,3,0),"")</f>
        <v/>
      </c>
      <c r="N170" s="201"/>
      <c r="O170" s="204" t="str">
        <f>IFERROR(VLOOKUP(Tabla1[[#This Row],[Tipo de impacto]],Validación!S:T,2,0),"")</f>
        <v/>
      </c>
      <c r="P170" s="201"/>
      <c r="Q170" s="204" t="str">
        <f>IFERROR(VLOOKUP(Tabla1[[#This Row],[Alcance ]],Validación!$S:$T,2,0),"")</f>
        <v/>
      </c>
      <c r="R170" s="205"/>
      <c r="S170" s="204" t="str">
        <f>IFERROR(VLOOKUP(Tabla1[[#This Row],[Probabilidad]],Validación!$S:$T,2,0),"")</f>
        <v/>
      </c>
      <c r="T170" s="201"/>
      <c r="U170" s="204" t="str">
        <f>IFERROR(VLOOKUP(Tabla1[[#This Row],[Duración]],Validación!$S:$T,2,0),"")</f>
        <v/>
      </c>
      <c r="V170" s="201"/>
      <c r="W170" s="204" t="str">
        <f>IFERROR(VLOOKUP(Tabla1[[#This Row],[Recuperabilidad]],Validación!$S:$T,2,0),"")</f>
        <v/>
      </c>
      <c r="X170" s="201"/>
      <c r="Y170" s="204" t="str">
        <f>IFERROR(VLOOKUP(Tabla1[[#This Row],[Cantidad]],Validación!$S:$T,2,0),"")</f>
        <v/>
      </c>
      <c r="Z170" s="201"/>
      <c r="AA170" s="204" t="str">
        <f>IFERROR(VLOOKUP(Tabla1[[#This Row],[Normatividad]],Validación!$S:$T,2,0),"")</f>
        <v/>
      </c>
      <c r="AB170" s="206" t="str">
        <f>IFERROR(Tabla1[[#This Row],[TI]]*(Tabla1[[#This Row],[A]]*Tabla1[[#This Row],[P]]*Tabla1[[#This Row],[D]]*Tabla1[[#This Row],[R]]*Tabla1[[#This Row],[C]]*Tabla1[[#This Row],[N]]),"")</f>
        <v/>
      </c>
      <c r="AC170"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70" s="207" t="str">
        <f>IFERROR(VLOOKUP(Tabla1[[#This Row],[Aspecto ambiental]],Validación!W:X,2,0),"")</f>
        <v/>
      </c>
      <c r="AE170" s="197" t="s">
        <v>199</v>
      </c>
      <c r="AF170" s="197"/>
      <c r="AG170" s="197"/>
      <c r="AH170" s="197"/>
    </row>
    <row r="171" spans="2:34" ht="18" hidden="1" customHeight="1" x14ac:dyDescent="0.25">
      <c r="B171" s="198" t="str">
        <f>IFERROR(IF(ISBLANK(Tabla1[[#This Row],[Actividad]]),"",$N$7),"ERROR")</f>
        <v/>
      </c>
      <c r="C171" s="199" t="str">
        <f>IFERROR(IF(ISBLANK(Tabla1[[#This Row],[Actividad]]),"",(VLOOKUP(Tabla1[[#This Row],[ID]],Tabla3[[Código único]:[Códigos Sirbe]],4,0))),$G$8)</f>
        <v/>
      </c>
      <c r="D171" s="191" t="str">
        <f>IFERROR(IF(ISBLANK(Tabla1[[#This Row],[Actividad]]),"",($M$7&amp;Tabla1[[#This Row],[Valor]]&amp;Tabla1[[#This Row],[Valor2]]&amp;Tabla1[[#This Row],[Valor3]]&amp;Tabla1[[#This Row],[Valor4]])),"")</f>
        <v/>
      </c>
      <c r="E171" s="200" t="str">
        <f>IFERROR(VLOOKUP(Tabla1[[#This Row],[Actividad]],Validación!AA:AB,2,0),"")</f>
        <v/>
      </c>
      <c r="F171" s="201"/>
      <c r="G171" s="201"/>
      <c r="H171" s="201" t="str">
        <f>IFERROR(VLOOKUP(I171,Validación!W:Y,3,0),"")</f>
        <v/>
      </c>
      <c r="I171" s="201"/>
      <c r="J171" s="202" t="str">
        <f>IFERROR(VLOOKUP(Tabla1[[#This Row],[Impacto ambiental]],Validación!K:N,4,0),"")</f>
        <v/>
      </c>
      <c r="K171" s="201"/>
      <c r="L171" s="201"/>
      <c r="M171" s="203" t="str">
        <f>IFERROR(VLOOKUP(Tabla1[[#This Row],[Tipo de impacto]],Validación!$S$4:$U$5,3,0),"")</f>
        <v/>
      </c>
      <c r="N171" s="201"/>
      <c r="O171" s="204" t="str">
        <f>IFERROR(VLOOKUP(Tabla1[[#This Row],[Tipo de impacto]],Validación!S:T,2,0),"")</f>
        <v/>
      </c>
      <c r="P171" s="201"/>
      <c r="Q171" s="204" t="str">
        <f>IFERROR(VLOOKUP(Tabla1[[#This Row],[Alcance ]],Validación!$S:$T,2,0),"")</f>
        <v/>
      </c>
      <c r="R171" s="205"/>
      <c r="S171" s="204" t="str">
        <f>IFERROR(VLOOKUP(Tabla1[[#This Row],[Probabilidad]],Validación!$S:$T,2,0),"")</f>
        <v/>
      </c>
      <c r="T171" s="201"/>
      <c r="U171" s="204" t="str">
        <f>IFERROR(VLOOKUP(Tabla1[[#This Row],[Duración]],Validación!$S:$T,2,0),"")</f>
        <v/>
      </c>
      <c r="V171" s="201"/>
      <c r="W171" s="204" t="str">
        <f>IFERROR(VLOOKUP(Tabla1[[#This Row],[Recuperabilidad]],Validación!$S:$T,2,0),"")</f>
        <v/>
      </c>
      <c r="X171" s="201"/>
      <c r="Y171" s="204" t="str">
        <f>IFERROR(VLOOKUP(Tabla1[[#This Row],[Cantidad]],Validación!$S:$T,2,0),"")</f>
        <v/>
      </c>
      <c r="Z171" s="201"/>
      <c r="AA171" s="204" t="str">
        <f>IFERROR(VLOOKUP(Tabla1[[#This Row],[Normatividad]],Validación!$S:$T,2,0),"")</f>
        <v/>
      </c>
      <c r="AB171" s="206" t="str">
        <f>IFERROR(Tabla1[[#This Row],[TI]]*(Tabla1[[#This Row],[A]]*Tabla1[[#This Row],[P]]*Tabla1[[#This Row],[D]]*Tabla1[[#This Row],[R]]*Tabla1[[#This Row],[C]]*Tabla1[[#This Row],[N]]),"")</f>
        <v/>
      </c>
      <c r="AC171"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71" s="207" t="str">
        <f>IFERROR(VLOOKUP(Tabla1[[#This Row],[Aspecto ambiental]],Validación!W:X,2,0),"")</f>
        <v/>
      </c>
      <c r="AE171" s="197" t="s">
        <v>199</v>
      </c>
      <c r="AF171" s="197"/>
      <c r="AG171" s="197"/>
      <c r="AH171" s="197"/>
    </row>
    <row r="172" spans="2:34" ht="18" hidden="1" customHeight="1" x14ac:dyDescent="0.25">
      <c r="B172" s="198" t="str">
        <f>IFERROR(IF(ISBLANK(Tabla1[[#This Row],[Actividad]]),"",$N$7),"ERROR")</f>
        <v/>
      </c>
      <c r="C172" s="199" t="str">
        <f>IFERROR(IF(ISBLANK(Tabla1[[#This Row],[Actividad]]),"",(VLOOKUP(Tabla1[[#This Row],[ID]],Tabla3[[Código único]:[Códigos Sirbe]],4,0))),$G$8)</f>
        <v/>
      </c>
      <c r="D172" s="191" t="str">
        <f>IFERROR(IF(ISBLANK(Tabla1[[#This Row],[Actividad]]),"",($M$7&amp;Tabla1[[#This Row],[Valor]]&amp;Tabla1[[#This Row],[Valor2]]&amp;Tabla1[[#This Row],[Valor3]]&amp;Tabla1[[#This Row],[Valor4]])),"")</f>
        <v/>
      </c>
      <c r="E172" s="200" t="str">
        <f>IFERROR(VLOOKUP(Tabla1[[#This Row],[Actividad]],Validación!AA:AB,2,0),"")</f>
        <v/>
      </c>
      <c r="F172" s="201"/>
      <c r="G172" s="201"/>
      <c r="H172" s="201" t="str">
        <f>IFERROR(VLOOKUP(I172,Validación!W:Y,3,0),"")</f>
        <v/>
      </c>
      <c r="I172" s="201"/>
      <c r="J172" s="202" t="str">
        <f>IFERROR(VLOOKUP(Tabla1[[#This Row],[Impacto ambiental]],Validación!K:N,4,0),"")</f>
        <v/>
      </c>
      <c r="K172" s="201"/>
      <c r="L172" s="201"/>
      <c r="M172" s="203" t="str">
        <f>IFERROR(VLOOKUP(Tabla1[[#This Row],[Tipo de impacto]],Validación!$S$4:$U$5,3,0),"")</f>
        <v/>
      </c>
      <c r="N172" s="201"/>
      <c r="O172" s="204" t="str">
        <f>IFERROR(VLOOKUP(Tabla1[[#This Row],[Tipo de impacto]],Validación!S:T,2,0),"")</f>
        <v/>
      </c>
      <c r="P172" s="201"/>
      <c r="Q172" s="204" t="str">
        <f>IFERROR(VLOOKUP(Tabla1[[#This Row],[Alcance ]],Validación!$S:$T,2,0),"")</f>
        <v/>
      </c>
      <c r="R172" s="205"/>
      <c r="S172" s="204" t="str">
        <f>IFERROR(VLOOKUP(Tabla1[[#This Row],[Probabilidad]],Validación!$S:$T,2,0),"")</f>
        <v/>
      </c>
      <c r="T172" s="201"/>
      <c r="U172" s="204" t="str">
        <f>IFERROR(VLOOKUP(Tabla1[[#This Row],[Duración]],Validación!$S:$T,2,0),"")</f>
        <v/>
      </c>
      <c r="V172" s="201"/>
      <c r="W172" s="204" t="str">
        <f>IFERROR(VLOOKUP(Tabla1[[#This Row],[Recuperabilidad]],Validación!$S:$T,2,0),"")</f>
        <v/>
      </c>
      <c r="X172" s="201"/>
      <c r="Y172" s="204" t="str">
        <f>IFERROR(VLOOKUP(Tabla1[[#This Row],[Cantidad]],Validación!$S:$T,2,0),"")</f>
        <v/>
      </c>
      <c r="Z172" s="201"/>
      <c r="AA172" s="204" t="str">
        <f>IFERROR(VLOOKUP(Tabla1[[#This Row],[Normatividad]],Validación!$S:$T,2,0),"")</f>
        <v/>
      </c>
      <c r="AB172" s="206" t="str">
        <f>IFERROR(Tabla1[[#This Row],[TI]]*(Tabla1[[#This Row],[A]]*Tabla1[[#This Row],[P]]*Tabla1[[#This Row],[D]]*Tabla1[[#This Row],[R]]*Tabla1[[#This Row],[C]]*Tabla1[[#This Row],[N]]),"")</f>
        <v/>
      </c>
      <c r="AC172"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72" s="207" t="str">
        <f>IFERROR(VLOOKUP(Tabla1[[#This Row],[Aspecto ambiental]],Validación!W:X,2,0),"")</f>
        <v/>
      </c>
      <c r="AE172" s="197" t="s">
        <v>199</v>
      </c>
      <c r="AF172" s="197"/>
      <c r="AG172" s="197"/>
      <c r="AH172" s="197"/>
    </row>
    <row r="173" spans="2:34" ht="18" hidden="1" customHeight="1" x14ac:dyDescent="0.25">
      <c r="B173" s="198" t="str">
        <f>IFERROR(IF(ISBLANK(Tabla1[[#This Row],[Actividad]]),"",$N$7),"ERROR")</f>
        <v/>
      </c>
      <c r="C173" s="199" t="str">
        <f>IFERROR(IF(ISBLANK(Tabla1[[#This Row],[Actividad]]),"",(VLOOKUP(Tabla1[[#This Row],[ID]],Tabla3[[Código único]:[Códigos Sirbe]],4,0))),$G$8)</f>
        <v/>
      </c>
      <c r="D173" s="191" t="str">
        <f>IFERROR(IF(ISBLANK(Tabla1[[#This Row],[Actividad]]),"",($M$7&amp;Tabla1[[#This Row],[Valor]]&amp;Tabla1[[#This Row],[Valor2]]&amp;Tabla1[[#This Row],[Valor3]]&amp;Tabla1[[#This Row],[Valor4]])),"")</f>
        <v/>
      </c>
      <c r="E173" s="200" t="str">
        <f>IFERROR(VLOOKUP(Tabla1[[#This Row],[Actividad]],Validación!AA:AB,2,0),"")</f>
        <v/>
      </c>
      <c r="F173" s="201"/>
      <c r="G173" s="201"/>
      <c r="H173" s="201" t="str">
        <f>IFERROR(VLOOKUP(I173,Validación!W:Y,3,0),"")</f>
        <v/>
      </c>
      <c r="I173" s="201"/>
      <c r="J173" s="202" t="str">
        <f>IFERROR(VLOOKUP(Tabla1[[#This Row],[Impacto ambiental]],Validación!K:N,4,0),"")</f>
        <v/>
      </c>
      <c r="K173" s="201"/>
      <c r="L173" s="201"/>
      <c r="M173" s="203" t="str">
        <f>IFERROR(VLOOKUP(Tabla1[[#This Row],[Tipo de impacto]],Validación!$S$4:$U$5,3,0),"")</f>
        <v/>
      </c>
      <c r="N173" s="201"/>
      <c r="O173" s="204" t="str">
        <f>IFERROR(VLOOKUP(Tabla1[[#This Row],[Tipo de impacto]],Validación!S:T,2,0),"")</f>
        <v/>
      </c>
      <c r="P173" s="201"/>
      <c r="Q173" s="204" t="str">
        <f>IFERROR(VLOOKUP(Tabla1[[#This Row],[Alcance ]],Validación!$S:$T,2,0),"")</f>
        <v/>
      </c>
      <c r="R173" s="205"/>
      <c r="S173" s="204" t="str">
        <f>IFERROR(VLOOKUP(Tabla1[[#This Row],[Probabilidad]],Validación!$S:$T,2,0),"")</f>
        <v/>
      </c>
      <c r="T173" s="201"/>
      <c r="U173" s="204" t="str">
        <f>IFERROR(VLOOKUP(Tabla1[[#This Row],[Duración]],Validación!$S:$T,2,0),"")</f>
        <v/>
      </c>
      <c r="V173" s="201"/>
      <c r="W173" s="204" t="str">
        <f>IFERROR(VLOOKUP(Tabla1[[#This Row],[Recuperabilidad]],Validación!$S:$T,2,0),"")</f>
        <v/>
      </c>
      <c r="X173" s="201"/>
      <c r="Y173" s="204" t="str">
        <f>IFERROR(VLOOKUP(Tabla1[[#This Row],[Cantidad]],Validación!$S:$T,2,0),"")</f>
        <v/>
      </c>
      <c r="Z173" s="201"/>
      <c r="AA173" s="204" t="str">
        <f>IFERROR(VLOOKUP(Tabla1[[#This Row],[Normatividad]],Validación!$S:$T,2,0),"")</f>
        <v/>
      </c>
      <c r="AB173" s="206" t="str">
        <f>IFERROR(Tabla1[[#This Row],[TI]]*(Tabla1[[#This Row],[A]]*Tabla1[[#This Row],[P]]*Tabla1[[#This Row],[D]]*Tabla1[[#This Row],[R]]*Tabla1[[#This Row],[C]]*Tabla1[[#This Row],[N]]),"")</f>
        <v/>
      </c>
      <c r="AC173"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73" s="207" t="str">
        <f>IFERROR(VLOOKUP(Tabla1[[#This Row],[Aspecto ambiental]],Validación!W:X,2,0),"")</f>
        <v/>
      </c>
      <c r="AE173" s="197" t="s">
        <v>199</v>
      </c>
      <c r="AF173" s="197"/>
      <c r="AG173" s="197"/>
      <c r="AH173" s="197"/>
    </row>
    <row r="174" spans="2:34" ht="18" hidden="1" customHeight="1" x14ac:dyDescent="0.25">
      <c r="B174" s="198" t="str">
        <f>IFERROR(IF(ISBLANK(Tabla1[[#This Row],[Actividad]]),"",$N$7),"ERROR")</f>
        <v/>
      </c>
      <c r="C174" s="199" t="str">
        <f>IFERROR(IF(ISBLANK(Tabla1[[#This Row],[Actividad]]),"",(VLOOKUP(Tabla1[[#This Row],[ID]],Tabla3[[Código único]:[Códigos Sirbe]],4,0))),$G$8)</f>
        <v/>
      </c>
      <c r="D174" s="191" t="str">
        <f>IFERROR(IF(ISBLANK(Tabla1[[#This Row],[Actividad]]),"",($M$7&amp;Tabla1[[#This Row],[Valor]]&amp;Tabla1[[#This Row],[Valor2]]&amp;Tabla1[[#This Row],[Valor3]]&amp;Tabla1[[#This Row],[Valor4]])),"")</f>
        <v/>
      </c>
      <c r="E174" s="200" t="str">
        <f>IFERROR(VLOOKUP(Tabla1[[#This Row],[Actividad]],Validación!AA:AB,2,0),"")</f>
        <v/>
      </c>
      <c r="F174" s="201"/>
      <c r="G174" s="201"/>
      <c r="H174" s="201" t="str">
        <f>IFERROR(VLOOKUP(I174,Validación!W:Y,3,0),"")</f>
        <v/>
      </c>
      <c r="I174" s="201"/>
      <c r="J174" s="202" t="str">
        <f>IFERROR(VLOOKUP(Tabla1[[#This Row],[Impacto ambiental]],Validación!K:N,4,0),"")</f>
        <v/>
      </c>
      <c r="K174" s="201"/>
      <c r="L174" s="201"/>
      <c r="M174" s="203" t="str">
        <f>IFERROR(VLOOKUP(Tabla1[[#This Row],[Tipo de impacto]],Validación!$S$4:$U$5,3,0),"")</f>
        <v/>
      </c>
      <c r="N174" s="201"/>
      <c r="O174" s="204" t="str">
        <f>IFERROR(VLOOKUP(Tabla1[[#This Row],[Tipo de impacto]],Validación!S:T,2,0),"")</f>
        <v/>
      </c>
      <c r="P174" s="201"/>
      <c r="Q174" s="204" t="str">
        <f>IFERROR(VLOOKUP(Tabla1[[#This Row],[Alcance ]],Validación!$S:$T,2,0),"")</f>
        <v/>
      </c>
      <c r="R174" s="205"/>
      <c r="S174" s="204" t="str">
        <f>IFERROR(VLOOKUP(Tabla1[[#This Row],[Probabilidad]],Validación!$S:$T,2,0),"")</f>
        <v/>
      </c>
      <c r="T174" s="201"/>
      <c r="U174" s="204" t="str">
        <f>IFERROR(VLOOKUP(Tabla1[[#This Row],[Duración]],Validación!$S:$T,2,0),"")</f>
        <v/>
      </c>
      <c r="V174" s="201"/>
      <c r="W174" s="204" t="str">
        <f>IFERROR(VLOOKUP(Tabla1[[#This Row],[Recuperabilidad]],Validación!$S:$T,2,0),"")</f>
        <v/>
      </c>
      <c r="X174" s="201"/>
      <c r="Y174" s="204" t="str">
        <f>IFERROR(VLOOKUP(Tabla1[[#This Row],[Cantidad]],Validación!$S:$T,2,0),"")</f>
        <v/>
      </c>
      <c r="Z174" s="201"/>
      <c r="AA174" s="204" t="str">
        <f>IFERROR(VLOOKUP(Tabla1[[#This Row],[Normatividad]],Validación!$S:$T,2,0),"")</f>
        <v/>
      </c>
      <c r="AB174" s="206" t="str">
        <f>IFERROR(Tabla1[[#This Row],[TI]]*(Tabla1[[#This Row],[A]]*Tabla1[[#This Row],[P]]*Tabla1[[#This Row],[D]]*Tabla1[[#This Row],[R]]*Tabla1[[#This Row],[C]]*Tabla1[[#This Row],[N]]),"")</f>
        <v/>
      </c>
      <c r="AC174"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74" s="207" t="str">
        <f>IFERROR(VLOOKUP(Tabla1[[#This Row],[Aspecto ambiental]],Validación!W:X,2,0),"")</f>
        <v/>
      </c>
      <c r="AE174" s="197" t="s">
        <v>199</v>
      </c>
      <c r="AF174" s="197"/>
      <c r="AG174" s="197"/>
      <c r="AH174" s="197"/>
    </row>
    <row r="175" spans="2:34" ht="18" hidden="1" customHeight="1" x14ac:dyDescent="0.25">
      <c r="B175" s="198" t="str">
        <f>IFERROR(IF(ISBLANK(Tabla1[[#This Row],[Actividad]]),"",$N$7),"ERROR")</f>
        <v/>
      </c>
      <c r="C175" s="199" t="str">
        <f>IFERROR(IF(ISBLANK(Tabla1[[#This Row],[Actividad]]),"",(VLOOKUP(Tabla1[[#This Row],[ID]],Tabla3[[Código único]:[Códigos Sirbe]],4,0))),$G$8)</f>
        <v/>
      </c>
      <c r="D175" s="191" t="str">
        <f>IFERROR(IF(ISBLANK(Tabla1[[#This Row],[Actividad]]),"",($M$7&amp;Tabla1[[#This Row],[Valor]]&amp;Tabla1[[#This Row],[Valor2]]&amp;Tabla1[[#This Row],[Valor3]]&amp;Tabla1[[#This Row],[Valor4]])),"")</f>
        <v/>
      </c>
      <c r="E175" s="200" t="str">
        <f>IFERROR(VLOOKUP(Tabla1[[#This Row],[Actividad]],Validación!AA:AB,2,0),"")</f>
        <v/>
      </c>
      <c r="F175" s="201"/>
      <c r="G175" s="201"/>
      <c r="H175" s="201" t="str">
        <f>IFERROR(VLOOKUP(I175,Validación!W:Y,3,0),"")</f>
        <v/>
      </c>
      <c r="I175" s="201"/>
      <c r="J175" s="202" t="str">
        <f>IFERROR(VLOOKUP(Tabla1[[#This Row],[Impacto ambiental]],Validación!K:N,4,0),"")</f>
        <v/>
      </c>
      <c r="K175" s="201"/>
      <c r="L175" s="201"/>
      <c r="M175" s="203" t="str">
        <f>IFERROR(VLOOKUP(Tabla1[[#This Row],[Tipo de impacto]],Validación!$S$4:$U$5,3,0),"")</f>
        <v/>
      </c>
      <c r="N175" s="201"/>
      <c r="O175" s="204" t="str">
        <f>IFERROR(VLOOKUP(Tabla1[[#This Row],[Tipo de impacto]],Validación!S:T,2,0),"")</f>
        <v/>
      </c>
      <c r="P175" s="201"/>
      <c r="Q175" s="204" t="str">
        <f>IFERROR(VLOOKUP(Tabla1[[#This Row],[Alcance ]],Validación!$S:$T,2,0),"")</f>
        <v/>
      </c>
      <c r="R175" s="205"/>
      <c r="S175" s="204" t="str">
        <f>IFERROR(VLOOKUP(Tabla1[[#This Row],[Probabilidad]],Validación!$S:$T,2,0),"")</f>
        <v/>
      </c>
      <c r="T175" s="201"/>
      <c r="U175" s="204" t="str">
        <f>IFERROR(VLOOKUP(Tabla1[[#This Row],[Duración]],Validación!$S:$T,2,0),"")</f>
        <v/>
      </c>
      <c r="V175" s="201"/>
      <c r="W175" s="204" t="str">
        <f>IFERROR(VLOOKUP(Tabla1[[#This Row],[Recuperabilidad]],Validación!$S:$T,2,0),"")</f>
        <v/>
      </c>
      <c r="X175" s="201"/>
      <c r="Y175" s="204" t="str">
        <f>IFERROR(VLOOKUP(Tabla1[[#This Row],[Cantidad]],Validación!$S:$T,2,0),"")</f>
        <v/>
      </c>
      <c r="Z175" s="201"/>
      <c r="AA175" s="204" t="str">
        <f>IFERROR(VLOOKUP(Tabla1[[#This Row],[Normatividad]],Validación!$S:$T,2,0),"")</f>
        <v/>
      </c>
      <c r="AB175" s="206" t="str">
        <f>IFERROR(Tabla1[[#This Row],[TI]]*(Tabla1[[#This Row],[A]]*Tabla1[[#This Row],[P]]*Tabla1[[#This Row],[D]]*Tabla1[[#This Row],[R]]*Tabla1[[#This Row],[C]]*Tabla1[[#This Row],[N]]),"")</f>
        <v/>
      </c>
      <c r="AC175"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75" s="207" t="str">
        <f>IFERROR(VLOOKUP(Tabla1[[#This Row],[Aspecto ambiental]],Validación!W:X,2,0),"")</f>
        <v/>
      </c>
      <c r="AE175" s="197" t="s">
        <v>199</v>
      </c>
      <c r="AF175" s="197"/>
      <c r="AG175" s="197"/>
      <c r="AH175" s="197"/>
    </row>
    <row r="176" spans="2:34" ht="18" hidden="1" customHeight="1" x14ac:dyDescent="0.25">
      <c r="B176" s="198" t="str">
        <f>IFERROR(IF(ISBLANK(Tabla1[[#This Row],[Actividad]]),"",$N$7),"ERROR")</f>
        <v/>
      </c>
      <c r="C176" s="199" t="str">
        <f>IFERROR(IF(ISBLANK(Tabla1[[#This Row],[Actividad]]),"",(VLOOKUP(Tabla1[[#This Row],[ID]],Tabla3[[Código único]:[Códigos Sirbe]],4,0))),$G$8)</f>
        <v/>
      </c>
      <c r="D176" s="191" t="str">
        <f>IFERROR(IF(ISBLANK(Tabla1[[#This Row],[Actividad]]),"",($M$7&amp;Tabla1[[#This Row],[Valor]]&amp;Tabla1[[#This Row],[Valor2]]&amp;Tabla1[[#This Row],[Valor3]]&amp;Tabla1[[#This Row],[Valor4]])),"")</f>
        <v/>
      </c>
      <c r="E176" s="200" t="str">
        <f>IFERROR(VLOOKUP(Tabla1[[#This Row],[Actividad]],Validación!AA:AB,2,0),"")</f>
        <v/>
      </c>
      <c r="F176" s="201"/>
      <c r="G176" s="201"/>
      <c r="H176" s="201" t="str">
        <f>IFERROR(VLOOKUP(I176,Validación!W:Y,3,0),"")</f>
        <v/>
      </c>
      <c r="I176" s="201"/>
      <c r="J176" s="202" t="str">
        <f>IFERROR(VLOOKUP(Tabla1[[#This Row],[Impacto ambiental]],Validación!K:N,4,0),"")</f>
        <v/>
      </c>
      <c r="K176" s="201"/>
      <c r="L176" s="201"/>
      <c r="M176" s="203" t="str">
        <f>IFERROR(VLOOKUP(Tabla1[[#This Row],[Tipo de impacto]],Validación!$S$4:$U$5,3,0),"")</f>
        <v/>
      </c>
      <c r="N176" s="201"/>
      <c r="O176" s="204" t="str">
        <f>IFERROR(VLOOKUP(Tabla1[[#This Row],[Tipo de impacto]],Validación!S:T,2,0),"")</f>
        <v/>
      </c>
      <c r="P176" s="201"/>
      <c r="Q176" s="204" t="str">
        <f>IFERROR(VLOOKUP(Tabla1[[#This Row],[Alcance ]],Validación!$S:$T,2,0),"")</f>
        <v/>
      </c>
      <c r="R176" s="205"/>
      <c r="S176" s="204" t="str">
        <f>IFERROR(VLOOKUP(Tabla1[[#This Row],[Probabilidad]],Validación!$S:$T,2,0),"")</f>
        <v/>
      </c>
      <c r="T176" s="201"/>
      <c r="U176" s="204" t="str">
        <f>IFERROR(VLOOKUP(Tabla1[[#This Row],[Duración]],Validación!$S:$T,2,0),"")</f>
        <v/>
      </c>
      <c r="V176" s="201"/>
      <c r="W176" s="204" t="str">
        <f>IFERROR(VLOOKUP(Tabla1[[#This Row],[Recuperabilidad]],Validación!$S:$T,2,0),"")</f>
        <v/>
      </c>
      <c r="X176" s="201"/>
      <c r="Y176" s="204" t="str">
        <f>IFERROR(VLOOKUP(Tabla1[[#This Row],[Cantidad]],Validación!$S:$T,2,0),"")</f>
        <v/>
      </c>
      <c r="Z176" s="201"/>
      <c r="AA176" s="204" t="str">
        <f>IFERROR(VLOOKUP(Tabla1[[#This Row],[Normatividad]],Validación!$S:$T,2,0),"")</f>
        <v/>
      </c>
      <c r="AB176" s="206" t="str">
        <f>IFERROR(Tabla1[[#This Row],[TI]]*(Tabla1[[#This Row],[A]]*Tabla1[[#This Row],[P]]*Tabla1[[#This Row],[D]]*Tabla1[[#This Row],[R]]*Tabla1[[#This Row],[C]]*Tabla1[[#This Row],[N]]),"")</f>
        <v/>
      </c>
      <c r="AC176"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76" s="207" t="str">
        <f>IFERROR(VLOOKUP(Tabla1[[#This Row],[Aspecto ambiental]],Validación!W:X,2,0),"")</f>
        <v/>
      </c>
      <c r="AE176" s="197" t="s">
        <v>199</v>
      </c>
      <c r="AF176" s="197"/>
      <c r="AG176" s="197"/>
      <c r="AH176" s="197"/>
    </row>
    <row r="177" spans="2:34" ht="18" hidden="1" customHeight="1" x14ac:dyDescent="0.25">
      <c r="B177" s="198" t="str">
        <f>IFERROR(IF(ISBLANK(Tabla1[[#This Row],[Actividad]]),"",$N$7),"ERROR")</f>
        <v/>
      </c>
      <c r="C177" s="199" t="str">
        <f>IFERROR(IF(ISBLANK(Tabla1[[#This Row],[Actividad]]),"",(VLOOKUP(Tabla1[[#This Row],[ID]],Tabla3[[Código único]:[Códigos Sirbe]],4,0))),$G$8)</f>
        <v/>
      </c>
      <c r="D177" s="191" t="str">
        <f>IFERROR(IF(ISBLANK(Tabla1[[#This Row],[Actividad]]),"",($M$7&amp;Tabla1[[#This Row],[Valor]]&amp;Tabla1[[#This Row],[Valor2]]&amp;Tabla1[[#This Row],[Valor3]]&amp;Tabla1[[#This Row],[Valor4]])),"")</f>
        <v/>
      </c>
      <c r="E177" s="200" t="str">
        <f>IFERROR(VLOOKUP(Tabla1[[#This Row],[Actividad]],Validación!AA:AB,2,0),"")</f>
        <v/>
      </c>
      <c r="F177" s="201"/>
      <c r="G177" s="201"/>
      <c r="H177" s="201" t="str">
        <f>IFERROR(VLOOKUP(I177,Validación!W:Y,3,0),"")</f>
        <v/>
      </c>
      <c r="I177" s="201"/>
      <c r="J177" s="202" t="str">
        <f>IFERROR(VLOOKUP(Tabla1[[#This Row],[Impacto ambiental]],Validación!K:N,4,0),"")</f>
        <v/>
      </c>
      <c r="K177" s="201"/>
      <c r="L177" s="201"/>
      <c r="M177" s="203" t="str">
        <f>IFERROR(VLOOKUP(Tabla1[[#This Row],[Tipo de impacto]],Validación!$S$4:$U$5,3,0),"")</f>
        <v/>
      </c>
      <c r="N177" s="201"/>
      <c r="O177" s="204" t="str">
        <f>IFERROR(VLOOKUP(Tabla1[[#This Row],[Tipo de impacto]],Validación!S:T,2,0),"")</f>
        <v/>
      </c>
      <c r="P177" s="201"/>
      <c r="Q177" s="204" t="str">
        <f>IFERROR(VLOOKUP(Tabla1[[#This Row],[Alcance ]],Validación!$S:$T,2,0),"")</f>
        <v/>
      </c>
      <c r="R177" s="205"/>
      <c r="S177" s="204" t="str">
        <f>IFERROR(VLOOKUP(Tabla1[[#This Row],[Probabilidad]],Validación!$S:$T,2,0),"")</f>
        <v/>
      </c>
      <c r="T177" s="201"/>
      <c r="U177" s="204" t="str">
        <f>IFERROR(VLOOKUP(Tabla1[[#This Row],[Duración]],Validación!$S:$T,2,0),"")</f>
        <v/>
      </c>
      <c r="V177" s="201"/>
      <c r="W177" s="204" t="str">
        <f>IFERROR(VLOOKUP(Tabla1[[#This Row],[Recuperabilidad]],Validación!$S:$T,2,0),"")</f>
        <v/>
      </c>
      <c r="X177" s="201"/>
      <c r="Y177" s="204" t="str">
        <f>IFERROR(VLOOKUP(Tabla1[[#This Row],[Cantidad]],Validación!$S:$T,2,0),"")</f>
        <v/>
      </c>
      <c r="Z177" s="201"/>
      <c r="AA177" s="204" t="str">
        <f>IFERROR(VLOOKUP(Tabla1[[#This Row],[Normatividad]],Validación!$S:$T,2,0),"")</f>
        <v/>
      </c>
      <c r="AB177" s="206" t="str">
        <f>IFERROR(Tabla1[[#This Row],[TI]]*(Tabla1[[#This Row],[A]]*Tabla1[[#This Row],[P]]*Tabla1[[#This Row],[D]]*Tabla1[[#This Row],[R]]*Tabla1[[#This Row],[C]]*Tabla1[[#This Row],[N]]),"")</f>
        <v/>
      </c>
      <c r="AC177"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77" s="207" t="str">
        <f>IFERROR(VLOOKUP(Tabla1[[#This Row],[Aspecto ambiental]],Validación!W:X,2,0),"")</f>
        <v/>
      </c>
      <c r="AE177" s="197" t="s">
        <v>199</v>
      </c>
      <c r="AF177" s="197"/>
      <c r="AG177" s="197"/>
      <c r="AH177" s="197"/>
    </row>
    <row r="178" spans="2:34" ht="18" hidden="1" customHeight="1" x14ac:dyDescent="0.25">
      <c r="B178" s="198" t="str">
        <f>IFERROR(IF(ISBLANK(Tabla1[[#This Row],[Actividad]]),"",$N$7),"ERROR")</f>
        <v/>
      </c>
      <c r="C178" s="199" t="str">
        <f>IFERROR(IF(ISBLANK(Tabla1[[#This Row],[Actividad]]),"",(VLOOKUP(Tabla1[[#This Row],[ID]],Tabla3[[Código único]:[Códigos Sirbe]],4,0))),$G$8)</f>
        <v/>
      </c>
      <c r="D178" s="191" t="str">
        <f>IFERROR(IF(ISBLANK(Tabla1[[#This Row],[Actividad]]),"",($M$7&amp;Tabla1[[#This Row],[Valor]]&amp;Tabla1[[#This Row],[Valor2]]&amp;Tabla1[[#This Row],[Valor3]]&amp;Tabla1[[#This Row],[Valor4]])),"")</f>
        <v/>
      </c>
      <c r="E178" s="200" t="str">
        <f>IFERROR(VLOOKUP(Tabla1[[#This Row],[Actividad]],Validación!AA:AB,2,0),"")</f>
        <v/>
      </c>
      <c r="F178" s="201"/>
      <c r="G178" s="201"/>
      <c r="H178" s="201" t="str">
        <f>IFERROR(VLOOKUP(I178,Validación!W:Y,3,0),"")</f>
        <v/>
      </c>
      <c r="I178" s="201"/>
      <c r="J178" s="202" t="str">
        <f>IFERROR(VLOOKUP(Tabla1[[#This Row],[Impacto ambiental]],Validación!K:N,4,0),"")</f>
        <v/>
      </c>
      <c r="K178" s="201"/>
      <c r="L178" s="201"/>
      <c r="M178" s="203" t="str">
        <f>IFERROR(VLOOKUP(Tabla1[[#This Row],[Tipo de impacto]],Validación!$S$4:$U$5,3,0),"")</f>
        <v/>
      </c>
      <c r="N178" s="201"/>
      <c r="O178" s="204" t="str">
        <f>IFERROR(VLOOKUP(Tabla1[[#This Row],[Tipo de impacto]],Validación!S:T,2,0),"")</f>
        <v/>
      </c>
      <c r="P178" s="201"/>
      <c r="Q178" s="204" t="str">
        <f>IFERROR(VLOOKUP(Tabla1[[#This Row],[Alcance ]],Validación!$S:$T,2,0),"")</f>
        <v/>
      </c>
      <c r="R178" s="205"/>
      <c r="S178" s="204" t="str">
        <f>IFERROR(VLOOKUP(Tabla1[[#This Row],[Probabilidad]],Validación!$S:$T,2,0),"")</f>
        <v/>
      </c>
      <c r="T178" s="201"/>
      <c r="U178" s="204" t="str">
        <f>IFERROR(VLOOKUP(Tabla1[[#This Row],[Duración]],Validación!$S:$T,2,0),"")</f>
        <v/>
      </c>
      <c r="V178" s="201"/>
      <c r="W178" s="204" t="str">
        <f>IFERROR(VLOOKUP(Tabla1[[#This Row],[Recuperabilidad]],Validación!$S:$T,2,0),"")</f>
        <v/>
      </c>
      <c r="X178" s="201"/>
      <c r="Y178" s="204" t="str">
        <f>IFERROR(VLOOKUP(Tabla1[[#This Row],[Cantidad]],Validación!$S:$T,2,0),"")</f>
        <v/>
      </c>
      <c r="Z178" s="201"/>
      <c r="AA178" s="204" t="str">
        <f>IFERROR(VLOOKUP(Tabla1[[#This Row],[Normatividad]],Validación!$S:$T,2,0),"")</f>
        <v/>
      </c>
      <c r="AB178" s="206" t="str">
        <f>IFERROR(Tabla1[[#This Row],[TI]]*(Tabla1[[#This Row],[A]]*Tabla1[[#This Row],[P]]*Tabla1[[#This Row],[D]]*Tabla1[[#This Row],[R]]*Tabla1[[#This Row],[C]]*Tabla1[[#This Row],[N]]),"")</f>
        <v/>
      </c>
      <c r="AC178"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78" s="207" t="str">
        <f>IFERROR(VLOOKUP(Tabla1[[#This Row],[Aspecto ambiental]],Validación!W:X,2,0),"")</f>
        <v/>
      </c>
      <c r="AE178" s="197" t="s">
        <v>199</v>
      </c>
      <c r="AF178" s="197"/>
      <c r="AG178" s="197"/>
      <c r="AH178" s="197"/>
    </row>
    <row r="179" spans="2:34" ht="18" hidden="1" customHeight="1" x14ac:dyDescent="0.25">
      <c r="B179" s="198" t="str">
        <f>IFERROR(IF(ISBLANK(Tabla1[[#This Row],[Actividad]]),"",$N$7),"ERROR")</f>
        <v/>
      </c>
      <c r="C179" s="199" t="str">
        <f>IFERROR(IF(ISBLANK(Tabla1[[#This Row],[Actividad]]),"",(VLOOKUP(Tabla1[[#This Row],[ID]],Tabla3[[Código único]:[Códigos Sirbe]],4,0))),$G$8)</f>
        <v/>
      </c>
      <c r="D179" s="191" t="str">
        <f>IFERROR(IF(ISBLANK(Tabla1[[#This Row],[Actividad]]),"",($M$7&amp;Tabla1[[#This Row],[Valor]]&amp;Tabla1[[#This Row],[Valor2]]&amp;Tabla1[[#This Row],[Valor3]]&amp;Tabla1[[#This Row],[Valor4]])),"")</f>
        <v/>
      </c>
      <c r="E179" s="200" t="str">
        <f>IFERROR(VLOOKUP(Tabla1[[#This Row],[Actividad]],Validación!AA:AB,2,0),"")</f>
        <v/>
      </c>
      <c r="F179" s="201"/>
      <c r="G179" s="201"/>
      <c r="H179" s="201" t="str">
        <f>IFERROR(VLOOKUP(I179,Validación!W:Y,3,0),"")</f>
        <v/>
      </c>
      <c r="I179" s="201"/>
      <c r="J179" s="202" t="str">
        <f>IFERROR(VLOOKUP(Tabla1[[#This Row],[Impacto ambiental]],Validación!K:N,4,0),"")</f>
        <v/>
      </c>
      <c r="K179" s="201"/>
      <c r="L179" s="201"/>
      <c r="M179" s="203" t="str">
        <f>IFERROR(VLOOKUP(Tabla1[[#This Row],[Tipo de impacto]],Validación!$S$4:$U$5,3,0),"")</f>
        <v/>
      </c>
      <c r="N179" s="201"/>
      <c r="O179" s="204" t="str">
        <f>IFERROR(VLOOKUP(Tabla1[[#This Row],[Tipo de impacto]],Validación!S:T,2,0),"")</f>
        <v/>
      </c>
      <c r="P179" s="201"/>
      <c r="Q179" s="204" t="str">
        <f>IFERROR(VLOOKUP(Tabla1[[#This Row],[Alcance ]],Validación!$S:$T,2,0),"")</f>
        <v/>
      </c>
      <c r="R179" s="205"/>
      <c r="S179" s="204" t="str">
        <f>IFERROR(VLOOKUP(Tabla1[[#This Row],[Probabilidad]],Validación!$S:$T,2,0),"")</f>
        <v/>
      </c>
      <c r="T179" s="201"/>
      <c r="U179" s="204" t="str">
        <f>IFERROR(VLOOKUP(Tabla1[[#This Row],[Duración]],Validación!$S:$T,2,0),"")</f>
        <v/>
      </c>
      <c r="V179" s="201"/>
      <c r="W179" s="204" t="str">
        <f>IFERROR(VLOOKUP(Tabla1[[#This Row],[Recuperabilidad]],Validación!$S:$T,2,0),"")</f>
        <v/>
      </c>
      <c r="X179" s="201"/>
      <c r="Y179" s="204" t="str">
        <f>IFERROR(VLOOKUP(Tabla1[[#This Row],[Cantidad]],Validación!$S:$T,2,0),"")</f>
        <v/>
      </c>
      <c r="Z179" s="201"/>
      <c r="AA179" s="204" t="str">
        <f>IFERROR(VLOOKUP(Tabla1[[#This Row],[Normatividad]],Validación!$S:$T,2,0),"")</f>
        <v/>
      </c>
      <c r="AB179" s="206" t="str">
        <f>IFERROR(Tabla1[[#This Row],[TI]]*(Tabla1[[#This Row],[A]]*Tabla1[[#This Row],[P]]*Tabla1[[#This Row],[D]]*Tabla1[[#This Row],[R]]*Tabla1[[#This Row],[C]]*Tabla1[[#This Row],[N]]),"")</f>
        <v/>
      </c>
      <c r="AC179"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79" s="207" t="str">
        <f>IFERROR(VLOOKUP(Tabla1[[#This Row],[Aspecto ambiental]],Validación!W:X,2,0),"")</f>
        <v/>
      </c>
      <c r="AE179" s="197" t="s">
        <v>199</v>
      </c>
      <c r="AF179" s="197"/>
      <c r="AG179" s="197"/>
      <c r="AH179" s="197"/>
    </row>
    <row r="180" spans="2:34" ht="18" hidden="1" customHeight="1" x14ac:dyDescent="0.25">
      <c r="B180" s="198" t="str">
        <f>IFERROR(IF(ISBLANK(Tabla1[[#This Row],[Actividad]]),"",$N$7),"ERROR")</f>
        <v/>
      </c>
      <c r="C180" s="199" t="str">
        <f>IFERROR(IF(ISBLANK(Tabla1[[#This Row],[Actividad]]),"",(VLOOKUP(Tabla1[[#This Row],[ID]],Tabla3[[Código único]:[Códigos Sirbe]],4,0))),$G$8)</f>
        <v/>
      </c>
      <c r="D180" s="191" t="str">
        <f>IFERROR(IF(ISBLANK(Tabla1[[#This Row],[Actividad]]),"",($M$7&amp;Tabla1[[#This Row],[Valor]]&amp;Tabla1[[#This Row],[Valor2]]&amp;Tabla1[[#This Row],[Valor3]]&amp;Tabla1[[#This Row],[Valor4]])),"")</f>
        <v/>
      </c>
      <c r="E180" s="200" t="str">
        <f>IFERROR(VLOOKUP(Tabla1[[#This Row],[Actividad]],Validación!AA:AB,2,0),"")</f>
        <v/>
      </c>
      <c r="F180" s="201"/>
      <c r="G180" s="201"/>
      <c r="H180" s="201" t="str">
        <f>IFERROR(VLOOKUP(I180,Validación!W:Y,3,0),"")</f>
        <v/>
      </c>
      <c r="I180" s="201"/>
      <c r="J180" s="202" t="str">
        <f>IFERROR(VLOOKUP(Tabla1[[#This Row],[Impacto ambiental]],Validación!K:N,4,0),"")</f>
        <v/>
      </c>
      <c r="K180" s="201"/>
      <c r="L180" s="201"/>
      <c r="M180" s="203" t="str">
        <f>IFERROR(VLOOKUP(Tabla1[[#This Row],[Tipo de impacto]],Validación!$S$4:$U$5,3,0),"")</f>
        <v/>
      </c>
      <c r="N180" s="201"/>
      <c r="O180" s="204" t="str">
        <f>IFERROR(VLOOKUP(Tabla1[[#This Row],[Tipo de impacto]],Validación!S:T,2,0),"")</f>
        <v/>
      </c>
      <c r="P180" s="201"/>
      <c r="Q180" s="204" t="str">
        <f>IFERROR(VLOOKUP(Tabla1[[#This Row],[Alcance ]],Validación!$S:$T,2,0),"")</f>
        <v/>
      </c>
      <c r="R180" s="205"/>
      <c r="S180" s="204" t="str">
        <f>IFERROR(VLOOKUP(Tabla1[[#This Row],[Probabilidad]],Validación!$S:$T,2,0),"")</f>
        <v/>
      </c>
      <c r="T180" s="201"/>
      <c r="U180" s="204" t="str">
        <f>IFERROR(VLOOKUP(Tabla1[[#This Row],[Duración]],Validación!$S:$T,2,0),"")</f>
        <v/>
      </c>
      <c r="V180" s="201"/>
      <c r="W180" s="204" t="str">
        <f>IFERROR(VLOOKUP(Tabla1[[#This Row],[Recuperabilidad]],Validación!$S:$T,2,0),"")</f>
        <v/>
      </c>
      <c r="X180" s="201"/>
      <c r="Y180" s="204" t="str">
        <f>IFERROR(VLOOKUP(Tabla1[[#This Row],[Cantidad]],Validación!$S:$T,2,0),"")</f>
        <v/>
      </c>
      <c r="Z180" s="201"/>
      <c r="AA180" s="204" t="str">
        <f>IFERROR(VLOOKUP(Tabla1[[#This Row],[Normatividad]],Validación!$S:$T,2,0),"")</f>
        <v/>
      </c>
      <c r="AB180" s="206" t="str">
        <f>IFERROR(Tabla1[[#This Row],[TI]]*(Tabla1[[#This Row],[A]]*Tabla1[[#This Row],[P]]*Tabla1[[#This Row],[D]]*Tabla1[[#This Row],[R]]*Tabla1[[#This Row],[C]]*Tabla1[[#This Row],[N]]),"")</f>
        <v/>
      </c>
      <c r="AC180"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80" s="207" t="str">
        <f>IFERROR(VLOOKUP(Tabla1[[#This Row],[Aspecto ambiental]],Validación!W:X,2,0),"")</f>
        <v/>
      </c>
      <c r="AE180" s="197" t="s">
        <v>199</v>
      </c>
      <c r="AF180" s="197"/>
      <c r="AG180" s="197"/>
      <c r="AH180" s="197"/>
    </row>
    <row r="181" spans="2:34" ht="18" hidden="1" customHeight="1" x14ac:dyDescent="0.25">
      <c r="B181" s="198" t="str">
        <f>IFERROR(IF(ISBLANK(Tabla1[[#This Row],[Actividad]]),"",$N$7),"ERROR")</f>
        <v/>
      </c>
      <c r="C181" s="199" t="str">
        <f>IFERROR(IF(ISBLANK(Tabla1[[#This Row],[Actividad]]),"",(VLOOKUP(Tabla1[[#This Row],[ID]],Tabla3[[Código único]:[Códigos Sirbe]],4,0))),$G$8)</f>
        <v/>
      </c>
      <c r="D181" s="191" t="str">
        <f>IFERROR(IF(ISBLANK(Tabla1[[#This Row],[Actividad]]),"",($M$7&amp;Tabla1[[#This Row],[Valor]]&amp;Tabla1[[#This Row],[Valor2]]&amp;Tabla1[[#This Row],[Valor3]]&amp;Tabla1[[#This Row],[Valor4]])),"")</f>
        <v/>
      </c>
      <c r="E181" s="200" t="str">
        <f>IFERROR(VLOOKUP(Tabla1[[#This Row],[Actividad]],Validación!AA:AB,2,0),"")</f>
        <v/>
      </c>
      <c r="F181" s="201"/>
      <c r="G181" s="201"/>
      <c r="H181" s="201" t="str">
        <f>IFERROR(VLOOKUP(I181,Validación!W:Y,3,0),"")</f>
        <v/>
      </c>
      <c r="I181" s="201"/>
      <c r="J181" s="202" t="str">
        <f>IFERROR(VLOOKUP(Tabla1[[#This Row],[Impacto ambiental]],Validación!K:N,4,0),"")</f>
        <v/>
      </c>
      <c r="K181" s="201"/>
      <c r="L181" s="201"/>
      <c r="M181" s="203" t="str">
        <f>IFERROR(VLOOKUP(Tabla1[[#This Row],[Tipo de impacto]],Validación!$S$4:$U$5,3,0),"")</f>
        <v/>
      </c>
      <c r="N181" s="201"/>
      <c r="O181" s="204" t="str">
        <f>IFERROR(VLOOKUP(Tabla1[[#This Row],[Tipo de impacto]],Validación!S:T,2,0),"")</f>
        <v/>
      </c>
      <c r="P181" s="201"/>
      <c r="Q181" s="204" t="str">
        <f>IFERROR(VLOOKUP(Tabla1[[#This Row],[Alcance ]],Validación!$S:$T,2,0),"")</f>
        <v/>
      </c>
      <c r="R181" s="205"/>
      <c r="S181" s="204" t="str">
        <f>IFERROR(VLOOKUP(Tabla1[[#This Row],[Probabilidad]],Validación!$S:$T,2,0),"")</f>
        <v/>
      </c>
      <c r="T181" s="201"/>
      <c r="U181" s="204" t="str">
        <f>IFERROR(VLOOKUP(Tabla1[[#This Row],[Duración]],Validación!$S:$T,2,0),"")</f>
        <v/>
      </c>
      <c r="V181" s="201"/>
      <c r="W181" s="204" t="str">
        <f>IFERROR(VLOOKUP(Tabla1[[#This Row],[Recuperabilidad]],Validación!$S:$T,2,0),"")</f>
        <v/>
      </c>
      <c r="X181" s="201"/>
      <c r="Y181" s="204" t="str">
        <f>IFERROR(VLOOKUP(Tabla1[[#This Row],[Cantidad]],Validación!$S:$T,2,0),"")</f>
        <v/>
      </c>
      <c r="Z181" s="201"/>
      <c r="AA181" s="204" t="str">
        <f>IFERROR(VLOOKUP(Tabla1[[#This Row],[Normatividad]],Validación!$S:$T,2,0),"")</f>
        <v/>
      </c>
      <c r="AB181" s="206" t="str">
        <f>IFERROR(Tabla1[[#This Row],[TI]]*(Tabla1[[#This Row],[A]]*Tabla1[[#This Row],[P]]*Tabla1[[#This Row],[D]]*Tabla1[[#This Row],[R]]*Tabla1[[#This Row],[C]]*Tabla1[[#This Row],[N]]),"")</f>
        <v/>
      </c>
      <c r="AC181"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81" s="207" t="str">
        <f>IFERROR(VLOOKUP(Tabla1[[#This Row],[Aspecto ambiental]],Validación!W:X,2,0),"")</f>
        <v/>
      </c>
      <c r="AE181" s="197" t="s">
        <v>199</v>
      </c>
      <c r="AF181" s="197"/>
      <c r="AG181" s="197"/>
      <c r="AH181" s="197"/>
    </row>
    <row r="182" spans="2:34" ht="18" hidden="1" customHeight="1" x14ac:dyDescent="0.25">
      <c r="B182" s="198" t="str">
        <f>IFERROR(IF(ISBLANK(Tabla1[[#This Row],[Actividad]]),"",$N$7),"ERROR")</f>
        <v/>
      </c>
      <c r="C182" s="199" t="str">
        <f>IFERROR(IF(ISBLANK(Tabla1[[#This Row],[Actividad]]),"",(VLOOKUP(Tabla1[[#This Row],[ID]],Tabla3[[Código único]:[Códigos Sirbe]],4,0))),$G$8)</f>
        <v/>
      </c>
      <c r="D182" s="191" t="str">
        <f>IFERROR(IF(ISBLANK(Tabla1[[#This Row],[Actividad]]),"",($M$7&amp;Tabla1[[#This Row],[Valor]]&amp;Tabla1[[#This Row],[Valor2]]&amp;Tabla1[[#This Row],[Valor3]]&amp;Tabla1[[#This Row],[Valor4]])),"")</f>
        <v/>
      </c>
      <c r="E182" s="200" t="str">
        <f>IFERROR(VLOOKUP(Tabla1[[#This Row],[Actividad]],Validación!AA:AB,2,0),"")</f>
        <v/>
      </c>
      <c r="F182" s="201"/>
      <c r="G182" s="201"/>
      <c r="H182" s="201" t="str">
        <f>IFERROR(VLOOKUP(I182,Validación!W:Y,3,0),"")</f>
        <v/>
      </c>
      <c r="I182" s="201"/>
      <c r="J182" s="202" t="str">
        <f>IFERROR(VLOOKUP(Tabla1[[#This Row],[Impacto ambiental]],Validación!K:N,4,0),"")</f>
        <v/>
      </c>
      <c r="K182" s="201"/>
      <c r="L182" s="201"/>
      <c r="M182" s="203" t="str">
        <f>IFERROR(VLOOKUP(Tabla1[[#This Row],[Tipo de impacto]],Validación!$S$4:$U$5,3,0),"")</f>
        <v/>
      </c>
      <c r="N182" s="201"/>
      <c r="O182" s="204" t="str">
        <f>IFERROR(VLOOKUP(Tabla1[[#This Row],[Tipo de impacto]],Validación!S:T,2,0),"")</f>
        <v/>
      </c>
      <c r="P182" s="201"/>
      <c r="Q182" s="204" t="str">
        <f>IFERROR(VLOOKUP(Tabla1[[#This Row],[Alcance ]],Validación!$S:$T,2,0),"")</f>
        <v/>
      </c>
      <c r="R182" s="205"/>
      <c r="S182" s="204" t="str">
        <f>IFERROR(VLOOKUP(Tabla1[[#This Row],[Probabilidad]],Validación!$S:$T,2,0),"")</f>
        <v/>
      </c>
      <c r="T182" s="201"/>
      <c r="U182" s="204" t="str">
        <f>IFERROR(VLOOKUP(Tabla1[[#This Row],[Duración]],Validación!$S:$T,2,0),"")</f>
        <v/>
      </c>
      <c r="V182" s="201"/>
      <c r="W182" s="204" t="str">
        <f>IFERROR(VLOOKUP(Tabla1[[#This Row],[Recuperabilidad]],Validación!$S:$T,2,0),"")</f>
        <v/>
      </c>
      <c r="X182" s="201"/>
      <c r="Y182" s="204" t="str">
        <f>IFERROR(VLOOKUP(Tabla1[[#This Row],[Cantidad]],Validación!$S:$T,2,0),"")</f>
        <v/>
      </c>
      <c r="Z182" s="201"/>
      <c r="AA182" s="204" t="str">
        <f>IFERROR(VLOOKUP(Tabla1[[#This Row],[Normatividad]],Validación!$S:$T,2,0),"")</f>
        <v/>
      </c>
      <c r="AB182" s="206" t="str">
        <f>IFERROR(Tabla1[[#This Row],[TI]]*(Tabla1[[#This Row],[A]]*Tabla1[[#This Row],[P]]*Tabla1[[#This Row],[D]]*Tabla1[[#This Row],[R]]*Tabla1[[#This Row],[C]]*Tabla1[[#This Row],[N]]),"")</f>
        <v/>
      </c>
      <c r="AC182"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82" s="207" t="str">
        <f>IFERROR(VLOOKUP(Tabla1[[#This Row],[Aspecto ambiental]],Validación!W:X,2,0),"")</f>
        <v/>
      </c>
      <c r="AE182" s="197" t="s">
        <v>199</v>
      </c>
      <c r="AF182" s="197"/>
      <c r="AG182" s="197"/>
      <c r="AH182" s="197"/>
    </row>
    <row r="183" spans="2:34" ht="18" hidden="1" customHeight="1" x14ac:dyDescent="0.25">
      <c r="B183" s="198" t="str">
        <f>IFERROR(IF(ISBLANK(Tabla1[[#This Row],[Actividad]]),"",$N$7),"ERROR")</f>
        <v/>
      </c>
      <c r="C183" s="199" t="str">
        <f>IFERROR(IF(ISBLANK(Tabla1[[#This Row],[Actividad]]),"",(VLOOKUP(Tabla1[[#This Row],[ID]],Tabla3[[Código único]:[Códigos Sirbe]],4,0))),$G$8)</f>
        <v/>
      </c>
      <c r="D183" s="191" t="str">
        <f>IFERROR(IF(ISBLANK(Tabla1[[#This Row],[Actividad]]),"",($M$7&amp;Tabla1[[#This Row],[Valor]]&amp;Tabla1[[#This Row],[Valor2]]&amp;Tabla1[[#This Row],[Valor3]]&amp;Tabla1[[#This Row],[Valor4]])),"")</f>
        <v/>
      </c>
      <c r="E183" s="200" t="str">
        <f>IFERROR(VLOOKUP(Tabla1[[#This Row],[Actividad]],Validación!AA:AB,2,0),"")</f>
        <v/>
      </c>
      <c r="F183" s="201"/>
      <c r="G183" s="201"/>
      <c r="H183" s="201" t="str">
        <f>IFERROR(VLOOKUP(I183,Validación!W:Y,3,0),"")</f>
        <v/>
      </c>
      <c r="I183" s="201"/>
      <c r="J183" s="202" t="str">
        <f>IFERROR(VLOOKUP(Tabla1[[#This Row],[Impacto ambiental]],Validación!K:N,4,0),"")</f>
        <v/>
      </c>
      <c r="K183" s="201"/>
      <c r="L183" s="201"/>
      <c r="M183" s="203" t="str">
        <f>IFERROR(VLOOKUP(Tabla1[[#This Row],[Tipo de impacto]],Validación!$S$4:$U$5,3,0),"")</f>
        <v/>
      </c>
      <c r="N183" s="201"/>
      <c r="O183" s="204" t="str">
        <f>IFERROR(VLOOKUP(Tabla1[[#This Row],[Tipo de impacto]],Validación!S:T,2,0),"")</f>
        <v/>
      </c>
      <c r="P183" s="201"/>
      <c r="Q183" s="204" t="str">
        <f>IFERROR(VLOOKUP(Tabla1[[#This Row],[Alcance ]],Validación!$S:$T,2,0),"")</f>
        <v/>
      </c>
      <c r="R183" s="205"/>
      <c r="S183" s="204" t="str">
        <f>IFERROR(VLOOKUP(Tabla1[[#This Row],[Probabilidad]],Validación!$S:$T,2,0),"")</f>
        <v/>
      </c>
      <c r="T183" s="201"/>
      <c r="U183" s="204" t="str">
        <f>IFERROR(VLOOKUP(Tabla1[[#This Row],[Duración]],Validación!$S:$T,2,0),"")</f>
        <v/>
      </c>
      <c r="V183" s="201"/>
      <c r="W183" s="204" t="str">
        <f>IFERROR(VLOOKUP(Tabla1[[#This Row],[Recuperabilidad]],Validación!$S:$T,2,0),"")</f>
        <v/>
      </c>
      <c r="X183" s="201"/>
      <c r="Y183" s="204" t="str">
        <f>IFERROR(VLOOKUP(Tabla1[[#This Row],[Cantidad]],Validación!$S:$T,2,0),"")</f>
        <v/>
      </c>
      <c r="Z183" s="201"/>
      <c r="AA183" s="204" t="str">
        <f>IFERROR(VLOOKUP(Tabla1[[#This Row],[Normatividad]],Validación!$S:$T,2,0),"")</f>
        <v/>
      </c>
      <c r="AB183" s="206" t="str">
        <f>IFERROR(Tabla1[[#This Row],[TI]]*(Tabla1[[#This Row],[A]]*Tabla1[[#This Row],[P]]*Tabla1[[#This Row],[D]]*Tabla1[[#This Row],[R]]*Tabla1[[#This Row],[C]]*Tabla1[[#This Row],[N]]),"")</f>
        <v/>
      </c>
      <c r="AC183"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83" s="207" t="str">
        <f>IFERROR(VLOOKUP(Tabla1[[#This Row],[Aspecto ambiental]],Validación!W:X,2,0),"")</f>
        <v/>
      </c>
      <c r="AE183" s="197" t="s">
        <v>199</v>
      </c>
      <c r="AF183" s="197"/>
      <c r="AG183" s="197"/>
      <c r="AH183" s="197"/>
    </row>
    <row r="184" spans="2:34" ht="18" hidden="1" customHeight="1" x14ac:dyDescent="0.25">
      <c r="B184" s="198" t="str">
        <f>IFERROR(IF(ISBLANK(Tabla1[[#This Row],[Actividad]]),"",$N$7),"ERROR")</f>
        <v/>
      </c>
      <c r="C184" s="199" t="str">
        <f>IFERROR(IF(ISBLANK(Tabla1[[#This Row],[Actividad]]),"",(VLOOKUP(Tabla1[[#This Row],[ID]],Tabla3[[Código único]:[Códigos Sirbe]],4,0))),$G$8)</f>
        <v/>
      </c>
      <c r="D184" s="191" t="str">
        <f>IFERROR(IF(ISBLANK(Tabla1[[#This Row],[Actividad]]),"",($M$7&amp;Tabla1[[#This Row],[Valor]]&amp;Tabla1[[#This Row],[Valor2]]&amp;Tabla1[[#This Row],[Valor3]]&amp;Tabla1[[#This Row],[Valor4]])),"")</f>
        <v/>
      </c>
      <c r="E184" s="200" t="str">
        <f>IFERROR(VLOOKUP(Tabla1[[#This Row],[Actividad]],Validación!AA:AB,2,0),"")</f>
        <v/>
      </c>
      <c r="F184" s="201"/>
      <c r="G184" s="201"/>
      <c r="H184" s="201" t="str">
        <f>IFERROR(VLOOKUP(I184,Validación!W:Y,3,0),"")</f>
        <v/>
      </c>
      <c r="I184" s="201"/>
      <c r="J184" s="202" t="str">
        <f>IFERROR(VLOOKUP(Tabla1[[#This Row],[Impacto ambiental]],Validación!K:N,4,0),"")</f>
        <v/>
      </c>
      <c r="K184" s="201"/>
      <c r="L184" s="201"/>
      <c r="M184" s="203" t="str">
        <f>IFERROR(VLOOKUP(Tabla1[[#This Row],[Tipo de impacto]],Validación!$S$4:$U$5,3,0),"")</f>
        <v/>
      </c>
      <c r="N184" s="201"/>
      <c r="O184" s="204" t="str">
        <f>IFERROR(VLOOKUP(Tabla1[[#This Row],[Tipo de impacto]],Validación!S:T,2,0),"")</f>
        <v/>
      </c>
      <c r="P184" s="201"/>
      <c r="Q184" s="204" t="str">
        <f>IFERROR(VLOOKUP(Tabla1[[#This Row],[Alcance ]],Validación!$S:$T,2,0),"")</f>
        <v/>
      </c>
      <c r="R184" s="205"/>
      <c r="S184" s="204" t="str">
        <f>IFERROR(VLOOKUP(Tabla1[[#This Row],[Probabilidad]],Validación!$S:$T,2,0),"")</f>
        <v/>
      </c>
      <c r="T184" s="201"/>
      <c r="U184" s="204" t="str">
        <f>IFERROR(VLOOKUP(Tabla1[[#This Row],[Duración]],Validación!$S:$T,2,0),"")</f>
        <v/>
      </c>
      <c r="V184" s="201"/>
      <c r="W184" s="204" t="str">
        <f>IFERROR(VLOOKUP(Tabla1[[#This Row],[Recuperabilidad]],Validación!$S:$T,2,0),"")</f>
        <v/>
      </c>
      <c r="X184" s="201"/>
      <c r="Y184" s="204" t="str">
        <f>IFERROR(VLOOKUP(Tabla1[[#This Row],[Cantidad]],Validación!$S:$T,2,0),"")</f>
        <v/>
      </c>
      <c r="Z184" s="201"/>
      <c r="AA184" s="204" t="str">
        <f>IFERROR(VLOOKUP(Tabla1[[#This Row],[Normatividad]],Validación!$S:$T,2,0),"")</f>
        <v/>
      </c>
      <c r="AB184" s="206" t="str">
        <f>IFERROR(Tabla1[[#This Row],[TI]]*(Tabla1[[#This Row],[A]]*Tabla1[[#This Row],[P]]*Tabla1[[#This Row],[D]]*Tabla1[[#This Row],[R]]*Tabla1[[#This Row],[C]]*Tabla1[[#This Row],[N]]),"")</f>
        <v/>
      </c>
      <c r="AC184"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84" s="207" t="str">
        <f>IFERROR(VLOOKUP(Tabla1[[#This Row],[Aspecto ambiental]],Validación!W:X,2,0),"")</f>
        <v/>
      </c>
      <c r="AE184" s="197" t="s">
        <v>199</v>
      </c>
      <c r="AF184" s="197"/>
      <c r="AG184" s="197"/>
      <c r="AH184" s="197"/>
    </row>
    <row r="185" spans="2:34" ht="18" hidden="1" customHeight="1" x14ac:dyDescent="0.25">
      <c r="B185" s="198" t="str">
        <f>IFERROR(IF(ISBLANK(Tabla1[[#This Row],[Actividad]]),"",$N$7),"ERROR")</f>
        <v/>
      </c>
      <c r="C185" s="199" t="str">
        <f>IFERROR(IF(ISBLANK(Tabla1[[#This Row],[Actividad]]),"",(VLOOKUP(Tabla1[[#This Row],[ID]],Tabla3[[Código único]:[Códigos Sirbe]],4,0))),$G$8)</f>
        <v/>
      </c>
      <c r="D185" s="191" t="str">
        <f>IFERROR(IF(ISBLANK(Tabla1[[#This Row],[Actividad]]),"",($M$7&amp;Tabla1[[#This Row],[Valor]]&amp;Tabla1[[#This Row],[Valor2]]&amp;Tabla1[[#This Row],[Valor3]]&amp;Tabla1[[#This Row],[Valor4]])),"")</f>
        <v/>
      </c>
      <c r="E185" s="200" t="str">
        <f>IFERROR(VLOOKUP(Tabla1[[#This Row],[Actividad]],Validación!AA:AB,2,0),"")</f>
        <v/>
      </c>
      <c r="F185" s="201"/>
      <c r="G185" s="201"/>
      <c r="H185" s="201" t="str">
        <f>IFERROR(VLOOKUP(I185,Validación!W:Y,3,0),"")</f>
        <v/>
      </c>
      <c r="I185" s="201"/>
      <c r="J185" s="202" t="str">
        <f>IFERROR(VLOOKUP(Tabla1[[#This Row],[Impacto ambiental]],Validación!K:N,4,0),"")</f>
        <v/>
      </c>
      <c r="K185" s="201"/>
      <c r="L185" s="201"/>
      <c r="M185" s="203" t="str">
        <f>IFERROR(VLOOKUP(Tabla1[[#This Row],[Tipo de impacto]],Validación!$S$4:$U$5,3,0),"")</f>
        <v/>
      </c>
      <c r="N185" s="201"/>
      <c r="O185" s="204" t="str">
        <f>IFERROR(VLOOKUP(Tabla1[[#This Row],[Tipo de impacto]],Validación!S:T,2,0),"")</f>
        <v/>
      </c>
      <c r="P185" s="201"/>
      <c r="Q185" s="204" t="str">
        <f>IFERROR(VLOOKUP(Tabla1[[#This Row],[Alcance ]],Validación!$S:$T,2,0),"")</f>
        <v/>
      </c>
      <c r="R185" s="205"/>
      <c r="S185" s="204" t="str">
        <f>IFERROR(VLOOKUP(Tabla1[[#This Row],[Probabilidad]],Validación!$S:$T,2,0),"")</f>
        <v/>
      </c>
      <c r="T185" s="201"/>
      <c r="U185" s="204" t="str">
        <f>IFERROR(VLOOKUP(Tabla1[[#This Row],[Duración]],Validación!$S:$T,2,0),"")</f>
        <v/>
      </c>
      <c r="V185" s="201"/>
      <c r="W185" s="204" t="str">
        <f>IFERROR(VLOOKUP(Tabla1[[#This Row],[Recuperabilidad]],Validación!$S:$T,2,0),"")</f>
        <v/>
      </c>
      <c r="X185" s="201"/>
      <c r="Y185" s="204" t="str">
        <f>IFERROR(VLOOKUP(Tabla1[[#This Row],[Cantidad]],Validación!$S:$T,2,0),"")</f>
        <v/>
      </c>
      <c r="Z185" s="201"/>
      <c r="AA185" s="204" t="str">
        <f>IFERROR(VLOOKUP(Tabla1[[#This Row],[Normatividad]],Validación!$S:$T,2,0),"")</f>
        <v/>
      </c>
      <c r="AB185" s="206" t="str">
        <f>IFERROR(Tabla1[[#This Row],[TI]]*(Tabla1[[#This Row],[A]]*Tabla1[[#This Row],[P]]*Tabla1[[#This Row],[D]]*Tabla1[[#This Row],[R]]*Tabla1[[#This Row],[C]]*Tabla1[[#This Row],[N]]),"")</f>
        <v/>
      </c>
      <c r="AC185"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85" s="207" t="str">
        <f>IFERROR(VLOOKUP(Tabla1[[#This Row],[Aspecto ambiental]],Validación!W:X,2,0),"")</f>
        <v/>
      </c>
      <c r="AE185" s="197" t="s">
        <v>199</v>
      </c>
      <c r="AF185" s="197"/>
      <c r="AG185" s="197"/>
      <c r="AH185" s="197"/>
    </row>
    <row r="186" spans="2:34" ht="18" hidden="1" customHeight="1" x14ac:dyDescent="0.25">
      <c r="B186" s="198" t="str">
        <f>IFERROR(IF(ISBLANK(Tabla1[[#This Row],[Actividad]]),"",$N$7),"ERROR")</f>
        <v/>
      </c>
      <c r="C186" s="199" t="str">
        <f>IFERROR(IF(ISBLANK(Tabla1[[#This Row],[Actividad]]),"",(VLOOKUP(Tabla1[[#This Row],[ID]],Tabla3[[Código único]:[Códigos Sirbe]],4,0))),$G$8)</f>
        <v/>
      </c>
      <c r="D186" s="191" t="str">
        <f>IFERROR(IF(ISBLANK(Tabla1[[#This Row],[Actividad]]),"",($M$7&amp;Tabla1[[#This Row],[Valor]]&amp;Tabla1[[#This Row],[Valor2]]&amp;Tabla1[[#This Row],[Valor3]]&amp;Tabla1[[#This Row],[Valor4]])),"")</f>
        <v/>
      </c>
      <c r="E186" s="200" t="str">
        <f>IFERROR(VLOOKUP(Tabla1[[#This Row],[Actividad]],Validación!AA:AB,2,0),"")</f>
        <v/>
      </c>
      <c r="F186" s="201"/>
      <c r="G186" s="201"/>
      <c r="H186" s="201" t="str">
        <f>IFERROR(VLOOKUP(I186,Validación!W:Y,3,0),"")</f>
        <v/>
      </c>
      <c r="I186" s="201"/>
      <c r="J186" s="202" t="str">
        <f>IFERROR(VLOOKUP(Tabla1[[#This Row],[Impacto ambiental]],Validación!K:N,4,0),"")</f>
        <v/>
      </c>
      <c r="K186" s="201"/>
      <c r="L186" s="201"/>
      <c r="M186" s="203" t="str">
        <f>IFERROR(VLOOKUP(Tabla1[[#This Row],[Tipo de impacto]],Validación!$S$4:$U$5,3,0),"")</f>
        <v/>
      </c>
      <c r="N186" s="201"/>
      <c r="O186" s="204" t="str">
        <f>IFERROR(VLOOKUP(Tabla1[[#This Row],[Tipo de impacto]],Validación!S:T,2,0),"")</f>
        <v/>
      </c>
      <c r="P186" s="201"/>
      <c r="Q186" s="204" t="str">
        <f>IFERROR(VLOOKUP(Tabla1[[#This Row],[Alcance ]],Validación!$S:$T,2,0),"")</f>
        <v/>
      </c>
      <c r="R186" s="205"/>
      <c r="S186" s="204" t="str">
        <f>IFERROR(VLOOKUP(Tabla1[[#This Row],[Probabilidad]],Validación!$S:$T,2,0),"")</f>
        <v/>
      </c>
      <c r="T186" s="201"/>
      <c r="U186" s="204" t="str">
        <f>IFERROR(VLOOKUP(Tabla1[[#This Row],[Duración]],Validación!$S:$T,2,0),"")</f>
        <v/>
      </c>
      <c r="V186" s="201"/>
      <c r="W186" s="204" t="str">
        <f>IFERROR(VLOOKUP(Tabla1[[#This Row],[Recuperabilidad]],Validación!$S:$T,2,0),"")</f>
        <v/>
      </c>
      <c r="X186" s="201"/>
      <c r="Y186" s="204" t="str">
        <f>IFERROR(VLOOKUP(Tabla1[[#This Row],[Cantidad]],Validación!$S:$T,2,0),"")</f>
        <v/>
      </c>
      <c r="Z186" s="201"/>
      <c r="AA186" s="204" t="str">
        <f>IFERROR(VLOOKUP(Tabla1[[#This Row],[Normatividad]],Validación!$S:$T,2,0),"")</f>
        <v/>
      </c>
      <c r="AB186" s="206" t="str">
        <f>IFERROR(Tabla1[[#This Row],[TI]]*(Tabla1[[#This Row],[A]]*Tabla1[[#This Row],[P]]*Tabla1[[#This Row],[D]]*Tabla1[[#This Row],[R]]*Tabla1[[#This Row],[C]]*Tabla1[[#This Row],[N]]),"")</f>
        <v/>
      </c>
      <c r="AC186"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86" s="207" t="str">
        <f>IFERROR(VLOOKUP(Tabla1[[#This Row],[Aspecto ambiental]],Validación!W:X,2,0),"")</f>
        <v/>
      </c>
      <c r="AE186" s="197" t="s">
        <v>199</v>
      </c>
      <c r="AF186" s="197"/>
      <c r="AG186" s="197"/>
      <c r="AH186" s="197"/>
    </row>
    <row r="187" spans="2:34" ht="18" hidden="1" customHeight="1" x14ac:dyDescent="0.25">
      <c r="B187" s="198" t="str">
        <f>IFERROR(IF(ISBLANK(Tabla1[[#This Row],[Actividad]]),"",$N$7),"ERROR")</f>
        <v/>
      </c>
      <c r="C187" s="199" t="str">
        <f>IFERROR(IF(ISBLANK(Tabla1[[#This Row],[Actividad]]),"",(VLOOKUP(Tabla1[[#This Row],[ID]],Tabla3[[Código único]:[Códigos Sirbe]],4,0))),$G$8)</f>
        <v/>
      </c>
      <c r="D187" s="191" t="str">
        <f>IFERROR(IF(ISBLANK(Tabla1[[#This Row],[Actividad]]),"",($M$7&amp;Tabla1[[#This Row],[Valor]]&amp;Tabla1[[#This Row],[Valor2]]&amp;Tabla1[[#This Row],[Valor3]]&amp;Tabla1[[#This Row],[Valor4]])),"")</f>
        <v/>
      </c>
      <c r="E187" s="200" t="str">
        <f>IFERROR(VLOOKUP(Tabla1[[#This Row],[Actividad]],Validación!AA:AB,2,0),"")</f>
        <v/>
      </c>
      <c r="F187" s="201"/>
      <c r="G187" s="201"/>
      <c r="H187" s="201" t="str">
        <f>IFERROR(VLOOKUP(I187,Validación!W:Y,3,0),"")</f>
        <v/>
      </c>
      <c r="I187" s="201"/>
      <c r="J187" s="202" t="str">
        <f>IFERROR(VLOOKUP(Tabla1[[#This Row],[Impacto ambiental]],Validación!K:N,4,0),"")</f>
        <v/>
      </c>
      <c r="K187" s="201"/>
      <c r="L187" s="201"/>
      <c r="M187" s="203" t="str">
        <f>IFERROR(VLOOKUP(Tabla1[[#This Row],[Tipo de impacto]],Validación!$S$4:$U$5,3,0),"")</f>
        <v/>
      </c>
      <c r="N187" s="201"/>
      <c r="O187" s="204" t="str">
        <f>IFERROR(VLOOKUP(Tabla1[[#This Row],[Tipo de impacto]],Validación!S:T,2,0),"")</f>
        <v/>
      </c>
      <c r="P187" s="201"/>
      <c r="Q187" s="204" t="str">
        <f>IFERROR(VLOOKUP(Tabla1[[#This Row],[Alcance ]],Validación!$S:$T,2,0),"")</f>
        <v/>
      </c>
      <c r="R187" s="205"/>
      <c r="S187" s="204" t="str">
        <f>IFERROR(VLOOKUP(Tabla1[[#This Row],[Probabilidad]],Validación!$S:$T,2,0),"")</f>
        <v/>
      </c>
      <c r="T187" s="201"/>
      <c r="U187" s="204" t="str">
        <f>IFERROR(VLOOKUP(Tabla1[[#This Row],[Duración]],Validación!$S:$T,2,0),"")</f>
        <v/>
      </c>
      <c r="V187" s="201"/>
      <c r="W187" s="204" t="str">
        <f>IFERROR(VLOOKUP(Tabla1[[#This Row],[Recuperabilidad]],Validación!$S:$T,2,0),"")</f>
        <v/>
      </c>
      <c r="X187" s="201"/>
      <c r="Y187" s="204" t="str">
        <f>IFERROR(VLOOKUP(Tabla1[[#This Row],[Cantidad]],Validación!$S:$T,2,0),"")</f>
        <v/>
      </c>
      <c r="Z187" s="201"/>
      <c r="AA187" s="204" t="str">
        <f>IFERROR(VLOOKUP(Tabla1[[#This Row],[Normatividad]],Validación!$S:$T,2,0),"")</f>
        <v/>
      </c>
      <c r="AB187" s="206" t="str">
        <f>IFERROR(Tabla1[[#This Row],[TI]]*(Tabla1[[#This Row],[A]]*Tabla1[[#This Row],[P]]*Tabla1[[#This Row],[D]]*Tabla1[[#This Row],[R]]*Tabla1[[#This Row],[C]]*Tabla1[[#This Row],[N]]),"")</f>
        <v/>
      </c>
      <c r="AC187"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87" s="207" t="str">
        <f>IFERROR(VLOOKUP(Tabla1[[#This Row],[Aspecto ambiental]],Validación!W:X,2,0),"")</f>
        <v/>
      </c>
      <c r="AE187" s="197" t="s">
        <v>199</v>
      </c>
      <c r="AF187" s="197"/>
      <c r="AG187" s="197"/>
      <c r="AH187" s="197"/>
    </row>
    <row r="188" spans="2:34" ht="18" hidden="1" customHeight="1" x14ac:dyDescent="0.25">
      <c r="B188" s="198" t="str">
        <f>IFERROR(IF(ISBLANK(Tabla1[[#This Row],[Actividad]]),"",$N$7),"ERROR")</f>
        <v/>
      </c>
      <c r="C188" s="199" t="str">
        <f>IFERROR(IF(ISBLANK(Tabla1[[#This Row],[Actividad]]),"",(VLOOKUP(Tabla1[[#This Row],[ID]],Tabla3[[Código único]:[Códigos Sirbe]],4,0))),$G$8)</f>
        <v/>
      </c>
      <c r="D188" s="191" t="str">
        <f>IFERROR(IF(ISBLANK(Tabla1[[#This Row],[Actividad]]),"",($M$7&amp;Tabla1[[#This Row],[Valor]]&amp;Tabla1[[#This Row],[Valor2]]&amp;Tabla1[[#This Row],[Valor3]]&amp;Tabla1[[#This Row],[Valor4]])),"")</f>
        <v/>
      </c>
      <c r="E188" s="200" t="str">
        <f>IFERROR(VLOOKUP(Tabla1[[#This Row],[Actividad]],Validación!AA:AB,2,0),"")</f>
        <v/>
      </c>
      <c r="F188" s="201"/>
      <c r="G188" s="201"/>
      <c r="H188" s="201" t="str">
        <f>IFERROR(VLOOKUP(I188,Validación!W:Y,3,0),"")</f>
        <v/>
      </c>
      <c r="I188" s="201"/>
      <c r="J188" s="202" t="str">
        <f>IFERROR(VLOOKUP(Tabla1[[#This Row],[Impacto ambiental]],Validación!K:N,4,0),"")</f>
        <v/>
      </c>
      <c r="K188" s="201"/>
      <c r="L188" s="201"/>
      <c r="M188" s="203" t="str">
        <f>IFERROR(VLOOKUP(Tabla1[[#This Row],[Tipo de impacto]],Validación!$S$4:$U$5,3,0),"")</f>
        <v/>
      </c>
      <c r="N188" s="201"/>
      <c r="O188" s="204" t="str">
        <f>IFERROR(VLOOKUP(Tabla1[[#This Row],[Tipo de impacto]],Validación!S:T,2,0),"")</f>
        <v/>
      </c>
      <c r="P188" s="201"/>
      <c r="Q188" s="204" t="str">
        <f>IFERROR(VLOOKUP(Tabla1[[#This Row],[Alcance ]],Validación!$S:$T,2,0),"")</f>
        <v/>
      </c>
      <c r="R188" s="205"/>
      <c r="S188" s="204" t="str">
        <f>IFERROR(VLOOKUP(Tabla1[[#This Row],[Probabilidad]],Validación!$S:$T,2,0),"")</f>
        <v/>
      </c>
      <c r="T188" s="201"/>
      <c r="U188" s="204" t="str">
        <f>IFERROR(VLOOKUP(Tabla1[[#This Row],[Duración]],Validación!$S:$T,2,0),"")</f>
        <v/>
      </c>
      <c r="V188" s="201"/>
      <c r="W188" s="204" t="str">
        <f>IFERROR(VLOOKUP(Tabla1[[#This Row],[Recuperabilidad]],Validación!$S:$T,2,0),"")</f>
        <v/>
      </c>
      <c r="X188" s="201"/>
      <c r="Y188" s="204" t="str">
        <f>IFERROR(VLOOKUP(Tabla1[[#This Row],[Cantidad]],Validación!$S:$T,2,0),"")</f>
        <v/>
      </c>
      <c r="Z188" s="201"/>
      <c r="AA188" s="204" t="str">
        <f>IFERROR(VLOOKUP(Tabla1[[#This Row],[Normatividad]],Validación!$S:$T,2,0),"")</f>
        <v/>
      </c>
      <c r="AB188" s="206" t="str">
        <f>IFERROR(Tabla1[[#This Row],[TI]]*(Tabla1[[#This Row],[A]]*Tabla1[[#This Row],[P]]*Tabla1[[#This Row],[D]]*Tabla1[[#This Row],[R]]*Tabla1[[#This Row],[C]]*Tabla1[[#This Row],[N]]),"")</f>
        <v/>
      </c>
      <c r="AC188"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88" s="207" t="str">
        <f>IFERROR(VLOOKUP(Tabla1[[#This Row],[Aspecto ambiental]],Validación!W:X,2,0),"")</f>
        <v/>
      </c>
      <c r="AE188" s="197" t="s">
        <v>199</v>
      </c>
      <c r="AF188" s="197"/>
      <c r="AG188" s="197"/>
      <c r="AH188" s="197"/>
    </row>
    <row r="189" spans="2:34" ht="18" hidden="1" customHeight="1" x14ac:dyDescent="0.25">
      <c r="B189" s="198" t="str">
        <f>IFERROR(IF(ISBLANK(Tabla1[[#This Row],[Actividad]]),"",$N$7),"ERROR")</f>
        <v/>
      </c>
      <c r="C189" s="199" t="str">
        <f>IFERROR(IF(ISBLANK(Tabla1[[#This Row],[Actividad]]),"",(VLOOKUP(Tabla1[[#This Row],[ID]],Tabla3[[Código único]:[Códigos Sirbe]],4,0))),$G$8)</f>
        <v/>
      </c>
      <c r="D189" s="191" t="str">
        <f>IFERROR(IF(ISBLANK(Tabla1[[#This Row],[Actividad]]),"",($M$7&amp;Tabla1[[#This Row],[Valor]]&amp;Tabla1[[#This Row],[Valor2]]&amp;Tabla1[[#This Row],[Valor3]]&amp;Tabla1[[#This Row],[Valor4]])),"")</f>
        <v/>
      </c>
      <c r="E189" s="200" t="str">
        <f>IFERROR(VLOOKUP(Tabla1[[#This Row],[Actividad]],Validación!AA:AB,2,0),"")</f>
        <v/>
      </c>
      <c r="F189" s="201"/>
      <c r="G189" s="201"/>
      <c r="H189" s="201" t="str">
        <f>IFERROR(VLOOKUP(I189,Validación!W:Y,3,0),"")</f>
        <v/>
      </c>
      <c r="I189" s="201"/>
      <c r="J189" s="202" t="str">
        <f>IFERROR(VLOOKUP(Tabla1[[#This Row],[Impacto ambiental]],Validación!K:N,4,0),"")</f>
        <v/>
      </c>
      <c r="K189" s="201"/>
      <c r="L189" s="201"/>
      <c r="M189" s="203" t="str">
        <f>IFERROR(VLOOKUP(Tabla1[[#This Row],[Tipo de impacto]],Validación!$S$4:$U$5,3,0),"")</f>
        <v/>
      </c>
      <c r="N189" s="201"/>
      <c r="O189" s="204" t="str">
        <f>IFERROR(VLOOKUP(Tabla1[[#This Row],[Tipo de impacto]],Validación!S:T,2,0),"")</f>
        <v/>
      </c>
      <c r="P189" s="201"/>
      <c r="Q189" s="204" t="str">
        <f>IFERROR(VLOOKUP(Tabla1[[#This Row],[Alcance ]],Validación!$S:$T,2,0),"")</f>
        <v/>
      </c>
      <c r="R189" s="205"/>
      <c r="S189" s="204" t="str">
        <f>IFERROR(VLOOKUP(Tabla1[[#This Row],[Probabilidad]],Validación!$S:$T,2,0),"")</f>
        <v/>
      </c>
      <c r="T189" s="201"/>
      <c r="U189" s="204" t="str">
        <f>IFERROR(VLOOKUP(Tabla1[[#This Row],[Duración]],Validación!$S:$T,2,0),"")</f>
        <v/>
      </c>
      <c r="V189" s="201"/>
      <c r="W189" s="204" t="str">
        <f>IFERROR(VLOOKUP(Tabla1[[#This Row],[Recuperabilidad]],Validación!$S:$T,2,0),"")</f>
        <v/>
      </c>
      <c r="X189" s="201"/>
      <c r="Y189" s="204" t="str">
        <f>IFERROR(VLOOKUP(Tabla1[[#This Row],[Cantidad]],Validación!$S:$T,2,0),"")</f>
        <v/>
      </c>
      <c r="Z189" s="201"/>
      <c r="AA189" s="204" t="str">
        <f>IFERROR(VLOOKUP(Tabla1[[#This Row],[Normatividad]],Validación!$S:$T,2,0),"")</f>
        <v/>
      </c>
      <c r="AB189" s="206" t="str">
        <f>IFERROR(Tabla1[[#This Row],[TI]]*(Tabla1[[#This Row],[A]]*Tabla1[[#This Row],[P]]*Tabla1[[#This Row],[D]]*Tabla1[[#This Row],[R]]*Tabla1[[#This Row],[C]]*Tabla1[[#This Row],[N]]),"")</f>
        <v/>
      </c>
      <c r="AC189"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89" s="207" t="str">
        <f>IFERROR(VLOOKUP(Tabla1[[#This Row],[Aspecto ambiental]],Validación!W:X,2,0),"")</f>
        <v/>
      </c>
      <c r="AE189" s="197" t="s">
        <v>199</v>
      </c>
      <c r="AF189" s="197"/>
      <c r="AG189" s="197"/>
      <c r="AH189" s="197"/>
    </row>
    <row r="190" spans="2:34" ht="18" hidden="1" customHeight="1" x14ac:dyDescent="0.25">
      <c r="B190" s="198" t="str">
        <f>IFERROR(IF(ISBLANK(Tabla1[[#This Row],[Actividad]]),"",$N$7),"ERROR")</f>
        <v/>
      </c>
      <c r="C190" s="199" t="str">
        <f>IFERROR(IF(ISBLANK(Tabla1[[#This Row],[Actividad]]),"",(VLOOKUP(Tabla1[[#This Row],[ID]],Tabla3[[Código único]:[Códigos Sirbe]],4,0))),$G$8)</f>
        <v/>
      </c>
      <c r="D190" s="191" t="str">
        <f>IFERROR(IF(ISBLANK(Tabla1[[#This Row],[Actividad]]),"",($M$7&amp;Tabla1[[#This Row],[Valor]]&amp;Tabla1[[#This Row],[Valor2]]&amp;Tabla1[[#This Row],[Valor3]]&amp;Tabla1[[#This Row],[Valor4]])),"")</f>
        <v/>
      </c>
      <c r="E190" s="200" t="str">
        <f>IFERROR(VLOOKUP(Tabla1[[#This Row],[Actividad]],Validación!AA:AB,2,0),"")</f>
        <v/>
      </c>
      <c r="F190" s="201"/>
      <c r="G190" s="201"/>
      <c r="H190" s="201" t="str">
        <f>IFERROR(VLOOKUP(I190,Validación!W:Y,3,0),"")</f>
        <v/>
      </c>
      <c r="I190" s="201"/>
      <c r="J190" s="202" t="str">
        <f>IFERROR(VLOOKUP(Tabla1[[#This Row],[Impacto ambiental]],Validación!K:N,4,0),"")</f>
        <v/>
      </c>
      <c r="K190" s="201"/>
      <c r="L190" s="201"/>
      <c r="M190" s="203" t="str">
        <f>IFERROR(VLOOKUP(Tabla1[[#This Row],[Tipo de impacto]],Validación!$S$4:$U$5,3,0),"")</f>
        <v/>
      </c>
      <c r="N190" s="201"/>
      <c r="O190" s="204" t="str">
        <f>IFERROR(VLOOKUP(Tabla1[[#This Row],[Tipo de impacto]],Validación!S:T,2,0),"")</f>
        <v/>
      </c>
      <c r="P190" s="201"/>
      <c r="Q190" s="204" t="str">
        <f>IFERROR(VLOOKUP(Tabla1[[#This Row],[Alcance ]],Validación!$S:$T,2,0),"")</f>
        <v/>
      </c>
      <c r="R190" s="205"/>
      <c r="S190" s="204" t="str">
        <f>IFERROR(VLOOKUP(Tabla1[[#This Row],[Probabilidad]],Validación!$S:$T,2,0),"")</f>
        <v/>
      </c>
      <c r="T190" s="201"/>
      <c r="U190" s="204" t="str">
        <f>IFERROR(VLOOKUP(Tabla1[[#This Row],[Duración]],Validación!$S:$T,2,0),"")</f>
        <v/>
      </c>
      <c r="V190" s="201"/>
      <c r="W190" s="204" t="str">
        <f>IFERROR(VLOOKUP(Tabla1[[#This Row],[Recuperabilidad]],Validación!$S:$T,2,0),"")</f>
        <v/>
      </c>
      <c r="X190" s="201"/>
      <c r="Y190" s="204" t="str">
        <f>IFERROR(VLOOKUP(Tabla1[[#This Row],[Cantidad]],Validación!$S:$T,2,0),"")</f>
        <v/>
      </c>
      <c r="Z190" s="201"/>
      <c r="AA190" s="204" t="str">
        <f>IFERROR(VLOOKUP(Tabla1[[#This Row],[Normatividad]],Validación!$S:$T,2,0),"")</f>
        <v/>
      </c>
      <c r="AB190" s="206" t="str">
        <f>IFERROR(Tabla1[[#This Row],[TI]]*(Tabla1[[#This Row],[A]]*Tabla1[[#This Row],[P]]*Tabla1[[#This Row],[D]]*Tabla1[[#This Row],[R]]*Tabla1[[#This Row],[C]]*Tabla1[[#This Row],[N]]),"")</f>
        <v/>
      </c>
      <c r="AC190"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90" s="207" t="str">
        <f>IFERROR(VLOOKUP(Tabla1[[#This Row],[Aspecto ambiental]],Validación!W:X,2,0),"")</f>
        <v/>
      </c>
      <c r="AE190" s="197" t="s">
        <v>199</v>
      </c>
      <c r="AF190" s="197"/>
      <c r="AG190" s="197"/>
      <c r="AH190" s="197"/>
    </row>
    <row r="191" spans="2:34" ht="18" hidden="1" customHeight="1" x14ac:dyDescent="0.25">
      <c r="B191" s="198" t="str">
        <f>IFERROR(IF(ISBLANK(Tabla1[[#This Row],[Actividad]]),"",$N$7),"ERROR")</f>
        <v/>
      </c>
      <c r="C191" s="199" t="str">
        <f>IFERROR(IF(ISBLANK(Tabla1[[#This Row],[Actividad]]),"",(VLOOKUP(Tabla1[[#This Row],[ID]],Tabla3[[Código único]:[Códigos Sirbe]],4,0))),$G$8)</f>
        <v/>
      </c>
      <c r="D191" s="191" t="str">
        <f>IFERROR(IF(ISBLANK(Tabla1[[#This Row],[Actividad]]),"",($M$7&amp;Tabla1[[#This Row],[Valor]]&amp;Tabla1[[#This Row],[Valor2]]&amp;Tabla1[[#This Row],[Valor3]]&amp;Tabla1[[#This Row],[Valor4]])),"")</f>
        <v/>
      </c>
      <c r="E191" s="200" t="str">
        <f>IFERROR(VLOOKUP(Tabla1[[#This Row],[Actividad]],Validación!AA:AB,2,0),"")</f>
        <v/>
      </c>
      <c r="F191" s="201"/>
      <c r="G191" s="201"/>
      <c r="H191" s="201" t="str">
        <f>IFERROR(VLOOKUP(I191,Validación!W:Y,3,0),"")</f>
        <v/>
      </c>
      <c r="I191" s="201"/>
      <c r="J191" s="202" t="str">
        <f>IFERROR(VLOOKUP(Tabla1[[#This Row],[Impacto ambiental]],Validación!K:N,4,0),"")</f>
        <v/>
      </c>
      <c r="K191" s="201"/>
      <c r="L191" s="201"/>
      <c r="M191" s="203" t="str">
        <f>IFERROR(VLOOKUP(Tabla1[[#This Row],[Tipo de impacto]],Validación!$S$4:$U$5,3,0),"")</f>
        <v/>
      </c>
      <c r="N191" s="201"/>
      <c r="O191" s="204" t="str">
        <f>IFERROR(VLOOKUP(Tabla1[[#This Row],[Tipo de impacto]],Validación!S:T,2,0),"")</f>
        <v/>
      </c>
      <c r="P191" s="201"/>
      <c r="Q191" s="204" t="str">
        <f>IFERROR(VLOOKUP(Tabla1[[#This Row],[Alcance ]],Validación!$S:$T,2,0),"")</f>
        <v/>
      </c>
      <c r="R191" s="205"/>
      <c r="S191" s="204" t="str">
        <f>IFERROR(VLOOKUP(Tabla1[[#This Row],[Probabilidad]],Validación!$S:$T,2,0),"")</f>
        <v/>
      </c>
      <c r="T191" s="201"/>
      <c r="U191" s="204" t="str">
        <f>IFERROR(VLOOKUP(Tabla1[[#This Row],[Duración]],Validación!$S:$T,2,0),"")</f>
        <v/>
      </c>
      <c r="V191" s="201"/>
      <c r="W191" s="204" t="str">
        <f>IFERROR(VLOOKUP(Tabla1[[#This Row],[Recuperabilidad]],Validación!$S:$T,2,0),"")</f>
        <v/>
      </c>
      <c r="X191" s="201"/>
      <c r="Y191" s="204" t="str">
        <f>IFERROR(VLOOKUP(Tabla1[[#This Row],[Cantidad]],Validación!$S:$T,2,0),"")</f>
        <v/>
      </c>
      <c r="Z191" s="201"/>
      <c r="AA191" s="204" t="str">
        <f>IFERROR(VLOOKUP(Tabla1[[#This Row],[Normatividad]],Validación!$S:$T,2,0),"")</f>
        <v/>
      </c>
      <c r="AB191" s="206" t="str">
        <f>IFERROR(Tabla1[[#This Row],[TI]]*(Tabla1[[#This Row],[A]]*Tabla1[[#This Row],[P]]*Tabla1[[#This Row],[D]]*Tabla1[[#This Row],[R]]*Tabla1[[#This Row],[C]]*Tabla1[[#This Row],[N]]),"")</f>
        <v/>
      </c>
      <c r="AC191"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91" s="207" t="str">
        <f>IFERROR(VLOOKUP(Tabla1[[#This Row],[Aspecto ambiental]],Validación!W:X,2,0),"")</f>
        <v/>
      </c>
      <c r="AE191" s="197" t="s">
        <v>199</v>
      </c>
      <c r="AF191" s="197"/>
      <c r="AG191" s="197"/>
      <c r="AH191" s="197"/>
    </row>
    <row r="192" spans="2:34" ht="18" hidden="1" customHeight="1" x14ac:dyDescent="0.25">
      <c r="B192" s="198" t="str">
        <f>IFERROR(IF(ISBLANK(Tabla1[[#This Row],[Actividad]]),"",$N$7),"ERROR")</f>
        <v/>
      </c>
      <c r="C192" s="199" t="str">
        <f>IFERROR(IF(ISBLANK(Tabla1[[#This Row],[Actividad]]),"",(VLOOKUP(Tabla1[[#This Row],[ID]],Tabla3[[Código único]:[Códigos Sirbe]],4,0))),$G$8)</f>
        <v/>
      </c>
      <c r="D192" s="191" t="str">
        <f>IFERROR(IF(ISBLANK(Tabla1[[#This Row],[Actividad]]),"",($M$7&amp;Tabla1[[#This Row],[Valor]]&amp;Tabla1[[#This Row],[Valor2]]&amp;Tabla1[[#This Row],[Valor3]]&amp;Tabla1[[#This Row],[Valor4]])),"")</f>
        <v/>
      </c>
      <c r="E192" s="200" t="str">
        <f>IFERROR(VLOOKUP(Tabla1[[#This Row],[Actividad]],Validación!AA:AB,2,0),"")</f>
        <v/>
      </c>
      <c r="F192" s="201"/>
      <c r="G192" s="201"/>
      <c r="H192" s="201" t="str">
        <f>IFERROR(VLOOKUP(I192,Validación!W:Y,3,0),"")</f>
        <v/>
      </c>
      <c r="I192" s="201"/>
      <c r="J192" s="202" t="str">
        <f>IFERROR(VLOOKUP(Tabla1[[#This Row],[Impacto ambiental]],Validación!K:N,4,0),"")</f>
        <v/>
      </c>
      <c r="K192" s="201"/>
      <c r="L192" s="201"/>
      <c r="M192" s="203" t="str">
        <f>IFERROR(VLOOKUP(Tabla1[[#This Row],[Tipo de impacto]],Validación!$S$4:$U$5,3,0),"")</f>
        <v/>
      </c>
      <c r="N192" s="201"/>
      <c r="O192" s="204" t="str">
        <f>IFERROR(VLOOKUP(Tabla1[[#This Row],[Tipo de impacto]],Validación!S:T,2,0),"")</f>
        <v/>
      </c>
      <c r="P192" s="201"/>
      <c r="Q192" s="204" t="str">
        <f>IFERROR(VLOOKUP(Tabla1[[#This Row],[Alcance ]],Validación!$S:$T,2,0),"")</f>
        <v/>
      </c>
      <c r="R192" s="205"/>
      <c r="S192" s="204" t="str">
        <f>IFERROR(VLOOKUP(Tabla1[[#This Row],[Probabilidad]],Validación!$S:$T,2,0),"")</f>
        <v/>
      </c>
      <c r="T192" s="201"/>
      <c r="U192" s="204" t="str">
        <f>IFERROR(VLOOKUP(Tabla1[[#This Row],[Duración]],Validación!$S:$T,2,0),"")</f>
        <v/>
      </c>
      <c r="V192" s="201"/>
      <c r="W192" s="204" t="str">
        <f>IFERROR(VLOOKUP(Tabla1[[#This Row],[Recuperabilidad]],Validación!$S:$T,2,0),"")</f>
        <v/>
      </c>
      <c r="X192" s="201"/>
      <c r="Y192" s="204" t="str">
        <f>IFERROR(VLOOKUP(Tabla1[[#This Row],[Cantidad]],Validación!$S:$T,2,0),"")</f>
        <v/>
      </c>
      <c r="Z192" s="201"/>
      <c r="AA192" s="204" t="str">
        <f>IFERROR(VLOOKUP(Tabla1[[#This Row],[Normatividad]],Validación!$S:$T,2,0),"")</f>
        <v/>
      </c>
      <c r="AB192" s="206" t="str">
        <f>IFERROR(Tabla1[[#This Row],[TI]]*(Tabla1[[#This Row],[A]]*Tabla1[[#This Row],[P]]*Tabla1[[#This Row],[D]]*Tabla1[[#This Row],[R]]*Tabla1[[#This Row],[C]]*Tabla1[[#This Row],[N]]),"")</f>
        <v/>
      </c>
      <c r="AC192"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92" s="207" t="str">
        <f>IFERROR(VLOOKUP(Tabla1[[#This Row],[Aspecto ambiental]],Validación!W:X,2,0),"")</f>
        <v/>
      </c>
      <c r="AE192" s="197" t="s">
        <v>199</v>
      </c>
      <c r="AF192" s="197"/>
      <c r="AG192" s="197"/>
      <c r="AH192" s="197"/>
    </row>
    <row r="193" spans="2:34" ht="18" hidden="1" customHeight="1" x14ac:dyDescent="0.25">
      <c r="B193" s="198" t="str">
        <f>IFERROR(IF(ISBLANK(Tabla1[[#This Row],[Actividad]]),"",$N$7),"ERROR")</f>
        <v/>
      </c>
      <c r="C193" s="199" t="str">
        <f>IFERROR(IF(ISBLANK(Tabla1[[#This Row],[Actividad]]),"",(VLOOKUP(Tabla1[[#This Row],[ID]],Tabla3[[Código único]:[Códigos Sirbe]],4,0))),$G$8)</f>
        <v/>
      </c>
      <c r="D193" s="191" t="str">
        <f>IFERROR(IF(ISBLANK(Tabla1[[#This Row],[Actividad]]),"",($M$7&amp;Tabla1[[#This Row],[Valor]]&amp;Tabla1[[#This Row],[Valor2]]&amp;Tabla1[[#This Row],[Valor3]]&amp;Tabla1[[#This Row],[Valor4]])),"")</f>
        <v/>
      </c>
      <c r="E193" s="200" t="str">
        <f>IFERROR(VLOOKUP(Tabla1[[#This Row],[Actividad]],Validación!AA:AB,2,0),"")</f>
        <v/>
      </c>
      <c r="F193" s="201"/>
      <c r="G193" s="201"/>
      <c r="H193" s="201" t="str">
        <f>IFERROR(VLOOKUP(I193,Validación!W:Y,3,0),"")</f>
        <v/>
      </c>
      <c r="I193" s="201"/>
      <c r="J193" s="202" t="str">
        <f>IFERROR(VLOOKUP(Tabla1[[#This Row],[Impacto ambiental]],Validación!K:N,4,0),"")</f>
        <v/>
      </c>
      <c r="K193" s="201"/>
      <c r="L193" s="201"/>
      <c r="M193" s="203" t="str">
        <f>IFERROR(VLOOKUP(Tabla1[[#This Row],[Tipo de impacto]],Validación!$S$4:$U$5,3,0),"")</f>
        <v/>
      </c>
      <c r="N193" s="201"/>
      <c r="O193" s="204" t="str">
        <f>IFERROR(VLOOKUP(Tabla1[[#This Row],[Tipo de impacto]],Validación!S:T,2,0),"")</f>
        <v/>
      </c>
      <c r="P193" s="201"/>
      <c r="Q193" s="204" t="str">
        <f>IFERROR(VLOOKUP(Tabla1[[#This Row],[Alcance ]],Validación!$S:$T,2,0),"")</f>
        <v/>
      </c>
      <c r="R193" s="205"/>
      <c r="S193" s="204" t="str">
        <f>IFERROR(VLOOKUP(Tabla1[[#This Row],[Probabilidad]],Validación!$S:$T,2,0),"")</f>
        <v/>
      </c>
      <c r="T193" s="201"/>
      <c r="U193" s="204" t="str">
        <f>IFERROR(VLOOKUP(Tabla1[[#This Row],[Duración]],Validación!$S:$T,2,0),"")</f>
        <v/>
      </c>
      <c r="V193" s="201"/>
      <c r="W193" s="204" t="str">
        <f>IFERROR(VLOOKUP(Tabla1[[#This Row],[Recuperabilidad]],Validación!$S:$T,2,0),"")</f>
        <v/>
      </c>
      <c r="X193" s="201"/>
      <c r="Y193" s="204" t="str">
        <f>IFERROR(VLOOKUP(Tabla1[[#This Row],[Cantidad]],Validación!$S:$T,2,0),"")</f>
        <v/>
      </c>
      <c r="Z193" s="201"/>
      <c r="AA193" s="204" t="str">
        <f>IFERROR(VLOOKUP(Tabla1[[#This Row],[Normatividad]],Validación!$S:$T,2,0),"")</f>
        <v/>
      </c>
      <c r="AB193" s="206" t="str">
        <f>IFERROR(Tabla1[[#This Row],[TI]]*(Tabla1[[#This Row],[A]]*Tabla1[[#This Row],[P]]*Tabla1[[#This Row],[D]]*Tabla1[[#This Row],[R]]*Tabla1[[#This Row],[C]]*Tabla1[[#This Row],[N]]),"")</f>
        <v/>
      </c>
      <c r="AC193" s="206"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93" s="207" t="str">
        <f>IFERROR(VLOOKUP(Tabla1[[#This Row],[Aspecto ambiental]],Validación!W:X,2,0),"")</f>
        <v/>
      </c>
      <c r="AE193" s="197" t="s">
        <v>199</v>
      </c>
      <c r="AF193" s="197"/>
      <c r="AG193" s="197"/>
      <c r="AH193" s="197"/>
    </row>
    <row r="194" spans="2:34" ht="18" hidden="1" customHeight="1" x14ac:dyDescent="0.25">
      <c r="B194" s="189" t="str">
        <f>IFERROR(IF(ISBLANK(Tabla1[[#This Row],[Actividad]]),"",$N$7),"ERROR")</f>
        <v/>
      </c>
      <c r="C194" s="190" t="str">
        <f>IFERROR(IF(ISBLANK(Tabla1[[#This Row],[Actividad]]),"",(VLOOKUP(Tabla1[[#This Row],[ID]],Tabla3[[Código único]:[Códigos Sirbe]],4,0))),$G$8)</f>
        <v/>
      </c>
      <c r="D194" s="191" t="str">
        <f>IFERROR(IF(ISBLANK(Tabla1[[#This Row],[Actividad]]),"",($M$7&amp;Tabla1[[#This Row],[Valor]]&amp;Tabla1[[#This Row],[Valor2]]&amp;Tabla1[[#This Row],[Valor3]]&amp;Tabla1[[#This Row],[Valor4]])),"")</f>
        <v/>
      </c>
      <c r="E194" s="192" t="str">
        <f>IFERROR(VLOOKUP(Tabla1[[#This Row],[Actividad]],Validación!AA:AB,2,0),"")</f>
        <v/>
      </c>
      <c r="F194" s="201"/>
      <c r="G194" s="201"/>
      <c r="H194" s="164" t="str">
        <f>IFERROR(VLOOKUP(I194,Validación!W:Y,3,0),"")</f>
        <v/>
      </c>
      <c r="I194" s="201"/>
      <c r="J194" s="164" t="str">
        <f>IFERROR(VLOOKUP(Tabla1[[#This Row],[Impacto ambiental]],Validación!K:N,4,0),"")</f>
        <v/>
      </c>
      <c r="K194" s="201"/>
      <c r="L194" s="201"/>
      <c r="M194" s="164" t="str">
        <f>IFERROR(VLOOKUP(Tabla1[[#This Row],[Tipo de impacto]],Validación!$S$4:$U$5,3,0),"")</f>
        <v/>
      </c>
      <c r="N194" s="201"/>
      <c r="O194" s="193" t="str">
        <f>IFERROR(VLOOKUP(Tabla1[[#This Row],[Tipo de impacto]],Validación!S:T,2,0),"")</f>
        <v/>
      </c>
      <c r="P194" s="201"/>
      <c r="Q194" s="193" t="str">
        <f>IFERROR(VLOOKUP(Tabla1[[#This Row],[Alcance ]],Validación!$S:$T,2,0),"")</f>
        <v/>
      </c>
      <c r="R194" s="205"/>
      <c r="S194" s="193" t="str">
        <f>IFERROR(VLOOKUP(Tabla1[[#This Row],[Probabilidad]],Validación!$S:$T,2,0),"")</f>
        <v/>
      </c>
      <c r="T194" s="201"/>
      <c r="U194" s="193" t="str">
        <f>IFERROR(VLOOKUP(Tabla1[[#This Row],[Duración]],Validación!$S:$T,2,0),"")</f>
        <v/>
      </c>
      <c r="V194" s="201"/>
      <c r="W194" s="193" t="str">
        <f>IFERROR(VLOOKUP(Tabla1[[#This Row],[Recuperabilidad]],Validación!$S:$T,2,0),"")</f>
        <v/>
      </c>
      <c r="X194" s="201"/>
      <c r="Y194" s="193" t="str">
        <f>IFERROR(VLOOKUP(Tabla1[[#This Row],[Cantidad]],Validación!$S:$T,2,0),"")</f>
        <v/>
      </c>
      <c r="Z194" s="201"/>
      <c r="AA194" s="193" t="str">
        <f>IFERROR(VLOOKUP(Tabla1[[#This Row],[Normatividad]],Validación!$S:$T,2,0),"")</f>
        <v/>
      </c>
      <c r="AB194" s="195" t="str">
        <f>IFERROR(Tabla1[[#This Row],[TI]]*(Tabla1[[#This Row],[A]]*Tabla1[[#This Row],[P]]*Tabla1[[#This Row],[D]]*Tabla1[[#This Row],[R]]*Tabla1[[#This Row],[C]]*Tabla1[[#This Row],[N]]),"")</f>
        <v/>
      </c>
      <c r="AC194"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94" s="196" t="str">
        <f>IFERROR(VLOOKUP(Tabla1[[#This Row],[Aspecto ambiental]],Validación!W:X,2,0),"")</f>
        <v/>
      </c>
      <c r="AE194" s="197" t="s">
        <v>199</v>
      </c>
      <c r="AF194" s="197"/>
      <c r="AG194" s="197"/>
      <c r="AH194" s="197"/>
    </row>
    <row r="195" spans="2:34" ht="18" hidden="1" customHeight="1" x14ac:dyDescent="0.25">
      <c r="B195" s="189" t="str">
        <f>IFERROR(IF(ISBLANK(Tabla1[[#This Row],[Actividad]]),"",$N$7),"ERROR")</f>
        <v/>
      </c>
      <c r="C195" s="190" t="str">
        <f>IFERROR(IF(ISBLANK(Tabla1[[#This Row],[Actividad]]),"",(VLOOKUP(Tabla1[[#This Row],[ID]],Tabla3[[Código único]:[Códigos Sirbe]],4,0))),$G$8)</f>
        <v/>
      </c>
      <c r="D195" s="191" t="str">
        <f>IFERROR(IF(ISBLANK(Tabla1[[#This Row],[Actividad]]),"",($M$7&amp;Tabla1[[#This Row],[Valor]]&amp;Tabla1[[#This Row],[Valor2]]&amp;Tabla1[[#This Row],[Valor3]]&amp;Tabla1[[#This Row],[Valor4]])),"")</f>
        <v/>
      </c>
      <c r="E195" s="192" t="str">
        <f>IFERROR(VLOOKUP(Tabla1[[#This Row],[Actividad]],Validación!AA:AB,2,0),"")</f>
        <v/>
      </c>
      <c r="F195" s="201"/>
      <c r="G195" s="201"/>
      <c r="H195" s="164" t="str">
        <f>IFERROR(VLOOKUP(I195,Validación!W:Y,3,0),"")</f>
        <v/>
      </c>
      <c r="I195" s="201"/>
      <c r="J195" s="164" t="str">
        <f>IFERROR(VLOOKUP(Tabla1[[#This Row],[Impacto ambiental]],Validación!K:N,4,0),"")</f>
        <v/>
      </c>
      <c r="K195" s="201"/>
      <c r="L195" s="201"/>
      <c r="M195" s="164" t="str">
        <f>IFERROR(VLOOKUP(Tabla1[[#This Row],[Tipo de impacto]],Validación!$S$4:$U$5,3,0),"")</f>
        <v/>
      </c>
      <c r="N195" s="201"/>
      <c r="O195" s="193" t="str">
        <f>IFERROR(VLOOKUP(Tabla1[[#This Row],[Tipo de impacto]],Validación!S:T,2,0),"")</f>
        <v/>
      </c>
      <c r="P195" s="201"/>
      <c r="Q195" s="193" t="str">
        <f>IFERROR(VLOOKUP(Tabla1[[#This Row],[Alcance ]],Validación!$S:$T,2,0),"")</f>
        <v/>
      </c>
      <c r="R195" s="205"/>
      <c r="S195" s="193" t="str">
        <f>IFERROR(VLOOKUP(Tabla1[[#This Row],[Probabilidad]],Validación!$S:$T,2,0),"")</f>
        <v/>
      </c>
      <c r="T195" s="201"/>
      <c r="U195" s="193" t="str">
        <f>IFERROR(VLOOKUP(Tabla1[[#This Row],[Duración]],Validación!$S:$T,2,0),"")</f>
        <v/>
      </c>
      <c r="V195" s="201"/>
      <c r="W195" s="193" t="str">
        <f>IFERROR(VLOOKUP(Tabla1[[#This Row],[Recuperabilidad]],Validación!$S:$T,2,0),"")</f>
        <v/>
      </c>
      <c r="X195" s="201"/>
      <c r="Y195" s="193" t="str">
        <f>IFERROR(VLOOKUP(Tabla1[[#This Row],[Cantidad]],Validación!$S:$T,2,0),"")</f>
        <v/>
      </c>
      <c r="Z195" s="201"/>
      <c r="AA195" s="193" t="str">
        <f>IFERROR(VLOOKUP(Tabla1[[#This Row],[Normatividad]],Validación!$S:$T,2,0),"")</f>
        <v/>
      </c>
      <c r="AB195" s="195" t="str">
        <f>IFERROR(Tabla1[[#This Row],[TI]]*(Tabla1[[#This Row],[A]]*Tabla1[[#This Row],[P]]*Tabla1[[#This Row],[D]]*Tabla1[[#This Row],[R]]*Tabla1[[#This Row],[C]]*Tabla1[[#This Row],[N]]),"")</f>
        <v/>
      </c>
      <c r="AC195"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95" s="196" t="str">
        <f>IFERROR(VLOOKUP(Tabla1[[#This Row],[Aspecto ambiental]],Validación!W:X,2,0),"")</f>
        <v/>
      </c>
      <c r="AE195" s="197" t="s">
        <v>199</v>
      </c>
      <c r="AF195" s="197"/>
      <c r="AG195" s="197"/>
      <c r="AH195" s="197"/>
    </row>
    <row r="196" spans="2:34" ht="18" hidden="1" customHeight="1" x14ac:dyDescent="0.25">
      <c r="B196" s="189" t="str">
        <f>IFERROR(IF(ISBLANK(Tabla1[[#This Row],[Actividad]]),"",$N$7),"ERROR")</f>
        <v/>
      </c>
      <c r="C196" s="190" t="str">
        <f>IFERROR(IF(ISBLANK(Tabla1[[#This Row],[Actividad]]),"",(VLOOKUP(Tabla1[[#This Row],[ID]],Tabla3[[Código único]:[Códigos Sirbe]],4,0))),$G$8)</f>
        <v/>
      </c>
      <c r="D196" s="191" t="str">
        <f>IFERROR(IF(ISBLANK(Tabla1[[#This Row],[Actividad]]),"",($M$7&amp;Tabla1[[#This Row],[Valor]]&amp;Tabla1[[#This Row],[Valor2]]&amp;Tabla1[[#This Row],[Valor3]]&amp;Tabla1[[#This Row],[Valor4]])),"")</f>
        <v/>
      </c>
      <c r="E196" s="192" t="str">
        <f>IFERROR(VLOOKUP(Tabla1[[#This Row],[Actividad]],Validación!AA:AB,2,0),"")</f>
        <v/>
      </c>
      <c r="F196" s="201"/>
      <c r="G196" s="201"/>
      <c r="H196" s="164" t="str">
        <f>IFERROR(VLOOKUP(I196,Validación!W:Y,3,0),"")</f>
        <v/>
      </c>
      <c r="I196" s="201"/>
      <c r="J196" s="164" t="str">
        <f>IFERROR(VLOOKUP(Tabla1[[#This Row],[Impacto ambiental]],Validación!K:N,4,0),"")</f>
        <v/>
      </c>
      <c r="K196" s="201"/>
      <c r="L196" s="201"/>
      <c r="M196" s="164" t="str">
        <f>IFERROR(VLOOKUP(Tabla1[[#This Row],[Tipo de impacto]],Validación!$S$4:$U$5,3,0),"")</f>
        <v/>
      </c>
      <c r="N196" s="201"/>
      <c r="O196" s="193" t="str">
        <f>IFERROR(VLOOKUP(Tabla1[[#This Row],[Tipo de impacto]],Validación!S:T,2,0),"")</f>
        <v/>
      </c>
      <c r="P196" s="201"/>
      <c r="Q196" s="193" t="str">
        <f>IFERROR(VLOOKUP(Tabla1[[#This Row],[Alcance ]],Validación!$S:$T,2,0),"")</f>
        <v/>
      </c>
      <c r="R196" s="205"/>
      <c r="S196" s="193" t="str">
        <f>IFERROR(VLOOKUP(Tabla1[[#This Row],[Probabilidad]],Validación!$S:$T,2,0),"")</f>
        <v/>
      </c>
      <c r="T196" s="201"/>
      <c r="U196" s="193" t="str">
        <f>IFERROR(VLOOKUP(Tabla1[[#This Row],[Duración]],Validación!$S:$T,2,0),"")</f>
        <v/>
      </c>
      <c r="V196" s="201"/>
      <c r="W196" s="193" t="str">
        <f>IFERROR(VLOOKUP(Tabla1[[#This Row],[Recuperabilidad]],Validación!$S:$T,2,0),"")</f>
        <v/>
      </c>
      <c r="X196" s="201"/>
      <c r="Y196" s="193" t="str">
        <f>IFERROR(VLOOKUP(Tabla1[[#This Row],[Cantidad]],Validación!$S:$T,2,0),"")</f>
        <v/>
      </c>
      <c r="Z196" s="201"/>
      <c r="AA196" s="193" t="str">
        <f>IFERROR(VLOOKUP(Tabla1[[#This Row],[Normatividad]],Validación!$S:$T,2,0),"")</f>
        <v/>
      </c>
      <c r="AB196" s="195" t="str">
        <f>IFERROR(Tabla1[[#This Row],[TI]]*(Tabla1[[#This Row],[A]]*Tabla1[[#This Row],[P]]*Tabla1[[#This Row],[D]]*Tabla1[[#This Row],[R]]*Tabla1[[#This Row],[C]]*Tabla1[[#This Row],[N]]),"")</f>
        <v/>
      </c>
      <c r="AC196"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96" s="196" t="str">
        <f>IFERROR(VLOOKUP(Tabla1[[#This Row],[Aspecto ambiental]],Validación!W:X,2,0),"")</f>
        <v/>
      </c>
      <c r="AE196" s="197" t="s">
        <v>199</v>
      </c>
      <c r="AF196" s="197"/>
      <c r="AG196" s="197"/>
      <c r="AH196" s="197"/>
    </row>
    <row r="197" spans="2:34" ht="18" hidden="1" customHeight="1" x14ac:dyDescent="0.25">
      <c r="B197" s="189" t="str">
        <f>IFERROR(IF(ISBLANK(Tabla1[[#This Row],[Actividad]]),"",$N$7),"ERROR")</f>
        <v/>
      </c>
      <c r="C197" s="190" t="str">
        <f>IFERROR(IF(ISBLANK(Tabla1[[#This Row],[Actividad]]),"",(VLOOKUP(Tabla1[[#This Row],[ID]],Tabla3[[Código único]:[Códigos Sirbe]],4,0))),$G$8)</f>
        <v/>
      </c>
      <c r="D197" s="191" t="str">
        <f>IFERROR(IF(ISBLANK(Tabla1[[#This Row],[Actividad]]),"",($M$7&amp;Tabla1[[#This Row],[Valor]]&amp;Tabla1[[#This Row],[Valor2]]&amp;Tabla1[[#This Row],[Valor3]]&amp;Tabla1[[#This Row],[Valor4]])),"")</f>
        <v/>
      </c>
      <c r="E197" s="192" t="str">
        <f>IFERROR(VLOOKUP(Tabla1[[#This Row],[Actividad]],Validación!AA:AB,2,0),"")</f>
        <v/>
      </c>
      <c r="F197" s="201"/>
      <c r="G197" s="201"/>
      <c r="H197" s="164" t="str">
        <f>IFERROR(VLOOKUP(I197,Validación!W:Y,3,0),"")</f>
        <v/>
      </c>
      <c r="I197" s="201"/>
      <c r="J197" s="164" t="str">
        <f>IFERROR(VLOOKUP(Tabla1[[#This Row],[Impacto ambiental]],Validación!K:N,4,0),"")</f>
        <v/>
      </c>
      <c r="K197" s="201"/>
      <c r="L197" s="201"/>
      <c r="M197" s="164" t="str">
        <f>IFERROR(VLOOKUP(Tabla1[[#This Row],[Tipo de impacto]],Validación!$S$4:$U$5,3,0),"")</f>
        <v/>
      </c>
      <c r="N197" s="201"/>
      <c r="O197" s="193" t="str">
        <f>IFERROR(VLOOKUP(Tabla1[[#This Row],[Tipo de impacto]],Validación!S:T,2,0),"")</f>
        <v/>
      </c>
      <c r="P197" s="201"/>
      <c r="Q197" s="193" t="str">
        <f>IFERROR(VLOOKUP(Tabla1[[#This Row],[Alcance ]],Validación!$S:$T,2,0),"")</f>
        <v/>
      </c>
      <c r="R197" s="205"/>
      <c r="S197" s="193" t="str">
        <f>IFERROR(VLOOKUP(Tabla1[[#This Row],[Probabilidad]],Validación!$S:$T,2,0),"")</f>
        <v/>
      </c>
      <c r="T197" s="201"/>
      <c r="U197" s="193" t="str">
        <f>IFERROR(VLOOKUP(Tabla1[[#This Row],[Duración]],Validación!$S:$T,2,0),"")</f>
        <v/>
      </c>
      <c r="V197" s="201"/>
      <c r="W197" s="193" t="str">
        <f>IFERROR(VLOOKUP(Tabla1[[#This Row],[Recuperabilidad]],Validación!$S:$T,2,0),"")</f>
        <v/>
      </c>
      <c r="X197" s="201"/>
      <c r="Y197" s="193" t="str">
        <f>IFERROR(VLOOKUP(Tabla1[[#This Row],[Cantidad]],Validación!$S:$T,2,0),"")</f>
        <v/>
      </c>
      <c r="Z197" s="201"/>
      <c r="AA197" s="193" t="str">
        <f>IFERROR(VLOOKUP(Tabla1[[#This Row],[Normatividad]],Validación!$S:$T,2,0),"")</f>
        <v/>
      </c>
      <c r="AB197" s="195" t="str">
        <f>IFERROR(Tabla1[[#This Row],[TI]]*(Tabla1[[#This Row],[A]]*Tabla1[[#This Row],[P]]*Tabla1[[#This Row],[D]]*Tabla1[[#This Row],[R]]*Tabla1[[#This Row],[C]]*Tabla1[[#This Row],[N]]),"")</f>
        <v/>
      </c>
      <c r="AC197"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97" s="196" t="str">
        <f>IFERROR(VLOOKUP(Tabla1[[#This Row],[Aspecto ambiental]],Validación!W:X,2,0),"")</f>
        <v/>
      </c>
      <c r="AE197" s="197" t="s">
        <v>199</v>
      </c>
      <c r="AF197" s="197"/>
      <c r="AG197" s="197"/>
      <c r="AH197" s="197"/>
    </row>
    <row r="198" spans="2:34" ht="18" hidden="1" customHeight="1" x14ac:dyDescent="0.25">
      <c r="B198" s="189" t="str">
        <f>IFERROR(IF(ISBLANK(Tabla1[[#This Row],[Actividad]]),"",$N$7),"ERROR")</f>
        <v/>
      </c>
      <c r="C198" s="190" t="str">
        <f>IFERROR(IF(ISBLANK(Tabla1[[#This Row],[Actividad]]),"",(VLOOKUP(Tabla1[[#This Row],[ID]],Tabla3[[Código único]:[Códigos Sirbe]],4,0))),$G$8)</f>
        <v/>
      </c>
      <c r="D198" s="191" t="str">
        <f>IFERROR(IF(ISBLANK(Tabla1[[#This Row],[Actividad]]),"",($M$7&amp;Tabla1[[#This Row],[Valor]]&amp;Tabla1[[#This Row],[Valor2]]&amp;Tabla1[[#This Row],[Valor3]]&amp;Tabla1[[#This Row],[Valor4]])),"")</f>
        <v/>
      </c>
      <c r="E198" s="192" t="str">
        <f>IFERROR(VLOOKUP(Tabla1[[#This Row],[Actividad]],Validación!AA:AB,2,0),"")</f>
        <v/>
      </c>
      <c r="F198" s="201"/>
      <c r="G198" s="201"/>
      <c r="H198" s="164" t="str">
        <f>IFERROR(VLOOKUP(I198,Validación!W:Y,3,0),"")</f>
        <v/>
      </c>
      <c r="I198" s="201"/>
      <c r="J198" s="164" t="str">
        <f>IFERROR(VLOOKUP(Tabla1[[#This Row],[Impacto ambiental]],Validación!K:N,4,0),"")</f>
        <v/>
      </c>
      <c r="K198" s="201"/>
      <c r="L198" s="201"/>
      <c r="M198" s="164" t="str">
        <f>IFERROR(VLOOKUP(Tabla1[[#This Row],[Tipo de impacto]],Validación!$S$4:$U$5,3,0),"")</f>
        <v/>
      </c>
      <c r="N198" s="201"/>
      <c r="O198" s="193" t="str">
        <f>IFERROR(VLOOKUP(Tabla1[[#This Row],[Tipo de impacto]],Validación!S:T,2,0),"")</f>
        <v/>
      </c>
      <c r="P198" s="201"/>
      <c r="Q198" s="193" t="str">
        <f>IFERROR(VLOOKUP(Tabla1[[#This Row],[Alcance ]],Validación!$S:$T,2,0),"")</f>
        <v/>
      </c>
      <c r="R198" s="205"/>
      <c r="S198" s="193" t="str">
        <f>IFERROR(VLOOKUP(Tabla1[[#This Row],[Probabilidad]],Validación!$S:$T,2,0),"")</f>
        <v/>
      </c>
      <c r="T198" s="201"/>
      <c r="U198" s="193" t="str">
        <f>IFERROR(VLOOKUP(Tabla1[[#This Row],[Duración]],Validación!$S:$T,2,0),"")</f>
        <v/>
      </c>
      <c r="V198" s="201"/>
      <c r="W198" s="193" t="str">
        <f>IFERROR(VLOOKUP(Tabla1[[#This Row],[Recuperabilidad]],Validación!$S:$T,2,0),"")</f>
        <v/>
      </c>
      <c r="X198" s="201"/>
      <c r="Y198" s="193" t="str">
        <f>IFERROR(VLOOKUP(Tabla1[[#This Row],[Cantidad]],Validación!$S:$T,2,0),"")</f>
        <v/>
      </c>
      <c r="Z198" s="201"/>
      <c r="AA198" s="193" t="str">
        <f>IFERROR(VLOOKUP(Tabla1[[#This Row],[Normatividad]],Validación!$S:$T,2,0),"")</f>
        <v/>
      </c>
      <c r="AB198" s="195" t="str">
        <f>IFERROR(Tabla1[[#This Row],[TI]]*(Tabla1[[#This Row],[A]]*Tabla1[[#This Row],[P]]*Tabla1[[#This Row],[D]]*Tabla1[[#This Row],[R]]*Tabla1[[#This Row],[C]]*Tabla1[[#This Row],[N]]),"")</f>
        <v/>
      </c>
      <c r="AC198"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98" s="196" t="str">
        <f>IFERROR(VLOOKUP(Tabla1[[#This Row],[Aspecto ambiental]],Validación!W:X,2,0),"")</f>
        <v/>
      </c>
      <c r="AE198" s="197" t="s">
        <v>199</v>
      </c>
      <c r="AF198" s="197"/>
      <c r="AG198" s="197"/>
      <c r="AH198" s="197"/>
    </row>
    <row r="199" spans="2:34" ht="18" hidden="1" customHeight="1" x14ac:dyDescent="0.25">
      <c r="B199" s="189" t="str">
        <f>IFERROR(IF(ISBLANK(Tabla1[[#This Row],[Actividad]]),"",$N$7),"ERROR")</f>
        <v/>
      </c>
      <c r="C199" s="190" t="str">
        <f>IFERROR(IF(ISBLANK(Tabla1[[#This Row],[Actividad]]),"",(VLOOKUP(Tabla1[[#This Row],[ID]],Tabla3[[Código único]:[Códigos Sirbe]],4,0))),$G$8)</f>
        <v/>
      </c>
      <c r="D199" s="191" t="str">
        <f>IFERROR(IF(ISBLANK(Tabla1[[#This Row],[Actividad]]),"",($M$7&amp;Tabla1[[#This Row],[Valor]]&amp;Tabla1[[#This Row],[Valor2]]&amp;Tabla1[[#This Row],[Valor3]]&amp;Tabla1[[#This Row],[Valor4]])),"")</f>
        <v/>
      </c>
      <c r="E199" s="192" t="str">
        <f>IFERROR(VLOOKUP(Tabla1[[#This Row],[Actividad]],Validación!AA:AB,2,0),"")</f>
        <v/>
      </c>
      <c r="F199" s="201"/>
      <c r="G199" s="201"/>
      <c r="H199" s="164" t="str">
        <f>IFERROR(VLOOKUP(I199,Validación!W:Y,3,0),"")</f>
        <v/>
      </c>
      <c r="I199" s="201"/>
      <c r="J199" s="164" t="str">
        <f>IFERROR(VLOOKUP(Tabla1[[#This Row],[Impacto ambiental]],Validación!K:N,4,0),"")</f>
        <v/>
      </c>
      <c r="K199" s="201"/>
      <c r="L199" s="201"/>
      <c r="M199" s="164" t="str">
        <f>IFERROR(VLOOKUP(Tabla1[[#This Row],[Tipo de impacto]],Validación!$S$4:$U$5,3,0),"")</f>
        <v/>
      </c>
      <c r="N199" s="201"/>
      <c r="O199" s="193" t="str">
        <f>IFERROR(VLOOKUP(Tabla1[[#This Row],[Tipo de impacto]],Validación!S:T,2,0),"")</f>
        <v/>
      </c>
      <c r="P199" s="201"/>
      <c r="Q199" s="193" t="str">
        <f>IFERROR(VLOOKUP(Tabla1[[#This Row],[Alcance ]],Validación!$S:$T,2,0),"")</f>
        <v/>
      </c>
      <c r="R199" s="205"/>
      <c r="S199" s="193" t="str">
        <f>IFERROR(VLOOKUP(Tabla1[[#This Row],[Probabilidad]],Validación!$S:$T,2,0),"")</f>
        <v/>
      </c>
      <c r="T199" s="201"/>
      <c r="U199" s="193" t="str">
        <f>IFERROR(VLOOKUP(Tabla1[[#This Row],[Duración]],Validación!$S:$T,2,0),"")</f>
        <v/>
      </c>
      <c r="V199" s="201"/>
      <c r="W199" s="193" t="str">
        <f>IFERROR(VLOOKUP(Tabla1[[#This Row],[Recuperabilidad]],Validación!$S:$T,2,0),"")</f>
        <v/>
      </c>
      <c r="X199" s="201"/>
      <c r="Y199" s="193" t="str">
        <f>IFERROR(VLOOKUP(Tabla1[[#This Row],[Cantidad]],Validación!$S:$T,2,0),"")</f>
        <v/>
      </c>
      <c r="Z199" s="201"/>
      <c r="AA199" s="193" t="str">
        <f>IFERROR(VLOOKUP(Tabla1[[#This Row],[Normatividad]],Validación!$S:$T,2,0),"")</f>
        <v/>
      </c>
      <c r="AB199" s="195" t="str">
        <f>IFERROR(Tabla1[[#This Row],[TI]]*(Tabla1[[#This Row],[A]]*Tabla1[[#This Row],[P]]*Tabla1[[#This Row],[D]]*Tabla1[[#This Row],[R]]*Tabla1[[#This Row],[C]]*Tabla1[[#This Row],[N]]),"")</f>
        <v/>
      </c>
      <c r="AC199"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199" s="196" t="str">
        <f>IFERROR(VLOOKUP(Tabla1[[#This Row],[Aspecto ambiental]],Validación!W:X,2,0),"")</f>
        <v/>
      </c>
      <c r="AE199" s="197" t="s">
        <v>199</v>
      </c>
      <c r="AF199" s="197"/>
      <c r="AG199" s="197"/>
      <c r="AH199" s="197"/>
    </row>
    <row r="200" spans="2:34" ht="18" hidden="1" customHeight="1" x14ac:dyDescent="0.25">
      <c r="B200" s="189" t="str">
        <f>IFERROR(IF(ISBLANK(Tabla1[[#This Row],[Actividad]]),"",$N$7),"ERROR")</f>
        <v/>
      </c>
      <c r="C200" s="190" t="str">
        <f>IFERROR(IF(ISBLANK(Tabla1[[#This Row],[Actividad]]),"",(VLOOKUP(Tabla1[[#This Row],[ID]],Tabla3[[Código único]:[Códigos Sirbe]],4,0))),$G$8)</f>
        <v/>
      </c>
      <c r="D200" s="191" t="str">
        <f>IFERROR(IF(ISBLANK(Tabla1[[#This Row],[Actividad]]),"",($M$7&amp;Tabla1[[#This Row],[Valor]]&amp;Tabla1[[#This Row],[Valor2]]&amp;Tabla1[[#This Row],[Valor3]]&amp;Tabla1[[#This Row],[Valor4]])),"")</f>
        <v/>
      </c>
      <c r="E200" s="192" t="str">
        <f>IFERROR(VLOOKUP(Tabla1[[#This Row],[Actividad]],Validación!AA:AB,2,0),"")</f>
        <v/>
      </c>
      <c r="F200" s="201"/>
      <c r="G200" s="201"/>
      <c r="H200" s="164" t="str">
        <f>IFERROR(VLOOKUP(I200,Validación!W:Y,3,0),"")</f>
        <v/>
      </c>
      <c r="I200" s="201"/>
      <c r="J200" s="164" t="str">
        <f>IFERROR(VLOOKUP(Tabla1[[#This Row],[Impacto ambiental]],Validación!K:N,4,0),"")</f>
        <v/>
      </c>
      <c r="K200" s="201"/>
      <c r="L200" s="201"/>
      <c r="M200" s="164" t="str">
        <f>IFERROR(VLOOKUP(Tabla1[[#This Row],[Tipo de impacto]],Validación!$S$4:$U$5,3,0),"")</f>
        <v/>
      </c>
      <c r="N200" s="201"/>
      <c r="O200" s="193" t="str">
        <f>IFERROR(VLOOKUP(Tabla1[[#This Row],[Tipo de impacto]],Validación!S:T,2,0),"")</f>
        <v/>
      </c>
      <c r="P200" s="201"/>
      <c r="Q200" s="193" t="str">
        <f>IFERROR(VLOOKUP(Tabla1[[#This Row],[Alcance ]],Validación!$S:$T,2,0),"")</f>
        <v/>
      </c>
      <c r="R200" s="205"/>
      <c r="S200" s="193" t="str">
        <f>IFERROR(VLOOKUP(Tabla1[[#This Row],[Probabilidad]],Validación!$S:$T,2,0),"")</f>
        <v/>
      </c>
      <c r="T200" s="201"/>
      <c r="U200" s="193" t="str">
        <f>IFERROR(VLOOKUP(Tabla1[[#This Row],[Duración]],Validación!$S:$T,2,0),"")</f>
        <v/>
      </c>
      <c r="V200" s="201"/>
      <c r="W200" s="193" t="str">
        <f>IFERROR(VLOOKUP(Tabla1[[#This Row],[Recuperabilidad]],Validación!$S:$T,2,0),"")</f>
        <v/>
      </c>
      <c r="X200" s="201"/>
      <c r="Y200" s="193" t="str">
        <f>IFERROR(VLOOKUP(Tabla1[[#This Row],[Cantidad]],Validación!$S:$T,2,0),"")</f>
        <v/>
      </c>
      <c r="Z200" s="201"/>
      <c r="AA200" s="193" t="str">
        <f>IFERROR(VLOOKUP(Tabla1[[#This Row],[Normatividad]],Validación!$S:$T,2,0),"")</f>
        <v/>
      </c>
      <c r="AB200" s="195" t="str">
        <f>IFERROR(Tabla1[[#This Row],[TI]]*(Tabla1[[#This Row],[A]]*Tabla1[[#This Row],[P]]*Tabla1[[#This Row],[D]]*Tabla1[[#This Row],[R]]*Tabla1[[#This Row],[C]]*Tabla1[[#This Row],[N]]),"")</f>
        <v/>
      </c>
      <c r="AC200"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00" s="196" t="str">
        <f>IFERROR(VLOOKUP(Tabla1[[#This Row],[Aspecto ambiental]],Validación!W:X,2,0),"")</f>
        <v/>
      </c>
      <c r="AE200" s="197" t="s">
        <v>199</v>
      </c>
      <c r="AF200" s="197"/>
      <c r="AG200" s="197"/>
      <c r="AH200" s="197"/>
    </row>
    <row r="201" spans="2:34" ht="18" hidden="1" customHeight="1" x14ac:dyDescent="0.25">
      <c r="B201" s="189" t="str">
        <f>IFERROR(IF(ISBLANK(Tabla1[[#This Row],[Actividad]]),"",$N$7),"ERROR")</f>
        <v/>
      </c>
      <c r="C201" s="190" t="str">
        <f>IFERROR(IF(ISBLANK(Tabla1[[#This Row],[Actividad]]),"",(VLOOKUP(Tabla1[[#This Row],[ID]],Tabla3[[Código único]:[Códigos Sirbe]],4,0))),$G$8)</f>
        <v/>
      </c>
      <c r="D201" s="191" t="str">
        <f>IFERROR(IF(ISBLANK(Tabla1[[#This Row],[Actividad]]),"",($M$7&amp;Tabla1[[#This Row],[Valor]]&amp;Tabla1[[#This Row],[Valor2]]&amp;Tabla1[[#This Row],[Valor3]]&amp;Tabla1[[#This Row],[Valor4]])),"")</f>
        <v/>
      </c>
      <c r="E201" s="192" t="str">
        <f>IFERROR(VLOOKUP(Tabla1[[#This Row],[Actividad]],Validación!AA:AB,2,0),"")</f>
        <v/>
      </c>
      <c r="F201" s="201"/>
      <c r="G201" s="201"/>
      <c r="H201" s="164" t="str">
        <f>IFERROR(VLOOKUP(I201,Validación!W:Y,3,0),"")</f>
        <v/>
      </c>
      <c r="I201" s="201"/>
      <c r="J201" s="164" t="str">
        <f>IFERROR(VLOOKUP(Tabla1[[#This Row],[Impacto ambiental]],Validación!K:N,4,0),"")</f>
        <v/>
      </c>
      <c r="K201" s="201"/>
      <c r="L201" s="201"/>
      <c r="M201" s="164" t="str">
        <f>IFERROR(VLOOKUP(Tabla1[[#This Row],[Tipo de impacto]],Validación!$S$4:$U$5,3,0),"")</f>
        <v/>
      </c>
      <c r="N201" s="201"/>
      <c r="O201" s="193" t="str">
        <f>IFERROR(VLOOKUP(Tabla1[[#This Row],[Tipo de impacto]],Validación!S:T,2,0),"")</f>
        <v/>
      </c>
      <c r="P201" s="201"/>
      <c r="Q201" s="193" t="str">
        <f>IFERROR(VLOOKUP(Tabla1[[#This Row],[Alcance ]],Validación!$S:$T,2,0),"")</f>
        <v/>
      </c>
      <c r="R201" s="205"/>
      <c r="S201" s="193" t="str">
        <f>IFERROR(VLOOKUP(Tabla1[[#This Row],[Probabilidad]],Validación!$S:$T,2,0),"")</f>
        <v/>
      </c>
      <c r="T201" s="201"/>
      <c r="U201" s="193" t="str">
        <f>IFERROR(VLOOKUP(Tabla1[[#This Row],[Duración]],Validación!$S:$T,2,0),"")</f>
        <v/>
      </c>
      <c r="V201" s="201"/>
      <c r="W201" s="193" t="str">
        <f>IFERROR(VLOOKUP(Tabla1[[#This Row],[Recuperabilidad]],Validación!$S:$T,2,0),"")</f>
        <v/>
      </c>
      <c r="X201" s="201"/>
      <c r="Y201" s="193" t="str">
        <f>IFERROR(VLOOKUP(Tabla1[[#This Row],[Cantidad]],Validación!$S:$T,2,0),"")</f>
        <v/>
      </c>
      <c r="Z201" s="201"/>
      <c r="AA201" s="193" t="str">
        <f>IFERROR(VLOOKUP(Tabla1[[#This Row],[Normatividad]],Validación!$S:$T,2,0),"")</f>
        <v/>
      </c>
      <c r="AB201" s="195" t="str">
        <f>IFERROR(Tabla1[[#This Row],[TI]]*(Tabla1[[#This Row],[A]]*Tabla1[[#This Row],[P]]*Tabla1[[#This Row],[D]]*Tabla1[[#This Row],[R]]*Tabla1[[#This Row],[C]]*Tabla1[[#This Row],[N]]),"")</f>
        <v/>
      </c>
      <c r="AC201"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01" s="196" t="str">
        <f>IFERROR(VLOOKUP(Tabla1[[#This Row],[Aspecto ambiental]],Validación!W:X,2,0),"")</f>
        <v/>
      </c>
      <c r="AE201" s="197" t="s">
        <v>199</v>
      </c>
      <c r="AF201" s="197"/>
      <c r="AG201" s="197"/>
      <c r="AH201" s="197"/>
    </row>
    <row r="202" spans="2:34" ht="18" hidden="1" customHeight="1" x14ac:dyDescent="0.25">
      <c r="B202" s="189" t="str">
        <f>IFERROR(IF(ISBLANK(Tabla1[[#This Row],[Actividad]]),"",$N$7),"ERROR")</f>
        <v/>
      </c>
      <c r="C202" s="190" t="str">
        <f>IFERROR(IF(ISBLANK(Tabla1[[#This Row],[Actividad]]),"",(VLOOKUP(Tabla1[[#This Row],[ID]],Tabla3[[Código único]:[Códigos Sirbe]],4,0))),$G$8)</f>
        <v/>
      </c>
      <c r="D202" s="191" t="str">
        <f>IFERROR(IF(ISBLANK(Tabla1[[#This Row],[Actividad]]),"",($M$7&amp;Tabla1[[#This Row],[Valor]]&amp;Tabla1[[#This Row],[Valor2]]&amp;Tabla1[[#This Row],[Valor3]]&amp;Tabla1[[#This Row],[Valor4]])),"")</f>
        <v/>
      </c>
      <c r="E202" s="192" t="str">
        <f>IFERROR(VLOOKUP(Tabla1[[#This Row],[Actividad]],Validación!AA:AB,2,0),"")</f>
        <v/>
      </c>
      <c r="F202" s="208"/>
      <c r="G202" s="208"/>
      <c r="H202" s="164" t="str">
        <f>IFERROR(VLOOKUP(I202,Validación!W:Y,3,0),"")</f>
        <v/>
      </c>
      <c r="I202" s="208"/>
      <c r="J202" s="164" t="str">
        <f>IFERROR(VLOOKUP(Tabla1[[#This Row],[Impacto ambiental]],Validación!K:N,4,0),"")</f>
        <v/>
      </c>
      <c r="K202" s="208"/>
      <c r="L202" s="208"/>
      <c r="M202" s="164" t="str">
        <f>IFERROR(VLOOKUP(Tabla1[[#This Row],[Tipo de impacto]],Validación!$S$4:$U$5,3,0),"")</f>
        <v/>
      </c>
      <c r="N202" s="208"/>
      <c r="O202" s="193" t="str">
        <f>IFERROR(VLOOKUP(Tabla1[[#This Row],[Tipo de impacto]],Validación!S:T,2,0),"")</f>
        <v/>
      </c>
      <c r="P202" s="208"/>
      <c r="Q202" s="193" t="str">
        <f>IFERROR(VLOOKUP(Tabla1[[#This Row],[Alcance ]],Validación!$S:$T,2,0),"")</f>
        <v/>
      </c>
      <c r="R202" s="209"/>
      <c r="S202" s="193" t="str">
        <f>IFERROR(VLOOKUP(Tabla1[[#This Row],[Probabilidad]],Validación!$S:$T,2,0),"")</f>
        <v/>
      </c>
      <c r="T202" s="208"/>
      <c r="U202" s="193" t="str">
        <f>IFERROR(VLOOKUP(Tabla1[[#This Row],[Duración]],Validación!$S:$T,2,0),"")</f>
        <v/>
      </c>
      <c r="V202" s="208"/>
      <c r="W202" s="193" t="str">
        <f>IFERROR(VLOOKUP(Tabla1[[#This Row],[Recuperabilidad]],Validación!$S:$T,2,0),"")</f>
        <v/>
      </c>
      <c r="X202" s="208"/>
      <c r="Y202" s="193" t="str">
        <f>IFERROR(VLOOKUP(Tabla1[[#This Row],[Cantidad]],Validación!$S:$T,2,0),"")</f>
        <v/>
      </c>
      <c r="Z202" s="208"/>
      <c r="AA202" s="193" t="str">
        <f>IFERROR(VLOOKUP(Tabla1[[#This Row],[Normatividad]],Validación!$S:$T,2,0),"")</f>
        <v/>
      </c>
      <c r="AB202" s="195" t="str">
        <f>IFERROR(Tabla1[[#This Row],[TI]]*(Tabla1[[#This Row],[A]]*Tabla1[[#This Row],[P]]*Tabla1[[#This Row],[D]]*Tabla1[[#This Row],[R]]*Tabla1[[#This Row],[C]]*Tabla1[[#This Row],[N]]),"")</f>
        <v/>
      </c>
      <c r="AC202"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02" s="196" t="str">
        <f>IFERROR(VLOOKUP(Tabla1[[#This Row],[Aspecto ambiental]],Validación!W:X,2,0),"")</f>
        <v/>
      </c>
      <c r="AE202" s="197" t="s">
        <v>199</v>
      </c>
      <c r="AF202" s="197"/>
      <c r="AG202" s="197"/>
      <c r="AH202" s="197"/>
    </row>
    <row r="203" spans="2:34" ht="18" hidden="1" customHeight="1" x14ac:dyDescent="0.25">
      <c r="B203" s="189" t="str">
        <f>IFERROR(IF(ISBLANK(Tabla1[[#This Row],[Actividad]]),"",$N$7),"ERROR")</f>
        <v/>
      </c>
      <c r="C203" s="190" t="str">
        <f>IFERROR(IF(ISBLANK(Tabla1[[#This Row],[Actividad]]),"",(VLOOKUP(Tabla1[[#This Row],[ID]],Tabla3[[Código único]:[Códigos Sirbe]],4,0))),$G$8)</f>
        <v/>
      </c>
      <c r="D203" s="191" t="str">
        <f>IFERROR(IF(ISBLANK(Tabla1[[#This Row],[Actividad]]),"",($M$7&amp;Tabla1[[#This Row],[Valor]]&amp;Tabla1[[#This Row],[Valor2]]&amp;Tabla1[[#This Row],[Valor3]]&amp;Tabla1[[#This Row],[Valor4]])),"")</f>
        <v/>
      </c>
      <c r="E203" s="192" t="str">
        <f>IFERROR(VLOOKUP(Tabla1[[#This Row],[Actividad]],Validación!AA:AB,2,0),"")</f>
        <v/>
      </c>
      <c r="F203" s="208"/>
      <c r="G203" s="208"/>
      <c r="H203" s="164" t="str">
        <f>IFERROR(VLOOKUP(I203,Validación!W:Y,3,0),"")</f>
        <v/>
      </c>
      <c r="I203" s="208"/>
      <c r="J203" s="164" t="str">
        <f>IFERROR(VLOOKUP(Tabla1[[#This Row],[Impacto ambiental]],Validación!K:N,4,0),"")</f>
        <v/>
      </c>
      <c r="K203" s="208"/>
      <c r="L203" s="208"/>
      <c r="M203" s="164" t="str">
        <f>IFERROR(VLOOKUP(Tabla1[[#This Row],[Tipo de impacto]],Validación!$S$4:$U$5,3,0),"")</f>
        <v/>
      </c>
      <c r="N203" s="208"/>
      <c r="O203" s="193" t="str">
        <f>IFERROR(VLOOKUP(Tabla1[[#This Row],[Tipo de impacto]],Validación!S:T,2,0),"")</f>
        <v/>
      </c>
      <c r="P203" s="208"/>
      <c r="Q203" s="193" t="str">
        <f>IFERROR(VLOOKUP(Tabla1[[#This Row],[Alcance ]],Validación!$S:$T,2,0),"")</f>
        <v/>
      </c>
      <c r="R203" s="209"/>
      <c r="S203" s="193" t="str">
        <f>IFERROR(VLOOKUP(Tabla1[[#This Row],[Probabilidad]],Validación!$S:$T,2,0),"")</f>
        <v/>
      </c>
      <c r="T203" s="208"/>
      <c r="U203" s="193" t="str">
        <f>IFERROR(VLOOKUP(Tabla1[[#This Row],[Duración]],Validación!$S:$T,2,0),"")</f>
        <v/>
      </c>
      <c r="V203" s="208"/>
      <c r="W203" s="193" t="str">
        <f>IFERROR(VLOOKUP(Tabla1[[#This Row],[Recuperabilidad]],Validación!$S:$T,2,0),"")</f>
        <v/>
      </c>
      <c r="X203" s="208"/>
      <c r="Y203" s="193" t="str">
        <f>IFERROR(VLOOKUP(Tabla1[[#This Row],[Cantidad]],Validación!$S:$T,2,0),"")</f>
        <v/>
      </c>
      <c r="Z203" s="208"/>
      <c r="AA203" s="193" t="str">
        <f>IFERROR(VLOOKUP(Tabla1[[#This Row],[Normatividad]],Validación!$S:$T,2,0),"")</f>
        <v/>
      </c>
      <c r="AB203" s="195" t="str">
        <f>IFERROR(Tabla1[[#This Row],[TI]]*(Tabla1[[#This Row],[A]]*Tabla1[[#This Row],[P]]*Tabla1[[#This Row],[D]]*Tabla1[[#This Row],[R]]*Tabla1[[#This Row],[C]]*Tabla1[[#This Row],[N]]),"")</f>
        <v/>
      </c>
      <c r="AC203"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03" s="196" t="str">
        <f>IFERROR(VLOOKUP(Tabla1[[#This Row],[Aspecto ambiental]],Validación!W:X,2,0),"")</f>
        <v/>
      </c>
      <c r="AE203" s="197" t="s">
        <v>199</v>
      </c>
      <c r="AF203" s="197"/>
      <c r="AG203" s="197"/>
      <c r="AH203" s="197"/>
    </row>
    <row r="204" spans="2:34" ht="18" hidden="1" customHeight="1" x14ac:dyDescent="0.25">
      <c r="B204" s="189" t="str">
        <f>IFERROR(IF(ISBLANK(Tabla1[[#This Row],[Actividad]]),"",$N$7),"ERROR")</f>
        <v/>
      </c>
      <c r="C204" s="190" t="str">
        <f>IFERROR(IF(ISBLANK(Tabla1[[#This Row],[Actividad]]),"",(VLOOKUP(Tabla1[[#This Row],[ID]],Tabla3[[Código único]:[Códigos Sirbe]],4,0))),$G$8)</f>
        <v/>
      </c>
      <c r="D204" s="191" t="str">
        <f>IFERROR(IF(ISBLANK(Tabla1[[#This Row],[Actividad]]),"",($M$7&amp;Tabla1[[#This Row],[Valor]]&amp;Tabla1[[#This Row],[Valor2]]&amp;Tabla1[[#This Row],[Valor3]]&amp;Tabla1[[#This Row],[Valor4]])),"")</f>
        <v/>
      </c>
      <c r="E204" s="192" t="str">
        <f>IFERROR(VLOOKUP(Tabla1[[#This Row],[Actividad]],Validación!AA:AB,2,0),"")</f>
        <v/>
      </c>
      <c r="F204" s="201"/>
      <c r="G204" s="201"/>
      <c r="H204" s="164" t="str">
        <f>IFERROR(VLOOKUP(I204,Validación!W:Y,3,0),"")</f>
        <v/>
      </c>
      <c r="I204" s="201"/>
      <c r="J204" s="164" t="str">
        <f>IFERROR(VLOOKUP(Tabla1[[#This Row],[Impacto ambiental]],Validación!K:N,4,0),"")</f>
        <v/>
      </c>
      <c r="K204" s="201"/>
      <c r="L204" s="201"/>
      <c r="M204" s="164" t="str">
        <f>IFERROR(VLOOKUP(Tabla1[[#This Row],[Tipo de impacto]],Validación!$S$4:$U$5,3,0),"")</f>
        <v/>
      </c>
      <c r="N204" s="201"/>
      <c r="O204" s="193" t="str">
        <f>IFERROR(VLOOKUP(Tabla1[[#This Row],[Tipo de impacto]],Validación!S:T,2,0),"")</f>
        <v/>
      </c>
      <c r="P204" s="201"/>
      <c r="Q204" s="193" t="str">
        <f>IFERROR(VLOOKUP(Tabla1[[#This Row],[Alcance ]],Validación!$S:$T,2,0),"")</f>
        <v/>
      </c>
      <c r="R204" s="205"/>
      <c r="S204" s="193" t="str">
        <f>IFERROR(VLOOKUP(Tabla1[[#This Row],[Probabilidad]],Validación!$S:$T,2,0),"")</f>
        <v/>
      </c>
      <c r="T204" s="201"/>
      <c r="U204" s="193" t="str">
        <f>IFERROR(VLOOKUP(Tabla1[[#This Row],[Duración]],Validación!$S:$T,2,0),"")</f>
        <v/>
      </c>
      <c r="V204" s="201"/>
      <c r="W204" s="193" t="str">
        <f>IFERROR(VLOOKUP(Tabla1[[#This Row],[Recuperabilidad]],Validación!$S:$T,2,0),"")</f>
        <v/>
      </c>
      <c r="X204" s="201"/>
      <c r="Y204" s="193" t="str">
        <f>IFERROR(VLOOKUP(Tabla1[[#This Row],[Cantidad]],Validación!$S:$T,2,0),"")</f>
        <v/>
      </c>
      <c r="Z204" s="201"/>
      <c r="AA204" s="193" t="str">
        <f>IFERROR(VLOOKUP(Tabla1[[#This Row],[Normatividad]],Validación!$S:$T,2,0),"")</f>
        <v/>
      </c>
      <c r="AB204" s="195" t="str">
        <f>IFERROR(Tabla1[[#This Row],[TI]]*(Tabla1[[#This Row],[A]]*Tabla1[[#This Row],[P]]*Tabla1[[#This Row],[D]]*Tabla1[[#This Row],[R]]*Tabla1[[#This Row],[C]]*Tabla1[[#This Row],[N]]),"")</f>
        <v/>
      </c>
      <c r="AC204"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04" s="196" t="str">
        <f>IFERROR(VLOOKUP(Tabla1[[#This Row],[Aspecto ambiental]],Validación!W:X,2,0),"")</f>
        <v/>
      </c>
      <c r="AE204" s="197" t="s">
        <v>199</v>
      </c>
      <c r="AF204" s="197"/>
      <c r="AG204" s="197"/>
      <c r="AH204" s="197"/>
    </row>
    <row r="205" spans="2:34" ht="18" hidden="1" customHeight="1" x14ac:dyDescent="0.25">
      <c r="B205" s="189" t="str">
        <f>IFERROR(IF(ISBLANK(Tabla1[[#This Row],[Actividad]]),"",$N$7),"ERROR")</f>
        <v/>
      </c>
      <c r="C205" s="190" t="str">
        <f>IFERROR(IF(ISBLANK(Tabla1[[#This Row],[Actividad]]),"",(VLOOKUP(Tabla1[[#This Row],[ID]],Tabla3[[Código único]:[Códigos Sirbe]],4,0))),$G$8)</f>
        <v/>
      </c>
      <c r="D205" s="191" t="str">
        <f>IFERROR(IF(ISBLANK(Tabla1[[#This Row],[Actividad]]),"",($M$7&amp;Tabla1[[#This Row],[Valor]]&amp;Tabla1[[#This Row],[Valor2]]&amp;Tabla1[[#This Row],[Valor3]]&amp;Tabla1[[#This Row],[Valor4]])),"")</f>
        <v/>
      </c>
      <c r="E205" s="192" t="str">
        <f>IFERROR(VLOOKUP(Tabla1[[#This Row],[Actividad]],Validación!AA:AB,2,0),"")</f>
        <v/>
      </c>
      <c r="F205" s="201"/>
      <c r="G205" s="201"/>
      <c r="H205" s="164" t="str">
        <f>IFERROR(VLOOKUP(I205,Validación!W:Y,3,0),"")</f>
        <v/>
      </c>
      <c r="I205" s="201"/>
      <c r="J205" s="164" t="str">
        <f>IFERROR(VLOOKUP(Tabla1[[#This Row],[Impacto ambiental]],Validación!K:N,4,0),"")</f>
        <v/>
      </c>
      <c r="K205" s="201"/>
      <c r="L205" s="201"/>
      <c r="M205" s="164" t="str">
        <f>IFERROR(VLOOKUP(Tabla1[[#This Row],[Tipo de impacto]],Validación!$S$4:$U$5,3,0),"")</f>
        <v/>
      </c>
      <c r="N205" s="201"/>
      <c r="O205" s="193" t="str">
        <f>IFERROR(VLOOKUP(Tabla1[[#This Row],[Tipo de impacto]],Validación!S:T,2,0),"")</f>
        <v/>
      </c>
      <c r="P205" s="201"/>
      <c r="Q205" s="193" t="str">
        <f>IFERROR(VLOOKUP(Tabla1[[#This Row],[Alcance ]],Validación!$S:$T,2,0),"")</f>
        <v/>
      </c>
      <c r="R205" s="205"/>
      <c r="S205" s="193" t="str">
        <f>IFERROR(VLOOKUP(Tabla1[[#This Row],[Probabilidad]],Validación!$S:$T,2,0),"")</f>
        <v/>
      </c>
      <c r="T205" s="201"/>
      <c r="U205" s="193" t="str">
        <f>IFERROR(VLOOKUP(Tabla1[[#This Row],[Duración]],Validación!$S:$T,2,0),"")</f>
        <v/>
      </c>
      <c r="V205" s="201"/>
      <c r="W205" s="193" t="str">
        <f>IFERROR(VLOOKUP(Tabla1[[#This Row],[Recuperabilidad]],Validación!$S:$T,2,0),"")</f>
        <v/>
      </c>
      <c r="X205" s="201"/>
      <c r="Y205" s="193" t="str">
        <f>IFERROR(VLOOKUP(Tabla1[[#This Row],[Cantidad]],Validación!$S:$T,2,0),"")</f>
        <v/>
      </c>
      <c r="Z205" s="201"/>
      <c r="AA205" s="193" t="str">
        <f>IFERROR(VLOOKUP(Tabla1[[#This Row],[Normatividad]],Validación!$S:$T,2,0),"")</f>
        <v/>
      </c>
      <c r="AB205" s="195" t="str">
        <f>IFERROR(Tabla1[[#This Row],[TI]]*(Tabla1[[#This Row],[A]]*Tabla1[[#This Row],[P]]*Tabla1[[#This Row],[D]]*Tabla1[[#This Row],[R]]*Tabla1[[#This Row],[C]]*Tabla1[[#This Row],[N]]),"")</f>
        <v/>
      </c>
      <c r="AC205"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05" s="196" t="str">
        <f>IFERROR(VLOOKUP(Tabla1[[#This Row],[Aspecto ambiental]],Validación!W:X,2,0),"")</f>
        <v/>
      </c>
      <c r="AE205" s="197" t="s">
        <v>199</v>
      </c>
      <c r="AF205" s="197"/>
      <c r="AG205" s="197"/>
      <c r="AH205" s="197"/>
    </row>
    <row r="206" spans="2:34" ht="18" hidden="1" customHeight="1" x14ac:dyDescent="0.25">
      <c r="B206" s="189" t="str">
        <f>IFERROR(IF(ISBLANK(Tabla1[[#This Row],[Actividad]]),"",$N$7),"ERROR")</f>
        <v/>
      </c>
      <c r="C206" s="190" t="str">
        <f>IFERROR(IF(ISBLANK(Tabla1[[#This Row],[Actividad]]),"",(VLOOKUP(Tabla1[[#This Row],[ID]],Tabla3[[Código único]:[Códigos Sirbe]],4,0))),$G$8)</f>
        <v/>
      </c>
      <c r="D206" s="191" t="str">
        <f>IFERROR(IF(ISBLANK(Tabla1[[#This Row],[Actividad]]),"",($M$7&amp;Tabla1[[#This Row],[Valor]]&amp;Tabla1[[#This Row],[Valor2]]&amp;Tabla1[[#This Row],[Valor3]]&amp;Tabla1[[#This Row],[Valor4]])),"")</f>
        <v/>
      </c>
      <c r="E206" s="192" t="str">
        <f>IFERROR(VLOOKUP(Tabla1[[#This Row],[Actividad]],Validación!AA:AB,2,0),"")</f>
        <v/>
      </c>
      <c r="F206" s="201"/>
      <c r="G206" s="201"/>
      <c r="H206" s="164" t="str">
        <f>IFERROR(VLOOKUP(I206,Validación!W:Y,3,0),"")</f>
        <v/>
      </c>
      <c r="I206" s="201"/>
      <c r="J206" s="164" t="str">
        <f>IFERROR(VLOOKUP(Tabla1[[#This Row],[Impacto ambiental]],Validación!K:N,4,0),"")</f>
        <v/>
      </c>
      <c r="K206" s="201"/>
      <c r="L206" s="201"/>
      <c r="M206" s="164" t="str">
        <f>IFERROR(VLOOKUP(Tabla1[[#This Row],[Tipo de impacto]],Validación!$S$4:$U$5,3,0),"")</f>
        <v/>
      </c>
      <c r="N206" s="201"/>
      <c r="O206" s="193" t="str">
        <f>IFERROR(VLOOKUP(Tabla1[[#This Row],[Tipo de impacto]],Validación!S:T,2,0),"")</f>
        <v/>
      </c>
      <c r="P206" s="201"/>
      <c r="Q206" s="193" t="str">
        <f>IFERROR(VLOOKUP(Tabla1[[#This Row],[Alcance ]],Validación!$S:$T,2,0),"")</f>
        <v/>
      </c>
      <c r="R206" s="205"/>
      <c r="S206" s="193" t="str">
        <f>IFERROR(VLOOKUP(Tabla1[[#This Row],[Probabilidad]],Validación!$S:$T,2,0),"")</f>
        <v/>
      </c>
      <c r="T206" s="201"/>
      <c r="U206" s="193" t="str">
        <f>IFERROR(VLOOKUP(Tabla1[[#This Row],[Duración]],Validación!$S:$T,2,0),"")</f>
        <v/>
      </c>
      <c r="V206" s="201"/>
      <c r="W206" s="193" t="str">
        <f>IFERROR(VLOOKUP(Tabla1[[#This Row],[Recuperabilidad]],Validación!$S:$T,2,0),"")</f>
        <v/>
      </c>
      <c r="X206" s="201"/>
      <c r="Y206" s="193" t="str">
        <f>IFERROR(VLOOKUP(Tabla1[[#This Row],[Cantidad]],Validación!$S:$T,2,0),"")</f>
        <v/>
      </c>
      <c r="Z206" s="201"/>
      <c r="AA206" s="193" t="str">
        <f>IFERROR(VLOOKUP(Tabla1[[#This Row],[Normatividad]],Validación!$S:$T,2,0),"")</f>
        <v/>
      </c>
      <c r="AB206" s="195" t="str">
        <f>IFERROR(Tabla1[[#This Row],[TI]]*(Tabla1[[#This Row],[A]]*Tabla1[[#This Row],[P]]*Tabla1[[#This Row],[D]]*Tabla1[[#This Row],[R]]*Tabla1[[#This Row],[C]]*Tabla1[[#This Row],[N]]),"")</f>
        <v/>
      </c>
      <c r="AC206"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06" s="196" t="str">
        <f>IFERROR(VLOOKUP(Tabla1[[#This Row],[Aspecto ambiental]],Validación!W:X,2,0),"")</f>
        <v/>
      </c>
      <c r="AE206" s="197" t="s">
        <v>199</v>
      </c>
      <c r="AF206" s="197"/>
      <c r="AG206" s="197"/>
      <c r="AH206" s="197"/>
    </row>
    <row r="207" spans="2:34" ht="18" hidden="1" customHeight="1" x14ac:dyDescent="0.25">
      <c r="B207" s="189" t="str">
        <f>IFERROR(IF(ISBLANK(Tabla1[[#This Row],[Actividad]]),"",$N$7),"ERROR")</f>
        <v/>
      </c>
      <c r="C207" s="190" t="str">
        <f>IFERROR(IF(ISBLANK(Tabla1[[#This Row],[Actividad]]),"",(VLOOKUP(Tabla1[[#This Row],[ID]],Tabla3[[Código único]:[Códigos Sirbe]],4,0))),$G$8)</f>
        <v/>
      </c>
      <c r="D207" s="191" t="str">
        <f>IFERROR(IF(ISBLANK(Tabla1[[#This Row],[Actividad]]),"",($M$7&amp;Tabla1[[#This Row],[Valor]]&amp;Tabla1[[#This Row],[Valor2]]&amp;Tabla1[[#This Row],[Valor3]]&amp;Tabla1[[#This Row],[Valor4]])),"")</f>
        <v/>
      </c>
      <c r="E207" s="192" t="str">
        <f>IFERROR(VLOOKUP(Tabla1[[#This Row],[Actividad]],Validación!AA:AB,2,0),"")</f>
        <v/>
      </c>
      <c r="F207" s="201"/>
      <c r="G207" s="201"/>
      <c r="H207" s="164" t="str">
        <f>IFERROR(VLOOKUP(I207,Validación!W:Y,3,0),"")</f>
        <v/>
      </c>
      <c r="I207" s="201"/>
      <c r="J207" s="164" t="str">
        <f>IFERROR(VLOOKUP(Tabla1[[#This Row],[Impacto ambiental]],Validación!K:N,4,0),"")</f>
        <v/>
      </c>
      <c r="K207" s="201"/>
      <c r="L207" s="201"/>
      <c r="M207" s="164" t="str">
        <f>IFERROR(VLOOKUP(Tabla1[[#This Row],[Tipo de impacto]],Validación!$S$4:$U$5,3,0),"")</f>
        <v/>
      </c>
      <c r="N207" s="201"/>
      <c r="O207" s="193" t="str">
        <f>IFERROR(VLOOKUP(Tabla1[[#This Row],[Tipo de impacto]],Validación!S:T,2,0),"")</f>
        <v/>
      </c>
      <c r="P207" s="201"/>
      <c r="Q207" s="193" t="str">
        <f>IFERROR(VLOOKUP(Tabla1[[#This Row],[Alcance ]],Validación!$S:$T,2,0),"")</f>
        <v/>
      </c>
      <c r="R207" s="205"/>
      <c r="S207" s="193" t="str">
        <f>IFERROR(VLOOKUP(Tabla1[[#This Row],[Probabilidad]],Validación!$S:$T,2,0),"")</f>
        <v/>
      </c>
      <c r="T207" s="201"/>
      <c r="U207" s="193" t="str">
        <f>IFERROR(VLOOKUP(Tabla1[[#This Row],[Duración]],Validación!$S:$T,2,0),"")</f>
        <v/>
      </c>
      <c r="V207" s="201"/>
      <c r="W207" s="193" t="str">
        <f>IFERROR(VLOOKUP(Tabla1[[#This Row],[Recuperabilidad]],Validación!$S:$T,2,0),"")</f>
        <v/>
      </c>
      <c r="X207" s="201"/>
      <c r="Y207" s="193" t="str">
        <f>IFERROR(VLOOKUP(Tabla1[[#This Row],[Cantidad]],Validación!$S:$T,2,0),"")</f>
        <v/>
      </c>
      <c r="Z207" s="201"/>
      <c r="AA207" s="193" t="str">
        <f>IFERROR(VLOOKUP(Tabla1[[#This Row],[Normatividad]],Validación!$S:$T,2,0),"")</f>
        <v/>
      </c>
      <c r="AB207" s="195" t="str">
        <f>IFERROR(Tabla1[[#This Row],[TI]]*(Tabla1[[#This Row],[A]]*Tabla1[[#This Row],[P]]*Tabla1[[#This Row],[D]]*Tabla1[[#This Row],[R]]*Tabla1[[#This Row],[C]]*Tabla1[[#This Row],[N]]),"")</f>
        <v/>
      </c>
      <c r="AC207"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07" s="196" t="str">
        <f>IFERROR(VLOOKUP(Tabla1[[#This Row],[Aspecto ambiental]],Validación!W:X,2,0),"")</f>
        <v/>
      </c>
      <c r="AE207" s="197" t="s">
        <v>199</v>
      </c>
      <c r="AF207" s="197"/>
      <c r="AG207" s="197"/>
      <c r="AH207" s="197"/>
    </row>
    <row r="208" spans="2:34" ht="18" hidden="1" customHeight="1" x14ac:dyDescent="0.25">
      <c r="B208" s="189" t="str">
        <f>IFERROR(IF(ISBLANK(Tabla1[[#This Row],[Actividad]]),"",$N$7),"ERROR")</f>
        <v/>
      </c>
      <c r="C208" s="190" t="str">
        <f>IFERROR(IF(ISBLANK(Tabla1[[#This Row],[Actividad]]),"",(VLOOKUP(Tabla1[[#This Row],[ID]],Tabla3[[Código único]:[Códigos Sirbe]],4,0))),$G$8)</f>
        <v/>
      </c>
      <c r="D208" s="191" t="str">
        <f>IFERROR(IF(ISBLANK(Tabla1[[#This Row],[Actividad]]),"",($M$7&amp;Tabla1[[#This Row],[Valor]]&amp;Tabla1[[#This Row],[Valor2]]&amp;Tabla1[[#This Row],[Valor3]]&amp;Tabla1[[#This Row],[Valor4]])),"")</f>
        <v/>
      </c>
      <c r="E208" s="192" t="str">
        <f>IFERROR(VLOOKUP(Tabla1[[#This Row],[Actividad]],Validación!AA:AB,2,0),"")</f>
        <v/>
      </c>
      <c r="F208" s="201"/>
      <c r="G208" s="201"/>
      <c r="H208" s="164" t="str">
        <f>IFERROR(VLOOKUP(I208,Validación!W:Y,3,0),"")</f>
        <v/>
      </c>
      <c r="I208" s="201"/>
      <c r="J208" s="164" t="str">
        <f>IFERROR(VLOOKUP(Tabla1[[#This Row],[Impacto ambiental]],Validación!K:N,4,0),"")</f>
        <v/>
      </c>
      <c r="K208" s="201"/>
      <c r="L208" s="201"/>
      <c r="M208" s="164" t="str">
        <f>IFERROR(VLOOKUP(Tabla1[[#This Row],[Tipo de impacto]],Validación!$S$4:$U$5,3,0),"")</f>
        <v/>
      </c>
      <c r="N208" s="201"/>
      <c r="O208" s="193" t="str">
        <f>IFERROR(VLOOKUP(Tabla1[[#This Row],[Tipo de impacto]],Validación!S:T,2,0),"")</f>
        <v/>
      </c>
      <c r="P208" s="201"/>
      <c r="Q208" s="193" t="str">
        <f>IFERROR(VLOOKUP(Tabla1[[#This Row],[Alcance ]],Validación!$S:$T,2,0),"")</f>
        <v/>
      </c>
      <c r="R208" s="205"/>
      <c r="S208" s="193" t="str">
        <f>IFERROR(VLOOKUP(Tabla1[[#This Row],[Probabilidad]],Validación!$S:$T,2,0),"")</f>
        <v/>
      </c>
      <c r="T208" s="201"/>
      <c r="U208" s="193" t="str">
        <f>IFERROR(VLOOKUP(Tabla1[[#This Row],[Duración]],Validación!$S:$T,2,0),"")</f>
        <v/>
      </c>
      <c r="V208" s="201"/>
      <c r="W208" s="193" t="str">
        <f>IFERROR(VLOOKUP(Tabla1[[#This Row],[Recuperabilidad]],Validación!$S:$T,2,0),"")</f>
        <v/>
      </c>
      <c r="X208" s="201"/>
      <c r="Y208" s="193" t="str">
        <f>IFERROR(VLOOKUP(Tabla1[[#This Row],[Cantidad]],Validación!$S:$T,2,0),"")</f>
        <v/>
      </c>
      <c r="Z208" s="201"/>
      <c r="AA208" s="193" t="str">
        <f>IFERROR(VLOOKUP(Tabla1[[#This Row],[Normatividad]],Validación!$S:$T,2,0),"")</f>
        <v/>
      </c>
      <c r="AB208" s="195" t="str">
        <f>IFERROR(Tabla1[[#This Row],[TI]]*(Tabla1[[#This Row],[A]]*Tabla1[[#This Row],[P]]*Tabla1[[#This Row],[D]]*Tabla1[[#This Row],[R]]*Tabla1[[#This Row],[C]]*Tabla1[[#This Row],[N]]),"")</f>
        <v/>
      </c>
      <c r="AC208"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08" s="196" t="str">
        <f>IFERROR(VLOOKUP(Tabla1[[#This Row],[Aspecto ambiental]],Validación!W:X,2,0),"")</f>
        <v/>
      </c>
      <c r="AE208" s="197" t="s">
        <v>199</v>
      </c>
      <c r="AF208" s="197"/>
      <c r="AG208" s="197"/>
      <c r="AH208" s="197"/>
    </row>
    <row r="209" spans="2:34" ht="18" hidden="1" customHeight="1" x14ac:dyDescent="0.25">
      <c r="B209" s="189" t="str">
        <f>IFERROR(IF(ISBLANK(Tabla1[[#This Row],[Actividad]]),"",$N$7),"ERROR")</f>
        <v/>
      </c>
      <c r="C209" s="190" t="str">
        <f>IFERROR(IF(ISBLANK(Tabla1[[#This Row],[Actividad]]),"",(VLOOKUP(Tabla1[[#This Row],[ID]],Tabla3[[Código único]:[Códigos Sirbe]],4,0))),$G$8)</f>
        <v/>
      </c>
      <c r="D209" s="191" t="str">
        <f>IFERROR(IF(ISBLANK(Tabla1[[#This Row],[Actividad]]),"",($M$7&amp;Tabla1[[#This Row],[Valor]]&amp;Tabla1[[#This Row],[Valor2]]&amp;Tabla1[[#This Row],[Valor3]]&amp;Tabla1[[#This Row],[Valor4]])),"")</f>
        <v/>
      </c>
      <c r="E209" s="192" t="str">
        <f>IFERROR(VLOOKUP(Tabla1[[#This Row],[Actividad]],Validación!AA:AB,2,0),"")</f>
        <v/>
      </c>
      <c r="F209" s="201"/>
      <c r="G209" s="201"/>
      <c r="H209" s="164" t="str">
        <f>IFERROR(VLOOKUP(I209,Validación!W:Y,3,0),"")</f>
        <v/>
      </c>
      <c r="I209" s="201"/>
      <c r="J209" s="164" t="str">
        <f>IFERROR(VLOOKUP(Tabla1[[#This Row],[Impacto ambiental]],Validación!K:N,4,0),"")</f>
        <v/>
      </c>
      <c r="K209" s="201"/>
      <c r="L209" s="201"/>
      <c r="M209" s="164" t="str">
        <f>IFERROR(VLOOKUP(Tabla1[[#This Row],[Tipo de impacto]],Validación!$S$4:$U$5,3,0),"")</f>
        <v/>
      </c>
      <c r="N209" s="201"/>
      <c r="O209" s="193" t="str">
        <f>IFERROR(VLOOKUP(Tabla1[[#This Row],[Tipo de impacto]],Validación!S:T,2,0),"")</f>
        <v/>
      </c>
      <c r="P209" s="201"/>
      <c r="Q209" s="193" t="str">
        <f>IFERROR(VLOOKUP(Tabla1[[#This Row],[Alcance ]],Validación!$S:$T,2,0),"")</f>
        <v/>
      </c>
      <c r="R209" s="205"/>
      <c r="S209" s="193" t="str">
        <f>IFERROR(VLOOKUP(Tabla1[[#This Row],[Probabilidad]],Validación!$S:$T,2,0),"")</f>
        <v/>
      </c>
      <c r="T209" s="201"/>
      <c r="U209" s="193" t="str">
        <f>IFERROR(VLOOKUP(Tabla1[[#This Row],[Duración]],Validación!$S:$T,2,0),"")</f>
        <v/>
      </c>
      <c r="V209" s="201"/>
      <c r="W209" s="193" t="str">
        <f>IFERROR(VLOOKUP(Tabla1[[#This Row],[Recuperabilidad]],Validación!$S:$T,2,0),"")</f>
        <v/>
      </c>
      <c r="X209" s="201"/>
      <c r="Y209" s="193" t="str">
        <f>IFERROR(VLOOKUP(Tabla1[[#This Row],[Cantidad]],Validación!$S:$T,2,0),"")</f>
        <v/>
      </c>
      <c r="Z209" s="201"/>
      <c r="AA209" s="193" t="str">
        <f>IFERROR(VLOOKUP(Tabla1[[#This Row],[Normatividad]],Validación!$S:$T,2,0),"")</f>
        <v/>
      </c>
      <c r="AB209" s="195" t="str">
        <f>IFERROR(Tabla1[[#This Row],[TI]]*(Tabla1[[#This Row],[A]]*Tabla1[[#This Row],[P]]*Tabla1[[#This Row],[D]]*Tabla1[[#This Row],[R]]*Tabla1[[#This Row],[C]]*Tabla1[[#This Row],[N]]),"")</f>
        <v/>
      </c>
      <c r="AC209"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09" s="196" t="str">
        <f>IFERROR(VLOOKUP(Tabla1[[#This Row],[Aspecto ambiental]],Validación!W:X,2,0),"")</f>
        <v/>
      </c>
      <c r="AE209" s="197" t="s">
        <v>199</v>
      </c>
      <c r="AF209" s="197"/>
      <c r="AG209" s="197"/>
      <c r="AH209" s="197"/>
    </row>
    <row r="210" spans="2:34" ht="18" hidden="1" customHeight="1" x14ac:dyDescent="0.25">
      <c r="B210" s="189" t="str">
        <f>IFERROR(IF(ISBLANK(Tabla1[[#This Row],[Actividad]]),"",$N$7),"ERROR")</f>
        <v/>
      </c>
      <c r="C210" s="190" t="str">
        <f>IFERROR(IF(ISBLANK(Tabla1[[#This Row],[Actividad]]),"",(VLOOKUP(Tabla1[[#This Row],[ID]],Tabla3[[Código único]:[Códigos Sirbe]],4,0))),$G$8)</f>
        <v/>
      </c>
      <c r="D210" s="191" t="str">
        <f>IFERROR(IF(ISBLANK(Tabla1[[#This Row],[Actividad]]),"",($M$7&amp;Tabla1[[#This Row],[Valor]]&amp;Tabla1[[#This Row],[Valor2]]&amp;Tabla1[[#This Row],[Valor3]]&amp;Tabla1[[#This Row],[Valor4]])),"")</f>
        <v/>
      </c>
      <c r="E210" s="192" t="str">
        <f>IFERROR(VLOOKUP(Tabla1[[#This Row],[Actividad]],Validación!AA:AB,2,0),"")</f>
        <v/>
      </c>
      <c r="F210" s="201"/>
      <c r="G210" s="201"/>
      <c r="H210" s="164" t="str">
        <f>IFERROR(VLOOKUP(I210,Validación!W:Y,3,0),"")</f>
        <v/>
      </c>
      <c r="I210" s="201"/>
      <c r="J210" s="164" t="str">
        <f>IFERROR(VLOOKUP(Tabla1[[#This Row],[Impacto ambiental]],Validación!K:N,4,0),"")</f>
        <v/>
      </c>
      <c r="K210" s="201"/>
      <c r="L210" s="201"/>
      <c r="M210" s="164" t="str">
        <f>IFERROR(VLOOKUP(Tabla1[[#This Row],[Tipo de impacto]],Validación!$S$4:$U$5,3,0),"")</f>
        <v/>
      </c>
      <c r="N210" s="201"/>
      <c r="O210" s="193" t="str">
        <f>IFERROR(VLOOKUP(Tabla1[[#This Row],[Tipo de impacto]],Validación!S:T,2,0),"")</f>
        <v/>
      </c>
      <c r="P210" s="201"/>
      <c r="Q210" s="193" t="str">
        <f>IFERROR(VLOOKUP(Tabla1[[#This Row],[Alcance ]],Validación!$S:$T,2,0),"")</f>
        <v/>
      </c>
      <c r="R210" s="205"/>
      <c r="S210" s="193" t="str">
        <f>IFERROR(VLOOKUP(Tabla1[[#This Row],[Probabilidad]],Validación!$S:$T,2,0),"")</f>
        <v/>
      </c>
      <c r="T210" s="201"/>
      <c r="U210" s="193" t="str">
        <f>IFERROR(VLOOKUP(Tabla1[[#This Row],[Duración]],Validación!$S:$T,2,0),"")</f>
        <v/>
      </c>
      <c r="V210" s="201"/>
      <c r="W210" s="193" t="str">
        <f>IFERROR(VLOOKUP(Tabla1[[#This Row],[Recuperabilidad]],Validación!$S:$T,2,0),"")</f>
        <v/>
      </c>
      <c r="X210" s="201"/>
      <c r="Y210" s="193" t="str">
        <f>IFERROR(VLOOKUP(Tabla1[[#This Row],[Cantidad]],Validación!$S:$T,2,0),"")</f>
        <v/>
      </c>
      <c r="Z210" s="201"/>
      <c r="AA210" s="193" t="str">
        <f>IFERROR(VLOOKUP(Tabla1[[#This Row],[Normatividad]],Validación!$S:$T,2,0),"")</f>
        <v/>
      </c>
      <c r="AB210" s="195" t="str">
        <f>IFERROR(Tabla1[[#This Row],[TI]]*(Tabla1[[#This Row],[A]]*Tabla1[[#This Row],[P]]*Tabla1[[#This Row],[D]]*Tabla1[[#This Row],[R]]*Tabla1[[#This Row],[C]]*Tabla1[[#This Row],[N]]),"")</f>
        <v/>
      </c>
      <c r="AC210"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10" s="196" t="str">
        <f>IFERROR(VLOOKUP(Tabla1[[#This Row],[Aspecto ambiental]],Validación!W:X,2,0),"")</f>
        <v/>
      </c>
      <c r="AE210" s="197" t="s">
        <v>199</v>
      </c>
      <c r="AF210" s="197"/>
      <c r="AG210" s="197"/>
      <c r="AH210" s="197"/>
    </row>
    <row r="211" spans="2:34" ht="18" hidden="1" customHeight="1" x14ac:dyDescent="0.25">
      <c r="B211" s="189" t="str">
        <f>IFERROR(IF(ISBLANK(Tabla1[[#This Row],[Actividad]]),"",$N$7),"ERROR")</f>
        <v/>
      </c>
      <c r="C211" s="190" t="str">
        <f>IFERROR(IF(ISBLANK(Tabla1[[#This Row],[Actividad]]),"",(VLOOKUP(Tabla1[[#This Row],[ID]],Tabla3[[Código único]:[Códigos Sirbe]],4,0))),$G$8)</f>
        <v/>
      </c>
      <c r="D211" s="191" t="str">
        <f>IFERROR(IF(ISBLANK(Tabla1[[#This Row],[Actividad]]),"",($M$7&amp;Tabla1[[#This Row],[Valor]]&amp;Tabla1[[#This Row],[Valor2]]&amp;Tabla1[[#This Row],[Valor3]]&amp;Tabla1[[#This Row],[Valor4]])),"")</f>
        <v/>
      </c>
      <c r="E211" s="192" t="str">
        <f>IFERROR(VLOOKUP(Tabla1[[#This Row],[Actividad]],Validación!AA:AB,2,0),"")</f>
        <v/>
      </c>
      <c r="F211" s="201"/>
      <c r="G211" s="201"/>
      <c r="H211" s="164" t="str">
        <f>IFERROR(VLOOKUP(I211,Validación!W:Y,3,0),"")</f>
        <v/>
      </c>
      <c r="I211" s="201"/>
      <c r="J211" s="164" t="str">
        <f>IFERROR(VLOOKUP(Tabla1[[#This Row],[Impacto ambiental]],Validación!K:N,4,0),"")</f>
        <v/>
      </c>
      <c r="K211" s="201"/>
      <c r="L211" s="201"/>
      <c r="M211" s="164" t="str">
        <f>IFERROR(VLOOKUP(Tabla1[[#This Row],[Tipo de impacto]],Validación!$S$4:$U$5,3,0),"")</f>
        <v/>
      </c>
      <c r="N211" s="201"/>
      <c r="O211" s="193" t="str">
        <f>IFERROR(VLOOKUP(Tabla1[[#This Row],[Tipo de impacto]],Validación!S:T,2,0),"")</f>
        <v/>
      </c>
      <c r="P211" s="201"/>
      <c r="Q211" s="193" t="str">
        <f>IFERROR(VLOOKUP(Tabla1[[#This Row],[Alcance ]],Validación!$S:$T,2,0),"")</f>
        <v/>
      </c>
      <c r="R211" s="205"/>
      <c r="S211" s="193" t="str">
        <f>IFERROR(VLOOKUP(Tabla1[[#This Row],[Probabilidad]],Validación!$S:$T,2,0),"")</f>
        <v/>
      </c>
      <c r="T211" s="201"/>
      <c r="U211" s="193" t="str">
        <f>IFERROR(VLOOKUP(Tabla1[[#This Row],[Duración]],Validación!$S:$T,2,0),"")</f>
        <v/>
      </c>
      <c r="V211" s="201"/>
      <c r="W211" s="193" t="str">
        <f>IFERROR(VLOOKUP(Tabla1[[#This Row],[Recuperabilidad]],Validación!$S:$T,2,0),"")</f>
        <v/>
      </c>
      <c r="X211" s="201"/>
      <c r="Y211" s="193" t="str">
        <f>IFERROR(VLOOKUP(Tabla1[[#This Row],[Cantidad]],Validación!$S:$T,2,0),"")</f>
        <v/>
      </c>
      <c r="Z211" s="201"/>
      <c r="AA211" s="193" t="str">
        <f>IFERROR(VLOOKUP(Tabla1[[#This Row],[Normatividad]],Validación!$S:$T,2,0),"")</f>
        <v/>
      </c>
      <c r="AB211" s="195" t="str">
        <f>IFERROR(Tabla1[[#This Row],[TI]]*(Tabla1[[#This Row],[A]]*Tabla1[[#This Row],[P]]*Tabla1[[#This Row],[D]]*Tabla1[[#This Row],[R]]*Tabla1[[#This Row],[C]]*Tabla1[[#This Row],[N]]),"")</f>
        <v/>
      </c>
      <c r="AC211"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11" s="196" t="str">
        <f>IFERROR(VLOOKUP(Tabla1[[#This Row],[Aspecto ambiental]],Validación!W:X,2,0),"")</f>
        <v/>
      </c>
      <c r="AE211" s="197" t="s">
        <v>199</v>
      </c>
      <c r="AF211" s="197"/>
      <c r="AG211" s="197"/>
      <c r="AH211" s="197"/>
    </row>
    <row r="212" spans="2:34" ht="18" hidden="1" customHeight="1" x14ac:dyDescent="0.25">
      <c r="B212" s="189" t="str">
        <f>IFERROR(IF(ISBLANK(Tabla1[[#This Row],[Actividad]]),"",$N$7),"ERROR")</f>
        <v/>
      </c>
      <c r="C212" s="190" t="str">
        <f>IFERROR(IF(ISBLANK(Tabla1[[#This Row],[Actividad]]),"",(VLOOKUP(Tabla1[[#This Row],[ID]],Tabla3[[Código único]:[Códigos Sirbe]],4,0))),$G$8)</f>
        <v/>
      </c>
      <c r="D212" s="191" t="str">
        <f>IFERROR(IF(ISBLANK(Tabla1[[#This Row],[Actividad]]),"",($M$7&amp;Tabla1[[#This Row],[Valor]]&amp;Tabla1[[#This Row],[Valor2]]&amp;Tabla1[[#This Row],[Valor3]]&amp;Tabla1[[#This Row],[Valor4]])),"")</f>
        <v/>
      </c>
      <c r="E212" s="192" t="str">
        <f>IFERROR(VLOOKUP(Tabla1[[#This Row],[Actividad]],Validación!AA:AB,2,0),"")</f>
        <v/>
      </c>
      <c r="F212" s="201"/>
      <c r="G212" s="201"/>
      <c r="H212" s="164" t="str">
        <f>IFERROR(VLOOKUP(I212,Validación!W:Y,3,0),"")</f>
        <v/>
      </c>
      <c r="I212" s="201"/>
      <c r="J212" s="164" t="str">
        <f>IFERROR(VLOOKUP(Tabla1[[#This Row],[Impacto ambiental]],Validación!K:N,4,0),"")</f>
        <v/>
      </c>
      <c r="K212" s="201"/>
      <c r="L212" s="201"/>
      <c r="M212" s="164" t="str">
        <f>IFERROR(VLOOKUP(Tabla1[[#This Row],[Tipo de impacto]],Validación!$S$4:$U$5,3,0),"")</f>
        <v/>
      </c>
      <c r="N212" s="201"/>
      <c r="O212" s="193" t="str">
        <f>IFERROR(VLOOKUP(Tabla1[[#This Row],[Tipo de impacto]],Validación!S:T,2,0),"")</f>
        <v/>
      </c>
      <c r="P212" s="201"/>
      <c r="Q212" s="193" t="str">
        <f>IFERROR(VLOOKUP(Tabla1[[#This Row],[Alcance ]],Validación!$S:$T,2,0),"")</f>
        <v/>
      </c>
      <c r="R212" s="205"/>
      <c r="S212" s="193" t="str">
        <f>IFERROR(VLOOKUP(Tabla1[[#This Row],[Probabilidad]],Validación!$S:$T,2,0),"")</f>
        <v/>
      </c>
      <c r="T212" s="201"/>
      <c r="U212" s="193" t="str">
        <f>IFERROR(VLOOKUP(Tabla1[[#This Row],[Duración]],Validación!$S:$T,2,0),"")</f>
        <v/>
      </c>
      <c r="V212" s="201"/>
      <c r="W212" s="193" t="str">
        <f>IFERROR(VLOOKUP(Tabla1[[#This Row],[Recuperabilidad]],Validación!$S:$T,2,0),"")</f>
        <v/>
      </c>
      <c r="X212" s="201"/>
      <c r="Y212" s="193" t="str">
        <f>IFERROR(VLOOKUP(Tabla1[[#This Row],[Cantidad]],Validación!$S:$T,2,0),"")</f>
        <v/>
      </c>
      <c r="Z212" s="201"/>
      <c r="AA212" s="193" t="str">
        <f>IFERROR(VLOOKUP(Tabla1[[#This Row],[Normatividad]],Validación!$S:$T,2,0),"")</f>
        <v/>
      </c>
      <c r="AB212" s="195" t="str">
        <f>IFERROR(Tabla1[[#This Row],[TI]]*(Tabla1[[#This Row],[A]]*Tabla1[[#This Row],[P]]*Tabla1[[#This Row],[D]]*Tabla1[[#This Row],[R]]*Tabla1[[#This Row],[C]]*Tabla1[[#This Row],[N]]),"")</f>
        <v/>
      </c>
      <c r="AC212"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12" s="196" t="str">
        <f>IFERROR(VLOOKUP(Tabla1[[#This Row],[Aspecto ambiental]],Validación!W:X,2,0),"")</f>
        <v/>
      </c>
      <c r="AE212" s="197" t="s">
        <v>199</v>
      </c>
      <c r="AF212" s="197"/>
      <c r="AG212" s="197"/>
      <c r="AH212" s="197"/>
    </row>
    <row r="213" spans="2:34" ht="18" hidden="1" customHeight="1" x14ac:dyDescent="0.25">
      <c r="B213" s="189" t="str">
        <f>IFERROR(IF(ISBLANK(Tabla1[[#This Row],[Actividad]]),"",$N$7),"ERROR")</f>
        <v/>
      </c>
      <c r="C213" s="190" t="str">
        <f>IFERROR(IF(ISBLANK(Tabla1[[#This Row],[Actividad]]),"",(VLOOKUP(Tabla1[[#This Row],[ID]],Tabla3[[Código único]:[Códigos Sirbe]],4,0))),$G$8)</f>
        <v/>
      </c>
      <c r="D213" s="191" t="str">
        <f>IFERROR(IF(ISBLANK(Tabla1[[#This Row],[Actividad]]),"",($M$7&amp;Tabla1[[#This Row],[Valor]]&amp;Tabla1[[#This Row],[Valor2]]&amp;Tabla1[[#This Row],[Valor3]]&amp;Tabla1[[#This Row],[Valor4]])),"")</f>
        <v/>
      </c>
      <c r="E213" s="192" t="str">
        <f>IFERROR(VLOOKUP(Tabla1[[#This Row],[Actividad]],Validación!AA:AB,2,0),"")</f>
        <v/>
      </c>
      <c r="F213" s="201"/>
      <c r="G213" s="201"/>
      <c r="H213" s="164" t="str">
        <f>IFERROR(VLOOKUP(I213,Validación!W:Y,3,0),"")</f>
        <v/>
      </c>
      <c r="I213" s="201"/>
      <c r="J213" s="164" t="str">
        <f>IFERROR(VLOOKUP(Tabla1[[#This Row],[Impacto ambiental]],Validación!K:N,4,0),"")</f>
        <v/>
      </c>
      <c r="K213" s="201"/>
      <c r="L213" s="201"/>
      <c r="M213" s="164" t="str">
        <f>IFERROR(VLOOKUP(Tabla1[[#This Row],[Tipo de impacto]],Validación!$S$4:$U$5,3,0),"")</f>
        <v/>
      </c>
      <c r="N213" s="201"/>
      <c r="O213" s="193" t="str">
        <f>IFERROR(VLOOKUP(Tabla1[[#This Row],[Tipo de impacto]],Validación!S:T,2,0),"")</f>
        <v/>
      </c>
      <c r="P213" s="201"/>
      <c r="Q213" s="193" t="str">
        <f>IFERROR(VLOOKUP(Tabla1[[#This Row],[Alcance ]],Validación!$S:$T,2,0),"")</f>
        <v/>
      </c>
      <c r="R213" s="205"/>
      <c r="S213" s="193" t="str">
        <f>IFERROR(VLOOKUP(Tabla1[[#This Row],[Probabilidad]],Validación!$S:$T,2,0),"")</f>
        <v/>
      </c>
      <c r="T213" s="201"/>
      <c r="U213" s="193" t="str">
        <f>IFERROR(VLOOKUP(Tabla1[[#This Row],[Duración]],Validación!$S:$T,2,0),"")</f>
        <v/>
      </c>
      <c r="V213" s="201"/>
      <c r="W213" s="193" t="str">
        <f>IFERROR(VLOOKUP(Tabla1[[#This Row],[Recuperabilidad]],Validación!$S:$T,2,0),"")</f>
        <v/>
      </c>
      <c r="X213" s="201"/>
      <c r="Y213" s="193" t="str">
        <f>IFERROR(VLOOKUP(Tabla1[[#This Row],[Cantidad]],Validación!$S:$T,2,0),"")</f>
        <v/>
      </c>
      <c r="Z213" s="201"/>
      <c r="AA213" s="193" t="str">
        <f>IFERROR(VLOOKUP(Tabla1[[#This Row],[Normatividad]],Validación!$S:$T,2,0),"")</f>
        <v/>
      </c>
      <c r="AB213" s="195" t="str">
        <f>IFERROR(Tabla1[[#This Row],[TI]]*(Tabla1[[#This Row],[A]]*Tabla1[[#This Row],[P]]*Tabla1[[#This Row],[D]]*Tabla1[[#This Row],[R]]*Tabla1[[#This Row],[C]]*Tabla1[[#This Row],[N]]),"")</f>
        <v/>
      </c>
      <c r="AC213"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13" s="196" t="str">
        <f>IFERROR(VLOOKUP(Tabla1[[#This Row],[Aspecto ambiental]],Validación!W:X,2,0),"")</f>
        <v/>
      </c>
      <c r="AE213" s="197" t="s">
        <v>199</v>
      </c>
      <c r="AF213" s="197"/>
      <c r="AG213" s="197"/>
      <c r="AH213" s="197"/>
    </row>
    <row r="214" spans="2:34" ht="18" hidden="1" customHeight="1" x14ac:dyDescent="0.25">
      <c r="B214" s="189" t="str">
        <f>IFERROR(IF(ISBLANK(Tabla1[[#This Row],[Actividad]]),"",$N$7),"ERROR")</f>
        <v/>
      </c>
      <c r="C214" s="190" t="str">
        <f>IFERROR(IF(ISBLANK(Tabla1[[#This Row],[Actividad]]),"",(VLOOKUP(Tabla1[[#This Row],[ID]],Tabla3[[Código único]:[Códigos Sirbe]],4,0))),$G$8)</f>
        <v/>
      </c>
      <c r="D214" s="191" t="str">
        <f>IFERROR(IF(ISBLANK(Tabla1[[#This Row],[Actividad]]),"",($M$7&amp;Tabla1[[#This Row],[Valor]]&amp;Tabla1[[#This Row],[Valor2]]&amp;Tabla1[[#This Row],[Valor3]]&amp;Tabla1[[#This Row],[Valor4]])),"")</f>
        <v/>
      </c>
      <c r="E214" s="192" t="str">
        <f>IFERROR(VLOOKUP(Tabla1[[#This Row],[Actividad]],Validación!AA:AB,2,0),"")</f>
        <v/>
      </c>
      <c r="F214" s="201"/>
      <c r="G214" s="201"/>
      <c r="H214" s="164" t="str">
        <f>IFERROR(VLOOKUP(I214,Validación!W:Y,3,0),"")</f>
        <v/>
      </c>
      <c r="I214" s="201"/>
      <c r="J214" s="164" t="str">
        <f>IFERROR(VLOOKUP(Tabla1[[#This Row],[Impacto ambiental]],Validación!K:N,4,0),"")</f>
        <v/>
      </c>
      <c r="K214" s="201"/>
      <c r="L214" s="201"/>
      <c r="M214" s="164" t="str">
        <f>IFERROR(VLOOKUP(Tabla1[[#This Row],[Tipo de impacto]],Validación!$S$4:$U$5,3,0),"")</f>
        <v/>
      </c>
      <c r="N214" s="201"/>
      <c r="O214" s="193" t="str">
        <f>IFERROR(VLOOKUP(Tabla1[[#This Row],[Tipo de impacto]],Validación!S:T,2,0),"")</f>
        <v/>
      </c>
      <c r="P214" s="201"/>
      <c r="Q214" s="193" t="str">
        <f>IFERROR(VLOOKUP(Tabla1[[#This Row],[Alcance ]],Validación!$S:$T,2,0),"")</f>
        <v/>
      </c>
      <c r="R214" s="205"/>
      <c r="S214" s="193" t="str">
        <f>IFERROR(VLOOKUP(Tabla1[[#This Row],[Probabilidad]],Validación!$S:$T,2,0),"")</f>
        <v/>
      </c>
      <c r="T214" s="201"/>
      <c r="U214" s="193" t="str">
        <f>IFERROR(VLOOKUP(Tabla1[[#This Row],[Duración]],Validación!$S:$T,2,0),"")</f>
        <v/>
      </c>
      <c r="V214" s="201"/>
      <c r="W214" s="193" t="str">
        <f>IFERROR(VLOOKUP(Tabla1[[#This Row],[Recuperabilidad]],Validación!$S:$T,2,0),"")</f>
        <v/>
      </c>
      <c r="X214" s="201"/>
      <c r="Y214" s="193" t="str">
        <f>IFERROR(VLOOKUP(Tabla1[[#This Row],[Cantidad]],Validación!$S:$T,2,0),"")</f>
        <v/>
      </c>
      <c r="Z214" s="201"/>
      <c r="AA214" s="193" t="str">
        <f>IFERROR(VLOOKUP(Tabla1[[#This Row],[Normatividad]],Validación!$S:$T,2,0),"")</f>
        <v/>
      </c>
      <c r="AB214" s="195" t="str">
        <f>IFERROR(Tabla1[[#This Row],[TI]]*(Tabla1[[#This Row],[A]]*Tabla1[[#This Row],[P]]*Tabla1[[#This Row],[D]]*Tabla1[[#This Row],[R]]*Tabla1[[#This Row],[C]]*Tabla1[[#This Row],[N]]),"")</f>
        <v/>
      </c>
      <c r="AC214"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14" s="196" t="str">
        <f>IFERROR(VLOOKUP(Tabla1[[#This Row],[Aspecto ambiental]],Validación!W:X,2,0),"")</f>
        <v/>
      </c>
      <c r="AE214" s="197" t="s">
        <v>199</v>
      </c>
      <c r="AF214" s="197"/>
      <c r="AG214" s="197"/>
      <c r="AH214" s="197"/>
    </row>
    <row r="215" spans="2:34" ht="18" hidden="1" customHeight="1" x14ac:dyDescent="0.25">
      <c r="B215" s="189" t="str">
        <f>IFERROR(IF(ISBLANK(Tabla1[[#This Row],[Actividad]]),"",$N$7),"ERROR")</f>
        <v/>
      </c>
      <c r="C215" s="190" t="str">
        <f>IFERROR(IF(ISBLANK(Tabla1[[#This Row],[Actividad]]),"",(VLOOKUP(Tabla1[[#This Row],[ID]],Tabla3[[Código único]:[Códigos Sirbe]],4,0))),$G$8)</f>
        <v/>
      </c>
      <c r="D215" s="191" t="str">
        <f>IFERROR(IF(ISBLANK(Tabla1[[#This Row],[Actividad]]),"",($M$7&amp;Tabla1[[#This Row],[Valor]]&amp;Tabla1[[#This Row],[Valor2]]&amp;Tabla1[[#This Row],[Valor3]]&amp;Tabla1[[#This Row],[Valor4]])),"")</f>
        <v/>
      </c>
      <c r="E215" s="192" t="str">
        <f>IFERROR(VLOOKUP(Tabla1[[#This Row],[Actividad]],Validación!AA:AB,2,0),"")</f>
        <v/>
      </c>
      <c r="F215" s="201"/>
      <c r="G215" s="201"/>
      <c r="H215" s="164" t="str">
        <f>IFERROR(VLOOKUP(I215,Validación!W:Y,3,0),"")</f>
        <v/>
      </c>
      <c r="I215" s="201"/>
      <c r="J215" s="164" t="str">
        <f>IFERROR(VLOOKUP(Tabla1[[#This Row],[Impacto ambiental]],Validación!K:N,4,0),"")</f>
        <v/>
      </c>
      <c r="K215" s="201"/>
      <c r="L215" s="201"/>
      <c r="M215" s="164" t="str">
        <f>IFERROR(VLOOKUP(Tabla1[[#This Row],[Tipo de impacto]],Validación!$S$4:$U$5,3,0),"")</f>
        <v/>
      </c>
      <c r="N215" s="201"/>
      <c r="O215" s="193" t="str">
        <f>IFERROR(VLOOKUP(Tabla1[[#This Row],[Tipo de impacto]],Validación!S:T,2,0),"")</f>
        <v/>
      </c>
      <c r="P215" s="201"/>
      <c r="Q215" s="193" t="str">
        <f>IFERROR(VLOOKUP(Tabla1[[#This Row],[Alcance ]],Validación!$S:$T,2,0),"")</f>
        <v/>
      </c>
      <c r="R215" s="205"/>
      <c r="S215" s="193" t="str">
        <f>IFERROR(VLOOKUP(Tabla1[[#This Row],[Probabilidad]],Validación!$S:$T,2,0),"")</f>
        <v/>
      </c>
      <c r="T215" s="201"/>
      <c r="U215" s="193" t="str">
        <f>IFERROR(VLOOKUP(Tabla1[[#This Row],[Duración]],Validación!$S:$T,2,0),"")</f>
        <v/>
      </c>
      <c r="V215" s="201"/>
      <c r="W215" s="193" t="str">
        <f>IFERROR(VLOOKUP(Tabla1[[#This Row],[Recuperabilidad]],Validación!$S:$T,2,0),"")</f>
        <v/>
      </c>
      <c r="X215" s="201"/>
      <c r="Y215" s="193" t="str">
        <f>IFERROR(VLOOKUP(Tabla1[[#This Row],[Cantidad]],Validación!$S:$T,2,0),"")</f>
        <v/>
      </c>
      <c r="Z215" s="201"/>
      <c r="AA215" s="193" t="str">
        <f>IFERROR(VLOOKUP(Tabla1[[#This Row],[Normatividad]],Validación!$S:$T,2,0),"")</f>
        <v/>
      </c>
      <c r="AB215" s="195" t="str">
        <f>IFERROR(Tabla1[[#This Row],[TI]]*(Tabla1[[#This Row],[A]]*Tabla1[[#This Row],[P]]*Tabla1[[#This Row],[D]]*Tabla1[[#This Row],[R]]*Tabla1[[#This Row],[C]]*Tabla1[[#This Row],[N]]),"")</f>
        <v/>
      </c>
      <c r="AC215"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15" s="196" t="str">
        <f>IFERROR(VLOOKUP(Tabla1[[#This Row],[Aspecto ambiental]],Validación!W:X,2,0),"")</f>
        <v/>
      </c>
      <c r="AE215" s="197" t="s">
        <v>199</v>
      </c>
      <c r="AF215" s="197"/>
      <c r="AG215" s="197"/>
      <c r="AH215" s="197"/>
    </row>
    <row r="216" spans="2:34" ht="18" hidden="1" customHeight="1" x14ac:dyDescent="0.25">
      <c r="B216" s="189" t="str">
        <f>IFERROR(IF(ISBLANK(Tabla1[[#This Row],[Actividad]]),"",$N$7),"ERROR")</f>
        <v/>
      </c>
      <c r="C216" s="190" t="str">
        <f>IFERROR(IF(ISBLANK(Tabla1[[#This Row],[Actividad]]),"",(VLOOKUP(Tabla1[[#This Row],[ID]],Tabla3[[Código único]:[Códigos Sirbe]],4,0))),$G$8)</f>
        <v/>
      </c>
      <c r="D216" s="191" t="str">
        <f>IFERROR(IF(ISBLANK(Tabla1[[#This Row],[Actividad]]),"",($M$7&amp;Tabla1[[#This Row],[Valor]]&amp;Tabla1[[#This Row],[Valor2]]&amp;Tabla1[[#This Row],[Valor3]]&amp;Tabla1[[#This Row],[Valor4]])),"")</f>
        <v/>
      </c>
      <c r="E216" s="192" t="str">
        <f>IFERROR(VLOOKUP(Tabla1[[#This Row],[Actividad]],Validación!AA:AB,2,0),"")</f>
        <v/>
      </c>
      <c r="F216" s="201"/>
      <c r="G216" s="201"/>
      <c r="H216" s="164" t="str">
        <f>IFERROR(VLOOKUP(I216,Validación!W:Y,3,0),"")</f>
        <v/>
      </c>
      <c r="I216" s="201"/>
      <c r="J216" s="164" t="str">
        <f>IFERROR(VLOOKUP(Tabla1[[#This Row],[Impacto ambiental]],Validación!K:N,4,0),"")</f>
        <v/>
      </c>
      <c r="K216" s="201"/>
      <c r="L216" s="201"/>
      <c r="M216" s="164" t="str">
        <f>IFERROR(VLOOKUP(Tabla1[[#This Row],[Tipo de impacto]],Validación!$S$4:$U$5,3,0),"")</f>
        <v/>
      </c>
      <c r="N216" s="201"/>
      <c r="O216" s="193" t="str">
        <f>IFERROR(VLOOKUP(Tabla1[[#This Row],[Tipo de impacto]],Validación!S:T,2,0),"")</f>
        <v/>
      </c>
      <c r="P216" s="201"/>
      <c r="Q216" s="193" t="str">
        <f>IFERROR(VLOOKUP(Tabla1[[#This Row],[Alcance ]],Validación!$S:$T,2,0),"")</f>
        <v/>
      </c>
      <c r="R216" s="205"/>
      <c r="S216" s="193" t="str">
        <f>IFERROR(VLOOKUP(Tabla1[[#This Row],[Probabilidad]],Validación!$S:$T,2,0),"")</f>
        <v/>
      </c>
      <c r="T216" s="201"/>
      <c r="U216" s="193" t="str">
        <f>IFERROR(VLOOKUP(Tabla1[[#This Row],[Duración]],Validación!$S:$T,2,0),"")</f>
        <v/>
      </c>
      <c r="V216" s="201"/>
      <c r="W216" s="193" t="str">
        <f>IFERROR(VLOOKUP(Tabla1[[#This Row],[Recuperabilidad]],Validación!$S:$T,2,0),"")</f>
        <v/>
      </c>
      <c r="X216" s="201"/>
      <c r="Y216" s="193" t="str">
        <f>IFERROR(VLOOKUP(Tabla1[[#This Row],[Cantidad]],Validación!$S:$T,2,0),"")</f>
        <v/>
      </c>
      <c r="Z216" s="201"/>
      <c r="AA216" s="193" t="str">
        <f>IFERROR(VLOOKUP(Tabla1[[#This Row],[Normatividad]],Validación!$S:$T,2,0),"")</f>
        <v/>
      </c>
      <c r="AB216" s="195" t="str">
        <f>IFERROR(Tabla1[[#This Row],[TI]]*(Tabla1[[#This Row],[A]]*Tabla1[[#This Row],[P]]*Tabla1[[#This Row],[D]]*Tabla1[[#This Row],[R]]*Tabla1[[#This Row],[C]]*Tabla1[[#This Row],[N]]),"")</f>
        <v/>
      </c>
      <c r="AC216"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16" s="196" t="str">
        <f>IFERROR(VLOOKUP(Tabla1[[#This Row],[Aspecto ambiental]],Validación!W:X,2,0),"")</f>
        <v/>
      </c>
      <c r="AE216" s="197" t="s">
        <v>199</v>
      </c>
      <c r="AF216" s="197"/>
      <c r="AG216" s="197"/>
      <c r="AH216" s="197"/>
    </row>
    <row r="217" spans="2:34" ht="18" hidden="1" customHeight="1" x14ac:dyDescent="0.25">
      <c r="B217" s="189" t="str">
        <f>IFERROR(IF(ISBLANK(Tabla1[[#This Row],[Actividad]]),"",$N$7),"ERROR")</f>
        <v/>
      </c>
      <c r="C217" s="190" t="str">
        <f>IFERROR(IF(ISBLANK(Tabla1[[#This Row],[Actividad]]),"",(VLOOKUP(Tabla1[[#This Row],[ID]],Tabla3[[Código único]:[Códigos Sirbe]],4,0))),$G$8)</f>
        <v/>
      </c>
      <c r="D217" s="191" t="str">
        <f>IFERROR(IF(ISBLANK(Tabla1[[#This Row],[Actividad]]),"",($M$7&amp;Tabla1[[#This Row],[Valor]]&amp;Tabla1[[#This Row],[Valor2]]&amp;Tabla1[[#This Row],[Valor3]]&amp;Tabla1[[#This Row],[Valor4]])),"")</f>
        <v/>
      </c>
      <c r="E217" s="192" t="str">
        <f>IFERROR(VLOOKUP(Tabla1[[#This Row],[Actividad]],Validación!AA:AB,2,0),"")</f>
        <v/>
      </c>
      <c r="F217" s="201"/>
      <c r="G217" s="201"/>
      <c r="H217" s="164" t="str">
        <f>IFERROR(VLOOKUP(I217,Validación!W:Y,3,0),"")</f>
        <v/>
      </c>
      <c r="I217" s="201"/>
      <c r="J217" s="164" t="str">
        <f>IFERROR(VLOOKUP(Tabla1[[#This Row],[Impacto ambiental]],Validación!K:N,4,0),"")</f>
        <v/>
      </c>
      <c r="K217" s="201"/>
      <c r="L217" s="201"/>
      <c r="M217" s="164" t="str">
        <f>IFERROR(VLOOKUP(Tabla1[[#This Row],[Tipo de impacto]],Validación!$S$4:$U$5,3,0),"")</f>
        <v/>
      </c>
      <c r="N217" s="201"/>
      <c r="O217" s="193" t="str">
        <f>IFERROR(VLOOKUP(Tabla1[[#This Row],[Tipo de impacto]],Validación!S:T,2,0),"")</f>
        <v/>
      </c>
      <c r="P217" s="201"/>
      <c r="Q217" s="193" t="str">
        <f>IFERROR(VLOOKUP(Tabla1[[#This Row],[Alcance ]],Validación!$S:$T,2,0),"")</f>
        <v/>
      </c>
      <c r="R217" s="205"/>
      <c r="S217" s="193" t="str">
        <f>IFERROR(VLOOKUP(Tabla1[[#This Row],[Probabilidad]],Validación!$S:$T,2,0),"")</f>
        <v/>
      </c>
      <c r="T217" s="201"/>
      <c r="U217" s="193" t="str">
        <f>IFERROR(VLOOKUP(Tabla1[[#This Row],[Duración]],Validación!$S:$T,2,0),"")</f>
        <v/>
      </c>
      <c r="V217" s="201"/>
      <c r="W217" s="193" t="str">
        <f>IFERROR(VLOOKUP(Tabla1[[#This Row],[Recuperabilidad]],Validación!$S:$T,2,0),"")</f>
        <v/>
      </c>
      <c r="X217" s="201"/>
      <c r="Y217" s="193" t="str">
        <f>IFERROR(VLOOKUP(Tabla1[[#This Row],[Cantidad]],Validación!$S:$T,2,0),"")</f>
        <v/>
      </c>
      <c r="Z217" s="201"/>
      <c r="AA217" s="193" t="str">
        <f>IFERROR(VLOOKUP(Tabla1[[#This Row],[Normatividad]],Validación!$S:$T,2,0),"")</f>
        <v/>
      </c>
      <c r="AB217" s="195" t="str">
        <f>IFERROR(Tabla1[[#This Row],[TI]]*(Tabla1[[#This Row],[A]]*Tabla1[[#This Row],[P]]*Tabla1[[#This Row],[D]]*Tabla1[[#This Row],[R]]*Tabla1[[#This Row],[C]]*Tabla1[[#This Row],[N]]),"")</f>
        <v/>
      </c>
      <c r="AC217"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17" s="196" t="str">
        <f>IFERROR(VLOOKUP(Tabla1[[#This Row],[Aspecto ambiental]],Validación!W:X,2,0),"")</f>
        <v/>
      </c>
      <c r="AE217" s="197" t="s">
        <v>199</v>
      </c>
      <c r="AF217" s="197"/>
      <c r="AG217" s="197"/>
      <c r="AH217" s="197"/>
    </row>
    <row r="218" spans="2:34" ht="18" hidden="1" customHeight="1" x14ac:dyDescent="0.25">
      <c r="B218" s="189" t="str">
        <f>IFERROR(IF(ISBLANK(Tabla1[[#This Row],[Actividad]]),"",$N$7),"ERROR")</f>
        <v/>
      </c>
      <c r="C218" s="190" t="str">
        <f>IFERROR(IF(ISBLANK(Tabla1[[#This Row],[Actividad]]),"",(VLOOKUP(Tabla1[[#This Row],[ID]],Tabla3[[Código único]:[Códigos Sirbe]],4,0))),$G$8)</f>
        <v/>
      </c>
      <c r="D218" s="191" t="str">
        <f>IFERROR(IF(ISBLANK(Tabla1[[#This Row],[Actividad]]),"",($M$7&amp;Tabla1[[#This Row],[Valor]]&amp;Tabla1[[#This Row],[Valor2]]&amp;Tabla1[[#This Row],[Valor3]]&amp;Tabla1[[#This Row],[Valor4]])),"")</f>
        <v/>
      </c>
      <c r="E218" s="192" t="str">
        <f>IFERROR(VLOOKUP(Tabla1[[#This Row],[Actividad]],Validación!AA:AB,2,0),"")</f>
        <v/>
      </c>
      <c r="F218" s="201"/>
      <c r="G218" s="201"/>
      <c r="H218" s="164" t="str">
        <f>IFERROR(VLOOKUP(I218,Validación!W:Y,3,0),"")</f>
        <v/>
      </c>
      <c r="I218" s="201"/>
      <c r="J218" s="164" t="str">
        <f>IFERROR(VLOOKUP(Tabla1[[#This Row],[Impacto ambiental]],Validación!K:N,4,0),"")</f>
        <v/>
      </c>
      <c r="K218" s="201"/>
      <c r="L218" s="201"/>
      <c r="M218" s="164" t="str">
        <f>IFERROR(VLOOKUP(Tabla1[[#This Row],[Tipo de impacto]],Validación!$S$4:$U$5,3,0),"")</f>
        <v/>
      </c>
      <c r="N218" s="201"/>
      <c r="O218" s="193" t="str">
        <f>IFERROR(VLOOKUP(Tabla1[[#This Row],[Tipo de impacto]],Validación!S:T,2,0),"")</f>
        <v/>
      </c>
      <c r="P218" s="201"/>
      <c r="Q218" s="193" t="str">
        <f>IFERROR(VLOOKUP(Tabla1[[#This Row],[Alcance ]],Validación!$S:$T,2,0),"")</f>
        <v/>
      </c>
      <c r="R218" s="205"/>
      <c r="S218" s="193" t="str">
        <f>IFERROR(VLOOKUP(Tabla1[[#This Row],[Probabilidad]],Validación!$S:$T,2,0),"")</f>
        <v/>
      </c>
      <c r="T218" s="201"/>
      <c r="U218" s="193" t="str">
        <f>IFERROR(VLOOKUP(Tabla1[[#This Row],[Duración]],Validación!$S:$T,2,0),"")</f>
        <v/>
      </c>
      <c r="V218" s="201"/>
      <c r="W218" s="193" t="str">
        <f>IFERROR(VLOOKUP(Tabla1[[#This Row],[Recuperabilidad]],Validación!$S:$T,2,0),"")</f>
        <v/>
      </c>
      <c r="X218" s="201"/>
      <c r="Y218" s="193" t="str">
        <f>IFERROR(VLOOKUP(Tabla1[[#This Row],[Cantidad]],Validación!$S:$T,2,0),"")</f>
        <v/>
      </c>
      <c r="Z218" s="201"/>
      <c r="AA218" s="193" t="str">
        <f>IFERROR(VLOOKUP(Tabla1[[#This Row],[Normatividad]],Validación!$S:$T,2,0),"")</f>
        <v/>
      </c>
      <c r="AB218" s="195" t="str">
        <f>IFERROR(Tabla1[[#This Row],[TI]]*(Tabla1[[#This Row],[A]]*Tabla1[[#This Row],[P]]*Tabla1[[#This Row],[D]]*Tabla1[[#This Row],[R]]*Tabla1[[#This Row],[C]]*Tabla1[[#This Row],[N]]),"")</f>
        <v/>
      </c>
      <c r="AC218"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18" s="196" t="str">
        <f>IFERROR(VLOOKUP(Tabla1[[#This Row],[Aspecto ambiental]],Validación!W:X,2,0),"")</f>
        <v/>
      </c>
      <c r="AE218" s="197" t="s">
        <v>199</v>
      </c>
      <c r="AF218" s="197"/>
      <c r="AG218" s="197"/>
      <c r="AH218" s="197"/>
    </row>
    <row r="219" spans="2:34" ht="18" hidden="1" customHeight="1" x14ac:dyDescent="0.25">
      <c r="B219" s="189" t="str">
        <f>IFERROR(IF(ISBLANK(Tabla1[[#This Row],[Actividad]]),"",$N$7),"ERROR")</f>
        <v/>
      </c>
      <c r="C219" s="190" t="str">
        <f>IFERROR(IF(ISBLANK(Tabla1[[#This Row],[Actividad]]),"",(VLOOKUP(Tabla1[[#This Row],[ID]],Tabla3[[Código único]:[Códigos Sirbe]],4,0))),$G$8)</f>
        <v/>
      </c>
      <c r="D219" s="191" t="str">
        <f>IFERROR(IF(ISBLANK(Tabla1[[#This Row],[Actividad]]),"",($M$7&amp;Tabla1[[#This Row],[Valor]]&amp;Tabla1[[#This Row],[Valor2]]&amp;Tabla1[[#This Row],[Valor3]]&amp;Tabla1[[#This Row],[Valor4]])),"")</f>
        <v/>
      </c>
      <c r="E219" s="192" t="str">
        <f>IFERROR(VLOOKUP(Tabla1[[#This Row],[Actividad]],Validación!AA:AB,2,0),"")</f>
        <v/>
      </c>
      <c r="F219" s="201"/>
      <c r="G219" s="201"/>
      <c r="H219" s="164" t="str">
        <f>IFERROR(VLOOKUP(I219,Validación!W:Y,3,0),"")</f>
        <v/>
      </c>
      <c r="I219" s="201"/>
      <c r="J219" s="164" t="str">
        <f>IFERROR(VLOOKUP(Tabla1[[#This Row],[Impacto ambiental]],Validación!K:N,4,0),"")</f>
        <v/>
      </c>
      <c r="K219" s="201"/>
      <c r="L219" s="201"/>
      <c r="M219" s="164" t="str">
        <f>IFERROR(VLOOKUP(Tabla1[[#This Row],[Tipo de impacto]],Validación!$S$4:$U$5,3,0),"")</f>
        <v/>
      </c>
      <c r="N219" s="201"/>
      <c r="O219" s="193" t="str">
        <f>IFERROR(VLOOKUP(Tabla1[[#This Row],[Tipo de impacto]],Validación!S:T,2,0),"")</f>
        <v/>
      </c>
      <c r="P219" s="201"/>
      <c r="Q219" s="193" t="str">
        <f>IFERROR(VLOOKUP(Tabla1[[#This Row],[Alcance ]],Validación!$S:$T,2,0),"")</f>
        <v/>
      </c>
      <c r="R219" s="205"/>
      <c r="S219" s="193" t="str">
        <f>IFERROR(VLOOKUP(Tabla1[[#This Row],[Probabilidad]],Validación!$S:$T,2,0),"")</f>
        <v/>
      </c>
      <c r="T219" s="201"/>
      <c r="U219" s="193" t="str">
        <f>IFERROR(VLOOKUP(Tabla1[[#This Row],[Duración]],Validación!$S:$T,2,0),"")</f>
        <v/>
      </c>
      <c r="V219" s="201"/>
      <c r="W219" s="193" t="str">
        <f>IFERROR(VLOOKUP(Tabla1[[#This Row],[Recuperabilidad]],Validación!$S:$T,2,0),"")</f>
        <v/>
      </c>
      <c r="X219" s="201"/>
      <c r="Y219" s="193" t="str">
        <f>IFERROR(VLOOKUP(Tabla1[[#This Row],[Cantidad]],Validación!$S:$T,2,0),"")</f>
        <v/>
      </c>
      <c r="Z219" s="201"/>
      <c r="AA219" s="193" t="str">
        <f>IFERROR(VLOOKUP(Tabla1[[#This Row],[Normatividad]],Validación!$S:$T,2,0),"")</f>
        <v/>
      </c>
      <c r="AB219" s="195" t="str">
        <f>IFERROR(Tabla1[[#This Row],[TI]]*(Tabla1[[#This Row],[A]]*Tabla1[[#This Row],[P]]*Tabla1[[#This Row],[D]]*Tabla1[[#This Row],[R]]*Tabla1[[#This Row],[C]]*Tabla1[[#This Row],[N]]),"")</f>
        <v/>
      </c>
      <c r="AC219"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19" s="196" t="str">
        <f>IFERROR(VLOOKUP(Tabla1[[#This Row],[Aspecto ambiental]],Validación!W:X,2,0),"")</f>
        <v/>
      </c>
      <c r="AE219" s="197" t="s">
        <v>199</v>
      </c>
      <c r="AF219" s="197"/>
      <c r="AG219" s="197"/>
      <c r="AH219" s="197"/>
    </row>
    <row r="220" spans="2:34" ht="18" hidden="1" customHeight="1" x14ac:dyDescent="0.25">
      <c r="B220" s="189" t="str">
        <f>IFERROR(IF(ISBLANK(Tabla1[[#This Row],[Actividad]]),"",$N$7),"ERROR")</f>
        <v/>
      </c>
      <c r="C220" s="190" t="str">
        <f>IFERROR(IF(ISBLANK(Tabla1[[#This Row],[Actividad]]),"",(VLOOKUP(Tabla1[[#This Row],[ID]],Tabla3[[Código único]:[Códigos Sirbe]],4,0))),$G$8)</f>
        <v/>
      </c>
      <c r="D220" s="191" t="str">
        <f>IFERROR(IF(ISBLANK(Tabla1[[#This Row],[Actividad]]),"",($M$7&amp;Tabla1[[#This Row],[Valor]]&amp;Tabla1[[#This Row],[Valor2]]&amp;Tabla1[[#This Row],[Valor3]]&amp;Tabla1[[#This Row],[Valor4]])),"")</f>
        <v/>
      </c>
      <c r="E220" s="192" t="str">
        <f>IFERROR(VLOOKUP(Tabla1[[#This Row],[Actividad]],Validación!AA:AB,2,0),"")</f>
        <v/>
      </c>
      <c r="F220" s="201"/>
      <c r="G220" s="201"/>
      <c r="H220" s="164" t="str">
        <f>IFERROR(VLOOKUP(I220,Validación!W:Y,3,0),"")</f>
        <v/>
      </c>
      <c r="I220" s="201"/>
      <c r="J220" s="164" t="str">
        <f>IFERROR(VLOOKUP(Tabla1[[#This Row],[Impacto ambiental]],Validación!K:N,4,0),"")</f>
        <v/>
      </c>
      <c r="K220" s="201"/>
      <c r="L220" s="201"/>
      <c r="M220" s="164" t="str">
        <f>IFERROR(VLOOKUP(Tabla1[[#This Row],[Tipo de impacto]],Validación!$S$4:$U$5,3,0),"")</f>
        <v/>
      </c>
      <c r="N220" s="201"/>
      <c r="O220" s="193" t="str">
        <f>IFERROR(VLOOKUP(Tabla1[[#This Row],[Tipo de impacto]],Validación!S:T,2,0),"")</f>
        <v/>
      </c>
      <c r="P220" s="201"/>
      <c r="Q220" s="193" t="str">
        <f>IFERROR(VLOOKUP(Tabla1[[#This Row],[Alcance ]],Validación!$S:$T,2,0),"")</f>
        <v/>
      </c>
      <c r="R220" s="205"/>
      <c r="S220" s="193" t="str">
        <f>IFERROR(VLOOKUP(Tabla1[[#This Row],[Probabilidad]],Validación!$S:$T,2,0),"")</f>
        <v/>
      </c>
      <c r="T220" s="201"/>
      <c r="U220" s="193" t="str">
        <f>IFERROR(VLOOKUP(Tabla1[[#This Row],[Duración]],Validación!$S:$T,2,0),"")</f>
        <v/>
      </c>
      <c r="V220" s="201"/>
      <c r="W220" s="193" t="str">
        <f>IFERROR(VLOOKUP(Tabla1[[#This Row],[Recuperabilidad]],Validación!$S:$T,2,0),"")</f>
        <v/>
      </c>
      <c r="X220" s="201"/>
      <c r="Y220" s="193" t="str">
        <f>IFERROR(VLOOKUP(Tabla1[[#This Row],[Cantidad]],Validación!$S:$T,2,0),"")</f>
        <v/>
      </c>
      <c r="Z220" s="201"/>
      <c r="AA220" s="193" t="str">
        <f>IFERROR(VLOOKUP(Tabla1[[#This Row],[Normatividad]],Validación!$S:$T,2,0),"")</f>
        <v/>
      </c>
      <c r="AB220" s="195" t="str">
        <f>IFERROR(Tabla1[[#This Row],[TI]]*(Tabla1[[#This Row],[A]]*Tabla1[[#This Row],[P]]*Tabla1[[#This Row],[D]]*Tabla1[[#This Row],[R]]*Tabla1[[#This Row],[C]]*Tabla1[[#This Row],[N]]),"")</f>
        <v/>
      </c>
      <c r="AC220"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20" s="196" t="str">
        <f>IFERROR(VLOOKUP(Tabla1[[#This Row],[Aspecto ambiental]],Validación!W:X,2,0),"")</f>
        <v/>
      </c>
      <c r="AE220" s="197" t="s">
        <v>199</v>
      </c>
      <c r="AF220" s="197"/>
      <c r="AG220" s="197"/>
      <c r="AH220" s="197"/>
    </row>
    <row r="221" spans="2:34" ht="18" hidden="1" customHeight="1" x14ac:dyDescent="0.25">
      <c r="B221" s="189" t="str">
        <f>IFERROR(IF(ISBLANK(Tabla1[[#This Row],[Actividad]]),"",$N$7),"ERROR")</f>
        <v/>
      </c>
      <c r="C221" s="190" t="str">
        <f>IFERROR(IF(ISBLANK(Tabla1[[#This Row],[Actividad]]),"",(VLOOKUP(Tabla1[[#This Row],[ID]],Tabla3[[Código único]:[Códigos Sirbe]],4,0))),$G$8)</f>
        <v/>
      </c>
      <c r="D221" s="191" t="str">
        <f>IFERROR(IF(ISBLANK(Tabla1[[#This Row],[Actividad]]),"",($M$7&amp;Tabla1[[#This Row],[Valor]]&amp;Tabla1[[#This Row],[Valor2]]&amp;Tabla1[[#This Row],[Valor3]]&amp;Tabla1[[#This Row],[Valor4]])),"")</f>
        <v/>
      </c>
      <c r="E221" s="192" t="str">
        <f>IFERROR(VLOOKUP(Tabla1[[#This Row],[Actividad]],Validación!AA:AB,2,0),"")</f>
        <v/>
      </c>
      <c r="F221" s="201"/>
      <c r="G221" s="201"/>
      <c r="H221" s="164" t="str">
        <f>IFERROR(VLOOKUP(I221,Validación!W:Y,3,0),"")</f>
        <v/>
      </c>
      <c r="I221" s="201"/>
      <c r="J221" s="164" t="str">
        <f>IFERROR(VLOOKUP(Tabla1[[#This Row],[Impacto ambiental]],Validación!K:N,4,0),"")</f>
        <v/>
      </c>
      <c r="K221" s="201"/>
      <c r="L221" s="201"/>
      <c r="M221" s="164" t="str">
        <f>IFERROR(VLOOKUP(Tabla1[[#This Row],[Tipo de impacto]],Validación!$S$4:$U$5,3,0),"")</f>
        <v/>
      </c>
      <c r="N221" s="201"/>
      <c r="O221" s="193" t="str">
        <f>IFERROR(VLOOKUP(Tabla1[[#This Row],[Tipo de impacto]],Validación!S:T,2,0),"")</f>
        <v/>
      </c>
      <c r="P221" s="201"/>
      <c r="Q221" s="193" t="str">
        <f>IFERROR(VLOOKUP(Tabla1[[#This Row],[Alcance ]],Validación!$S:$T,2,0),"")</f>
        <v/>
      </c>
      <c r="R221" s="205"/>
      <c r="S221" s="193" t="str">
        <f>IFERROR(VLOOKUP(Tabla1[[#This Row],[Probabilidad]],Validación!$S:$T,2,0),"")</f>
        <v/>
      </c>
      <c r="T221" s="201"/>
      <c r="U221" s="193" t="str">
        <f>IFERROR(VLOOKUP(Tabla1[[#This Row],[Duración]],Validación!$S:$T,2,0),"")</f>
        <v/>
      </c>
      <c r="V221" s="201"/>
      <c r="W221" s="193" t="str">
        <f>IFERROR(VLOOKUP(Tabla1[[#This Row],[Recuperabilidad]],Validación!$S:$T,2,0),"")</f>
        <v/>
      </c>
      <c r="X221" s="201"/>
      <c r="Y221" s="193" t="str">
        <f>IFERROR(VLOOKUP(Tabla1[[#This Row],[Cantidad]],Validación!$S:$T,2,0),"")</f>
        <v/>
      </c>
      <c r="Z221" s="201"/>
      <c r="AA221" s="193" t="str">
        <f>IFERROR(VLOOKUP(Tabla1[[#This Row],[Normatividad]],Validación!$S:$T,2,0),"")</f>
        <v/>
      </c>
      <c r="AB221" s="195" t="str">
        <f>IFERROR(Tabla1[[#This Row],[TI]]*(Tabla1[[#This Row],[A]]*Tabla1[[#This Row],[P]]*Tabla1[[#This Row],[D]]*Tabla1[[#This Row],[R]]*Tabla1[[#This Row],[C]]*Tabla1[[#This Row],[N]]),"")</f>
        <v/>
      </c>
      <c r="AC221"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21" s="196" t="str">
        <f>IFERROR(VLOOKUP(Tabla1[[#This Row],[Aspecto ambiental]],Validación!W:X,2,0),"")</f>
        <v/>
      </c>
      <c r="AE221" s="197" t="s">
        <v>199</v>
      </c>
      <c r="AF221" s="197"/>
      <c r="AG221" s="197"/>
      <c r="AH221" s="197"/>
    </row>
    <row r="222" spans="2:34" ht="18" hidden="1" customHeight="1" x14ac:dyDescent="0.25">
      <c r="B222" s="189" t="str">
        <f>IFERROR(IF(ISBLANK(Tabla1[[#This Row],[Actividad]]),"",$N$7),"ERROR")</f>
        <v/>
      </c>
      <c r="C222" s="190" t="str">
        <f>IFERROR(IF(ISBLANK(Tabla1[[#This Row],[Actividad]]),"",(VLOOKUP(Tabla1[[#This Row],[ID]],Tabla3[[Código único]:[Códigos Sirbe]],4,0))),$G$8)</f>
        <v/>
      </c>
      <c r="D222" s="191" t="str">
        <f>IFERROR(IF(ISBLANK(Tabla1[[#This Row],[Actividad]]),"",($M$7&amp;Tabla1[[#This Row],[Valor]]&amp;Tabla1[[#This Row],[Valor2]]&amp;Tabla1[[#This Row],[Valor3]]&amp;Tabla1[[#This Row],[Valor4]])),"")</f>
        <v/>
      </c>
      <c r="E222" s="192" t="str">
        <f>IFERROR(VLOOKUP(Tabla1[[#This Row],[Actividad]],Validación!AA:AB,2,0),"")</f>
        <v/>
      </c>
      <c r="F222" s="201"/>
      <c r="G222" s="201"/>
      <c r="H222" s="164" t="str">
        <f>IFERROR(VLOOKUP(I222,Validación!W:Y,3,0),"")</f>
        <v/>
      </c>
      <c r="I222" s="201"/>
      <c r="J222" s="164" t="str">
        <f>IFERROR(VLOOKUP(Tabla1[[#This Row],[Impacto ambiental]],Validación!K:N,4,0),"")</f>
        <v/>
      </c>
      <c r="K222" s="201"/>
      <c r="L222" s="201"/>
      <c r="M222" s="164" t="str">
        <f>IFERROR(VLOOKUP(Tabla1[[#This Row],[Tipo de impacto]],Validación!$S$4:$U$5,3,0),"")</f>
        <v/>
      </c>
      <c r="N222" s="201"/>
      <c r="O222" s="193" t="str">
        <f>IFERROR(VLOOKUP(Tabla1[[#This Row],[Tipo de impacto]],Validación!S:T,2,0),"")</f>
        <v/>
      </c>
      <c r="P222" s="201"/>
      <c r="Q222" s="193" t="str">
        <f>IFERROR(VLOOKUP(Tabla1[[#This Row],[Alcance ]],Validación!$S:$T,2,0),"")</f>
        <v/>
      </c>
      <c r="R222" s="205"/>
      <c r="S222" s="193" t="str">
        <f>IFERROR(VLOOKUP(Tabla1[[#This Row],[Probabilidad]],Validación!$S:$T,2,0),"")</f>
        <v/>
      </c>
      <c r="T222" s="201"/>
      <c r="U222" s="193" t="str">
        <f>IFERROR(VLOOKUP(Tabla1[[#This Row],[Duración]],Validación!$S:$T,2,0),"")</f>
        <v/>
      </c>
      <c r="V222" s="201"/>
      <c r="W222" s="193" t="str">
        <f>IFERROR(VLOOKUP(Tabla1[[#This Row],[Recuperabilidad]],Validación!$S:$T,2,0),"")</f>
        <v/>
      </c>
      <c r="X222" s="201"/>
      <c r="Y222" s="193" t="str">
        <f>IFERROR(VLOOKUP(Tabla1[[#This Row],[Cantidad]],Validación!$S:$T,2,0),"")</f>
        <v/>
      </c>
      <c r="Z222" s="201"/>
      <c r="AA222" s="193" t="str">
        <f>IFERROR(VLOOKUP(Tabla1[[#This Row],[Normatividad]],Validación!$S:$T,2,0),"")</f>
        <v/>
      </c>
      <c r="AB222" s="195" t="str">
        <f>IFERROR(Tabla1[[#This Row],[TI]]*(Tabla1[[#This Row],[A]]*Tabla1[[#This Row],[P]]*Tabla1[[#This Row],[D]]*Tabla1[[#This Row],[R]]*Tabla1[[#This Row],[C]]*Tabla1[[#This Row],[N]]),"")</f>
        <v/>
      </c>
      <c r="AC222"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22" s="196" t="str">
        <f>IFERROR(VLOOKUP(Tabla1[[#This Row],[Aspecto ambiental]],Validación!W:X,2,0),"")</f>
        <v/>
      </c>
      <c r="AE222" s="197" t="s">
        <v>199</v>
      </c>
      <c r="AF222" s="197"/>
      <c r="AG222" s="197"/>
      <c r="AH222" s="197"/>
    </row>
    <row r="223" spans="2:34" ht="18" hidden="1" customHeight="1" x14ac:dyDescent="0.25">
      <c r="B223" s="189" t="str">
        <f>IFERROR(IF(ISBLANK(Tabla1[[#This Row],[Actividad]]),"",$N$7),"ERROR")</f>
        <v/>
      </c>
      <c r="C223" s="190" t="str">
        <f>IFERROR(IF(ISBLANK(Tabla1[[#This Row],[Actividad]]),"",(VLOOKUP(Tabla1[[#This Row],[ID]],Tabla3[[Código único]:[Códigos Sirbe]],4,0))),$G$8)</f>
        <v/>
      </c>
      <c r="D223" s="191" t="str">
        <f>IFERROR(IF(ISBLANK(Tabla1[[#This Row],[Actividad]]),"",($M$7&amp;Tabla1[[#This Row],[Valor]]&amp;Tabla1[[#This Row],[Valor2]]&amp;Tabla1[[#This Row],[Valor3]]&amp;Tabla1[[#This Row],[Valor4]])),"")</f>
        <v/>
      </c>
      <c r="E223" s="192" t="str">
        <f>IFERROR(VLOOKUP(Tabla1[[#This Row],[Actividad]],Validación!AA:AB,2,0),"")</f>
        <v/>
      </c>
      <c r="F223" s="201"/>
      <c r="G223" s="201"/>
      <c r="H223" s="164" t="str">
        <f>IFERROR(VLOOKUP(I223,Validación!W:Y,3,0),"")</f>
        <v/>
      </c>
      <c r="I223" s="201"/>
      <c r="J223" s="164" t="str">
        <f>IFERROR(VLOOKUP(Tabla1[[#This Row],[Impacto ambiental]],Validación!K:N,4,0),"")</f>
        <v/>
      </c>
      <c r="K223" s="201"/>
      <c r="L223" s="201"/>
      <c r="M223" s="164" t="str">
        <f>IFERROR(VLOOKUP(Tabla1[[#This Row],[Tipo de impacto]],Validación!$S$4:$U$5,3,0),"")</f>
        <v/>
      </c>
      <c r="N223" s="201"/>
      <c r="O223" s="193" t="str">
        <f>IFERROR(VLOOKUP(Tabla1[[#This Row],[Tipo de impacto]],Validación!S:T,2,0),"")</f>
        <v/>
      </c>
      <c r="P223" s="201"/>
      <c r="Q223" s="193" t="str">
        <f>IFERROR(VLOOKUP(Tabla1[[#This Row],[Alcance ]],Validación!$S:$T,2,0),"")</f>
        <v/>
      </c>
      <c r="R223" s="205"/>
      <c r="S223" s="193" t="str">
        <f>IFERROR(VLOOKUP(Tabla1[[#This Row],[Probabilidad]],Validación!$S:$T,2,0),"")</f>
        <v/>
      </c>
      <c r="T223" s="201"/>
      <c r="U223" s="193" t="str">
        <f>IFERROR(VLOOKUP(Tabla1[[#This Row],[Duración]],Validación!$S:$T,2,0),"")</f>
        <v/>
      </c>
      <c r="V223" s="201"/>
      <c r="W223" s="193" t="str">
        <f>IFERROR(VLOOKUP(Tabla1[[#This Row],[Recuperabilidad]],Validación!$S:$T,2,0),"")</f>
        <v/>
      </c>
      <c r="X223" s="201"/>
      <c r="Y223" s="193" t="str">
        <f>IFERROR(VLOOKUP(Tabla1[[#This Row],[Cantidad]],Validación!$S:$T,2,0),"")</f>
        <v/>
      </c>
      <c r="Z223" s="201"/>
      <c r="AA223" s="193" t="str">
        <f>IFERROR(VLOOKUP(Tabla1[[#This Row],[Normatividad]],Validación!$S:$T,2,0),"")</f>
        <v/>
      </c>
      <c r="AB223" s="195" t="str">
        <f>IFERROR(Tabla1[[#This Row],[TI]]*(Tabla1[[#This Row],[A]]*Tabla1[[#This Row],[P]]*Tabla1[[#This Row],[D]]*Tabla1[[#This Row],[R]]*Tabla1[[#This Row],[C]]*Tabla1[[#This Row],[N]]),"")</f>
        <v/>
      </c>
      <c r="AC223"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23" s="196" t="str">
        <f>IFERROR(VLOOKUP(Tabla1[[#This Row],[Aspecto ambiental]],Validación!W:X,2,0),"")</f>
        <v/>
      </c>
      <c r="AE223" s="197" t="s">
        <v>199</v>
      </c>
      <c r="AF223" s="197"/>
      <c r="AG223" s="197"/>
      <c r="AH223" s="197"/>
    </row>
    <row r="224" spans="2:34" ht="15.75" hidden="1" x14ac:dyDescent="0.25">
      <c r="B224" s="189" t="str">
        <f>IFERROR(IF(ISBLANK(Tabla1[[#This Row],[Actividad]]),"",$N$7),"ERROR")</f>
        <v/>
      </c>
      <c r="C224" s="190" t="str">
        <f>IFERROR(IF(ISBLANK(Tabla1[[#This Row],[Actividad]]),"",(VLOOKUP(Tabla1[[#This Row],[ID]],Tabla3[[Código único]:[Códigos Sirbe]],4,0))),$G$8)</f>
        <v/>
      </c>
      <c r="D224" s="191" t="str">
        <f>IFERROR(IF(ISBLANK(Tabla1[[#This Row],[Actividad]]),"",($M$7&amp;Tabla1[[#This Row],[Valor]]&amp;Tabla1[[#This Row],[Valor2]]&amp;Tabla1[[#This Row],[Valor3]]&amp;Tabla1[[#This Row],[Valor4]])),"")</f>
        <v/>
      </c>
      <c r="E224" s="192" t="str">
        <f>IFERROR(VLOOKUP(Tabla1[[#This Row],[Actividad]],Validación!AA:AB,2,0),"")</f>
        <v/>
      </c>
      <c r="F224" s="210"/>
      <c r="G224" s="210"/>
      <c r="H224" s="164" t="str">
        <f>IFERROR(VLOOKUP(I224,Validación!W:Y,3,0),"")</f>
        <v/>
      </c>
      <c r="I224" s="210"/>
      <c r="J224" s="164" t="str">
        <f>IFERROR(VLOOKUP(Tabla1[[#This Row],[Impacto ambiental]],Validación!K:N,4,0),"")</f>
        <v/>
      </c>
      <c r="K224" s="210"/>
      <c r="L224" s="210"/>
      <c r="M224" s="164" t="str">
        <f>IFERROR(VLOOKUP(Tabla1[[#This Row],[Tipo de impacto]],Validación!$S$4:$U$5,3,0),"")</f>
        <v/>
      </c>
      <c r="N224" s="210"/>
      <c r="O224" s="193" t="str">
        <f>IFERROR(VLOOKUP(Tabla1[[#This Row],[Tipo de impacto]],Validación!S:T,2,0),"")</f>
        <v/>
      </c>
      <c r="P224" s="210"/>
      <c r="Q224" s="193" t="str">
        <f>IFERROR(VLOOKUP(Tabla1[[#This Row],[Alcance ]],Validación!$S:$T,2,0),"")</f>
        <v/>
      </c>
      <c r="R224" s="211"/>
      <c r="S224" s="193" t="str">
        <f>IFERROR(VLOOKUP(Tabla1[[#This Row],[Probabilidad]],Validación!$S:$T,2,0),"")</f>
        <v/>
      </c>
      <c r="T224" s="210"/>
      <c r="U224" s="193" t="str">
        <f>IFERROR(VLOOKUP(Tabla1[[#This Row],[Duración]],Validación!$S:$T,2,0),"")</f>
        <v/>
      </c>
      <c r="V224" s="210"/>
      <c r="W224" s="193" t="str">
        <f>IFERROR(VLOOKUP(Tabla1[[#This Row],[Recuperabilidad]],Validación!$S:$T,2,0),"")</f>
        <v/>
      </c>
      <c r="X224" s="210"/>
      <c r="Y224" s="193" t="str">
        <f>IFERROR(VLOOKUP(Tabla1[[#This Row],[Cantidad]],Validación!$S:$T,2,0),"")</f>
        <v/>
      </c>
      <c r="Z224" s="210"/>
      <c r="AA224" s="193" t="str">
        <f>IFERROR(VLOOKUP(Tabla1[[#This Row],[Normatividad]],Validación!$S:$T,2,0),"")</f>
        <v/>
      </c>
      <c r="AB224" s="195" t="str">
        <f>IFERROR(Tabla1[[#This Row],[TI]]*(Tabla1[[#This Row],[A]]*Tabla1[[#This Row],[P]]*Tabla1[[#This Row],[D]]*Tabla1[[#This Row],[R]]*Tabla1[[#This Row],[C]]*Tabla1[[#This Row],[N]]),"")</f>
        <v/>
      </c>
      <c r="AC224" s="195" t="str">
        <f>IF(ISBLANK(Tabla1[[#This Row],[Actividad]]),"",IF(Tabla1[[#This Row],[Importancia]]&lt;=-125001,"ALTO NEGATIVO",IF(Tabla1[[#This Row],[Importancia]]&lt;=-25001,"MODERADO NEGATIVO",IF(Tabla1[[#This Row],[Importancia]]&lt;=-1,"LEVE NEGATIVO",IF(Tabla1[[#This Row],[Importancia]]&gt;=125001,"ALTO POSITIVO",IF(Tabla1[[#This Row],[Importancia]]&gt;=25001,"MODERADO POSITIVO",IF(Tabla1[[#This Row],[Importancia]]&gt;=1,"LEVE POSITIVO")))))))</f>
        <v/>
      </c>
      <c r="AD224" s="196" t="str">
        <f>IFERROR(VLOOKUP(Tabla1[[#This Row],[Aspecto ambiental]],Validación!W:X,2,0),"")</f>
        <v/>
      </c>
      <c r="AE224" s="197" t="s">
        <v>199</v>
      </c>
      <c r="AF224" s="197"/>
    </row>
    <row r="225" spans="2:32" x14ac:dyDescent="0.25">
      <c r="B225" s="329"/>
      <c r="C225" s="329"/>
      <c r="D225" s="329"/>
      <c r="E225" s="329"/>
      <c r="F225" s="330"/>
      <c r="G225" s="330"/>
      <c r="H225" s="330"/>
      <c r="I225" s="330"/>
      <c r="J225" s="330"/>
      <c r="K225" s="330"/>
      <c r="L225" s="330"/>
      <c r="M225" s="330"/>
      <c r="N225" s="330"/>
      <c r="O225" s="330"/>
      <c r="P225" s="330"/>
      <c r="Q225" s="330"/>
      <c r="R225" s="330"/>
      <c r="S225" s="330"/>
      <c r="T225" s="330"/>
      <c r="U225" s="330"/>
      <c r="V225" s="330"/>
      <c r="W225" s="330"/>
      <c r="X225" s="330"/>
      <c r="Y225" s="330"/>
      <c r="Z225" s="330"/>
      <c r="AA225" s="330"/>
      <c r="AD225" s="212"/>
      <c r="AF225" s="197"/>
    </row>
    <row r="226" spans="2:32" ht="15.75" thickBot="1" x14ac:dyDescent="0.3">
      <c r="B226" s="178"/>
      <c r="C226" s="178"/>
      <c r="D226" s="178"/>
      <c r="E226" s="178"/>
      <c r="AD226" s="178"/>
    </row>
    <row r="227" spans="2:32" ht="42.75" customHeight="1" thickBot="1" x14ac:dyDescent="0.3">
      <c r="B227" s="331" t="s">
        <v>275</v>
      </c>
      <c r="C227" s="332"/>
      <c r="D227" s="335" t="str">
        <f>IFERROR(AVERAGE(AB11:AB224),"")</f>
        <v/>
      </c>
      <c r="E227" s="336"/>
      <c r="F227" s="337"/>
      <c r="G227" s="213" t="s">
        <v>276</v>
      </c>
      <c r="H227" s="214"/>
      <c r="I227" s="333" t="str">
        <f>IF(D227="","",IF(ISBLANK(D227),"",IF($D227&lt;=-125001,"ALTO NEGATIVO",IF($D227&lt;=-25001,"MODERADO NEGATIVO",IF($D227&lt;=-1,"LEVE NEGATIVO",IF($D227&gt;=125001,"ALTO POSITIVO",IF($D227&gt;=25001,"MODERADO POSITIVO",IF($D227&gt;=1,"LEVE POSITIVO"))))))))</f>
        <v/>
      </c>
      <c r="J227" s="334"/>
      <c r="K227" s="338" t="s">
        <v>548</v>
      </c>
      <c r="L227" s="339"/>
      <c r="M227" s="339"/>
      <c r="N227" s="340"/>
      <c r="O227" s="235"/>
      <c r="P227" s="235"/>
      <c r="Q227" s="235"/>
      <c r="R227" s="235"/>
      <c r="S227" s="235"/>
      <c r="T227" s="235"/>
      <c r="U227" s="235"/>
      <c r="V227" s="235"/>
      <c r="W227" s="235"/>
      <c r="X227" s="235"/>
      <c r="Y227" s="235"/>
      <c r="Z227" s="235"/>
      <c r="AA227" s="235"/>
      <c r="AB227" s="235"/>
      <c r="AC227" s="235"/>
      <c r="AD227" s="236"/>
    </row>
    <row r="228" spans="2:32" x14ac:dyDescent="0.25">
      <c r="B228" s="225"/>
      <c r="C228" s="226"/>
      <c r="D228" s="226"/>
      <c r="E228" s="226"/>
      <c r="F228" s="227"/>
      <c r="G228" s="227"/>
      <c r="H228" s="223"/>
      <c r="I228" s="227"/>
      <c r="J228" s="227"/>
    </row>
    <row r="229" spans="2:32" ht="39.75" customHeight="1" x14ac:dyDescent="0.25">
      <c r="B229" s="324"/>
      <c r="C229" s="324"/>
      <c r="D229" s="324"/>
      <c r="E229" s="324"/>
      <c r="F229" s="324"/>
      <c r="G229" s="324"/>
      <c r="H229" s="324"/>
      <c r="I229" s="324"/>
    </row>
    <row r="234" spans="2:32" x14ac:dyDescent="0.25">
      <c r="F234" s="215"/>
    </row>
  </sheetData>
  <sheetProtection insertRows="0"/>
  <protectedRanges>
    <protectedRange algorithmName="SHA-512" hashValue="R6I0vD6v6gvJOJjogU0FeW4cbv8PtDcQMcalmG+7PEpIfCd6cQ+R0+rEHWw7hbSYCKrydhImEmUJChK78KSStA==" saltValue="gkGF3c6gQtN8RMRW1q3KSQ==" spinCount="100000" sqref="D226:D8179 D10:D225" name="Código único"/>
  </protectedRanges>
  <mergeCells count="19">
    <mergeCell ref="AE10:AE12"/>
    <mergeCell ref="B229:I229"/>
    <mergeCell ref="B8:F8"/>
    <mergeCell ref="G8:AD8"/>
    <mergeCell ref="B225:AA225"/>
    <mergeCell ref="B227:C227"/>
    <mergeCell ref="I227:J227"/>
    <mergeCell ref="D227:F227"/>
    <mergeCell ref="K227:N227"/>
    <mergeCell ref="B2:F5"/>
    <mergeCell ref="G2:AC5"/>
    <mergeCell ref="B7:F7"/>
    <mergeCell ref="N7:O7"/>
    <mergeCell ref="P7:R7"/>
    <mergeCell ref="S7:T7"/>
    <mergeCell ref="U7:V7"/>
    <mergeCell ref="W7:Z7"/>
    <mergeCell ref="AA7:AC7"/>
    <mergeCell ref="G7:J7"/>
  </mergeCells>
  <conditionalFormatting sqref="I227 AC11:AC224">
    <cfRule type="containsText" dxfId="62" priority="9" operator="containsText" text="MUY ALTO POSITIVO">
      <formula>NOT(ISERROR(SEARCH("MUY ALTO POSITIVO",I11)))</formula>
    </cfRule>
    <cfRule type="containsText" dxfId="61" priority="10" operator="containsText" text="ALTO POSITIVO">
      <formula>NOT(ISERROR(SEARCH("ALTO POSITIVO",I11)))</formula>
    </cfRule>
    <cfRule type="containsText" dxfId="60" priority="11" operator="containsText" text="MODERADO POSITIVO">
      <formula>NOT(ISERROR(SEARCH("MODERADO POSITIVO",I11)))</formula>
    </cfRule>
    <cfRule type="containsText" dxfId="59" priority="12" operator="containsText" text="LEVE POSITIVO">
      <formula>NOT(ISERROR(SEARCH("LEVE POSITIVO",I11)))</formula>
    </cfRule>
    <cfRule type="containsText" dxfId="58" priority="13" operator="containsText" text="MUY ALTO NEGATIVO">
      <formula>NOT(ISERROR(SEARCH("MUY ALTO NEGATIVO",I11)))</formula>
    </cfRule>
    <cfRule type="containsText" dxfId="57" priority="14" operator="containsText" text="ALTO NEGATIVO">
      <formula>NOT(ISERROR(SEARCH("ALTO NEGATIVO",I11)))</formula>
    </cfRule>
    <cfRule type="containsText" dxfId="56" priority="15" operator="containsText" text="MODERADO NEGATIVO">
      <formula>NOT(ISERROR(SEARCH("MODERADO NEGATIVO",I11)))</formula>
    </cfRule>
    <cfRule type="containsText" dxfId="55" priority="16" operator="containsText" text="LEVE NEGATIVO">
      <formula>NOT(ISERROR(SEARCH("LEVE NEGATIVO",I11)))</formula>
    </cfRule>
  </conditionalFormatting>
  <dataValidations xWindow="276" yWindow="573" count="13">
    <dataValidation type="list" allowBlank="1" showInputMessage="1" showErrorMessage="1" sqref="N7:O7" xr:uid="{00000000-0002-0000-0200-000000000000}">
      <formula1>INDIRECT(Selección)</formula1>
    </dataValidation>
    <dataValidation type="list" allowBlank="1" showInputMessage="1" showErrorMessage="1" sqref="N11:N224" xr:uid="{00000000-0002-0000-0200-000001000000}">
      <formula1>Tipo1</formula1>
    </dataValidation>
    <dataValidation type="list" allowBlank="1" showInputMessage="1" showErrorMessage="1" sqref="K11:K224" xr:uid="{00000000-0002-0000-0200-000002000000}">
      <formula1>Impactos2</formula1>
    </dataValidation>
    <dataValidation type="list" allowBlank="1" showInputMessage="1" showErrorMessage="1" sqref="G11:G224" xr:uid="{00000000-0002-0000-0200-000003000000}">
      <formula1>Regularidad1</formula1>
    </dataValidation>
    <dataValidation type="list" allowBlank="1" showInputMessage="1" showErrorMessage="1" sqref="I11:I224" xr:uid="{00000000-0002-0000-0200-000004000000}">
      <formula1>Aspectos2</formula1>
    </dataValidation>
    <dataValidation type="list" allowBlank="1" showInputMessage="1" showErrorMessage="1" sqref="L11:L224" xr:uid="{00000000-0002-0000-0200-000005000000}">
      <formula1>Recursos1</formula1>
    </dataValidation>
    <dataValidation type="list" allowBlank="1" showInputMessage="1" showErrorMessage="1" sqref="R11:R224" xr:uid="{00000000-0002-0000-0200-000006000000}">
      <formula1>Probabilidad1</formula1>
    </dataValidation>
    <dataValidation type="list" allowBlank="1" showInputMessage="1" showErrorMessage="1" sqref="V11:V224" xr:uid="{00000000-0002-0000-0200-000007000000}">
      <formula1>Recuperabilidad</formula1>
    </dataValidation>
    <dataValidation type="list" allowBlank="1" showInputMessage="1" showErrorMessage="1" sqref="T11:T224" xr:uid="{00000000-0002-0000-0200-000008000000}">
      <formula1>Duración1</formula1>
    </dataValidation>
    <dataValidation type="list" allowBlank="1" showInputMessage="1" showErrorMessage="1" sqref="P11:P224" xr:uid="{00000000-0002-0000-0200-000009000000}">
      <formula1>Alcance1</formula1>
    </dataValidation>
    <dataValidation type="list" allowBlank="1" showInputMessage="1" showErrorMessage="1" sqref="Z11:Z224" xr:uid="{00000000-0002-0000-0200-00000A000000}">
      <formula1>Normatividad1</formula1>
    </dataValidation>
    <dataValidation type="list" allowBlank="1" showInputMessage="1" showErrorMessage="1" sqref="X11:X224" xr:uid="{00000000-0002-0000-0200-00000B000000}">
      <formula1>Cantidad1</formula1>
    </dataValidation>
    <dataValidation type="list" allowBlank="1" showInputMessage="1" showErrorMessage="1" sqref="F11:F224" xr:uid="{00000000-0002-0000-0200-00000C000000}">
      <formula1>Actividades2</formula1>
    </dataValidation>
  </dataValidations>
  <pageMargins left="0.7" right="0.7" top="0.75" bottom="0.75" header="0.3" footer="0.3"/>
  <pageSetup orientation="portrait" verticalDpi="599"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41" operator="between" id="{28A3845E-0439-48C2-8332-F8AFB15B61F5}">
            <xm:f>'Parámetros calificación'!$K$13</xm:f>
            <xm:f>'Parámetros calificación'!$L$13</xm:f>
            <x14:dxf>
              <fill>
                <patternFill>
                  <bgColor rgb="FF13C7BE"/>
                </patternFill>
              </fill>
            </x14:dxf>
          </x14:cfRule>
          <x14:cfRule type="cellIs" priority="42" operator="between" id="{914AE5B8-AA2D-4BB4-A2E9-D5B6EAB26B51}">
            <xm:f>'Parámetros calificación'!$K$12</xm:f>
            <xm:f>'Parámetros calificación'!$L$12</xm:f>
            <x14:dxf>
              <fill>
                <patternFill>
                  <bgColor rgb="FF868FE4"/>
                </patternFill>
              </fill>
            </x14:dxf>
          </x14:cfRule>
          <x14:cfRule type="cellIs" priority="43" operator="between" id="{E403D30A-4E75-48CF-B5C5-7F570796A1E0}">
            <xm:f>'Parámetros calificación'!$K$11</xm:f>
            <xm:f>'Parámetros calificación'!$L$11</xm:f>
            <x14:dxf>
              <fill>
                <patternFill>
                  <bgColor theme="4" tint="0.39994506668294322"/>
                </patternFill>
              </fill>
            </x14:dxf>
          </x14:cfRule>
          <x14:cfRule type="cellIs" priority="44" operator="between" id="{8DAC525B-3BB0-4436-863D-99A340E42D98}">
            <xm:f>'Parámetros calificación'!$K$10</xm:f>
            <xm:f>'Parámetros calificación'!$L$10</xm:f>
            <x14:dxf>
              <fill>
                <patternFill>
                  <bgColor theme="0" tint="-0.24994659260841701"/>
                </patternFill>
              </fill>
            </x14:dxf>
          </x14:cfRule>
          <x14:cfRule type="cellIs" priority="45" operator="between" id="{9A663B68-BCD0-404B-8B6B-EBB1BC011B9D}">
            <xm:f>'Parámetros calificación'!$G$13</xm:f>
            <xm:f>'Parámetros calificación'!$H$13</xm:f>
            <x14:dxf>
              <fill>
                <patternFill>
                  <bgColor rgb="FFFF0000"/>
                </patternFill>
              </fill>
            </x14:dxf>
          </x14:cfRule>
          <x14:cfRule type="cellIs" priority="46" operator="between" id="{A6295429-45EC-4889-BD03-97253B28BF89}">
            <xm:f>'Parámetros calificación'!$G$12</xm:f>
            <xm:f>'Parámetros calificación'!$H$12</xm:f>
            <x14:dxf>
              <fill>
                <patternFill>
                  <bgColor rgb="FFD47812"/>
                </patternFill>
              </fill>
            </x14:dxf>
          </x14:cfRule>
          <x14:cfRule type="cellIs" priority="47" operator="between" id="{06D51442-DBE3-4577-9DB1-51761D7D4EDC}">
            <xm:f>'Parámetros calificación'!$G$11</xm:f>
            <xm:f>'Parámetros calificación'!$H$11</xm:f>
            <x14:dxf>
              <fill>
                <patternFill>
                  <bgColor rgb="FFFFFF00"/>
                </patternFill>
              </fill>
            </x14:dxf>
          </x14:cfRule>
          <x14:cfRule type="cellIs" priority="48" operator="between" id="{79974238-C698-4BDD-9296-17B886A65DE8}">
            <xm:f>'Parámetros calificación'!$G$10</xm:f>
            <xm:f>'Parámetros calificación'!$H$10</xm:f>
            <x14:dxf>
              <fill>
                <patternFill>
                  <bgColor rgb="FF92D050"/>
                </patternFill>
              </fill>
            </x14:dxf>
          </x14:cfRule>
          <xm:sqref>D227 AB11:AB224</xm:sqref>
        </x14:conditionalFormatting>
      </x14:conditionalFormattings>
    </ext>
    <ext xmlns:x14="http://schemas.microsoft.com/office/spreadsheetml/2009/9/main" uri="{CCE6A557-97BC-4b89-ADB6-D9C93CAAB3DF}">
      <x14:dataValidations xmlns:xm="http://schemas.microsoft.com/office/excel/2006/main" xWindow="276" yWindow="573" count="1">
        <x14:dataValidation type="list" allowBlank="1" showInputMessage="1" showErrorMessage="1" xr:uid="{00000000-0002-0000-0200-00000D000000}">
          <x14:formula1>
            <xm:f>Validación!$P$4:$P$13</xm:f>
          </x14:formula1>
          <xm:sqref>G7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2:L53"/>
  <sheetViews>
    <sheetView showGridLines="0" view="pageBreakPreview" zoomScaleNormal="100" zoomScaleSheetLayoutView="100" workbookViewId="0"/>
  </sheetViews>
  <sheetFormatPr baseColWidth="10" defaultRowHeight="15" x14ac:dyDescent="0.25"/>
  <cols>
    <col min="1" max="1" width="3.42578125" customWidth="1"/>
    <col min="2" max="2" width="3.85546875" style="2" customWidth="1"/>
    <col min="3" max="3" width="31.140625" customWidth="1"/>
    <col min="6" max="6" width="5.7109375" customWidth="1"/>
    <col min="7" max="7" width="18.5703125" customWidth="1"/>
    <col min="8" max="8" width="16.5703125" customWidth="1"/>
    <col min="9" max="9" width="15.140625" customWidth="1"/>
    <col min="10" max="10" width="21.42578125" customWidth="1"/>
    <col min="11" max="11" width="3.140625" customWidth="1"/>
  </cols>
  <sheetData>
    <row r="2" spans="1:12" ht="26.25" customHeight="1" x14ac:dyDescent="0.25">
      <c r="A2" s="7"/>
      <c r="B2" s="366"/>
      <c r="C2" s="366"/>
      <c r="D2" s="367" t="s">
        <v>516</v>
      </c>
      <c r="E2" s="368"/>
      <c r="F2" s="368"/>
      <c r="G2" s="368"/>
      <c r="H2" s="368"/>
      <c r="I2" s="368"/>
      <c r="J2" s="67" t="s">
        <v>510</v>
      </c>
      <c r="K2" s="64"/>
      <c r="L2" s="7"/>
    </row>
    <row r="3" spans="1:12" ht="27" customHeight="1" x14ac:dyDescent="0.25">
      <c r="A3" s="7"/>
      <c r="B3" s="366"/>
      <c r="C3" s="366"/>
      <c r="D3" s="368"/>
      <c r="E3" s="368"/>
      <c r="F3" s="368"/>
      <c r="G3" s="368"/>
      <c r="H3" s="368"/>
      <c r="I3" s="368"/>
      <c r="J3" s="224" t="s">
        <v>519</v>
      </c>
      <c r="K3" s="65"/>
      <c r="L3" s="7"/>
    </row>
    <row r="4" spans="1:12" s="2" customFormat="1" ht="27" customHeight="1" x14ac:dyDescent="0.25">
      <c r="A4" s="7"/>
      <c r="B4" s="366"/>
      <c r="C4" s="366"/>
      <c r="D4" s="368"/>
      <c r="E4" s="368"/>
      <c r="F4" s="368"/>
      <c r="G4" s="368"/>
      <c r="H4" s="368"/>
      <c r="I4" s="368"/>
      <c r="J4" s="67" t="s">
        <v>550</v>
      </c>
      <c r="K4" s="65"/>
      <c r="L4" s="7"/>
    </row>
    <row r="5" spans="1:12" ht="26.25" customHeight="1" x14ac:dyDescent="0.25">
      <c r="A5" s="7"/>
      <c r="B5" s="366"/>
      <c r="C5" s="366"/>
      <c r="D5" s="368"/>
      <c r="E5" s="368"/>
      <c r="F5" s="368"/>
      <c r="G5" s="368"/>
      <c r="H5" s="368"/>
      <c r="I5" s="368"/>
      <c r="J5" s="67" t="s">
        <v>512</v>
      </c>
      <c r="K5" s="66"/>
      <c r="L5" s="7"/>
    </row>
    <row r="6" spans="1:12" ht="15.75" thickBot="1" x14ac:dyDescent="0.3"/>
    <row r="7" spans="1:12" ht="24" thickBot="1" x14ac:dyDescent="0.4">
      <c r="B7" s="383" t="s">
        <v>218</v>
      </c>
      <c r="C7" s="384"/>
      <c r="D7" s="384"/>
      <c r="E7" s="384"/>
      <c r="F7" s="384"/>
      <c r="G7" s="384"/>
      <c r="H7" s="384"/>
      <c r="I7" s="384"/>
      <c r="J7" s="385"/>
    </row>
    <row r="8" spans="1:12" ht="15.75" thickBot="1" x14ac:dyDescent="0.3">
      <c r="B8" s="390" t="s">
        <v>219</v>
      </c>
      <c r="C8" s="391"/>
      <c r="D8" s="391"/>
      <c r="E8" s="391"/>
      <c r="F8" s="391"/>
      <c r="G8" s="391"/>
      <c r="H8" s="391"/>
      <c r="I8" s="391"/>
      <c r="J8" s="392"/>
    </row>
    <row r="9" spans="1:12" ht="15.75" thickBot="1" x14ac:dyDescent="0.3">
      <c r="B9" s="341" t="s">
        <v>254</v>
      </c>
      <c r="C9" s="342"/>
      <c r="D9" s="342"/>
      <c r="E9" s="342"/>
      <c r="F9" s="342"/>
      <c r="G9" s="342"/>
      <c r="H9" s="342"/>
      <c r="I9" s="342"/>
      <c r="J9" s="343"/>
    </row>
    <row r="10" spans="1:12" x14ac:dyDescent="0.25">
      <c r="B10" s="386" t="s">
        <v>224</v>
      </c>
      <c r="C10" s="387"/>
      <c r="D10" s="353" t="str">
        <f>Matriz!S7</f>
        <v>DD/MM/AAAA</v>
      </c>
      <c r="E10" s="353"/>
      <c r="F10" s="353"/>
      <c r="G10" s="353"/>
      <c r="H10" s="353"/>
      <c r="I10" s="353"/>
      <c r="J10" s="354"/>
    </row>
    <row r="11" spans="1:12" x14ac:dyDescent="0.25">
      <c r="B11" s="388" t="s">
        <v>221</v>
      </c>
      <c r="C11" s="389"/>
      <c r="D11" s="355">
        <f>Matriz!G7</f>
        <v>0</v>
      </c>
      <c r="E11" s="355"/>
      <c r="F11" s="355"/>
      <c r="G11" s="355"/>
      <c r="H11" s="355"/>
      <c r="I11" s="355"/>
      <c r="J11" s="356"/>
    </row>
    <row r="12" spans="1:12" x14ac:dyDescent="0.25">
      <c r="B12" s="388" t="s">
        <v>222</v>
      </c>
      <c r="C12" s="389"/>
      <c r="D12" s="355">
        <f>Matriz!N7</f>
        <v>0</v>
      </c>
      <c r="E12" s="355"/>
      <c r="F12" s="355"/>
      <c r="G12" s="355"/>
      <c r="H12" s="355"/>
      <c r="I12" s="355"/>
      <c r="J12" s="356"/>
    </row>
    <row r="13" spans="1:12" x14ac:dyDescent="0.25">
      <c r="B13" s="388" t="s">
        <v>223</v>
      </c>
      <c r="C13" s="389"/>
      <c r="D13" s="355">
        <f>Matriz!AD7</f>
        <v>0</v>
      </c>
      <c r="E13" s="355"/>
      <c r="F13" s="355"/>
      <c r="G13" s="355"/>
      <c r="H13" s="355"/>
      <c r="I13" s="355"/>
      <c r="J13" s="356"/>
    </row>
    <row r="14" spans="1:12" ht="15" customHeight="1" x14ac:dyDescent="0.25">
      <c r="B14" s="359" t="s">
        <v>253</v>
      </c>
      <c r="C14" s="360"/>
      <c r="D14" s="355" t="str">
        <f>Matriz!G8</f>
        <v/>
      </c>
      <c r="E14" s="355"/>
      <c r="F14" s="355"/>
      <c r="G14" s="355"/>
      <c r="H14" s="355"/>
      <c r="I14" s="355"/>
      <c r="J14" s="356"/>
    </row>
    <row r="15" spans="1:12" ht="15.75" thickBot="1" x14ac:dyDescent="0.3">
      <c r="B15" s="361"/>
      <c r="C15" s="362"/>
      <c r="D15" s="357"/>
      <c r="E15" s="357"/>
      <c r="F15" s="357"/>
      <c r="G15" s="357"/>
      <c r="H15" s="357"/>
      <c r="I15" s="357"/>
      <c r="J15" s="358"/>
    </row>
    <row r="16" spans="1:12" ht="15.75" thickBot="1" x14ac:dyDescent="0.3">
      <c r="B16" s="341" t="s">
        <v>25</v>
      </c>
      <c r="C16" s="342"/>
      <c r="D16" s="342"/>
      <c r="E16" s="342"/>
      <c r="F16" s="342"/>
      <c r="G16" s="342"/>
      <c r="H16" s="342"/>
      <c r="I16" s="342"/>
      <c r="J16" s="343"/>
    </row>
    <row r="17" spans="1:10" ht="15" customHeight="1" x14ac:dyDescent="0.25">
      <c r="A17" s="56" t="str">
        <f>IFERROR(VLOOKUP(D12,Validación!G:H,2,0),"XXXXXXXXXXXX")</f>
        <v>XXXXXXXXXXXX</v>
      </c>
      <c r="B17" s="344" t="str">
        <f>"Identificar los aspectos y valorar los impactos ambientales generados en la prestación de los "&amp;$D$11&amp;" de la Secretaría Distrital de Integración Social en sus "&amp;$A$17&amp;", por medio del formato FOR-GA-043, definiendo los controles operacionales correspondientes y dando cumplimiento a la normatividad ambiental vigente."</f>
        <v>Identificar los aspectos y valorar los impactos ambientales generados en la prestación de los 0 de la Secretaría Distrital de Integración Social en sus XXXXXXXXXXXX, por medio del formato FOR-GA-043, definiendo los controles operacionales correspondientes y dando cumplimiento a la normatividad ambiental vigente.</v>
      </c>
      <c r="C17" s="345"/>
      <c r="D17" s="345"/>
      <c r="E17" s="345"/>
      <c r="F17" s="345"/>
      <c r="G17" s="345"/>
      <c r="H17" s="345"/>
      <c r="I17" s="345"/>
      <c r="J17" s="346"/>
    </row>
    <row r="18" spans="1:10" ht="30" customHeight="1" thickBot="1" x14ac:dyDescent="0.3">
      <c r="B18" s="347"/>
      <c r="C18" s="348"/>
      <c r="D18" s="348"/>
      <c r="E18" s="348"/>
      <c r="F18" s="348"/>
      <c r="G18" s="348"/>
      <c r="H18" s="348"/>
      <c r="I18" s="348"/>
      <c r="J18" s="349"/>
    </row>
    <row r="19" spans="1:10" ht="15" customHeight="1" thickBot="1" x14ac:dyDescent="0.3">
      <c r="B19" s="341" t="s">
        <v>252</v>
      </c>
      <c r="C19" s="342"/>
      <c r="D19" s="342"/>
      <c r="E19" s="342"/>
      <c r="F19" s="342"/>
      <c r="G19" s="342"/>
      <c r="H19" s="342"/>
      <c r="I19" s="342"/>
      <c r="J19" s="343"/>
    </row>
    <row r="20" spans="1:10" ht="15" customHeight="1" x14ac:dyDescent="0.25">
      <c r="B20" s="369" t="s">
        <v>251</v>
      </c>
      <c r="C20" s="370"/>
      <c r="D20" s="370"/>
      <c r="E20" s="370"/>
      <c r="F20" s="370"/>
      <c r="G20" s="370"/>
      <c r="H20" s="370"/>
      <c r="I20" s="370"/>
      <c r="J20" s="371"/>
    </row>
    <row r="21" spans="1:10" x14ac:dyDescent="0.25">
      <c r="B21" s="372"/>
      <c r="C21" s="373"/>
      <c r="D21" s="373"/>
      <c r="E21" s="373"/>
      <c r="F21" s="373"/>
      <c r="G21" s="373"/>
      <c r="H21" s="373"/>
      <c r="I21" s="373"/>
      <c r="J21" s="374"/>
    </row>
    <row r="22" spans="1:10" x14ac:dyDescent="0.25">
      <c r="B22" s="372"/>
      <c r="C22" s="373"/>
      <c r="D22" s="373"/>
      <c r="E22" s="373"/>
      <c r="F22" s="373"/>
      <c r="G22" s="373"/>
      <c r="H22" s="373"/>
      <c r="I22" s="373"/>
      <c r="J22" s="374"/>
    </row>
    <row r="23" spans="1:10" ht="15" customHeight="1" x14ac:dyDescent="0.25">
      <c r="B23" s="372"/>
      <c r="C23" s="373"/>
      <c r="D23" s="373"/>
      <c r="E23" s="373"/>
      <c r="F23" s="373"/>
      <c r="G23" s="373"/>
      <c r="H23" s="373"/>
      <c r="I23" s="373"/>
      <c r="J23" s="374"/>
    </row>
    <row r="24" spans="1:10" x14ac:dyDescent="0.25">
      <c r="B24" s="372"/>
      <c r="C24" s="373"/>
      <c r="D24" s="373"/>
      <c r="E24" s="373"/>
      <c r="F24" s="373"/>
      <c r="G24" s="373"/>
      <c r="H24" s="373"/>
      <c r="I24" s="373"/>
      <c r="J24" s="374"/>
    </row>
    <row r="25" spans="1:10" ht="15.75" thickBot="1" x14ac:dyDescent="0.3">
      <c r="B25" s="375"/>
      <c r="C25" s="376"/>
      <c r="D25" s="376"/>
      <c r="E25" s="376"/>
      <c r="F25" s="376"/>
      <c r="G25" s="376"/>
      <c r="H25" s="376"/>
      <c r="I25" s="376"/>
      <c r="J25" s="377"/>
    </row>
    <row r="26" spans="1:10" ht="15.75" thickBot="1" x14ac:dyDescent="0.3">
      <c r="B26" s="341" t="s">
        <v>40</v>
      </c>
      <c r="C26" s="342"/>
      <c r="D26" s="342"/>
      <c r="E26" s="342"/>
      <c r="F26" s="342"/>
      <c r="G26" s="342"/>
      <c r="H26" s="342"/>
      <c r="I26" s="342"/>
      <c r="J26" s="343"/>
    </row>
    <row r="27" spans="1:10" ht="63" customHeight="1" x14ac:dyDescent="0.25">
      <c r="B27" s="378" t="str">
        <f>"De acuerdo a los resultados del diligenciamiento de la matriz identeficación de aspectos e impactos ambientales, se encuentra que en los "&amp;$D$11&amp;" y sus "&amp;$A$17&amp;" los impactos ambientales evaluados en total son "&amp;Validación!$M$4&amp;", los cuales se encuentran clasificados de acuerdo al tipo de impacto y a  su clase de efecto, tal y como se muestra a continuación:"</f>
        <v>De acuerdo a los resultados del diligenciamiento de la matriz identeficación de aspectos e impactos ambientales, se encuentra que en los 0 y sus XXXXXXXXXXXX los impactos ambientales evaluados en total son 0, los cuales se encuentran clasificados de acuerdo al tipo de impacto y a  su clase de efecto, tal y como se muestra a continuación:</v>
      </c>
      <c r="C27" s="379"/>
      <c r="D27" s="379"/>
      <c r="E27" s="379"/>
      <c r="F27" s="379"/>
      <c r="G27" s="379"/>
      <c r="H27" s="379"/>
      <c r="I27" s="379"/>
      <c r="J27" s="380"/>
    </row>
    <row r="28" spans="1:10" ht="4.5" customHeight="1" x14ac:dyDescent="0.25">
      <c r="B28" s="68"/>
      <c r="C28" s="7"/>
      <c r="D28" s="7"/>
      <c r="E28" s="7"/>
      <c r="F28" s="7"/>
      <c r="G28" s="7"/>
      <c r="H28" s="7"/>
      <c r="I28" s="7"/>
      <c r="J28" s="69"/>
    </row>
    <row r="29" spans="1:10" ht="24.75" customHeight="1" x14ac:dyDescent="0.25">
      <c r="B29" s="68"/>
      <c r="C29" s="382" t="s">
        <v>257</v>
      </c>
      <c r="D29" s="382"/>
      <c r="E29" s="382"/>
      <c r="F29" s="7"/>
      <c r="G29" s="63" t="s">
        <v>258</v>
      </c>
      <c r="H29" s="7"/>
      <c r="I29" s="7"/>
      <c r="J29" s="69"/>
    </row>
    <row r="30" spans="1:10" ht="6" customHeight="1" x14ac:dyDescent="0.25">
      <c r="B30" s="68"/>
      <c r="C30" s="382"/>
      <c r="D30" s="382"/>
      <c r="E30" s="382"/>
      <c r="F30" s="7"/>
      <c r="G30" s="7"/>
      <c r="H30" s="7"/>
      <c r="I30" s="7"/>
      <c r="J30" s="69"/>
    </row>
    <row r="31" spans="1:10" x14ac:dyDescent="0.25">
      <c r="B31" s="68"/>
      <c r="C31" s="55" t="s">
        <v>22</v>
      </c>
      <c r="D31" s="55" t="s">
        <v>142</v>
      </c>
      <c r="E31" s="55" t="s">
        <v>255</v>
      </c>
      <c r="F31" s="7"/>
      <c r="G31" s="7"/>
      <c r="H31" s="7"/>
      <c r="I31" s="7"/>
      <c r="J31" s="69"/>
    </row>
    <row r="32" spans="1:10" x14ac:dyDescent="0.25">
      <c r="B32" s="68"/>
      <c r="C32" s="60" t="s">
        <v>35</v>
      </c>
      <c r="D32" s="55">
        <f>COUNTIF(Matriz!$AC$11:$AC$224,"LEVE NEGATIVO")</f>
        <v>0</v>
      </c>
      <c r="E32" s="163" t="str">
        <f>IFERROR((D32/(SUM($D$32:$D$34))),"PENDIENTE")</f>
        <v>PENDIENTE</v>
      </c>
      <c r="F32" s="161" t="str">
        <f>IFERROR(ROUND(G32,1),"PENDIENTE")</f>
        <v>PENDIENTE</v>
      </c>
      <c r="G32" s="161" t="str">
        <f>IFERROR(E32*100,"PENDIENTE")</f>
        <v>PENDIENTE</v>
      </c>
      <c r="H32" s="7"/>
      <c r="I32" s="7"/>
      <c r="J32" s="69"/>
    </row>
    <row r="33" spans="2:10" x14ac:dyDescent="0.25">
      <c r="B33" s="68"/>
      <c r="C33" s="61" t="s">
        <v>36</v>
      </c>
      <c r="D33" s="55">
        <f>COUNTIF(Matriz!$AC$11:$AC$224,"MODERADO NEGATIVO")</f>
        <v>0</v>
      </c>
      <c r="E33" s="163" t="str">
        <f>IFERROR((D33/(SUM($D$32:$D$34))),"PENDIENTE")</f>
        <v>PENDIENTE</v>
      </c>
      <c r="F33" s="161" t="str">
        <f>IFERROR(ROUND(G33,1),"PENDIENTE")</f>
        <v>PENDIENTE</v>
      </c>
      <c r="G33" s="161" t="e">
        <f>E33*100</f>
        <v>#VALUE!</v>
      </c>
      <c r="H33" s="7"/>
      <c r="I33" s="7"/>
      <c r="J33" s="69"/>
    </row>
    <row r="34" spans="2:10" x14ac:dyDescent="0.25">
      <c r="B34" s="68"/>
      <c r="C34" s="62" t="s">
        <v>37</v>
      </c>
      <c r="D34" s="55">
        <f>COUNTIF(Matriz!$AC$11:$AC$224,"ALTO NEGATIVO")</f>
        <v>0</v>
      </c>
      <c r="E34" s="163" t="str">
        <f>IFERROR((D34/(SUM($D$32:$D$34))),"PENDIENTE")</f>
        <v>PENDIENTE</v>
      </c>
      <c r="F34" s="161" t="str">
        <f>IFERROR(ROUND(G34,1),"PENDIENTE")</f>
        <v>PENDIENTE</v>
      </c>
      <c r="G34" s="161" t="e">
        <f>E34*100</f>
        <v>#VALUE!</v>
      </c>
      <c r="H34" s="7"/>
      <c r="I34" s="7"/>
      <c r="J34" s="69"/>
    </row>
    <row r="35" spans="2:10" ht="24.75" customHeight="1" x14ac:dyDescent="0.25">
      <c r="B35" s="68"/>
      <c r="C35" s="381" t="s">
        <v>256</v>
      </c>
      <c r="D35" s="381"/>
      <c r="E35" s="381"/>
      <c r="F35" s="162"/>
      <c r="G35" s="7"/>
      <c r="H35" s="7"/>
      <c r="I35" s="7"/>
      <c r="J35" s="69"/>
    </row>
    <row r="36" spans="2:10" ht="6" customHeight="1" x14ac:dyDescent="0.25">
      <c r="B36" s="68"/>
      <c r="C36" s="381"/>
      <c r="D36" s="381"/>
      <c r="E36" s="381"/>
      <c r="F36" s="162"/>
      <c r="G36" s="7"/>
      <c r="H36" s="7"/>
      <c r="I36" s="7"/>
      <c r="J36" s="69"/>
    </row>
    <row r="37" spans="2:10" x14ac:dyDescent="0.25">
      <c r="B37" s="68"/>
      <c r="C37" s="55" t="s">
        <v>22</v>
      </c>
      <c r="D37" s="55" t="s">
        <v>142</v>
      </c>
      <c r="E37" s="55" t="s">
        <v>255</v>
      </c>
      <c r="F37" s="161"/>
      <c r="G37" s="7"/>
      <c r="H37" s="7"/>
      <c r="I37" s="7"/>
      <c r="J37" s="69"/>
    </row>
    <row r="38" spans="2:10" x14ac:dyDescent="0.25">
      <c r="B38" s="68"/>
      <c r="C38" s="57" t="s">
        <v>39</v>
      </c>
      <c r="D38" s="55">
        <f>COUNTIF(Matriz!$AC$11:$AC$224,"LEVE POSITIVO")</f>
        <v>0</v>
      </c>
      <c r="E38" s="163" t="str">
        <f>IFERROR(((D38/SUM($D$38:$D$40))),"PENDIENTE")</f>
        <v>PENDIENTE</v>
      </c>
      <c r="F38" s="161" t="str">
        <f>IFERROR(ROUND(G38,1),"PENDIENTE")</f>
        <v>PENDIENTE</v>
      </c>
      <c r="G38" s="161" t="e">
        <f>E38*100</f>
        <v>#VALUE!</v>
      </c>
      <c r="H38" s="7"/>
      <c r="I38" s="7"/>
      <c r="J38" s="69"/>
    </row>
    <row r="39" spans="2:10" x14ac:dyDescent="0.25">
      <c r="B39" s="68"/>
      <c r="C39" s="58" t="s">
        <v>23</v>
      </c>
      <c r="D39" s="55">
        <f>COUNTIF(Matriz!$AC$11:$AC$224,"MODERADO POSITIVO")</f>
        <v>0</v>
      </c>
      <c r="E39" s="163" t="str">
        <f>IFERROR(((D39/SUM($D$38:$D$40))),"PENDIENTE")</f>
        <v>PENDIENTE</v>
      </c>
      <c r="F39" s="161" t="str">
        <f>IFERROR(ROUND(G39,1),"PENDIENTE")</f>
        <v>PENDIENTE</v>
      </c>
      <c r="G39" s="161" t="e">
        <f>E39*100</f>
        <v>#VALUE!</v>
      </c>
      <c r="H39" s="7"/>
      <c r="I39" s="7"/>
      <c r="J39" s="69"/>
    </row>
    <row r="40" spans="2:10" x14ac:dyDescent="0.25">
      <c r="B40" s="68"/>
      <c r="C40" s="59" t="s">
        <v>24</v>
      </c>
      <c r="D40" s="55">
        <f>COUNTIF(Matriz!$AC$11:$AC$224,"ALTO POSITIVO")</f>
        <v>0</v>
      </c>
      <c r="E40" s="163" t="str">
        <f>IFERROR(((D40/SUM($D$38:$D$40))),"PENDIENTE")</f>
        <v>PENDIENTE</v>
      </c>
      <c r="F40" s="161" t="str">
        <f>IFERROR(ROUND(G40,1),"PENDIENTE")</f>
        <v>PENDIENTE</v>
      </c>
      <c r="G40" s="161" t="e">
        <f>E40*100</f>
        <v>#VALUE!</v>
      </c>
      <c r="H40" s="7"/>
      <c r="I40" s="7"/>
      <c r="J40" s="69"/>
    </row>
    <row r="41" spans="2:10" x14ac:dyDescent="0.25">
      <c r="B41" s="68"/>
      <c r="C41" s="7"/>
      <c r="D41" s="7"/>
      <c r="E41" s="7"/>
      <c r="F41" s="7"/>
      <c r="G41" s="7"/>
      <c r="H41" s="7"/>
      <c r="I41" s="7"/>
      <c r="J41" s="69"/>
    </row>
    <row r="42" spans="2:10" x14ac:dyDescent="0.25">
      <c r="B42" s="350" t="str">
        <f>IFERROR("En el gráfico 1 se puede observar que dentro de la valoración de los impactos negativos el "&amp;$F$32&amp;"%"&amp;" de los impactos corresponden al rango leves negativos, lo que significa que no ocasionan alteraciones considerbles sobre el recurso, pueden tener una rápida recuperabilidad y se pueden llevar a cabo medidas de prevención.","ESTE ESPACIO SE DILIGENCIA AUTOMÁTICAMENTE")</f>
        <v>En el gráfico 1 se puede observar que dentro de la valoración de los impactos negativos el PENDIENTE% de los impactos corresponden al rango leves negativos, lo que significa que no ocasionan alteraciones considerbles sobre el recurso, pueden tener una rápida recuperabilidad y se pueden llevar a cabo medidas de prevención.</v>
      </c>
      <c r="C42" s="351"/>
      <c r="D42" s="351"/>
      <c r="E42" s="351"/>
      <c r="F42" s="351"/>
      <c r="G42" s="351"/>
      <c r="H42" s="351"/>
      <c r="I42" s="351"/>
      <c r="J42" s="352"/>
    </row>
    <row r="43" spans="2:10" x14ac:dyDescent="0.25">
      <c r="B43" s="350"/>
      <c r="C43" s="351"/>
      <c r="D43" s="351"/>
      <c r="E43" s="351"/>
      <c r="F43" s="351"/>
      <c r="G43" s="351"/>
      <c r="H43" s="351"/>
      <c r="I43" s="351"/>
      <c r="J43" s="352"/>
    </row>
    <row r="44" spans="2:10" x14ac:dyDescent="0.25">
      <c r="B44" s="350"/>
      <c r="C44" s="351"/>
      <c r="D44" s="351"/>
      <c r="E44" s="351"/>
      <c r="F44" s="351"/>
      <c r="G44" s="351"/>
      <c r="H44" s="351"/>
      <c r="I44" s="351"/>
      <c r="J44" s="352"/>
    </row>
    <row r="45" spans="2:10" ht="15" customHeight="1" x14ac:dyDescent="0.25">
      <c r="B45" s="393" t="str">
        <f>IFERROR("En la clasificación moderado negativo se tiene un  "&amp;$F$33&amp;"%, lo cual indica que los impactos presentan consideraciones medias que pueden ser recuperables a corto plazo y se deben implementar medidas de mitigación.","ESTE ESPACIO SE DILIGENCIA AUTOMÁTICAMENTE")</f>
        <v>En la clasificación moderado negativo se tiene un  PENDIENTE%, lo cual indica que los impactos presentan consideraciones medias que pueden ser recuperables a corto plazo y se deben implementar medidas de mitigación.</v>
      </c>
      <c r="C45" s="394"/>
      <c r="D45" s="394"/>
      <c r="E45" s="394"/>
      <c r="F45" s="394"/>
      <c r="G45" s="394"/>
      <c r="H45" s="394"/>
      <c r="I45" s="394"/>
      <c r="J45" s="395"/>
    </row>
    <row r="46" spans="2:10" ht="21.75" customHeight="1" x14ac:dyDescent="0.25">
      <c r="B46" s="393"/>
      <c r="C46" s="394"/>
      <c r="D46" s="394"/>
      <c r="E46" s="394"/>
      <c r="F46" s="394"/>
      <c r="G46" s="394"/>
      <c r="H46" s="394"/>
      <c r="I46" s="394"/>
      <c r="J46" s="395"/>
    </row>
    <row r="47" spans="2:10" ht="55.5" customHeight="1" x14ac:dyDescent="0.25">
      <c r="B47" s="350" t="str">
        <f>"Los impactos altos negativos están representados por un "&amp;$F$34&amp;"%, estos se caracterizan por presentar una duración de largo plazo, tienen una mayor probabilidad de presentarse,"&amp;" y el retornar a unas condiciones similares a las iniciales, requiere de un tiempo prolongado y de la implementación de unas medidas correctivas y/o de compensación."</f>
        <v>Los impactos altos negativos están representados por un PENDIENTE%, estos se caracterizan por presentar una duración de largo plazo, tienen una mayor probabilidad de presentarse, y el retornar a unas condiciones similares a las iniciales, requiere de un tiempo prolongado y de la implementación de unas medidas correctivas y/o de compensación.</v>
      </c>
      <c r="C47" s="351"/>
      <c r="D47" s="351"/>
      <c r="E47" s="351"/>
      <c r="F47" s="351"/>
      <c r="G47" s="351"/>
      <c r="H47" s="351"/>
      <c r="I47" s="351"/>
      <c r="J47" s="352"/>
    </row>
    <row r="48" spans="2:10" ht="51.75" customHeight="1" x14ac:dyDescent="0.25">
      <c r="B48" s="350" t="str">
        <f>"Por su parte la tabla 2 acompañada del gráfico 1 muestran la valoración de los impactos de acuerdo a su clasificación donde el "&amp;$F$38&amp;"% de los impactos del predio son leves positivos, lo cual indica que son acciones que apenas están empezando a tener una alteración positiva con el entorno en las que se desarrollan."</f>
        <v>Por su parte la tabla 2 acompañada del gráfico 1 muestran la valoración de los impactos de acuerdo a su clasificación donde el PENDIENTE% de los impactos del predio son leves positivos, lo cual indica que son acciones que apenas están empezando a tener una alteración positiva con el entorno en las que se desarrollan.</v>
      </c>
      <c r="C48" s="351"/>
      <c r="D48" s="351"/>
      <c r="E48" s="351"/>
      <c r="F48" s="351"/>
      <c r="G48" s="351"/>
      <c r="H48" s="351"/>
      <c r="I48" s="351"/>
      <c r="J48" s="352"/>
    </row>
    <row r="49" spans="2:10" s="2" customFormat="1" ht="35.25" customHeight="1" x14ac:dyDescent="0.25">
      <c r="B49" s="350" t="str">
        <f>"Los impactos moderados positivos, que representan el "&amp;$F$39&amp;"%, señalan que se están llevando acciones que repercuten más a un mediano plazo y se están presentando dentro de las unidades operativas con una mayor probabilidad o frecuencia."</f>
        <v>Los impactos moderados positivos, que representan el PENDIENTE%, señalan que se están llevando acciones que repercuten más a un mediano plazo y se están presentando dentro de las unidades operativas con una mayor probabilidad o frecuencia.</v>
      </c>
      <c r="C49" s="351"/>
      <c r="D49" s="351"/>
      <c r="E49" s="351"/>
      <c r="F49" s="351"/>
      <c r="G49" s="351"/>
      <c r="H49" s="351"/>
      <c r="I49" s="351"/>
      <c r="J49" s="352"/>
    </row>
    <row r="50" spans="2:10" ht="37.5" customHeight="1" thickBot="1" x14ac:dyDescent="0.3">
      <c r="B50" s="350" t="s">
        <v>266</v>
      </c>
      <c r="C50" s="351"/>
      <c r="D50" s="351"/>
      <c r="E50" s="351"/>
      <c r="F50" s="351"/>
      <c r="G50" s="351"/>
      <c r="H50" s="351"/>
      <c r="I50" s="351"/>
      <c r="J50" s="352"/>
    </row>
    <row r="51" spans="2:10" ht="15.75" thickBot="1" x14ac:dyDescent="0.3">
      <c r="B51" s="341" t="s">
        <v>26</v>
      </c>
      <c r="C51" s="342"/>
      <c r="D51" s="342"/>
      <c r="E51" s="342"/>
      <c r="F51" s="342"/>
      <c r="G51" s="342"/>
      <c r="H51" s="342"/>
      <c r="I51" s="342"/>
      <c r="J51" s="343"/>
    </row>
    <row r="52" spans="2:10" ht="21.75" customHeight="1" x14ac:dyDescent="0.25">
      <c r="B52" s="350" t="s">
        <v>179</v>
      </c>
      <c r="C52" s="351"/>
      <c r="D52" s="351"/>
      <c r="E52" s="351"/>
      <c r="F52" s="351"/>
      <c r="G52" s="351"/>
      <c r="H52" s="351"/>
      <c r="I52" s="351"/>
      <c r="J52" s="352"/>
    </row>
    <row r="53" spans="2:10" ht="51" customHeight="1" thickBot="1" x14ac:dyDescent="0.3">
      <c r="B53" s="363"/>
      <c r="C53" s="364"/>
      <c r="D53" s="364"/>
      <c r="E53" s="364"/>
      <c r="F53" s="364"/>
      <c r="G53" s="364"/>
      <c r="H53" s="364"/>
      <c r="I53" s="364"/>
      <c r="J53" s="365"/>
    </row>
  </sheetData>
  <mergeCells count="31">
    <mergeCell ref="B48:J48"/>
    <mergeCell ref="B49:J49"/>
    <mergeCell ref="B50:J50"/>
    <mergeCell ref="B45:J46"/>
    <mergeCell ref="B51:J51"/>
    <mergeCell ref="B52:J53"/>
    <mergeCell ref="B2:C5"/>
    <mergeCell ref="D2:I5"/>
    <mergeCell ref="B20:J25"/>
    <mergeCell ref="B26:J26"/>
    <mergeCell ref="B27:J27"/>
    <mergeCell ref="C35:E36"/>
    <mergeCell ref="C29:E30"/>
    <mergeCell ref="B7:J7"/>
    <mergeCell ref="B10:C10"/>
    <mergeCell ref="B11:C11"/>
    <mergeCell ref="B12:C12"/>
    <mergeCell ref="B13:C13"/>
    <mergeCell ref="B47:J47"/>
    <mergeCell ref="B9:J9"/>
    <mergeCell ref="B8:J8"/>
    <mergeCell ref="B16:J16"/>
    <mergeCell ref="B17:J18"/>
    <mergeCell ref="B42:J44"/>
    <mergeCell ref="B19:J19"/>
    <mergeCell ref="D10:J10"/>
    <mergeCell ref="D11:J11"/>
    <mergeCell ref="D12:J12"/>
    <mergeCell ref="D13:J13"/>
    <mergeCell ref="D14:J15"/>
    <mergeCell ref="B14:C15"/>
  </mergeCells>
  <pageMargins left="0.7" right="0.7" top="0.75" bottom="0.75" header="0.3" footer="0.3"/>
  <pageSetup scale="6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P4078"/>
  <sheetViews>
    <sheetView workbookViewId="0">
      <selection activeCell="B5" sqref="B5"/>
    </sheetView>
  </sheetViews>
  <sheetFormatPr baseColWidth="10" defaultRowHeight="15.75" x14ac:dyDescent="0.25"/>
  <cols>
    <col min="1" max="1" width="11.85546875" style="76" bestFit="1" customWidth="1"/>
    <col min="2" max="2" width="13.5703125" style="76" customWidth="1"/>
    <col min="3" max="3" width="5.7109375" style="76" bestFit="1" customWidth="1"/>
    <col min="4" max="4" width="9.42578125" style="122" customWidth="1"/>
    <col min="5" max="5" width="4.140625" style="76" bestFit="1" customWidth="1"/>
    <col min="6" max="6" width="11.7109375" style="76" customWidth="1"/>
    <col min="7" max="7" width="4.140625" style="76" bestFit="1" customWidth="1"/>
    <col min="8" max="8" width="20.42578125" style="76" customWidth="1"/>
    <col min="9" max="9" width="5.7109375" style="76" bestFit="1" customWidth="1"/>
    <col min="10" max="10" width="17.42578125" style="76" customWidth="1"/>
    <col min="11" max="11" width="18.140625" style="76" customWidth="1"/>
    <col min="12" max="12" width="4.140625" style="76" bestFit="1" customWidth="1"/>
    <col min="13" max="16384" width="11.42578125" style="76"/>
  </cols>
  <sheetData>
    <row r="1" spans="1:16" ht="57" customHeight="1" x14ac:dyDescent="0.25">
      <c r="A1" s="158" t="s">
        <v>385</v>
      </c>
      <c r="B1" s="158" t="s">
        <v>381</v>
      </c>
      <c r="C1" s="160" t="s">
        <v>410</v>
      </c>
      <c r="D1" s="158" t="s">
        <v>93</v>
      </c>
      <c r="E1" s="160" t="s">
        <v>411</v>
      </c>
      <c r="F1" s="158" t="s">
        <v>11</v>
      </c>
      <c r="G1" s="160" t="s">
        <v>412</v>
      </c>
      <c r="H1" s="158" t="s">
        <v>12</v>
      </c>
      <c r="I1" s="160" t="s">
        <v>413</v>
      </c>
      <c r="J1" s="158" t="s">
        <v>13</v>
      </c>
      <c r="K1" s="158" t="s">
        <v>15</v>
      </c>
      <c r="L1" s="159" t="s">
        <v>414</v>
      </c>
    </row>
    <row r="2" spans="1:16" x14ac:dyDescent="0.25">
      <c r="A2" s="76" t="str">
        <f t="shared" ref="A2:A65" si="0">CONCATENATE(C2,E2,G2,I2,L2,)</f>
        <v>X214N</v>
      </c>
      <c r="B2" s="76" t="s">
        <v>133</v>
      </c>
      <c r="C2" s="76" t="str">
        <f>VLOOKUP(B2,Validación!G:I,3,0)</f>
        <v>X</v>
      </c>
      <c r="D2" s="122">
        <v>122201</v>
      </c>
      <c r="E2" s="76">
        <f>VLOOKUP(Tabla3[[#This Row],[Actividad]],Validación!AA:AB,2,0)</f>
        <v>2</v>
      </c>
      <c r="F2" s="76" t="s">
        <v>184</v>
      </c>
      <c r="G2" s="76">
        <f>VLOOKUP(H2,Validación!W:Y,3,0)</f>
        <v>1</v>
      </c>
      <c r="H2" s="76" t="s">
        <v>152</v>
      </c>
      <c r="I2" s="76">
        <f>VLOOKUP(J2,Validación!K:N,4,0)</f>
        <v>4</v>
      </c>
      <c r="J2" s="76" t="s">
        <v>163</v>
      </c>
      <c r="K2" s="76" t="s">
        <v>68</v>
      </c>
      <c r="L2" s="76" t="str">
        <f t="shared" ref="L2:L65" si="1">VLOOKUP(K2,O:P,2,0)</f>
        <v>N</v>
      </c>
      <c r="O2" s="76" t="s">
        <v>68</v>
      </c>
      <c r="P2" s="76" t="s">
        <v>160</v>
      </c>
    </row>
    <row r="3" spans="1:16" x14ac:dyDescent="0.25">
      <c r="A3" s="76" t="str">
        <f t="shared" si="0"/>
        <v>C214N</v>
      </c>
      <c r="B3" s="76" t="s">
        <v>44</v>
      </c>
      <c r="C3" s="76" t="str">
        <f>VLOOKUP(B3,Validación!G:I,3,0)</f>
        <v>C</v>
      </c>
      <c r="D3" s="122" t="s">
        <v>289</v>
      </c>
      <c r="E3" s="76">
        <f>VLOOKUP(Tabla3[[#This Row],[Actividad]],Validación!AA:AB,2,0)</f>
        <v>2</v>
      </c>
      <c r="F3" s="76" t="s">
        <v>184</v>
      </c>
      <c r="G3" s="76">
        <f>VLOOKUP(H3,Validación!W:Y,3,0)</f>
        <v>1</v>
      </c>
      <c r="H3" s="76" t="s">
        <v>152</v>
      </c>
      <c r="I3" s="76">
        <f>VLOOKUP(J3,Validación!K:N,4,0)</f>
        <v>4</v>
      </c>
      <c r="J3" s="76" t="s">
        <v>163</v>
      </c>
      <c r="K3" s="76" t="s">
        <v>68</v>
      </c>
      <c r="L3" s="76" t="str">
        <f t="shared" si="1"/>
        <v>N</v>
      </c>
      <c r="O3" s="76" t="s">
        <v>67</v>
      </c>
      <c r="P3" s="76" t="s">
        <v>27</v>
      </c>
    </row>
    <row r="4" spans="1:16" x14ac:dyDescent="0.25">
      <c r="A4" s="76" t="str">
        <f t="shared" si="0"/>
        <v>T214N</v>
      </c>
      <c r="B4" s="76" t="s">
        <v>52</v>
      </c>
      <c r="C4" s="76" t="str">
        <f>VLOOKUP(B4,Validación!G:I,3,0)</f>
        <v>T</v>
      </c>
      <c r="D4" s="122">
        <v>122202</v>
      </c>
      <c r="E4" s="76">
        <f>VLOOKUP(Tabla3[[#This Row],[Actividad]],Validación!AA:AB,2,0)</f>
        <v>2</v>
      </c>
      <c r="F4" s="76" t="s">
        <v>184</v>
      </c>
      <c r="G4" s="76">
        <f>VLOOKUP(H4,Validación!W:Y,3,0)</f>
        <v>1</v>
      </c>
      <c r="H4" s="76" t="s">
        <v>152</v>
      </c>
      <c r="I4" s="76">
        <f>VLOOKUP(J4,Validación!K:N,4,0)</f>
        <v>4</v>
      </c>
      <c r="J4" s="76" t="s">
        <v>163</v>
      </c>
      <c r="K4" s="76" t="s">
        <v>68</v>
      </c>
      <c r="L4" s="76" t="str">
        <f t="shared" si="1"/>
        <v>N</v>
      </c>
    </row>
    <row r="5" spans="1:16" x14ac:dyDescent="0.25">
      <c r="A5" s="76" t="str">
        <f t="shared" si="0"/>
        <v>EE214N</v>
      </c>
      <c r="B5" s="76" t="s">
        <v>33</v>
      </c>
      <c r="C5" s="76" t="str">
        <f>VLOOKUP(B5,Validación!G:I,3,0)</f>
        <v>EE</v>
      </c>
      <c r="D5" s="122" t="s">
        <v>290</v>
      </c>
      <c r="E5" s="76">
        <f>VLOOKUP(Tabla3[[#This Row],[Actividad]],Validación!AA:AB,2,0)</f>
        <v>2</v>
      </c>
      <c r="F5" s="76" t="s">
        <v>184</v>
      </c>
      <c r="G5" s="76">
        <f>VLOOKUP(H5,Validación!W:Y,3,0)</f>
        <v>1</v>
      </c>
      <c r="H5" s="76" t="s">
        <v>152</v>
      </c>
      <c r="I5" s="76">
        <f>VLOOKUP(J5,Validación!K:N,4,0)</f>
        <v>4</v>
      </c>
      <c r="J5" s="76" t="s">
        <v>163</v>
      </c>
      <c r="K5" s="76" t="s">
        <v>68</v>
      </c>
      <c r="L5" s="76" t="str">
        <f t="shared" si="1"/>
        <v>N</v>
      </c>
    </row>
    <row r="6" spans="1:16" x14ac:dyDescent="0.25">
      <c r="A6" s="76" t="str">
        <f t="shared" si="0"/>
        <v>E214N</v>
      </c>
      <c r="B6" s="76" t="s">
        <v>45</v>
      </c>
      <c r="C6" s="76" t="str">
        <f>VLOOKUP(B6,Validación!G:I,3,0)</f>
        <v>E</v>
      </c>
      <c r="D6" s="122" t="s">
        <v>180</v>
      </c>
      <c r="E6" s="76">
        <f>VLOOKUP(Tabla3[[#This Row],[Actividad]],Validación!AA:AB,2,0)</f>
        <v>2</v>
      </c>
      <c r="F6" s="76" t="s">
        <v>184</v>
      </c>
      <c r="G6" s="76">
        <f>VLOOKUP(H6,Validación!W:Y,3,0)</f>
        <v>1</v>
      </c>
      <c r="H6" s="76" t="s">
        <v>152</v>
      </c>
      <c r="I6" s="76">
        <f>VLOOKUP(J6,Validación!K:N,4,0)</f>
        <v>4</v>
      </c>
      <c r="J6" s="76" t="s">
        <v>163</v>
      </c>
      <c r="K6" s="76" t="s">
        <v>68</v>
      </c>
      <c r="L6" s="76" t="str">
        <f t="shared" si="1"/>
        <v>N</v>
      </c>
    </row>
    <row r="7" spans="1:16" x14ac:dyDescent="0.25">
      <c r="A7" s="76" t="str">
        <f t="shared" si="0"/>
        <v>J214N</v>
      </c>
      <c r="B7" s="76" t="s">
        <v>30</v>
      </c>
      <c r="C7" s="76" t="str">
        <f>VLOOKUP(B7,Validación!G:I,3,0)</f>
        <v>J</v>
      </c>
      <c r="D7" s="122" t="s">
        <v>292</v>
      </c>
      <c r="E7" s="76">
        <f>VLOOKUP(Tabla3[[#This Row],[Actividad]],Validación!AA:AB,2,0)</f>
        <v>2</v>
      </c>
      <c r="F7" s="76" t="s">
        <v>184</v>
      </c>
      <c r="G7" s="76">
        <f>VLOOKUP(H7,Validación!W:Y,3,0)</f>
        <v>1</v>
      </c>
      <c r="H7" s="76" t="s">
        <v>152</v>
      </c>
      <c r="I7" s="76">
        <f>VLOOKUP(J7,Validación!K:N,4,0)</f>
        <v>4</v>
      </c>
      <c r="J7" s="76" t="s">
        <v>163</v>
      </c>
      <c r="K7" s="76" t="s">
        <v>68</v>
      </c>
      <c r="L7" s="76" t="str">
        <f t="shared" si="1"/>
        <v>N</v>
      </c>
    </row>
    <row r="8" spans="1:16" x14ac:dyDescent="0.25">
      <c r="A8" s="76" t="str">
        <f t="shared" si="0"/>
        <v>H214N</v>
      </c>
      <c r="B8" s="76" t="s">
        <v>46</v>
      </c>
      <c r="C8" s="76" t="str">
        <f>VLOOKUP(B8,Validación!G:I,3,0)</f>
        <v>H</v>
      </c>
      <c r="D8" s="122" t="s">
        <v>115</v>
      </c>
      <c r="E8" s="76">
        <f>VLOOKUP(Tabla3[[#This Row],[Actividad]],Validación!AA:AB,2,0)</f>
        <v>2</v>
      </c>
      <c r="F8" s="76" t="s">
        <v>184</v>
      </c>
      <c r="G8" s="76">
        <f>VLOOKUP(H8,Validación!W:Y,3,0)</f>
        <v>1</v>
      </c>
      <c r="H8" s="76" t="s">
        <v>152</v>
      </c>
      <c r="I8" s="76">
        <f>VLOOKUP(J8,Validación!K:N,4,0)</f>
        <v>4</v>
      </c>
      <c r="J8" s="76" t="s">
        <v>163</v>
      </c>
      <c r="K8" s="76" t="s">
        <v>68</v>
      </c>
      <c r="L8" s="76" t="str">
        <f t="shared" si="1"/>
        <v>N</v>
      </c>
    </row>
    <row r="9" spans="1:16" x14ac:dyDescent="0.25">
      <c r="A9" s="76" t="str">
        <f t="shared" si="0"/>
        <v>Q214N</v>
      </c>
      <c r="B9" s="76" t="s">
        <v>130</v>
      </c>
      <c r="C9" s="76" t="str">
        <f>VLOOKUP(B9,Validación!G:I,3,0)</f>
        <v>Q</v>
      </c>
      <c r="D9" s="122" t="s">
        <v>293</v>
      </c>
      <c r="E9" s="76">
        <f>VLOOKUP(Tabla3[[#This Row],[Actividad]],Validación!AA:AB,2,0)</f>
        <v>2</v>
      </c>
      <c r="F9" s="76" t="s">
        <v>184</v>
      </c>
      <c r="G9" s="76">
        <f>VLOOKUP(H9,Validación!W:Y,3,0)</f>
        <v>1</v>
      </c>
      <c r="H9" s="76" t="s">
        <v>152</v>
      </c>
      <c r="I9" s="76">
        <f>VLOOKUP(J9,Validación!K:N,4,0)</f>
        <v>4</v>
      </c>
      <c r="J9" s="76" t="s">
        <v>163</v>
      </c>
      <c r="K9" s="76" t="s">
        <v>68</v>
      </c>
      <c r="L9" s="76" t="str">
        <f t="shared" si="1"/>
        <v>N</v>
      </c>
    </row>
    <row r="10" spans="1:16" x14ac:dyDescent="0.25">
      <c r="A10" s="76" t="str">
        <f t="shared" si="0"/>
        <v>P214N</v>
      </c>
      <c r="B10" s="76" t="s">
        <v>50</v>
      </c>
      <c r="C10" s="76" t="str">
        <f>VLOOKUP(B10,Validación!G:I,3,0)</f>
        <v>P</v>
      </c>
      <c r="D10" s="122" t="s">
        <v>295</v>
      </c>
      <c r="E10" s="76">
        <f>VLOOKUP(Tabla3[[#This Row],[Actividad]],Validación!AA:AB,2,0)</f>
        <v>2</v>
      </c>
      <c r="F10" s="76" t="s">
        <v>184</v>
      </c>
      <c r="G10" s="76">
        <f>VLOOKUP(H10,Validación!W:Y,3,0)</f>
        <v>1</v>
      </c>
      <c r="H10" s="76" t="s">
        <v>152</v>
      </c>
      <c r="I10" s="76">
        <f>VLOOKUP(J10,Validación!K:N,4,0)</f>
        <v>4</v>
      </c>
      <c r="J10" s="76" t="s">
        <v>163</v>
      </c>
      <c r="K10" s="76" t="s">
        <v>68</v>
      </c>
      <c r="L10" s="76" t="str">
        <f t="shared" si="1"/>
        <v>N</v>
      </c>
    </row>
    <row r="11" spans="1:16" x14ac:dyDescent="0.25">
      <c r="A11" s="76" t="str">
        <f t="shared" si="0"/>
        <v>K214N</v>
      </c>
      <c r="B11" s="76" t="s">
        <v>31</v>
      </c>
      <c r="C11" s="76" t="str">
        <f>VLOOKUP(B11,Validación!G:I,3,0)</f>
        <v>K</v>
      </c>
      <c r="D11" s="122" t="s">
        <v>297</v>
      </c>
      <c r="E11" s="76">
        <f>VLOOKUP(Tabla3[[#This Row],[Actividad]],Validación!AA:AB,2,0)</f>
        <v>2</v>
      </c>
      <c r="F11" s="76" t="s">
        <v>184</v>
      </c>
      <c r="G11" s="76">
        <f>VLOOKUP(H11,Validación!W:Y,3,0)</f>
        <v>1</v>
      </c>
      <c r="H11" s="76" t="s">
        <v>152</v>
      </c>
      <c r="I11" s="76">
        <f>VLOOKUP(J11,Validación!K:N,4,0)</f>
        <v>4</v>
      </c>
      <c r="J11" s="76" t="s">
        <v>163</v>
      </c>
      <c r="K11" s="76" t="s">
        <v>68</v>
      </c>
      <c r="L11" s="76" t="str">
        <f t="shared" si="1"/>
        <v>N</v>
      </c>
    </row>
    <row r="12" spans="1:16" x14ac:dyDescent="0.25">
      <c r="A12" s="76" t="str">
        <f t="shared" si="0"/>
        <v>N214N</v>
      </c>
      <c r="B12" s="76" t="s">
        <v>49</v>
      </c>
      <c r="C12" s="76" t="str">
        <f>VLOOKUP(B12,Validación!G:I,3,0)</f>
        <v>N</v>
      </c>
      <c r="D12" s="122" t="s">
        <v>298</v>
      </c>
      <c r="E12" s="76">
        <f>VLOOKUP(Tabla3[[#This Row],[Actividad]],Validación!AA:AB,2,0)</f>
        <v>2</v>
      </c>
      <c r="F12" s="76" t="s">
        <v>184</v>
      </c>
      <c r="G12" s="76">
        <f>VLOOKUP(H12,Validación!W:Y,3,0)</f>
        <v>1</v>
      </c>
      <c r="H12" s="76" t="s">
        <v>152</v>
      </c>
      <c r="I12" s="76">
        <f>VLOOKUP(J12,Validación!K:N,4,0)</f>
        <v>4</v>
      </c>
      <c r="J12" s="76" t="s">
        <v>163</v>
      </c>
      <c r="K12" s="76" t="s">
        <v>68</v>
      </c>
      <c r="L12" s="76" t="str">
        <f t="shared" si="1"/>
        <v>N</v>
      </c>
    </row>
    <row r="13" spans="1:16" x14ac:dyDescent="0.25">
      <c r="A13" s="76" t="str">
        <f t="shared" si="0"/>
        <v>AA214N</v>
      </c>
      <c r="B13" s="76" t="s">
        <v>54</v>
      </c>
      <c r="C13" s="76" t="str">
        <f>VLOOKUP(B13,Validación!G:I,3,0)</f>
        <v>AA</v>
      </c>
      <c r="D13" s="122" t="s">
        <v>118</v>
      </c>
      <c r="E13" s="76">
        <f>VLOOKUP(Tabla3[[#This Row],[Actividad]],Validación!AA:AB,2,0)</f>
        <v>2</v>
      </c>
      <c r="F13" s="76" t="s">
        <v>184</v>
      </c>
      <c r="G13" s="76">
        <f>VLOOKUP(H13,Validación!W:Y,3,0)</f>
        <v>1</v>
      </c>
      <c r="H13" s="76" t="s">
        <v>152</v>
      </c>
      <c r="I13" s="76">
        <f>VLOOKUP(J13,Validación!K:N,4,0)</f>
        <v>4</v>
      </c>
      <c r="J13" s="76" t="s">
        <v>163</v>
      </c>
      <c r="K13" s="76" t="s">
        <v>68</v>
      </c>
      <c r="L13" s="76" t="str">
        <f t="shared" si="1"/>
        <v>N</v>
      </c>
    </row>
    <row r="14" spans="1:16" x14ac:dyDescent="0.25">
      <c r="A14" s="76" t="str">
        <f t="shared" si="0"/>
        <v>G214N</v>
      </c>
      <c r="B14" s="76" t="s">
        <v>427</v>
      </c>
      <c r="C14" s="76" t="str">
        <f>VLOOKUP(B14,Validación!G:I,3,0)</f>
        <v>G</v>
      </c>
      <c r="D14" s="122" t="s">
        <v>299</v>
      </c>
      <c r="E14" s="76">
        <f>VLOOKUP(Tabla3[[#This Row],[Actividad]],Validación!AA:AB,2,0)</f>
        <v>2</v>
      </c>
      <c r="F14" s="76" t="s">
        <v>184</v>
      </c>
      <c r="G14" s="76">
        <f>VLOOKUP(H14,Validación!W:Y,3,0)</f>
        <v>1</v>
      </c>
      <c r="H14" s="76" t="s">
        <v>152</v>
      </c>
      <c r="I14" s="76">
        <f>VLOOKUP(J14,Validación!K:N,4,0)</f>
        <v>4</v>
      </c>
      <c r="J14" s="76" t="s">
        <v>163</v>
      </c>
      <c r="K14" s="76" t="s">
        <v>68</v>
      </c>
      <c r="L14" s="76" t="str">
        <f t="shared" si="1"/>
        <v>N</v>
      </c>
    </row>
    <row r="15" spans="1:16" x14ac:dyDescent="0.25">
      <c r="A15" s="76" t="str">
        <f t="shared" si="0"/>
        <v>D214N</v>
      </c>
      <c r="B15" s="76" t="s">
        <v>203</v>
      </c>
      <c r="C15" s="76" t="str">
        <f>VLOOKUP(B15,Validación!G:I,3,0)</f>
        <v>D</v>
      </c>
      <c r="D15" s="122">
        <v>122327</v>
      </c>
      <c r="E15" s="76">
        <f>VLOOKUP(Tabla3[[#This Row],[Actividad]],Validación!AA:AB,2,0)</f>
        <v>2</v>
      </c>
      <c r="F15" s="76" t="s">
        <v>184</v>
      </c>
      <c r="G15" s="76">
        <f>VLOOKUP(H15,Validación!W:Y,3,0)</f>
        <v>1</v>
      </c>
      <c r="H15" s="76" t="s">
        <v>152</v>
      </c>
      <c r="I15" s="76">
        <f>VLOOKUP(J15,Validación!K:N,4,0)</f>
        <v>4</v>
      </c>
      <c r="J15" s="76" t="s">
        <v>163</v>
      </c>
      <c r="K15" s="76" t="s">
        <v>68</v>
      </c>
      <c r="L15" s="76" t="str">
        <f t="shared" si="1"/>
        <v>N</v>
      </c>
    </row>
    <row r="16" spans="1:16" x14ac:dyDescent="0.25">
      <c r="A16" s="76" t="str">
        <f t="shared" si="0"/>
        <v>F214N</v>
      </c>
      <c r="B16" s="76" t="s">
        <v>426</v>
      </c>
      <c r="C16" s="76" t="str">
        <f>VLOOKUP(B16,Validación!G:I,3,0)</f>
        <v>F</v>
      </c>
      <c r="D16" s="122" t="s">
        <v>456</v>
      </c>
      <c r="E16" s="76">
        <f>VLOOKUP(Tabla3[[#This Row],[Actividad]],Validación!AA:AB,2,0)</f>
        <v>2</v>
      </c>
      <c r="F16" s="76" t="s">
        <v>184</v>
      </c>
      <c r="G16" s="76">
        <f>VLOOKUP(H16,Validación!W:Y,3,0)</f>
        <v>1</v>
      </c>
      <c r="H16" s="76" t="s">
        <v>152</v>
      </c>
      <c r="I16" s="76">
        <f>VLOOKUP(J16,Validación!K:N,4,0)</f>
        <v>4</v>
      </c>
      <c r="J16" s="76" t="s">
        <v>163</v>
      </c>
      <c r="K16" s="76" t="s">
        <v>68</v>
      </c>
      <c r="L16" s="76" t="str">
        <f t="shared" si="1"/>
        <v>N</v>
      </c>
      <c r="M16" s="175"/>
    </row>
    <row r="17" spans="1:12" x14ac:dyDescent="0.25">
      <c r="A17" s="76" t="str">
        <f t="shared" si="0"/>
        <v>FF214N</v>
      </c>
      <c r="B17" s="76" t="s">
        <v>41</v>
      </c>
      <c r="C17" s="76" t="str">
        <f>VLOOKUP(B17,Validación!G:I,3,0)</f>
        <v>FF</v>
      </c>
      <c r="D17" s="122" t="s">
        <v>301</v>
      </c>
      <c r="E17" s="76">
        <f>VLOOKUP(Tabla3[[#This Row],[Actividad]],Validación!AA:AB,2,0)</f>
        <v>2</v>
      </c>
      <c r="F17" s="76" t="s">
        <v>184</v>
      </c>
      <c r="G17" s="76">
        <f>VLOOKUP(H17,Validación!W:Y,3,0)</f>
        <v>1</v>
      </c>
      <c r="H17" s="76" t="s">
        <v>152</v>
      </c>
      <c r="I17" s="76">
        <f>VLOOKUP(J17,Validación!K:N,4,0)</f>
        <v>4</v>
      </c>
      <c r="J17" s="76" t="s">
        <v>163</v>
      </c>
      <c r="K17" s="76" t="s">
        <v>68</v>
      </c>
      <c r="L17" s="76" t="str">
        <f t="shared" si="1"/>
        <v>N</v>
      </c>
    </row>
    <row r="18" spans="1:12" x14ac:dyDescent="0.25">
      <c r="A18" s="76" t="str">
        <f t="shared" si="0"/>
        <v>BB214N</v>
      </c>
      <c r="B18" s="76" t="s">
        <v>32</v>
      </c>
      <c r="C18" s="76" t="str">
        <f>VLOOKUP(B18,Validación!G:I,3,0)</f>
        <v>BB</v>
      </c>
      <c r="D18" s="122" t="s">
        <v>457</v>
      </c>
      <c r="E18" s="76">
        <f>VLOOKUP(Tabla3[[#This Row],[Actividad]],Validación!AA:AB,2,0)</f>
        <v>2</v>
      </c>
      <c r="F18" s="76" t="s">
        <v>184</v>
      </c>
      <c r="G18" s="76">
        <f>VLOOKUP(H18,Validación!W:Y,3,0)</f>
        <v>1</v>
      </c>
      <c r="H18" s="76" t="s">
        <v>152</v>
      </c>
      <c r="I18" s="76">
        <f>VLOOKUP(J18,Validación!K:N,4,0)</f>
        <v>4</v>
      </c>
      <c r="J18" s="76" t="s">
        <v>163</v>
      </c>
      <c r="K18" s="76" t="s">
        <v>68</v>
      </c>
      <c r="L18" s="76" t="str">
        <f t="shared" si="1"/>
        <v>N</v>
      </c>
    </row>
    <row r="19" spans="1:12" x14ac:dyDescent="0.25">
      <c r="A19" s="76" t="str">
        <f t="shared" si="0"/>
        <v>W214N</v>
      </c>
      <c r="B19" s="76" t="s">
        <v>132</v>
      </c>
      <c r="C19" s="76" t="str">
        <f>VLOOKUP(B19,Validación!G:I,3,0)</f>
        <v>W</v>
      </c>
      <c r="D19" s="122" t="s">
        <v>302</v>
      </c>
      <c r="E19" s="76">
        <f>VLOOKUP(Tabla3[[#This Row],[Actividad]],Validación!AA:AB,2,0)</f>
        <v>2</v>
      </c>
      <c r="F19" s="76" t="s">
        <v>184</v>
      </c>
      <c r="G19" s="76">
        <f>VLOOKUP(H19,Validación!W:Y,3,0)</f>
        <v>1</v>
      </c>
      <c r="H19" s="76" t="s">
        <v>152</v>
      </c>
      <c r="I19" s="76">
        <f>VLOOKUP(J19,Validación!K:N,4,0)</f>
        <v>4</v>
      </c>
      <c r="J19" s="76" t="s">
        <v>163</v>
      </c>
      <c r="K19" s="76" t="s">
        <v>68</v>
      </c>
      <c r="L19" s="76" t="str">
        <f t="shared" si="1"/>
        <v>N</v>
      </c>
    </row>
    <row r="20" spans="1:12" x14ac:dyDescent="0.25">
      <c r="A20" s="76" t="str">
        <f t="shared" si="0"/>
        <v>CC214N</v>
      </c>
      <c r="B20" s="76" t="s">
        <v>55</v>
      </c>
      <c r="C20" s="76" t="str">
        <f>VLOOKUP(B20,Validación!G:I,3,0)</f>
        <v>CC</v>
      </c>
      <c r="D20" s="122" t="s">
        <v>303</v>
      </c>
      <c r="E20" s="76">
        <f>VLOOKUP(Tabla3[[#This Row],[Actividad]],Validación!AA:AB,2,0)</f>
        <v>2</v>
      </c>
      <c r="F20" s="76" t="s">
        <v>184</v>
      </c>
      <c r="G20" s="76">
        <f>VLOOKUP(H20,Validación!W:Y,3,0)</f>
        <v>1</v>
      </c>
      <c r="H20" s="76" t="s">
        <v>152</v>
      </c>
      <c r="I20" s="76">
        <f>VLOOKUP(J20,Validación!K:N,4,0)</f>
        <v>4</v>
      </c>
      <c r="J20" s="76" t="s">
        <v>163</v>
      </c>
      <c r="K20" s="76" t="s">
        <v>68</v>
      </c>
      <c r="L20" s="76" t="str">
        <f t="shared" si="1"/>
        <v>N</v>
      </c>
    </row>
    <row r="21" spans="1:12" x14ac:dyDescent="0.25">
      <c r="A21" s="76" t="str">
        <f t="shared" si="0"/>
        <v>U214N</v>
      </c>
      <c r="B21" s="76" t="s">
        <v>425</v>
      </c>
      <c r="C21" s="76" t="str">
        <f>VLOOKUP(B21,Validación!G:I,3,0)</f>
        <v>U</v>
      </c>
      <c r="D21" s="122" t="s">
        <v>458</v>
      </c>
      <c r="E21" s="76">
        <f>VLOOKUP(Tabla3[[#This Row],[Actividad]],Validación!AA:AB,2,0)</f>
        <v>2</v>
      </c>
      <c r="F21" s="76" t="s">
        <v>184</v>
      </c>
      <c r="G21" s="76">
        <f>VLOOKUP(H21,Validación!W:Y,3,0)</f>
        <v>1</v>
      </c>
      <c r="H21" s="76" t="s">
        <v>152</v>
      </c>
      <c r="I21" s="76">
        <f>VLOOKUP(J21,Validación!K:N,4,0)</f>
        <v>4</v>
      </c>
      <c r="J21" s="76" t="s">
        <v>163</v>
      </c>
      <c r="K21" s="76" t="s">
        <v>68</v>
      </c>
      <c r="L21" s="76" t="str">
        <f t="shared" si="1"/>
        <v>N</v>
      </c>
    </row>
    <row r="22" spans="1:12" x14ac:dyDescent="0.25">
      <c r="A22" s="76" t="str">
        <f t="shared" si="0"/>
        <v>I214N</v>
      </c>
      <c r="B22" s="76" t="s">
        <v>47</v>
      </c>
      <c r="C22" s="76" t="str">
        <f>VLOOKUP(B22,Validación!G:I,3,0)</f>
        <v>I</v>
      </c>
      <c r="D22" s="122" t="s">
        <v>459</v>
      </c>
      <c r="E22" s="76">
        <f>VLOOKUP(Tabla3[[#This Row],[Actividad]],Validación!AA:AB,2,0)</f>
        <v>2</v>
      </c>
      <c r="F22" s="76" t="s">
        <v>184</v>
      </c>
      <c r="G22" s="76">
        <f>VLOOKUP(H22,Validación!W:Y,3,0)</f>
        <v>1</v>
      </c>
      <c r="H22" s="76" t="s">
        <v>152</v>
      </c>
      <c r="I22" s="76">
        <f>VLOOKUP(J22,Validación!K:N,4,0)</f>
        <v>4</v>
      </c>
      <c r="J22" s="76" t="s">
        <v>163</v>
      </c>
      <c r="K22" s="76" t="s">
        <v>68</v>
      </c>
      <c r="L22" s="76" t="str">
        <f t="shared" si="1"/>
        <v>N</v>
      </c>
    </row>
    <row r="23" spans="1:12" x14ac:dyDescent="0.25">
      <c r="A23" s="76" t="str">
        <f t="shared" si="0"/>
        <v>Y214N</v>
      </c>
      <c r="B23" s="76" t="s">
        <v>134</v>
      </c>
      <c r="C23" s="76" t="str">
        <f>VLOOKUP(B23,Validación!G:I,3,0)</f>
        <v>Y</v>
      </c>
      <c r="D23" s="122" t="s">
        <v>306</v>
      </c>
      <c r="E23" s="76">
        <f>VLOOKUP(Tabla3[[#This Row],[Actividad]],Validación!AA:AB,2,0)</f>
        <v>2</v>
      </c>
      <c r="F23" s="76" t="s">
        <v>184</v>
      </c>
      <c r="G23" s="76">
        <f>VLOOKUP(H23,Validación!W:Y,3,0)</f>
        <v>1</v>
      </c>
      <c r="H23" s="76" t="s">
        <v>152</v>
      </c>
      <c r="I23" s="76">
        <f>VLOOKUP(J23,Validación!K:N,4,0)</f>
        <v>4</v>
      </c>
      <c r="J23" s="76" t="s">
        <v>163</v>
      </c>
      <c r="K23" s="76" t="s">
        <v>68</v>
      </c>
      <c r="L23" s="76" t="str">
        <f t="shared" si="1"/>
        <v>N</v>
      </c>
    </row>
    <row r="24" spans="1:12" x14ac:dyDescent="0.25">
      <c r="A24" s="76" t="str">
        <f t="shared" si="0"/>
        <v>R214N</v>
      </c>
      <c r="B24" s="76" t="s">
        <v>51</v>
      </c>
      <c r="C24" s="76" t="str">
        <f>VLOOKUP(B24,Validación!G:I,3,0)</f>
        <v>R</v>
      </c>
      <c r="D24" s="122">
        <v>109</v>
      </c>
      <c r="E24" s="76">
        <f>VLOOKUP(Tabla3[[#This Row],[Actividad]],Validación!AA:AB,2,0)</f>
        <v>2</v>
      </c>
      <c r="F24" s="76" t="s">
        <v>184</v>
      </c>
      <c r="G24" s="76">
        <f>VLOOKUP(H24,Validación!W:Y,3,0)</f>
        <v>1</v>
      </c>
      <c r="H24" s="76" t="s">
        <v>152</v>
      </c>
      <c r="I24" s="76">
        <f>VLOOKUP(J24,Validación!K:N,4,0)</f>
        <v>4</v>
      </c>
      <c r="J24" s="76" t="s">
        <v>163</v>
      </c>
      <c r="K24" s="76" t="s">
        <v>68</v>
      </c>
      <c r="L24" s="76" t="str">
        <f t="shared" si="1"/>
        <v>N</v>
      </c>
    </row>
    <row r="25" spans="1:12" x14ac:dyDescent="0.25">
      <c r="A25" s="76" t="str">
        <f t="shared" si="0"/>
        <v>HH214N</v>
      </c>
      <c r="B25" s="76" t="s">
        <v>122</v>
      </c>
      <c r="C25" s="76" t="str">
        <f>VLOOKUP(B25,Validación!G:I,3,0)</f>
        <v>HH</v>
      </c>
      <c r="D25" s="122" t="s">
        <v>460</v>
      </c>
      <c r="E25" s="76">
        <f>VLOOKUP(Tabla3[[#This Row],[Actividad]],Validación!AA:AB,2,0)</f>
        <v>2</v>
      </c>
      <c r="F25" s="76" t="s">
        <v>184</v>
      </c>
      <c r="G25" s="76">
        <f>VLOOKUP(H25,Validación!W:Y,3,0)</f>
        <v>1</v>
      </c>
      <c r="H25" s="76" t="s">
        <v>152</v>
      </c>
      <c r="I25" s="76">
        <f>VLOOKUP(J25,Validación!K:N,4,0)</f>
        <v>4</v>
      </c>
      <c r="J25" s="76" t="s">
        <v>163</v>
      </c>
      <c r="K25" s="76" t="s">
        <v>68</v>
      </c>
      <c r="L25" s="76" t="str">
        <f t="shared" si="1"/>
        <v>N</v>
      </c>
    </row>
    <row r="26" spans="1:12" x14ac:dyDescent="0.25">
      <c r="A26" s="76" t="str">
        <f t="shared" si="0"/>
        <v>II214N</v>
      </c>
      <c r="B26" s="173" t="s">
        <v>423</v>
      </c>
      <c r="C26" s="76" t="str">
        <f>VLOOKUP(B26,Validación!G:I,3,0)</f>
        <v>II</v>
      </c>
      <c r="D26" s="122" t="s">
        <v>309</v>
      </c>
      <c r="E26" s="76">
        <f>VLOOKUP(Tabla3[[#This Row],[Actividad]],Validación!AA:AB,2,0)</f>
        <v>2</v>
      </c>
      <c r="F26" s="76" t="s">
        <v>184</v>
      </c>
      <c r="G26" s="76">
        <f>VLOOKUP(H26,Validación!W:Y,3,0)</f>
        <v>1</v>
      </c>
      <c r="H26" s="76" t="s">
        <v>152</v>
      </c>
      <c r="I26" s="76">
        <f>VLOOKUP(J26,Validación!K:N,4,0)</f>
        <v>4</v>
      </c>
      <c r="J26" s="76" t="s">
        <v>163</v>
      </c>
      <c r="K26" s="76" t="s">
        <v>68</v>
      </c>
      <c r="L26" s="76" t="str">
        <f t="shared" si="1"/>
        <v>N</v>
      </c>
    </row>
    <row r="27" spans="1:12" x14ac:dyDescent="0.25">
      <c r="A27" s="76" t="str">
        <f t="shared" si="0"/>
        <v>L214N</v>
      </c>
      <c r="B27" s="76" t="s">
        <v>48</v>
      </c>
      <c r="C27" s="76" t="str">
        <f>VLOOKUP(B27,Validación!G:I,3,0)</f>
        <v>L</v>
      </c>
      <c r="D27" s="122" t="s">
        <v>461</v>
      </c>
      <c r="E27" s="76">
        <f>VLOOKUP(Tabla3[[#This Row],[Actividad]],Validación!AA:AB,2,0)</f>
        <v>2</v>
      </c>
      <c r="F27" s="76" t="s">
        <v>184</v>
      </c>
      <c r="G27" s="76">
        <f>VLOOKUP(H27,Validación!W:Y,3,0)</f>
        <v>1</v>
      </c>
      <c r="H27" s="76" t="s">
        <v>152</v>
      </c>
      <c r="I27" s="76">
        <f>VLOOKUP(J27,Validación!K:N,4,0)</f>
        <v>4</v>
      </c>
      <c r="J27" s="76" t="s">
        <v>163</v>
      </c>
      <c r="K27" s="76" t="s">
        <v>68</v>
      </c>
      <c r="L27" s="76" t="str">
        <f t="shared" si="1"/>
        <v>N</v>
      </c>
    </row>
    <row r="28" spans="1:12" x14ac:dyDescent="0.25">
      <c r="A28" s="76" t="str">
        <f t="shared" si="0"/>
        <v>B214N</v>
      </c>
      <c r="B28" s="76" t="s">
        <v>43</v>
      </c>
      <c r="C28" s="76" t="str">
        <f>VLOOKUP(B28,Validación!G:I,3,0)</f>
        <v>B</v>
      </c>
      <c r="D28" s="122" t="s">
        <v>462</v>
      </c>
      <c r="E28" s="76">
        <f>VLOOKUP(Tabla3[[#This Row],[Actividad]],Validación!AA:AB,2,0)</f>
        <v>2</v>
      </c>
      <c r="F28" s="76" t="s">
        <v>184</v>
      </c>
      <c r="G28" s="76">
        <f>VLOOKUP(H28,Validación!W:Y,3,0)</f>
        <v>1</v>
      </c>
      <c r="H28" s="76" t="s">
        <v>152</v>
      </c>
      <c r="I28" s="76">
        <f>VLOOKUP(J28,Validación!K:N,4,0)</f>
        <v>4</v>
      </c>
      <c r="J28" s="76" t="s">
        <v>163</v>
      </c>
      <c r="K28" s="76" t="s">
        <v>68</v>
      </c>
      <c r="L28" s="76" t="str">
        <f t="shared" si="1"/>
        <v>N</v>
      </c>
    </row>
    <row r="29" spans="1:12" x14ac:dyDescent="0.25">
      <c r="A29" s="76" t="str">
        <f t="shared" si="0"/>
        <v>A214N</v>
      </c>
      <c r="B29" s="76" t="s">
        <v>42</v>
      </c>
      <c r="C29" s="76" t="str">
        <f>VLOOKUP(B29,Validación!G:I,3,0)</f>
        <v>A</v>
      </c>
      <c r="D29" s="122" t="s">
        <v>463</v>
      </c>
      <c r="E29" s="76">
        <f>VLOOKUP(Tabla3[[#This Row],[Actividad]],Validación!AA:AB,2,0)</f>
        <v>2</v>
      </c>
      <c r="F29" s="76" t="s">
        <v>184</v>
      </c>
      <c r="G29" s="76">
        <f>VLOOKUP(H29,Validación!W:Y,3,0)</f>
        <v>1</v>
      </c>
      <c r="H29" s="76" t="s">
        <v>152</v>
      </c>
      <c r="I29" s="76">
        <f>VLOOKUP(J29,Validación!K:N,4,0)</f>
        <v>4</v>
      </c>
      <c r="J29" s="76" t="s">
        <v>163</v>
      </c>
      <c r="K29" s="76" t="s">
        <v>68</v>
      </c>
      <c r="L29" s="76" t="str">
        <f t="shared" si="1"/>
        <v>N</v>
      </c>
    </row>
    <row r="30" spans="1:12" x14ac:dyDescent="0.25">
      <c r="A30" s="76" t="str">
        <f t="shared" si="0"/>
        <v>C314N</v>
      </c>
      <c r="B30" s="76" t="s">
        <v>44</v>
      </c>
      <c r="C30" s="76" t="str">
        <f>VLOOKUP(B30,Validación!G:I,3,0)</f>
        <v>C</v>
      </c>
      <c r="D30" s="122" t="s">
        <v>289</v>
      </c>
      <c r="E30" s="76">
        <f>VLOOKUP(Tabla3[[#This Row],[Actividad]],Validación!AA:AB,2,0)</f>
        <v>3</v>
      </c>
      <c r="F30" s="76" t="s">
        <v>185</v>
      </c>
      <c r="G30" s="76">
        <f>VLOOKUP(H30,Validación!W:Y,3,0)</f>
        <v>1</v>
      </c>
      <c r="H30" s="76" t="s">
        <v>152</v>
      </c>
      <c r="I30" s="76">
        <f>VLOOKUP(J30,Validación!K:N,4,0)</f>
        <v>4</v>
      </c>
      <c r="J30" s="76" t="s">
        <v>163</v>
      </c>
      <c r="K30" s="76" t="s">
        <v>68</v>
      </c>
      <c r="L30" s="76" t="str">
        <f t="shared" si="1"/>
        <v>N</v>
      </c>
    </row>
    <row r="31" spans="1:12" x14ac:dyDescent="0.25">
      <c r="A31" s="76" t="str">
        <f t="shared" si="0"/>
        <v>T314N</v>
      </c>
      <c r="B31" s="76" t="s">
        <v>52</v>
      </c>
      <c r="C31" s="76" t="str">
        <f>VLOOKUP(B31,Validación!G:I,3,0)</f>
        <v>T</v>
      </c>
      <c r="D31" s="122">
        <v>122202</v>
      </c>
      <c r="E31" s="76">
        <f>VLOOKUP(Tabla3[[#This Row],[Actividad]],Validación!AA:AB,2,0)</f>
        <v>3</v>
      </c>
      <c r="F31" s="76" t="s">
        <v>185</v>
      </c>
      <c r="G31" s="76">
        <f>VLOOKUP(H31,Validación!W:Y,3,0)</f>
        <v>1</v>
      </c>
      <c r="H31" s="76" t="s">
        <v>152</v>
      </c>
      <c r="I31" s="76">
        <f>VLOOKUP(J31,Validación!K:N,4,0)</f>
        <v>4</v>
      </c>
      <c r="J31" s="76" t="s">
        <v>163</v>
      </c>
      <c r="K31" s="76" t="s">
        <v>68</v>
      </c>
      <c r="L31" s="76" t="str">
        <f t="shared" si="1"/>
        <v>N</v>
      </c>
    </row>
    <row r="32" spans="1:12" x14ac:dyDescent="0.25">
      <c r="A32" s="76" t="str">
        <f t="shared" si="0"/>
        <v>EE314N</v>
      </c>
      <c r="B32" s="76" t="s">
        <v>33</v>
      </c>
      <c r="C32" s="76" t="str">
        <f>VLOOKUP(B32,Validación!G:I,3,0)</f>
        <v>EE</v>
      </c>
      <c r="D32" s="122" t="s">
        <v>311</v>
      </c>
      <c r="E32" s="76">
        <f>VLOOKUP(Tabla3[[#This Row],[Actividad]],Validación!AA:AB,2,0)</f>
        <v>3</v>
      </c>
      <c r="F32" s="76" t="s">
        <v>185</v>
      </c>
      <c r="G32" s="76">
        <f>VLOOKUP(H32,Validación!W:Y,3,0)</f>
        <v>1</v>
      </c>
      <c r="H32" s="76" t="s">
        <v>152</v>
      </c>
      <c r="I32" s="76">
        <f>VLOOKUP(J32,Validación!K:N,4,0)</f>
        <v>4</v>
      </c>
      <c r="J32" s="76" t="s">
        <v>163</v>
      </c>
      <c r="K32" s="76" t="s">
        <v>68</v>
      </c>
      <c r="L32" s="76" t="str">
        <f t="shared" si="1"/>
        <v>N</v>
      </c>
    </row>
    <row r="33" spans="1:13" x14ac:dyDescent="0.25">
      <c r="A33" s="76" t="str">
        <f t="shared" si="0"/>
        <v>E314N</v>
      </c>
      <c r="B33" s="76" t="s">
        <v>45</v>
      </c>
      <c r="C33" s="76" t="str">
        <f>VLOOKUP(B33,Validación!G:I,3,0)</f>
        <v>E</v>
      </c>
      <c r="D33" s="122" t="s">
        <v>312</v>
      </c>
      <c r="E33" s="76">
        <f>VLOOKUP(Tabla3[[#This Row],[Actividad]],Validación!AA:AB,2,0)</f>
        <v>3</v>
      </c>
      <c r="F33" s="76" t="s">
        <v>185</v>
      </c>
      <c r="G33" s="76">
        <f>VLOOKUP(H33,Validación!W:Y,3,0)</f>
        <v>1</v>
      </c>
      <c r="H33" s="76" t="s">
        <v>152</v>
      </c>
      <c r="I33" s="76">
        <f>VLOOKUP(J33,Validación!K:N,4,0)</f>
        <v>4</v>
      </c>
      <c r="J33" s="76" t="s">
        <v>163</v>
      </c>
      <c r="K33" s="76" t="s">
        <v>68</v>
      </c>
      <c r="L33" s="76" t="str">
        <f t="shared" si="1"/>
        <v>N</v>
      </c>
    </row>
    <row r="34" spans="1:13" x14ac:dyDescent="0.25">
      <c r="A34" s="76" t="str">
        <f t="shared" si="0"/>
        <v>J314N</v>
      </c>
      <c r="B34" s="76" t="s">
        <v>30</v>
      </c>
      <c r="C34" s="76" t="str">
        <f>VLOOKUP(B34,Validación!G:I,3,0)</f>
        <v>J</v>
      </c>
      <c r="D34" s="122" t="s">
        <v>313</v>
      </c>
      <c r="E34" s="76">
        <f>VLOOKUP(Tabla3[[#This Row],[Actividad]],Validación!AA:AB,2,0)</f>
        <v>3</v>
      </c>
      <c r="F34" s="76" t="s">
        <v>185</v>
      </c>
      <c r="G34" s="76">
        <f>VLOOKUP(H34,Validación!W:Y,3,0)</f>
        <v>1</v>
      </c>
      <c r="H34" s="76" t="s">
        <v>152</v>
      </c>
      <c r="I34" s="76">
        <f>VLOOKUP(J34,Validación!K:N,4,0)</f>
        <v>4</v>
      </c>
      <c r="J34" s="76" t="s">
        <v>163</v>
      </c>
      <c r="K34" s="76" t="s">
        <v>68</v>
      </c>
      <c r="L34" s="76" t="str">
        <f t="shared" si="1"/>
        <v>N</v>
      </c>
    </row>
    <row r="35" spans="1:13" x14ac:dyDescent="0.25">
      <c r="A35" s="76" t="str">
        <f t="shared" si="0"/>
        <v>Q314N</v>
      </c>
      <c r="B35" s="76" t="s">
        <v>130</v>
      </c>
      <c r="C35" s="76" t="str">
        <f>VLOOKUP(B35,Validación!G:I,3,0)</f>
        <v>Q</v>
      </c>
      <c r="D35" s="122" t="s">
        <v>314</v>
      </c>
      <c r="E35" s="76">
        <f>VLOOKUP(Tabla3[[#This Row],[Actividad]],Validación!AA:AB,2,0)</f>
        <v>3</v>
      </c>
      <c r="F35" s="76" t="s">
        <v>185</v>
      </c>
      <c r="G35" s="76">
        <f>VLOOKUP(H35,Validación!W:Y,3,0)</f>
        <v>1</v>
      </c>
      <c r="H35" s="76" t="s">
        <v>152</v>
      </c>
      <c r="I35" s="76">
        <f>VLOOKUP(J35,Validación!K:N,4,0)</f>
        <v>4</v>
      </c>
      <c r="J35" s="76" t="s">
        <v>163</v>
      </c>
      <c r="K35" s="76" t="s">
        <v>68</v>
      </c>
      <c r="L35" s="76" t="str">
        <f t="shared" si="1"/>
        <v>N</v>
      </c>
    </row>
    <row r="36" spans="1:13" x14ac:dyDescent="0.25">
      <c r="A36" s="76" t="str">
        <f t="shared" si="0"/>
        <v>P314N</v>
      </c>
      <c r="B36" s="76" t="s">
        <v>50</v>
      </c>
      <c r="C36" s="76" t="str">
        <f>VLOOKUP(B36,Validación!G:I,3,0)</f>
        <v>P</v>
      </c>
      <c r="D36" s="122" t="s">
        <v>315</v>
      </c>
      <c r="E36" s="76">
        <f>VLOOKUP(Tabla3[[#This Row],[Actividad]],Validación!AA:AB,2,0)</f>
        <v>3</v>
      </c>
      <c r="F36" s="76" t="s">
        <v>185</v>
      </c>
      <c r="G36" s="76">
        <f>VLOOKUP(H36,Validación!W:Y,3,0)</f>
        <v>1</v>
      </c>
      <c r="H36" s="76" t="s">
        <v>152</v>
      </c>
      <c r="I36" s="76">
        <f>VLOOKUP(J36,Validación!K:N,4,0)</f>
        <v>4</v>
      </c>
      <c r="J36" s="76" t="s">
        <v>163</v>
      </c>
      <c r="K36" s="76" t="s">
        <v>68</v>
      </c>
      <c r="L36" s="76" t="str">
        <f t="shared" si="1"/>
        <v>N</v>
      </c>
    </row>
    <row r="37" spans="1:13" x14ac:dyDescent="0.25">
      <c r="A37" s="76" t="str">
        <f t="shared" si="0"/>
        <v>K314N</v>
      </c>
      <c r="B37" s="76" t="s">
        <v>31</v>
      </c>
      <c r="C37" s="76" t="str">
        <f>VLOOKUP(B37,Validación!G:I,3,0)</f>
        <v>K</v>
      </c>
      <c r="D37" s="122" t="s">
        <v>297</v>
      </c>
      <c r="E37" s="76">
        <f>VLOOKUP(Tabla3[[#This Row],[Actividad]],Validación!AA:AB,2,0)</f>
        <v>3</v>
      </c>
      <c r="F37" s="76" t="s">
        <v>185</v>
      </c>
      <c r="G37" s="76">
        <f>VLOOKUP(H37,Validación!W:Y,3,0)</f>
        <v>1</v>
      </c>
      <c r="H37" s="76" t="s">
        <v>152</v>
      </c>
      <c r="I37" s="76">
        <f>VLOOKUP(J37,Validación!K:N,4,0)</f>
        <v>4</v>
      </c>
      <c r="J37" s="76" t="s">
        <v>163</v>
      </c>
      <c r="K37" s="76" t="s">
        <v>68</v>
      </c>
      <c r="L37" s="76" t="str">
        <f t="shared" si="1"/>
        <v>N</v>
      </c>
    </row>
    <row r="38" spans="1:13" x14ac:dyDescent="0.25">
      <c r="A38" s="76" t="str">
        <f t="shared" si="0"/>
        <v>N314N</v>
      </c>
      <c r="B38" s="76" t="s">
        <v>49</v>
      </c>
      <c r="C38" s="76" t="str">
        <f>VLOOKUP(B38,Validación!G:I,3,0)</f>
        <v>N</v>
      </c>
      <c r="D38" s="122" t="s">
        <v>316</v>
      </c>
      <c r="E38" s="76">
        <f>VLOOKUP(Tabla3[[#This Row],[Actividad]],Validación!AA:AB,2,0)</f>
        <v>3</v>
      </c>
      <c r="F38" s="76" t="s">
        <v>185</v>
      </c>
      <c r="G38" s="76">
        <f>VLOOKUP(H38,Validación!W:Y,3,0)</f>
        <v>1</v>
      </c>
      <c r="H38" s="76" t="s">
        <v>152</v>
      </c>
      <c r="I38" s="76">
        <f>VLOOKUP(J38,Validación!K:N,4,0)</f>
        <v>4</v>
      </c>
      <c r="J38" s="76" t="s">
        <v>163</v>
      </c>
      <c r="K38" s="76" t="s">
        <v>68</v>
      </c>
      <c r="L38" s="76" t="str">
        <f t="shared" si="1"/>
        <v>N</v>
      </c>
    </row>
    <row r="39" spans="1:13" x14ac:dyDescent="0.25">
      <c r="A39" s="76" t="str">
        <f t="shared" si="0"/>
        <v>AA314N</v>
      </c>
      <c r="B39" s="76" t="s">
        <v>54</v>
      </c>
      <c r="C39" s="76" t="str">
        <f>VLOOKUP(B39,Validación!G:I,3,0)</f>
        <v>AA</v>
      </c>
      <c r="D39" s="122" t="s">
        <v>317</v>
      </c>
      <c r="E39" s="76">
        <f>VLOOKUP(Tabla3[[#This Row],[Actividad]],Validación!AA:AB,2,0)</f>
        <v>3</v>
      </c>
      <c r="F39" s="76" t="s">
        <v>185</v>
      </c>
      <c r="G39" s="76">
        <f>VLOOKUP(H39,Validación!W:Y,3,0)</f>
        <v>1</v>
      </c>
      <c r="H39" s="76" t="s">
        <v>152</v>
      </c>
      <c r="I39" s="76">
        <f>VLOOKUP(J39,Validación!K:N,4,0)</f>
        <v>4</v>
      </c>
      <c r="J39" s="76" t="s">
        <v>163</v>
      </c>
      <c r="K39" s="76" t="s">
        <v>68</v>
      </c>
      <c r="L39" s="76" t="str">
        <f t="shared" si="1"/>
        <v>N</v>
      </c>
    </row>
    <row r="40" spans="1:13" x14ac:dyDescent="0.25">
      <c r="A40" s="76" t="str">
        <f t="shared" si="0"/>
        <v>G314N</v>
      </c>
      <c r="B40" s="76" t="s">
        <v>427</v>
      </c>
      <c r="C40" s="76" t="str">
        <f>VLOOKUP(B40,Validación!G:I,3,0)</f>
        <v>G</v>
      </c>
      <c r="D40" s="122" t="s">
        <v>318</v>
      </c>
      <c r="E40" s="76">
        <f>VLOOKUP(Tabla3[[#This Row],[Actividad]],Validación!AA:AB,2,0)</f>
        <v>3</v>
      </c>
      <c r="F40" s="76" t="s">
        <v>185</v>
      </c>
      <c r="G40" s="76">
        <f>VLOOKUP(H40,Validación!W:Y,3,0)</f>
        <v>1</v>
      </c>
      <c r="H40" s="76" t="s">
        <v>152</v>
      </c>
      <c r="I40" s="76">
        <f>VLOOKUP(J40,Validación!K:N,4,0)</f>
        <v>4</v>
      </c>
      <c r="J40" s="76" t="s">
        <v>163</v>
      </c>
      <c r="K40" s="76" t="s">
        <v>68</v>
      </c>
      <c r="L40" s="76" t="str">
        <f t="shared" si="1"/>
        <v>N</v>
      </c>
      <c r="M40" s="90"/>
    </row>
    <row r="41" spans="1:13" x14ac:dyDescent="0.25">
      <c r="A41" s="76" t="str">
        <f t="shared" si="0"/>
        <v>D314N</v>
      </c>
      <c r="B41" s="76" t="s">
        <v>203</v>
      </c>
      <c r="C41" s="76" t="str">
        <f>VLOOKUP(B41,Validación!G:I,3,0)</f>
        <v>D</v>
      </c>
      <c r="D41" s="122">
        <v>122327</v>
      </c>
      <c r="E41" s="76">
        <f>VLOOKUP(Tabla3[[#This Row],[Actividad]],Validación!AA:AB,2,0)</f>
        <v>3</v>
      </c>
      <c r="F41" s="76" t="s">
        <v>185</v>
      </c>
      <c r="G41" s="76">
        <f>VLOOKUP(H41,Validación!W:Y,3,0)</f>
        <v>1</v>
      </c>
      <c r="H41" s="76" t="s">
        <v>152</v>
      </c>
      <c r="I41" s="76">
        <f>VLOOKUP(J41,Validación!K:N,4,0)</f>
        <v>4</v>
      </c>
      <c r="J41" s="76" t="s">
        <v>163</v>
      </c>
      <c r="K41" s="76" t="s">
        <v>68</v>
      </c>
      <c r="L41" s="76" t="str">
        <f t="shared" si="1"/>
        <v>N</v>
      </c>
    </row>
    <row r="42" spans="1:13" x14ac:dyDescent="0.25">
      <c r="A42" s="76" t="str">
        <f t="shared" si="0"/>
        <v>F314N</v>
      </c>
      <c r="B42" s="76" t="s">
        <v>426</v>
      </c>
      <c r="C42" s="76" t="str">
        <f>VLOOKUP(B42,Validación!G:I,3,0)</f>
        <v>F</v>
      </c>
      <c r="D42" s="122" t="s">
        <v>464</v>
      </c>
      <c r="E42" s="76">
        <f>VLOOKUP(Tabla3[[#This Row],[Actividad]],Validación!AA:AB,2,0)</f>
        <v>3</v>
      </c>
      <c r="F42" s="76" t="s">
        <v>185</v>
      </c>
      <c r="G42" s="76">
        <f>VLOOKUP(H42,Validación!W:Y,3,0)</f>
        <v>1</v>
      </c>
      <c r="H42" s="76" t="s">
        <v>152</v>
      </c>
      <c r="I42" s="76">
        <f>VLOOKUP(J42,Validación!K:N,4,0)</f>
        <v>4</v>
      </c>
      <c r="J42" s="76" t="s">
        <v>163</v>
      </c>
      <c r="K42" s="76" t="s">
        <v>68</v>
      </c>
      <c r="L42" s="76" t="str">
        <f t="shared" si="1"/>
        <v>N</v>
      </c>
    </row>
    <row r="43" spans="1:13" x14ac:dyDescent="0.25">
      <c r="A43" s="76" t="str">
        <f t="shared" si="0"/>
        <v>FF314N</v>
      </c>
      <c r="B43" s="76" t="s">
        <v>41</v>
      </c>
      <c r="C43" s="76" t="str">
        <f>VLOOKUP(B43,Validación!G:I,3,0)</f>
        <v>FF</v>
      </c>
      <c r="D43" s="122" t="s">
        <v>465</v>
      </c>
      <c r="E43" s="76">
        <f>VLOOKUP(Tabla3[[#This Row],[Actividad]],Validación!AA:AB,2,0)</f>
        <v>3</v>
      </c>
      <c r="F43" s="76" t="s">
        <v>185</v>
      </c>
      <c r="G43" s="76">
        <f>VLOOKUP(H43,Validación!W:Y,3,0)</f>
        <v>1</v>
      </c>
      <c r="H43" s="76" t="s">
        <v>152</v>
      </c>
      <c r="I43" s="76">
        <f>VLOOKUP(J43,Validación!K:N,4,0)</f>
        <v>4</v>
      </c>
      <c r="J43" s="76" t="s">
        <v>163</v>
      </c>
      <c r="K43" s="76" t="s">
        <v>68</v>
      </c>
      <c r="L43" s="76" t="str">
        <f t="shared" si="1"/>
        <v>N</v>
      </c>
    </row>
    <row r="44" spans="1:13" x14ac:dyDescent="0.25">
      <c r="A44" s="76" t="str">
        <f t="shared" si="0"/>
        <v>BB314N</v>
      </c>
      <c r="B44" s="76" t="s">
        <v>32</v>
      </c>
      <c r="C44" s="76" t="str">
        <f>VLOOKUP(B44,Validación!G:I,3,0)</f>
        <v>BB</v>
      </c>
      <c r="D44" s="122">
        <v>445</v>
      </c>
      <c r="E44" s="76">
        <f>VLOOKUP(Tabla3[[#This Row],[Actividad]],Validación!AA:AB,2,0)</f>
        <v>3</v>
      </c>
      <c r="F44" s="76" t="s">
        <v>185</v>
      </c>
      <c r="G44" s="76">
        <f>VLOOKUP(H44,Validación!W:Y,3,0)</f>
        <v>1</v>
      </c>
      <c r="H44" s="76" t="s">
        <v>152</v>
      </c>
      <c r="I44" s="76">
        <f>VLOOKUP(J44,Validación!K:N,4,0)</f>
        <v>4</v>
      </c>
      <c r="J44" s="76" t="s">
        <v>163</v>
      </c>
      <c r="K44" s="76" t="s">
        <v>68</v>
      </c>
      <c r="L44" s="76" t="str">
        <f t="shared" si="1"/>
        <v>N</v>
      </c>
    </row>
    <row r="45" spans="1:13" x14ac:dyDescent="0.25">
      <c r="A45" s="76" t="str">
        <f t="shared" si="0"/>
        <v>W314N</v>
      </c>
      <c r="B45" s="76" t="s">
        <v>132</v>
      </c>
      <c r="C45" s="76" t="str">
        <f>VLOOKUP(B45,Validación!G:I,3,0)</f>
        <v>W</v>
      </c>
      <c r="D45" s="122" t="s">
        <v>302</v>
      </c>
      <c r="E45" s="76">
        <f>VLOOKUP(Tabla3[[#This Row],[Actividad]],Validación!AA:AB,2,0)</f>
        <v>3</v>
      </c>
      <c r="F45" s="76" t="s">
        <v>185</v>
      </c>
      <c r="G45" s="76">
        <f>VLOOKUP(H45,Validación!W:Y,3,0)</f>
        <v>1</v>
      </c>
      <c r="H45" s="76" t="s">
        <v>152</v>
      </c>
      <c r="I45" s="76">
        <f>VLOOKUP(J45,Validación!K:N,4,0)</f>
        <v>4</v>
      </c>
      <c r="J45" s="76" t="s">
        <v>163</v>
      </c>
      <c r="K45" s="76" t="s">
        <v>68</v>
      </c>
      <c r="L45" s="76" t="str">
        <f t="shared" si="1"/>
        <v>N</v>
      </c>
    </row>
    <row r="46" spans="1:13" x14ac:dyDescent="0.25">
      <c r="A46" s="76" t="str">
        <f t="shared" si="0"/>
        <v>CC314N</v>
      </c>
      <c r="B46" s="76" t="s">
        <v>55</v>
      </c>
      <c r="C46" s="76" t="str">
        <f>VLOOKUP(B46,Validación!G:I,3,0)</f>
        <v>CC</v>
      </c>
      <c r="D46" s="122">
        <v>122295</v>
      </c>
      <c r="E46" s="76">
        <f>VLOOKUP(Tabla3[[#This Row],[Actividad]],Validación!AA:AB,2,0)</f>
        <v>3</v>
      </c>
      <c r="F46" s="76" t="s">
        <v>185</v>
      </c>
      <c r="G46" s="76">
        <f>VLOOKUP(H46,Validación!W:Y,3,0)</f>
        <v>1</v>
      </c>
      <c r="H46" s="76" t="s">
        <v>152</v>
      </c>
      <c r="I46" s="76">
        <f>VLOOKUP(J46,Validación!K:N,4,0)</f>
        <v>4</v>
      </c>
      <c r="J46" s="76" t="s">
        <v>163</v>
      </c>
      <c r="K46" s="76" t="s">
        <v>68</v>
      </c>
      <c r="L46" s="76" t="str">
        <f t="shared" si="1"/>
        <v>N</v>
      </c>
    </row>
    <row r="47" spans="1:13" x14ac:dyDescent="0.25">
      <c r="A47" s="76" t="str">
        <f t="shared" si="0"/>
        <v>U314N</v>
      </c>
      <c r="B47" s="76" t="s">
        <v>425</v>
      </c>
      <c r="C47" s="76" t="str">
        <f>VLOOKUP(B47,Validación!G:I,3,0)</f>
        <v>U</v>
      </c>
      <c r="D47" s="122">
        <v>122228</v>
      </c>
      <c r="E47" s="76">
        <f>VLOOKUP(Tabla3[[#This Row],[Actividad]],Validación!AA:AB,2,0)</f>
        <v>3</v>
      </c>
      <c r="F47" s="76" t="s">
        <v>185</v>
      </c>
      <c r="G47" s="76">
        <f>VLOOKUP(H47,Validación!W:Y,3,0)</f>
        <v>1</v>
      </c>
      <c r="H47" s="76" t="s">
        <v>152</v>
      </c>
      <c r="I47" s="76">
        <f>VLOOKUP(J47,Validación!K:N,4,0)</f>
        <v>4</v>
      </c>
      <c r="J47" s="76" t="s">
        <v>163</v>
      </c>
      <c r="K47" s="76" t="s">
        <v>68</v>
      </c>
      <c r="L47" s="76" t="str">
        <f t="shared" si="1"/>
        <v>N</v>
      </c>
    </row>
    <row r="48" spans="1:13" x14ac:dyDescent="0.25">
      <c r="A48" s="76" t="str">
        <f t="shared" si="0"/>
        <v>I314N</v>
      </c>
      <c r="B48" s="76" t="s">
        <v>47</v>
      </c>
      <c r="C48" s="76" t="str">
        <f>VLOOKUP(B48,Validación!G:I,3,0)</f>
        <v>I</v>
      </c>
      <c r="D48" s="122" t="s">
        <v>466</v>
      </c>
      <c r="E48" s="76">
        <f>VLOOKUP(Tabla3[[#This Row],[Actividad]],Validación!AA:AB,2,0)</f>
        <v>3</v>
      </c>
      <c r="F48" s="76" t="s">
        <v>185</v>
      </c>
      <c r="G48" s="76">
        <f>VLOOKUP(H48,Validación!W:Y,3,0)</f>
        <v>1</v>
      </c>
      <c r="H48" s="76" t="s">
        <v>152</v>
      </c>
      <c r="I48" s="76">
        <f>VLOOKUP(J48,Validación!K:N,4,0)</f>
        <v>4</v>
      </c>
      <c r="J48" s="76" t="s">
        <v>163</v>
      </c>
      <c r="K48" s="76" t="s">
        <v>68</v>
      </c>
      <c r="L48" s="76" t="str">
        <f t="shared" si="1"/>
        <v>N</v>
      </c>
    </row>
    <row r="49" spans="1:12" x14ac:dyDescent="0.25">
      <c r="A49" s="76" t="str">
        <f t="shared" si="0"/>
        <v>Y314N</v>
      </c>
      <c r="B49" s="76" t="s">
        <v>134</v>
      </c>
      <c r="C49" s="76" t="str">
        <f>VLOOKUP(B49,Validación!G:I,3,0)</f>
        <v>Y</v>
      </c>
      <c r="D49" s="122">
        <v>121693</v>
      </c>
      <c r="E49" s="76">
        <f>VLOOKUP(Tabla3[[#This Row],[Actividad]],Validación!AA:AB,2,0)</f>
        <v>3</v>
      </c>
      <c r="F49" s="76" t="s">
        <v>185</v>
      </c>
      <c r="G49" s="76">
        <f>VLOOKUP(H49,Validación!W:Y,3,0)</f>
        <v>1</v>
      </c>
      <c r="H49" s="76" t="s">
        <v>152</v>
      </c>
      <c r="I49" s="76">
        <f>VLOOKUP(J49,Validación!K:N,4,0)</f>
        <v>4</v>
      </c>
      <c r="J49" s="76" t="s">
        <v>163</v>
      </c>
      <c r="K49" s="76" t="s">
        <v>68</v>
      </c>
      <c r="L49" s="76" t="str">
        <f t="shared" si="1"/>
        <v>N</v>
      </c>
    </row>
    <row r="50" spans="1:12" x14ac:dyDescent="0.25">
      <c r="A50" s="76" t="str">
        <f t="shared" si="0"/>
        <v>R314N</v>
      </c>
      <c r="B50" s="76" t="s">
        <v>51</v>
      </c>
      <c r="C50" s="76" t="str">
        <f>VLOOKUP(B50,Validación!G:I,3,0)</f>
        <v>R</v>
      </c>
      <c r="D50" s="122">
        <v>109</v>
      </c>
      <c r="E50" s="76">
        <f>VLOOKUP(Tabla3[[#This Row],[Actividad]],Validación!AA:AB,2,0)</f>
        <v>3</v>
      </c>
      <c r="F50" s="76" t="s">
        <v>185</v>
      </c>
      <c r="G50" s="76">
        <f>VLOOKUP(H50,Validación!W:Y,3,0)</f>
        <v>1</v>
      </c>
      <c r="H50" s="76" t="s">
        <v>152</v>
      </c>
      <c r="I50" s="76">
        <f>VLOOKUP(J50,Validación!K:N,4,0)</f>
        <v>4</v>
      </c>
      <c r="J50" s="76" t="s">
        <v>163</v>
      </c>
      <c r="K50" s="76" t="s">
        <v>68</v>
      </c>
      <c r="L50" s="76" t="str">
        <f t="shared" si="1"/>
        <v>N</v>
      </c>
    </row>
    <row r="51" spans="1:12" x14ac:dyDescent="0.25">
      <c r="A51" s="76" t="str">
        <f t="shared" si="0"/>
        <v>HH314N</v>
      </c>
      <c r="B51" s="76" t="s">
        <v>122</v>
      </c>
      <c r="C51" s="76" t="str">
        <f>VLOOKUP(B51,Validación!G:I,3,0)</f>
        <v>HH</v>
      </c>
      <c r="D51" s="122" t="s">
        <v>467</v>
      </c>
      <c r="E51" s="76">
        <f>VLOOKUP(Tabla3[[#This Row],[Actividad]],Validación!AA:AB,2,0)</f>
        <v>3</v>
      </c>
      <c r="F51" s="76" t="s">
        <v>185</v>
      </c>
      <c r="G51" s="76">
        <f>VLOOKUP(H51,Validación!W:Y,3,0)</f>
        <v>1</v>
      </c>
      <c r="H51" s="76" t="s">
        <v>152</v>
      </c>
      <c r="I51" s="76">
        <f>VLOOKUP(J51,Validación!K:N,4,0)</f>
        <v>4</v>
      </c>
      <c r="J51" s="76" t="s">
        <v>163</v>
      </c>
      <c r="K51" s="76" t="s">
        <v>68</v>
      </c>
      <c r="L51" s="76" t="str">
        <f t="shared" si="1"/>
        <v>N</v>
      </c>
    </row>
    <row r="52" spans="1:12" x14ac:dyDescent="0.25">
      <c r="A52" s="76" t="str">
        <f t="shared" si="0"/>
        <v>L314N</v>
      </c>
      <c r="B52" s="76" t="s">
        <v>48</v>
      </c>
      <c r="C52" s="76" t="str">
        <f>VLOOKUP(B52,Validación!G:I,3,0)</f>
        <v>L</v>
      </c>
      <c r="D52" s="122" t="s">
        <v>461</v>
      </c>
      <c r="E52" s="76">
        <f>VLOOKUP(Tabla3[[#This Row],[Actividad]],Validación!AA:AB,2,0)</f>
        <v>3</v>
      </c>
      <c r="F52" s="76" t="s">
        <v>185</v>
      </c>
      <c r="G52" s="76">
        <f>VLOOKUP(H52,Validación!W:Y,3,0)</f>
        <v>1</v>
      </c>
      <c r="H52" s="76" t="s">
        <v>152</v>
      </c>
      <c r="I52" s="76">
        <f>VLOOKUP(J52,Validación!K:N,4,0)</f>
        <v>4</v>
      </c>
      <c r="J52" s="76" t="s">
        <v>163</v>
      </c>
      <c r="K52" s="76" t="s">
        <v>68</v>
      </c>
      <c r="L52" s="76" t="str">
        <f t="shared" si="1"/>
        <v>N</v>
      </c>
    </row>
    <row r="53" spans="1:12" x14ac:dyDescent="0.25">
      <c r="A53" s="76" t="str">
        <f t="shared" si="0"/>
        <v>A314N</v>
      </c>
      <c r="B53" s="76" t="s">
        <v>42</v>
      </c>
      <c r="C53" s="76" t="str">
        <f>VLOOKUP(B53,Validación!G:I,3,0)</f>
        <v>A</v>
      </c>
      <c r="D53" s="122" t="s">
        <v>468</v>
      </c>
      <c r="E53" s="76">
        <f>VLOOKUP(Tabla3[[#This Row],[Actividad]],Validación!AA:AB,2,0)</f>
        <v>3</v>
      </c>
      <c r="F53" s="76" t="s">
        <v>185</v>
      </c>
      <c r="G53" s="76">
        <f>VLOOKUP(H53,Validación!W:Y,3,0)</f>
        <v>1</v>
      </c>
      <c r="H53" s="76" t="s">
        <v>152</v>
      </c>
      <c r="I53" s="76">
        <f>VLOOKUP(J53,Validación!K:N,4,0)</f>
        <v>4</v>
      </c>
      <c r="J53" s="76" t="s">
        <v>163</v>
      </c>
      <c r="K53" s="76" t="s">
        <v>68</v>
      </c>
      <c r="L53" s="76" t="str">
        <f t="shared" si="1"/>
        <v>N</v>
      </c>
    </row>
    <row r="54" spans="1:12" x14ac:dyDescent="0.25">
      <c r="A54" s="76" t="str">
        <f t="shared" si="0"/>
        <v>X414N</v>
      </c>
      <c r="B54" s="76" t="s">
        <v>133</v>
      </c>
      <c r="C54" s="76" t="str">
        <f>VLOOKUP(B54,Validación!G:I,3,0)</f>
        <v>X</v>
      </c>
      <c r="D54" s="122">
        <v>122201</v>
      </c>
      <c r="E54" s="76">
        <f>VLOOKUP(Tabla3[[#This Row],[Actividad]],Validación!AA:AB,2,0)</f>
        <v>4</v>
      </c>
      <c r="F54" s="76" t="s">
        <v>186</v>
      </c>
      <c r="G54" s="76">
        <f>VLOOKUP(H54,Validación!W:Y,3,0)</f>
        <v>1</v>
      </c>
      <c r="H54" s="76" t="s">
        <v>152</v>
      </c>
      <c r="I54" s="76">
        <f>VLOOKUP(J54,Validación!K:N,4,0)</f>
        <v>4</v>
      </c>
      <c r="J54" s="76" t="s">
        <v>163</v>
      </c>
      <c r="K54" s="76" t="s">
        <v>68</v>
      </c>
      <c r="L54" s="76" t="str">
        <f t="shared" si="1"/>
        <v>N</v>
      </c>
    </row>
    <row r="55" spans="1:12" x14ac:dyDescent="0.25">
      <c r="A55" s="76" t="str">
        <f t="shared" si="0"/>
        <v>C414N</v>
      </c>
      <c r="B55" s="76" t="s">
        <v>44</v>
      </c>
      <c r="C55" s="76" t="str">
        <f>VLOOKUP(B55,Validación!G:I,3,0)</f>
        <v>C</v>
      </c>
      <c r="D55" s="122" t="s">
        <v>289</v>
      </c>
      <c r="E55" s="76">
        <f>VLOOKUP(Tabla3[[#This Row],[Actividad]],Validación!AA:AB,2,0)</f>
        <v>4</v>
      </c>
      <c r="F55" s="76" t="s">
        <v>186</v>
      </c>
      <c r="G55" s="76">
        <f>VLOOKUP(H55,Validación!W:Y,3,0)</f>
        <v>1</v>
      </c>
      <c r="H55" s="76" t="s">
        <v>152</v>
      </c>
      <c r="I55" s="76">
        <f>VLOOKUP(J55,Validación!K:N,4,0)</f>
        <v>4</v>
      </c>
      <c r="J55" s="76" t="s">
        <v>163</v>
      </c>
      <c r="K55" s="76" t="s">
        <v>68</v>
      </c>
      <c r="L55" s="76" t="str">
        <f t="shared" si="1"/>
        <v>N</v>
      </c>
    </row>
    <row r="56" spans="1:12" x14ac:dyDescent="0.25">
      <c r="A56" s="76" t="str">
        <f t="shared" si="0"/>
        <v>T414N</v>
      </c>
      <c r="B56" s="76" t="s">
        <v>52</v>
      </c>
      <c r="C56" s="76" t="str">
        <f>VLOOKUP(B56,Validación!G:I,3,0)</f>
        <v>T</v>
      </c>
      <c r="D56" s="122">
        <v>122202</v>
      </c>
      <c r="E56" s="76">
        <f>VLOOKUP(Tabla3[[#This Row],[Actividad]],Validación!AA:AB,2,0)</f>
        <v>4</v>
      </c>
      <c r="F56" s="76" t="s">
        <v>186</v>
      </c>
      <c r="G56" s="76">
        <f>VLOOKUP(H56,Validación!W:Y,3,0)</f>
        <v>1</v>
      </c>
      <c r="H56" s="76" t="s">
        <v>152</v>
      </c>
      <c r="I56" s="76">
        <f>VLOOKUP(J56,Validación!K:N,4,0)</f>
        <v>4</v>
      </c>
      <c r="J56" s="76" t="s">
        <v>163</v>
      </c>
      <c r="K56" s="76" t="s">
        <v>68</v>
      </c>
      <c r="L56" s="76" t="str">
        <f t="shared" si="1"/>
        <v>N</v>
      </c>
    </row>
    <row r="57" spans="1:12" x14ac:dyDescent="0.25">
      <c r="A57" s="76" t="str">
        <f t="shared" si="0"/>
        <v>EE414N</v>
      </c>
      <c r="B57" s="76" t="s">
        <v>33</v>
      </c>
      <c r="C57" s="76" t="str">
        <f>VLOOKUP(B57,Validación!G:I,3,0)</f>
        <v>EE</v>
      </c>
      <c r="D57" s="122" t="s">
        <v>290</v>
      </c>
      <c r="E57" s="76">
        <f>VLOOKUP(Tabla3[[#This Row],[Actividad]],Validación!AA:AB,2,0)</f>
        <v>4</v>
      </c>
      <c r="F57" s="76" t="s">
        <v>186</v>
      </c>
      <c r="G57" s="76">
        <f>VLOOKUP(H57,Validación!W:Y,3,0)</f>
        <v>1</v>
      </c>
      <c r="H57" s="76" t="s">
        <v>152</v>
      </c>
      <c r="I57" s="76">
        <f>VLOOKUP(J57,Validación!K:N,4,0)</f>
        <v>4</v>
      </c>
      <c r="J57" s="76" t="s">
        <v>163</v>
      </c>
      <c r="K57" s="76" t="s">
        <v>68</v>
      </c>
      <c r="L57" s="76" t="str">
        <f t="shared" si="1"/>
        <v>N</v>
      </c>
    </row>
    <row r="58" spans="1:12" x14ac:dyDescent="0.25">
      <c r="A58" s="76" t="str">
        <f t="shared" si="0"/>
        <v>E414N</v>
      </c>
      <c r="B58" s="76" t="s">
        <v>45</v>
      </c>
      <c r="C58" s="76" t="str">
        <f>VLOOKUP(B58,Validación!G:I,3,0)</f>
        <v>E</v>
      </c>
      <c r="D58" s="122" t="s">
        <v>180</v>
      </c>
      <c r="E58" s="76">
        <f>VLOOKUP(Tabla3[[#This Row],[Actividad]],Validación!AA:AB,2,0)</f>
        <v>4</v>
      </c>
      <c r="F58" s="76" t="s">
        <v>186</v>
      </c>
      <c r="G58" s="76">
        <f>VLOOKUP(H58,Validación!W:Y,3,0)</f>
        <v>1</v>
      </c>
      <c r="H58" s="76" t="s">
        <v>152</v>
      </c>
      <c r="I58" s="76">
        <f>VLOOKUP(J58,Validación!K:N,4,0)</f>
        <v>4</v>
      </c>
      <c r="J58" s="76" t="s">
        <v>163</v>
      </c>
      <c r="K58" s="76" t="s">
        <v>68</v>
      </c>
      <c r="L58" s="76" t="str">
        <f t="shared" si="1"/>
        <v>N</v>
      </c>
    </row>
    <row r="59" spans="1:12" x14ac:dyDescent="0.25">
      <c r="A59" s="76" t="str">
        <f t="shared" si="0"/>
        <v>J414N</v>
      </c>
      <c r="B59" s="76" t="s">
        <v>30</v>
      </c>
      <c r="C59" s="76" t="str">
        <f>VLOOKUP(B59,Validación!G:I,3,0)</f>
        <v>J</v>
      </c>
      <c r="D59" s="122" t="s">
        <v>292</v>
      </c>
      <c r="E59" s="76">
        <f>VLOOKUP(Tabla3[[#This Row],[Actividad]],Validación!AA:AB,2,0)</f>
        <v>4</v>
      </c>
      <c r="F59" s="76" t="s">
        <v>186</v>
      </c>
      <c r="G59" s="76">
        <f>VLOOKUP(H59,Validación!W:Y,3,0)</f>
        <v>1</v>
      </c>
      <c r="H59" s="76" t="s">
        <v>152</v>
      </c>
      <c r="I59" s="76">
        <f>VLOOKUP(J59,Validación!K:N,4,0)</f>
        <v>4</v>
      </c>
      <c r="J59" s="76" t="s">
        <v>163</v>
      </c>
      <c r="K59" s="76" t="s">
        <v>68</v>
      </c>
      <c r="L59" s="76" t="str">
        <f t="shared" si="1"/>
        <v>N</v>
      </c>
    </row>
    <row r="60" spans="1:12" x14ac:dyDescent="0.25">
      <c r="A60" s="76" t="str">
        <f t="shared" si="0"/>
        <v>H414N</v>
      </c>
      <c r="B60" s="76" t="s">
        <v>46</v>
      </c>
      <c r="C60" s="76" t="str">
        <f>VLOOKUP(B60,Validación!G:I,3,0)</f>
        <v>H</v>
      </c>
      <c r="D60" s="122" t="s">
        <v>115</v>
      </c>
      <c r="E60" s="76">
        <f>VLOOKUP(Tabla3[[#This Row],[Actividad]],Validación!AA:AB,2,0)</f>
        <v>4</v>
      </c>
      <c r="F60" s="76" t="s">
        <v>186</v>
      </c>
      <c r="G60" s="76">
        <f>VLOOKUP(H60,Validación!W:Y,3,0)</f>
        <v>1</v>
      </c>
      <c r="H60" s="76" t="s">
        <v>152</v>
      </c>
      <c r="I60" s="76">
        <f>VLOOKUP(J60,Validación!K:N,4,0)</f>
        <v>4</v>
      </c>
      <c r="J60" s="76" t="s">
        <v>163</v>
      </c>
      <c r="K60" s="76" t="s">
        <v>68</v>
      </c>
      <c r="L60" s="76" t="str">
        <f t="shared" si="1"/>
        <v>N</v>
      </c>
    </row>
    <row r="61" spans="1:12" x14ac:dyDescent="0.25">
      <c r="A61" s="76" t="str">
        <f t="shared" si="0"/>
        <v>Q414N</v>
      </c>
      <c r="B61" s="76" t="s">
        <v>130</v>
      </c>
      <c r="C61" s="76" t="str">
        <f>VLOOKUP(B61,Validación!G:I,3,0)</f>
        <v>Q</v>
      </c>
      <c r="D61" s="122" t="s">
        <v>293</v>
      </c>
      <c r="E61" s="76">
        <f>VLOOKUP(Tabla3[[#This Row],[Actividad]],Validación!AA:AB,2,0)</f>
        <v>4</v>
      </c>
      <c r="F61" s="76" t="s">
        <v>186</v>
      </c>
      <c r="G61" s="76">
        <f>VLOOKUP(H61,Validación!W:Y,3,0)</f>
        <v>1</v>
      </c>
      <c r="H61" s="76" t="s">
        <v>152</v>
      </c>
      <c r="I61" s="76">
        <f>VLOOKUP(J61,Validación!K:N,4,0)</f>
        <v>4</v>
      </c>
      <c r="J61" s="76" t="s">
        <v>163</v>
      </c>
      <c r="K61" s="76" t="s">
        <v>68</v>
      </c>
      <c r="L61" s="76" t="str">
        <f t="shared" si="1"/>
        <v>N</v>
      </c>
    </row>
    <row r="62" spans="1:12" x14ac:dyDescent="0.25">
      <c r="A62" s="76" t="str">
        <f t="shared" si="0"/>
        <v>P414N</v>
      </c>
      <c r="B62" s="76" t="s">
        <v>50</v>
      </c>
      <c r="C62" s="76" t="str">
        <f>VLOOKUP(B62,Validación!G:I,3,0)</f>
        <v>P</v>
      </c>
      <c r="D62" s="122" t="s">
        <v>295</v>
      </c>
      <c r="E62" s="76">
        <f>VLOOKUP(Tabla3[[#This Row],[Actividad]],Validación!AA:AB,2,0)</f>
        <v>4</v>
      </c>
      <c r="F62" s="76" t="s">
        <v>186</v>
      </c>
      <c r="G62" s="76">
        <f>VLOOKUP(H62,Validación!W:Y,3,0)</f>
        <v>1</v>
      </c>
      <c r="H62" s="76" t="s">
        <v>152</v>
      </c>
      <c r="I62" s="76">
        <f>VLOOKUP(J62,Validación!K:N,4,0)</f>
        <v>4</v>
      </c>
      <c r="J62" s="76" t="s">
        <v>163</v>
      </c>
      <c r="K62" s="76" t="s">
        <v>68</v>
      </c>
      <c r="L62" s="76" t="str">
        <f t="shared" si="1"/>
        <v>N</v>
      </c>
    </row>
    <row r="63" spans="1:12" x14ac:dyDescent="0.25">
      <c r="A63" s="76" t="str">
        <f t="shared" si="0"/>
        <v>K414N</v>
      </c>
      <c r="B63" s="76" t="s">
        <v>31</v>
      </c>
      <c r="C63" s="76" t="str">
        <f>VLOOKUP(B63,Validación!G:I,3,0)</f>
        <v>K</v>
      </c>
      <c r="D63" s="122" t="s">
        <v>297</v>
      </c>
      <c r="E63" s="76">
        <f>VLOOKUP(Tabla3[[#This Row],[Actividad]],Validación!AA:AB,2,0)</f>
        <v>4</v>
      </c>
      <c r="F63" s="76" t="s">
        <v>186</v>
      </c>
      <c r="G63" s="76">
        <f>VLOOKUP(H63,Validación!W:Y,3,0)</f>
        <v>1</v>
      </c>
      <c r="H63" s="76" t="s">
        <v>152</v>
      </c>
      <c r="I63" s="76">
        <f>VLOOKUP(J63,Validación!K:N,4,0)</f>
        <v>4</v>
      </c>
      <c r="J63" s="76" t="s">
        <v>163</v>
      </c>
      <c r="K63" s="76" t="s">
        <v>68</v>
      </c>
      <c r="L63" s="76" t="str">
        <f t="shared" si="1"/>
        <v>N</v>
      </c>
    </row>
    <row r="64" spans="1:12" x14ac:dyDescent="0.25">
      <c r="A64" s="76" t="str">
        <f t="shared" si="0"/>
        <v>N414N</v>
      </c>
      <c r="B64" s="76" t="s">
        <v>49</v>
      </c>
      <c r="C64" s="76" t="str">
        <f>VLOOKUP(B64,Validación!G:I,3,0)</f>
        <v>N</v>
      </c>
      <c r="D64" s="122" t="s">
        <v>298</v>
      </c>
      <c r="E64" s="76">
        <f>VLOOKUP(Tabla3[[#This Row],[Actividad]],Validación!AA:AB,2,0)</f>
        <v>4</v>
      </c>
      <c r="F64" s="76" t="s">
        <v>186</v>
      </c>
      <c r="G64" s="76">
        <f>VLOOKUP(H64,Validación!W:Y,3,0)</f>
        <v>1</v>
      </c>
      <c r="H64" s="76" t="s">
        <v>152</v>
      </c>
      <c r="I64" s="76">
        <f>VLOOKUP(J64,Validación!K:N,4,0)</f>
        <v>4</v>
      </c>
      <c r="J64" s="76" t="s">
        <v>163</v>
      </c>
      <c r="K64" s="76" t="s">
        <v>68</v>
      </c>
      <c r="L64" s="76" t="str">
        <f t="shared" si="1"/>
        <v>N</v>
      </c>
    </row>
    <row r="65" spans="1:12" x14ac:dyDescent="0.25">
      <c r="A65" s="76" t="str">
        <f t="shared" si="0"/>
        <v>AA414N</v>
      </c>
      <c r="B65" s="76" t="s">
        <v>54</v>
      </c>
      <c r="C65" s="76" t="str">
        <f>VLOOKUP(B65,Validación!G:I,3,0)</f>
        <v>AA</v>
      </c>
      <c r="D65" s="122" t="s">
        <v>118</v>
      </c>
      <c r="E65" s="76">
        <f>VLOOKUP(Tabla3[[#This Row],[Actividad]],Validación!AA:AB,2,0)</f>
        <v>4</v>
      </c>
      <c r="F65" s="76" t="s">
        <v>186</v>
      </c>
      <c r="G65" s="76">
        <f>VLOOKUP(H65,Validación!W:Y,3,0)</f>
        <v>1</v>
      </c>
      <c r="H65" s="76" t="s">
        <v>152</v>
      </c>
      <c r="I65" s="76">
        <f>VLOOKUP(J65,Validación!K:N,4,0)</f>
        <v>4</v>
      </c>
      <c r="J65" s="76" t="s">
        <v>163</v>
      </c>
      <c r="K65" s="76" t="s">
        <v>68</v>
      </c>
      <c r="L65" s="76" t="str">
        <f t="shared" si="1"/>
        <v>N</v>
      </c>
    </row>
    <row r="66" spans="1:12" x14ac:dyDescent="0.25">
      <c r="A66" s="76" t="str">
        <f t="shared" ref="A66:A129" si="2">CONCATENATE(C66,E66,G66,I66,L66,)</f>
        <v>G414N</v>
      </c>
      <c r="B66" s="76" t="s">
        <v>427</v>
      </c>
      <c r="C66" s="76" t="str">
        <f>VLOOKUP(B66,Validación!G:I,3,0)</f>
        <v>G</v>
      </c>
      <c r="D66" s="122" t="s">
        <v>299</v>
      </c>
      <c r="E66" s="76">
        <f>VLOOKUP(Tabla3[[#This Row],[Actividad]],Validación!AA:AB,2,0)</f>
        <v>4</v>
      </c>
      <c r="F66" s="76" t="s">
        <v>186</v>
      </c>
      <c r="G66" s="76">
        <f>VLOOKUP(H66,Validación!W:Y,3,0)</f>
        <v>1</v>
      </c>
      <c r="H66" s="76" t="s">
        <v>152</v>
      </c>
      <c r="I66" s="76">
        <f>VLOOKUP(J66,Validación!K:N,4,0)</f>
        <v>4</v>
      </c>
      <c r="J66" s="76" t="s">
        <v>163</v>
      </c>
      <c r="K66" s="76" t="s">
        <v>68</v>
      </c>
      <c r="L66" s="76" t="str">
        <f t="shared" ref="L66:L129" si="3">VLOOKUP(K66,O:P,2,0)</f>
        <v>N</v>
      </c>
    </row>
    <row r="67" spans="1:12" x14ac:dyDescent="0.25">
      <c r="A67" s="76" t="str">
        <f t="shared" si="2"/>
        <v>D414N</v>
      </c>
      <c r="B67" s="76" t="s">
        <v>203</v>
      </c>
      <c r="C67" s="76" t="str">
        <f>VLOOKUP(B67,Validación!G:I,3,0)</f>
        <v>D</v>
      </c>
      <c r="D67" s="122">
        <v>122327</v>
      </c>
      <c r="E67" s="76">
        <f>VLOOKUP(Tabla3[[#This Row],[Actividad]],Validación!AA:AB,2,0)</f>
        <v>4</v>
      </c>
      <c r="F67" s="76" t="s">
        <v>186</v>
      </c>
      <c r="G67" s="76">
        <f>VLOOKUP(H67,Validación!W:Y,3,0)</f>
        <v>1</v>
      </c>
      <c r="H67" s="76" t="s">
        <v>152</v>
      </c>
      <c r="I67" s="76">
        <f>VLOOKUP(J67,Validación!K:N,4,0)</f>
        <v>4</v>
      </c>
      <c r="J67" s="76" t="s">
        <v>163</v>
      </c>
      <c r="K67" s="76" t="s">
        <v>68</v>
      </c>
      <c r="L67" s="76" t="str">
        <f t="shared" si="3"/>
        <v>N</v>
      </c>
    </row>
    <row r="68" spans="1:12" x14ac:dyDescent="0.25">
      <c r="A68" s="76" t="str">
        <f t="shared" si="2"/>
        <v>F414N</v>
      </c>
      <c r="B68" s="76" t="s">
        <v>426</v>
      </c>
      <c r="C68" s="76" t="str">
        <f>VLOOKUP(B68,Validación!G:I,3,0)</f>
        <v>F</v>
      </c>
      <c r="D68" s="122" t="s">
        <v>456</v>
      </c>
      <c r="E68" s="76">
        <f>VLOOKUP(Tabla3[[#This Row],[Actividad]],Validación!AA:AB,2,0)</f>
        <v>4</v>
      </c>
      <c r="F68" s="76" t="s">
        <v>186</v>
      </c>
      <c r="G68" s="76">
        <f>VLOOKUP(H68,Validación!W:Y,3,0)</f>
        <v>1</v>
      </c>
      <c r="H68" s="76" t="s">
        <v>152</v>
      </c>
      <c r="I68" s="76">
        <f>VLOOKUP(J68,Validación!K:N,4,0)</f>
        <v>4</v>
      </c>
      <c r="J68" s="76" t="s">
        <v>163</v>
      </c>
      <c r="K68" s="76" t="s">
        <v>68</v>
      </c>
      <c r="L68" s="76" t="str">
        <f t="shared" si="3"/>
        <v>N</v>
      </c>
    </row>
    <row r="69" spans="1:12" x14ac:dyDescent="0.25">
      <c r="A69" s="76" t="str">
        <f t="shared" si="2"/>
        <v>FF414N</v>
      </c>
      <c r="B69" s="76" t="s">
        <v>41</v>
      </c>
      <c r="C69" s="76" t="str">
        <f>VLOOKUP(B69,Validación!G:I,3,0)</f>
        <v>FF</v>
      </c>
      <c r="D69" s="122" t="s">
        <v>301</v>
      </c>
      <c r="E69" s="76">
        <f>VLOOKUP(Tabla3[[#This Row],[Actividad]],Validación!AA:AB,2,0)</f>
        <v>4</v>
      </c>
      <c r="F69" s="76" t="s">
        <v>186</v>
      </c>
      <c r="G69" s="76">
        <f>VLOOKUP(H69,Validación!W:Y,3,0)</f>
        <v>1</v>
      </c>
      <c r="H69" s="76" t="s">
        <v>152</v>
      </c>
      <c r="I69" s="76">
        <f>VLOOKUP(J69,Validación!K:N,4,0)</f>
        <v>4</v>
      </c>
      <c r="J69" s="76" t="s">
        <v>163</v>
      </c>
      <c r="K69" s="76" t="s">
        <v>68</v>
      </c>
      <c r="L69" s="76" t="str">
        <f t="shared" si="3"/>
        <v>N</v>
      </c>
    </row>
    <row r="70" spans="1:12" x14ac:dyDescent="0.25">
      <c r="A70" s="76" t="str">
        <f t="shared" si="2"/>
        <v>BB414N</v>
      </c>
      <c r="B70" s="76" t="s">
        <v>32</v>
      </c>
      <c r="C70" s="76" t="str">
        <f>VLOOKUP(B70,Validación!G:I,3,0)</f>
        <v>BB</v>
      </c>
      <c r="D70" s="122" t="s">
        <v>457</v>
      </c>
      <c r="E70" s="76">
        <f>VLOOKUP(Tabla3[[#This Row],[Actividad]],Validación!AA:AB,2,0)</f>
        <v>4</v>
      </c>
      <c r="F70" s="76" t="s">
        <v>186</v>
      </c>
      <c r="G70" s="76">
        <f>VLOOKUP(H70,Validación!W:Y,3,0)</f>
        <v>1</v>
      </c>
      <c r="H70" s="76" t="s">
        <v>152</v>
      </c>
      <c r="I70" s="76">
        <f>VLOOKUP(J70,Validación!K:N,4,0)</f>
        <v>4</v>
      </c>
      <c r="J70" s="76" t="s">
        <v>163</v>
      </c>
      <c r="K70" s="76" t="s">
        <v>68</v>
      </c>
      <c r="L70" s="76" t="str">
        <f t="shared" si="3"/>
        <v>N</v>
      </c>
    </row>
    <row r="71" spans="1:12" x14ac:dyDescent="0.25">
      <c r="A71" s="76" t="str">
        <f t="shared" si="2"/>
        <v>W414N</v>
      </c>
      <c r="B71" s="76" t="s">
        <v>132</v>
      </c>
      <c r="C71" s="76" t="str">
        <f>VLOOKUP(B71,Validación!G:I,3,0)</f>
        <v>W</v>
      </c>
      <c r="D71" s="122" t="s">
        <v>302</v>
      </c>
      <c r="E71" s="76">
        <f>VLOOKUP(Tabla3[[#This Row],[Actividad]],Validación!AA:AB,2,0)</f>
        <v>4</v>
      </c>
      <c r="F71" s="76" t="s">
        <v>186</v>
      </c>
      <c r="G71" s="76">
        <f>VLOOKUP(H71,Validación!W:Y,3,0)</f>
        <v>1</v>
      </c>
      <c r="H71" s="76" t="s">
        <v>152</v>
      </c>
      <c r="I71" s="76">
        <f>VLOOKUP(J71,Validación!K:N,4,0)</f>
        <v>4</v>
      </c>
      <c r="J71" s="76" t="s">
        <v>163</v>
      </c>
      <c r="K71" s="76" t="s">
        <v>68</v>
      </c>
      <c r="L71" s="76" t="str">
        <f t="shared" si="3"/>
        <v>N</v>
      </c>
    </row>
    <row r="72" spans="1:12" x14ac:dyDescent="0.25">
      <c r="A72" s="76" t="str">
        <f t="shared" si="2"/>
        <v>CC414N</v>
      </c>
      <c r="B72" s="76" t="s">
        <v>55</v>
      </c>
      <c r="C72" s="76" t="str">
        <f>VLOOKUP(B72,Validación!G:I,3,0)</f>
        <v>CC</v>
      </c>
      <c r="D72" s="122" t="s">
        <v>303</v>
      </c>
      <c r="E72" s="76">
        <f>VLOOKUP(Tabla3[[#This Row],[Actividad]],Validación!AA:AB,2,0)</f>
        <v>4</v>
      </c>
      <c r="F72" s="76" t="s">
        <v>186</v>
      </c>
      <c r="G72" s="76">
        <f>VLOOKUP(H72,Validación!W:Y,3,0)</f>
        <v>1</v>
      </c>
      <c r="H72" s="76" t="s">
        <v>152</v>
      </c>
      <c r="I72" s="76">
        <f>VLOOKUP(J72,Validación!K:N,4,0)</f>
        <v>4</v>
      </c>
      <c r="J72" s="76" t="s">
        <v>163</v>
      </c>
      <c r="K72" s="76" t="s">
        <v>68</v>
      </c>
      <c r="L72" s="76" t="str">
        <f t="shared" si="3"/>
        <v>N</v>
      </c>
    </row>
    <row r="73" spans="1:12" x14ac:dyDescent="0.25">
      <c r="A73" s="76" t="str">
        <f t="shared" si="2"/>
        <v>U414N</v>
      </c>
      <c r="B73" s="76" t="s">
        <v>425</v>
      </c>
      <c r="C73" s="76" t="str">
        <f>VLOOKUP(B73,Validación!G:I,3,0)</f>
        <v>U</v>
      </c>
      <c r="D73" s="122" t="s">
        <v>458</v>
      </c>
      <c r="E73" s="76">
        <f>VLOOKUP(Tabla3[[#This Row],[Actividad]],Validación!AA:AB,2,0)</f>
        <v>4</v>
      </c>
      <c r="F73" s="76" t="s">
        <v>186</v>
      </c>
      <c r="G73" s="76">
        <f>VLOOKUP(H73,Validación!W:Y,3,0)</f>
        <v>1</v>
      </c>
      <c r="H73" s="76" t="s">
        <v>152</v>
      </c>
      <c r="I73" s="76">
        <f>VLOOKUP(J73,Validación!K:N,4,0)</f>
        <v>4</v>
      </c>
      <c r="J73" s="76" t="s">
        <v>163</v>
      </c>
      <c r="K73" s="76" t="s">
        <v>68</v>
      </c>
      <c r="L73" s="76" t="str">
        <f t="shared" si="3"/>
        <v>N</v>
      </c>
    </row>
    <row r="74" spans="1:12" x14ac:dyDescent="0.25">
      <c r="A74" s="76" t="str">
        <f t="shared" si="2"/>
        <v>I414N</v>
      </c>
      <c r="B74" s="76" t="s">
        <v>47</v>
      </c>
      <c r="C74" s="76" t="str">
        <f>VLOOKUP(B74,Validación!G:I,3,0)</f>
        <v>I</v>
      </c>
      <c r="D74" s="122" t="s">
        <v>459</v>
      </c>
      <c r="E74" s="76">
        <f>VLOOKUP(Tabla3[[#This Row],[Actividad]],Validación!AA:AB,2,0)</f>
        <v>4</v>
      </c>
      <c r="F74" s="76" t="s">
        <v>186</v>
      </c>
      <c r="G74" s="76">
        <f>VLOOKUP(H74,Validación!W:Y,3,0)</f>
        <v>1</v>
      </c>
      <c r="H74" s="76" t="s">
        <v>152</v>
      </c>
      <c r="I74" s="76">
        <f>VLOOKUP(J74,Validación!K:N,4,0)</f>
        <v>4</v>
      </c>
      <c r="J74" s="76" t="s">
        <v>163</v>
      </c>
      <c r="K74" s="76" t="s">
        <v>68</v>
      </c>
      <c r="L74" s="76" t="str">
        <f t="shared" si="3"/>
        <v>N</v>
      </c>
    </row>
    <row r="75" spans="1:12" x14ac:dyDescent="0.25">
      <c r="A75" s="76" t="str">
        <f t="shared" si="2"/>
        <v>Y414N</v>
      </c>
      <c r="B75" s="76" t="s">
        <v>134</v>
      </c>
      <c r="C75" s="76" t="str">
        <f>VLOOKUP(B75,Validación!G:I,3,0)</f>
        <v>Y</v>
      </c>
      <c r="D75" s="122" t="s">
        <v>306</v>
      </c>
      <c r="E75" s="76">
        <f>VLOOKUP(Tabla3[[#This Row],[Actividad]],Validación!AA:AB,2,0)</f>
        <v>4</v>
      </c>
      <c r="F75" s="76" t="s">
        <v>186</v>
      </c>
      <c r="G75" s="76">
        <f>VLOOKUP(H75,Validación!W:Y,3,0)</f>
        <v>1</v>
      </c>
      <c r="H75" s="76" t="s">
        <v>152</v>
      </c>
      <c r="I75" s="76">
        <f>VLOOKUP(J75,Validación!K:N,4,0)</f>
        <v>4</v>
      </c>
      <c r="J75" s="76" t="s">
        <v>163</v>
      </c>
      <c r="K75" s="76" t="s">
        <v>68</v>
      </c>
      <c r="L75" s="76" t="str">
        <f t="shared" si="3"/>
        <v>N</v>
      </c>
    </row>
    <row r="76" spans="1:12" x14ac:dyDescent="0.25">
      <c r="A76" s="76" t="str">
        <f t="shared" si="2"/>
        <v>R414N</v>
      </c>
      <c r="B76" s="76" t="s">
        <v>51</v>
      </c>
      <c r="C76" s="76" t="str">
        <f>VLOOKUP(B76,Validación!G:I,3,0)</f>
        <v>R</v>
      </c>
      <c r="D76" s="122">
        <v>109</v>
      </c>
      <c r="E76" s="76">
        <f>VLOOKUP(Tabla3[[#This Row],[Actividad]],Validación!AA:AB,2,0)</f>
        <v>4</v>
      </c>
      <c r="F76" s="76" t="s">
        <v>186</v>
      </c>
      <c r="G76" s="76">
        <f>VLOOKUP(H76,Validación!W:Y,3,0)</f>
        <v>1</v>
      </c>
      <c r="H76" s="76" t="s">
        <v>152</v>
      </c>
      <c r="I76" s="76">
        <f>VLOOKUP(J76,Validación!K:N,4,0)</f>
        <v>4</v>
      </c>
      <c r="J76" s="76" t="s">
        <v>163</v>
      </c>
      <c r="K76" s="76" t="s">
        <v>68</v>
      </c>
      <c r="L76" s="76" t="str">
        <f t="shared" si="3"/>
        <v>N</v>
      </c>
    </row>
    <row r="77" spans="1:12" x14ac:dyDescent="0.25">
      <c r="A77" s="76" t="str">
        <f t="shared" si="2"/>
        <v>HH414N</v>
      </c>
      <c r="B77" s="76" t="s">
        <v>122</v>
      </c>
      <c r="C77" s="76" t="str">
        <f>VLOOKUP(B77,Validación!G:I,3,0)</f>
        <v>HH</v>
      </c>
      <c r="D77" s="122" t="s">
        <v>460</v>
      </c>
      <c r="E77" s="76">
        <f>VLOOKUP(Tabla3[[#This Row],[Actividad]],Validación!AA:AB,2,0)</f>
        <v>4</v>
      </c>
      <c r="F77" s="76" t="s">
        <v>186</v>
      </c>
      <c r="G77" s="76">
        <f>VLOOKUP(H77,Validación!W:Y,3,0)</f>
        <v>1</v>
      </c>
      <c r="H77" s="76" t="s">
        <v>152</v>
      </c>
      <c r="I77" s="76">
        <f>VLOOKUP(J77,Validación!K:N,4,0)</f>
        <v>4</v>
      </c>
      <c r="J77" s="76" t="s">
        <v>163</v>
      </c>
      <c r="K77" s="76" t="s">
        <v>68</v>
      </c>
      <c r="L77" s="76" t="str">
        <f t="shared" si="3"/>
        <v>N</v>
      </c>
    </row>
    <row r="78" spans="1:12" x14ac:dyDescent="0.25">
      <c r="A78" s="76" t="str">
        <f t="shared" si="2"/>
        <v>II414N</v>
      </c>
      <c r="B78" s="173" t="s">
        <v>423</v>
      </c>
      <c r="C78" s="76" t="str">
        <f>VLOOKUP(B78,Validación!G:I,3,0)</f>
        <v>II</v>
      </c>
      <c r="D78" s="122" t="s">
        <v>309</v>
      </c>
      <c r="E78" s="76">
        <f>VLOOKUP(Tabla3[[#This Row],[Actividad]],Validación!AA:AB,2,0)</f>
        <v>4</v>
      </c>
      <c r="F78" s="76" t="s">
        <v>186</v>
      </c>
      <c r="G78" s="76">
        <f>VLOOKUP(H78,Validación!W:Y,3,0)</f>
        <v>1</v>
      </c>
      <c r="H78" s="76" t="s">
        <v>152</v>
      </c>
      <c r="I78" s="76">
        <f>VLOOKUP(J78,Validación!K:N,4,0)</f>
        <v>4</v>
      </c>
      <c r="J78" s="76" t="s">
        <v>163</v>
      </c>
      <c r="K78" s="76" t="s">
        <v>68</v>
      </c>
      <c r="L78" s="76" t="str">
        <f t="shared" si="3"/>
        <v>N</v>
      </c>
    </row>
    <row r="79" spans="1:12" x14ac:dyDescent="0.25">
      <c r="A79" s="76" t="str">
        <f t="shared" si="2"/>
        <v>L414N</v>
      </c>
      <c r="B79" s="76" t="s">
        <v>48</v>
      </c>
      <c r="C79" s="76" t="str">
        <f>VLOOKUP(B79,Validación!G:I,3,0)</f>
        <v>L</v>
      </c>
      <c r="D79" s="122" t="s">
        <v>461</v>
      </c>
      <c r="E79" s="76">
        <f>VLOOKUP(Tabla3[[#This Row],[Actividad]],Validación!AA:AB,2,0)</f>
        <v>4</v>
      </c>
      <c r="F79" s="76" t="s">
        <v>186</v>
      </c>
      <c r="G79" s="76">
        <f>VLOOKUP(H79,Validación!W:Y,3,0)</f>
        <v>1</v>
      </c>
      <c r="H79" s="76" t="s">
        <v>152</v>
      </c>
      <c r="I79" s="76">
        <f>VLOOKUP(J79,Validación!K:N,4,0)</f>
        <v>4</v>
      </c>
      <c r="J79" s="76" t="s">
        <v>163</v>
      </c>
      <c r="K79" s="76" t="s">
        <v>68</v>
      </c>
      <c r="L79" s="76" t="str">
        <f t="shared" si="3"/>
        <v>N</v>
      </c>
    </row>
    <row r="80" spans="1:12" x14ac:dyDescent="0.25">
      <c r="A80" s="76" t="str">
        <f t="shared" si="2"/>
        <v>B414N</v>
      </c>
      <c r="B80" s="76" t="s">
        <v>43</v>
      </c>
      <c r="C80" s="76" t="str">
        <f>VLOOKUP(B80,Validación!G:I,3,0)</f>
        <v>B</v>
      </c>
      <c r="D80" s="122" t="s">
        <v>462</v>
      </c>
      <c r="E80" s="76">
        <f>VLOOKUP(Tabla3[[#This Row],[Actividad]],Validación!AA:AB,2,0)</f>
        <v>4</v>
      </c>
      <c r="F80" s="76" t="s">
        <v>186</v>
      </c>
      <c r="G80" s="76">
        <f>VLOOKUP(H80,Validación!W:Y,3,0)</f>
        <v>1</v>
      </c>
      <c r="H80" s="76" t="s">
        <v>152</v>
      </c>
      <c r="I80" s="76">
        <f>VLOOKUP(J80,Validación!K:N,4,0)</f>
        <v>4</v>
      </c>
      <c r="J80" s="76" t="s">
        <v>163</v>
      </c>
      <c r="K80" s="76" t="s">
        <v>68</v>
      </c>
      <c r="L80" s="76" t="str">
        <f t="shared" si="3"/>
        <v>N</v>
      </c>
    </row>
    <row r="81" spans="1:12" x14ac:dyDescent="0.25">
      <c r="A81" s="76" t="str">
        <f t="shared" si="2"/>
        <v>A414N</v>
      </c>
      <c r="B81" s="76" t="s">
        <v>42</v>
      </c>
      <c r="C81" s="76" t="str">
        <f>VLOOKUP(B81,Validación!G:I,3,0)</f>
        <v>A</v>
      </c>
      <c r="D81" s="122" t="s">
        <v>463</v>
      </c>
      <c r="E81" s="76">
        <f>VLOOKUP(Tabla3[[#This Row],[Actividad]],Validación!AA:AB,2,0)</f>
        <v>4</v>
      </c>
      <c r="F81" s="76" t="s">
        <v>186</v>
      </c>
      <c r="G81" s="76">
        <f>VLOOKUP(H81,Validación!W:Y,3,0)</f>
        <v>1</v>
      </c>
      <c r="H81" s="76" t="s">
        <v>152</v>
      </c>
      <c r="I81" s="76">
        <f>VLOOKUP(J81,Validación!K:N,4,0)</f>
        <v>4</v>
      </c>
      <c r="J81" s="76" t="s">
        <v>163</v>
      </c>
      <c r="K81" s="76" t="s">
        <v>68</v>
      </c>
      <c r="L81" s="76" t="str">
        <f t="shared" si="3"/>
        <v>N</v>
      </c>
    </row>
    <row r="82" spans="1:12" x14ac:dyDescent="0.25">
      <c r="A82" s="76" t="str">
        <f t="shared" si="2"/>
        <v>C814N</v>
      </c>
      <c r="B82" s="76" t="s">
        <v>44</v>
      </c>
      <c r="C82" s="76" t="str">
        <f>VLOOKUP(B82,Validación!G:I,3,0)</f>
        <v>C</v>
      </c>
      <c r="D82" s="122" t="s">
        <v>289</v>
      </c>
      <c r="E82" s="76">
        <f>VLOOKUP(Tabla3[[#This Row],[Actividad]],Validación!AA:AB,2,0)</f>
        <v>8</v>
      </c>
      <c r="F82" s="76" t="s">
        <v>190</v>
      </c>
      <c r="G82" s="76">
        <f>VLOOKUP(H82,Validación!W:Y,3,0)</f>
        <v>1</v>
      </c>
      <c r="H82" s="76" t="s">
        <v>152</v>
      </c>
      <c r="I82" s="76">
        <f>VLOOKUP(J82,Validación!K:N,4,0)</f>
        <v>4</v>
      </c>
      <c r="J82" s="76" t="s">
        <v>163</v>
      </c>
      <c r="K82" s="76" t="s">
        <v>68</v>
      </c>
      <c r="L82" s="76" t="str">
        <f t="shared" si="3"/>
        <v>N</v>
      </c>
    </row>
    <row r="83" spans="1:12" x14ac:dyDescent="0.25">
      <c r="A83" s="76" t="str">
        <f t="shared" si="2"/>
        <v>E814N</v>
      </c>
      <c r="B83" s="76" t="s">
        <v>45</v>
      </c>
      <c r="C83" s="76" t="str">
        <f>VLOOKUP(B83,Validación!G:I,3,0)</f>
        <v>E</v>
      </c>
      <c r="D83" s="122" t="s">
        <v>319</v>
      </c>
      <c r="E83" s="76">
        <f>VLOOKUP(Tabla3[[#This Row],[Actividad]],Validación!AA:AB,2,0)</f>
        <v>8</v>
      </c>
      <c r="F83" s="76" t="s">
        <v>190</v>
      </c>
      <c r="G83" s="76">
        <f>VLOOKUP(H83,Validación!W:Y,3,0)</f>
        <v>1</v>
      </c>
      <c r="H83" s="76" t="s">
        <v>152</v>
      </c>
      <c r="I83" s="76">
        <f>VLOOKUP(J83,Validación!K:N,4,0)</f>
        <v>4</v>
      </c>
      <c r="J83" s="76" t="s">
        <v>163</v>
      </c>
      <c r="K83" s="76" t="s">
        <v>68</v>
      </c>
      <c r="L83" s="76" t="str">
        <f t="shared" si="3"/>
        <v>N</v>
      </c>
    </row>
    <row r="84" spans="1:12" x14ac:dyDescent="0.25">
      <c r="A84" s="76" t="str">
        <f t="shared" si="2"/>
        <v>J814N</v>
      </c>
      <c r="B84" s="76" t="s">
        <v>30</v>
      </c>
      <c r="C84" s="76" t="str">
        <f>VLOOKUP(B84,Validación!G:I,3,0)</f>
        <v>J</v>
      </c>
      <c r="D84" s="122" t="s">
        <v>320</v>
      </c>
      <c r="E84" s="76">
        <f>VLOOKUP(Tabla3[[#This Row],[Actividad]],Validación!AA:AB,2,0)</f>
        <v>8</v>
      </c>
      <c r="F84" s="76" t="s">
        <v>190</v>
      </c>
      <c r="G84" s="76">
        <f>VLOOKUP(H84,Validación!W:Y,3,0)</f>
        <v>1</v>
      </c>
      <c r="H84" s="76" t="s">
        <v>152</v>
      </c>
      <c r="I84" s="76">
        <f>VLOOKUP(J84,Validación!K:N,4,0)</f>
        <v>4</v>
      </c>
      <c r="J84" s="76" t="s">
        <v>163</v>
      </c>
      <c r="K84" s="76" t="s">
        <v>68</v>
      </c>
      <c r="L84" s="76" t="str">
        <f t="shared" si="3"/>
        <v>N</v>
      </c>
    </row>
    <row r="85" spans="1:12" x14ac:dyDescent="0.25">
      <c r="A85" s="76" t="str">
        <f t="shared" si="2"/>
        <v>Q814N</v>
      </c>
      <c r="B85" s="76" t="s">
        <v>130</v>
      </c>
      <c r="C85" s="76" t="str">
        <f>VLOOKUP(B85,Validación!G:I,3,0)</f>
        <v>Q</v>
      </c>
      <c r="D85" s="122" t="s">
        <v>321</v>
      </c>
      <c r="E85" s="76">
        <f>VLOOKUP(Tabla3[[#This Row],[Actividad]],Validación!AA:AB,2,0)</f>
        <v>8</v>
      </c>
      <c r="F85" s="76" t="s">
        <v>190</v>
      </c>
      <c r="G85" s="76">
        <f>VLOOKUP(H85,Validación!W:Y,3,0)</f>
        <v>1</v>
      </c>
      <c r="H85" s="76" t="s">
        <v>152</v>
      </c>
      <c r="I85" s="76">
        <f>VLOOKUP(J85,Validación!K:N,4,0)</f>
        <v>4</v>
      </c>
      <c r="J85" s="76" t="s">
        <v>163</v>
      </c>
      <c r="K85" s="76" t="s">
        <v>68</v>
      </c>
      <c r="L85" s="76" t="str">
        <f t="shared" si="3"/>
        <v>N</v>
      </c>
    </row>
    <row r="86" spans="1:12" x14ac:dyDescent="0.25">
      <c r="A86" s="76" t="str">
        <f t="shared" si="2"/>
        <v>P814N</v>
      </c>
      <c r="B86" s="76" t="s">
        <v>50</v>
      </c>
      <c r="C86" s="76" t="str">
        <f>VLOOKUP(B86,Validación!G:I,3,0)</f>
        <v>P</v>
      </c>
      <c r="D86" s="122" t="s">
        <v>322</v>
      </c>
      <c r="E86" s="76">
        <f>VLOOKUP(Tabla3[[#This Row],[Actividad]],Validación!AA:AB,2,0)</f>
        <v>8</v>
      </c>
      <c r="F86" s="76" t="s">
        <v>190</v>
      </c>
      <c r="G86" s="76">
        <f>VLOOKUP(H86,Validación!W:Y,3,0)</f>
        <v>1</v>
      </c>
      <c r="H86" s="76" t="s">
        <v>152</v>
      </c>
      <c r="I86" s="76">
        <f>VLOOKUP(J86,Validación!K:N,4,0)</f>
        <v>4</v>
      </c>
      <c r="J86" s="76" t="s">
        <v>163</v>
      </c>
      <c r="K86" s="76" t="s">
        <v>68</v>
      </c>
      <c r="L86" s="76" t="str">
        <f t="shared" si="3"/>
        <v>N</v>
      </c>
    </row>
    <row r="87" spans="1:12" x14ac:dyDescent="0.25">
      <c r="A87" s="76" t="str">
        <f t="shared" si="2"/>
        <v>K814N</v>
      </c>
      <c r="B87" s="76" t="s">
        <v>31</v>
      </c>
      <c r="C87" s="76" t="str">
        <f>VLOOKUP(B87,Validación!G:I,3,0)</f>
        <v>K</v>
      </c>
      <c r="D87" s="122" t="s">
        <v>297</v>
      </c>
      <c r="E87" s="76">
        <f>VLOOKUP(Tabla3[[#This Row],[Actividad]],Validación!AA:AB,2,0)</f>
        <v>8</v>
      </c>
      <c r="F87" s="76" t="s">
        <v>190</v>
      </c>
      <c r="G87" s="76">
        <f>VLOOKUP(H87,Validación!W:Y,3,0)</f>
        <v>1</v>
      </c>
      <c r="H87" s="76" t="s">
        <v>152</v>
      </c>
      <c r="I87" s="76">
        <f>VLOOKUP(J87,Validación!K:N,4,0)</f>
        <v>4</v>
      </c>
      <c r="J87" s="76" t="s">
        <v>163</v>
      </c>
      <c r="K87" s="76" t="s">
        <v>68</v>
      </c>
      <c r="L87" s="76" t="str">
        <f t="shared" si="3"/>
        <v>N</v>
      </c>
    </row>
    <row r="88" spans="1:12" x14ac:dyDescent="0.25">
      <c r="A88" s="76" t="str">
        <f t="shared" si="2"/>
        <v>N814N</v>
      </c>
      <c r="B88" s="76" t="s">
        <v>49</v>
      </c>
      <c r="C88" s="76" t="str">
        <f>VLOOKUP(B88,Validación!G:I,3,0)</f>
        <v>N</v>
      </c>
      <c r="D88" s="122" t="s">
        <v>323</v>
      </c>
      <c r="E88" s="76">
        <f>VLOOKUP(Tabla3[[#This Row],[Actividad]],Validación!AA:AB,2,0)</f>
        <v>8</v>
      </c>
      <c r="F88" s="76" t="s">
        <v>190</v>
      </c>
      <c r="G88" s="76">
        <f>VLOOKUP(H88,Validación!W:Y,3,0)</f>
        <v>1</v>
      </c>
      <c r="H88" s="76" t="s">
        <v>152</v>
      </c>
      <c r="I88" s="76">
        <f>VLOOKUP(J88,Validación!K:N,4,0)</f>
        <v>4</v>
      </c>
      <c r="J88" s="76" t="s">
        <v>163</v>
      </c>
      <c r="K88" s="76" t="s">
        <v>68</v>
      </c>
      <c r="L88" s="76" t="str">
        <f t="shared" si="3"/>
        <v>N</v>
      </c>
    </row>
    <row r="89" spans="1:12" x14ac:dyDescent="0.25">
      <c r="A89" s="76" t="str">
        <f t="shared" si="2"/>
        <v>AA814N</v>
      </c>
      <c r="B89" s="76" t="s">
        <v>54</v>
      </c>
      <c r="C89" s="76" t="str">
        <f>VLOOKUP(B89,Validación!G:I,3,0)</f>
        <v>AA</v>
      </c>
      <c r="D89" s="122" t="s">
        <v>324</v>
      </c>
      <c r="E89" s="76">
        <f>VLOOKUP(Tabla3[[#This Row],[Actividad]],Validación!AA:AB,2,0)</f>
        <v>8</v>
      </c>
      <c r="F89" s="76" t="s">
        <v>190</v>
      </c>
      <c r="G89" s="76">
        <f>VLOOKUP(H89,Validación!W:Y,3,0)</f>
        <v>1</v>
      </c>
      <c r="H89" s="76" t="s">
        <v>152</v>
      </c>
      <c r="I89" s="76">
        <f>VLOOKUP(J89,Validación!K:N,4,0)</f>
        <v>4</v>
      </c>
      <c r="J89" s="76" t="s">
        <v>163</v>
      </c>
      <c r="K89" s="76" t="s">
        <v>68</v>
      </c>
      <c r="L89" s="76" t="str">
        <f t="shared" si="3"/>
        <v>N</v>
      </c>
    </row>
    <row r="90" spans="1:12" x14ac:dyDescent="0.25">
      <c r="A90" s="76" t="str">
        <f t="shared" si="2"/>
        <v>G814N</v>
      </c>
      <c r="B90" s="76" t="s">
        <v>427</v>
      </c>
      <c r="C90" s="76" t="str">
        <f>VLOOKUP(B90,Validación!G:I,3,0)</f>
        <v>G</v>
      </c>
      <c r="D90" s="122" t="s">
        <v>318</v>
      </c>
      <c r="E90" s="76">
        <f>VLOOKUP(Tabla3[[#This Row],[Actividad]],Validación!AA:AB,2,0)</f>
        <v>8</v>
      </c>
      <c r="F90" s="76" t="s">
        <v>190</v>
      </c>
      <c r="G90" s="76">
        <f>VLOOKUP(H90,Validación!W:Y,3,0)</f>
        <v>1</v>
      </c>
      <c r="H90" s="76" t="s">
        <v>152</v>
      </c>
      <c r="I90" s="76">
        <f>VLOOKUP(J90,Validación!K:N,4,0)</f>
        <v>4</v>
      </c>
      <c r="J90" s="76" t="s">
        <v>163</v>
      </c>
      <c r="K90" s="76" t="s">
        <v>68</v>
      </c>
      <c r="L90" s="76" t="str">
        <f t="shared" si="3"/>
        <v>N</v>
      </c>
    </row>
    <row r="91" spans="1:12" x14ac:dyDescent="0.25">
      <c r="A91" s="76" t="str">
        <f t="shared" si="2"/>
        <v>D814N</v>
      </c>
      <c r="B91" s="76" t="s">
        <v>203</v>
      </c>
      <c r="C91" s="76" t="str">
        <f>VLOOKUP(B91,Validación!G:I,3,0)</f>
        <v>D</v>
      </c>
      <c r="D91" s="122">
        <v>122327</v>
      </c>
      <c r="E91" s="76">
        <f>VLOOKUP(Tabla3[[#This Row],[Actividad]],Validación!AA:AB,2,0)</f>
        <v>8</v>
      </c>
      <c r="F91" s="76" t="s">
        <v>190</v>
      </c>
      <c r="G91" s="76">
        <f>VLOOKUP(H91,Validación!W:Y,3,0)</f>
        <v>1</v>
      </c>
      <c r="H91" s="76" t="s">
        <v>152</v>
      </c>
      <c r="I91" s="76">
        <f>VLOOKUP(J91,Validación!K:N,4,0)</f>
        <v>4</v>
      </c>
      <c r="J91" s="76" t="s">
        <v>163</v>
      </c>
      <c r="K91" s="76" t="s">
        <v>68</v>
      </c>
      <c r="L91" s="76" t="str">
        <f t="shared" si="3"/>
        <v>N</v>
      </c>
    </row>
    <row r="92" spans="1:12" x14ac:dyDescent="0.25">
      <c r="A92" s="76" t="str">
        <f t="shared" si="2"/>
        <v>FF814N</v>
      </c>
      <c r="B92" s="76" t="s">
        <v>41</v>
      </c>
      <c r="C92" s="76" t="str">
        <f>VLOOKUP(B92,Validación!G:I,3,0)</f>
        <v>FF</v>
      </c>
      <c r="D92" s="122" t="s">
        <v>325</v>
      </c>
      <c r="E92" s="76">
        <f>VLOOKUP(Tabla3[[#This Row],[Actividad]],Validación!AA:AB,2,0)</f>
        <v>8</v>
      </c>
      <c r="F92" s="76" t="s">
        <v>190</v>
      </c>
      <c r="G92" s="76">
        <f>VLOOKUP(H92,Validación!W:Y,3,0)</f>
        <v>1</v>
      </c>
      <c r="H92" s="76" t="s">
        <v>152</v>
      </c>
      <c r="I92" s="76">
        <f>VLOOKUP(J92,Validación!K:N,4,0)</f>
        <v>4</v>
      </c>
      <c r="J92" s="76" t="s">
        <v>163</v>
      </c>
      <c r="K92" s="76" t="s">
        <v>68</v>
      </c>
      <c r="L92" s="76" t="str">
        <f t="shared" si="3"/>
        <v>N</v>
      </c>
    </row>
    <row r="93" spans="1:12" x14ac:dyDescent="0.25">
      <c r="A93" s="76" t="str">
        <f t="shared" si="2"/>
        <v>W814N</v>
      </c>
      <c r="B93" s="76" t="s">
        <v>132</v>
      </c>
      <c r="C93" s="76" t="str">
        <f>VLOOKUP(B93,Validación!G:I,3,0)</f>
        <v>W</v>
      </c>
      <c r="D93" s="122" t="s">
        <v>302</v>
      </c>
      <c r="E93" s="76">
        <f>VLOOKUP(Tabla3[[#This Row],[Actividad]],Validación!AA:AB,2,0)</f>
        <v>8</v>
      </c>
      <c r="F93" s="76" t="s">
        <v>190</v>
      </c>
      <c r="G93" s="76">
        <f>VLOOKUP(H93,Validación!W:Y,3,0)</f>
        <v>1</v>
      </c>
      <c r="H93" s="76" t="s">
        <v>152</v>
      </c>
      <c r="I93" s="76">
        <f>VLOOKUP(J93,Validación!K:N,4,0)</f>
        <v>4</v>
      </c>
      <c r="J93" s="76" t="s">
        <v>163</v>
      </c>
      <c r="K93" s="76" t="s">
        <v>68</v>
      </c>
      <c r="L93" s="76" t="str">
        <f t="shared" si="3"/>
        <v>N</v>
      </c>
    </row>
    <row r="94" spans="1:12" x14ac:dyDescent="0.25">
      <c r="A94" s="76" t="str">
        <f t="shared" si="2"/>
        <v>U814N</v>
      </c>
      <c r="B94" s="76" t="s">
        <v>425</v>
      </c>
      <c r="C94" s="76" t="str">
        <f>VLOOKUP(B94,Validación!G:I,3,0)</f>
        <v>U</v>
      </c>
      <c r="D94" s="122" t="s">
        <v>469</v>
      </c>
      <c r="E94" s="76">
        <f>VLOOKUP(Tabla3[[#This Row],[Actividad]],Validación!AA:AB,2,0)</f>
        <v>8</v>
      </c>
      <c r="F94" s="76" t="s">
        <v>190</v>
      </c>
      <c r="G94" s="76">
        <f>VLOOKUP(H94,Validación!W:Y,3,0)</f>
        <v>1</v>
      </c>
      <c r="H94" s="76" t="s">
        <v>152</v>
      </c>
      <c r="I94" s="76">
        <f>VLOOKUP(J94,Validación!K:N,4,0)</f>
        <v>4</v>
      </c>
      <c r="J94" s="76" t="s">
        <v>163</v>
      </c>
      <c r="K94" s="76" t="s">
        <v>68</v>
      </c>
      <c r="L94" s="76" t="str">
        <f t="shared" si="3"/>
        <v>N</v>
      </c>
    </row>
    <row r="95" spans="1:12" x14ac:dyDescent="0.25">
      <c r="A95" s="76" t="str">
        <f t="shared" si="2"/>
        <v>R814N</v>
      </c>
      <c r="B95" s="76" t="s">
        <v>51</v>
      </c>
      <c r="C95" s="76" t="str">
        <f>VLOOKUP(B95,Validación!G:I,3,0)</f>
        <v>R</v>
      </c>
      <c r="D95" s="122">
        <v>109</v>
      </c>
      <c r="E95" s="76">
        <f>VLOOKUP(Tabla3[[#This Row],[Actividad]],Validación!AA:AB,2,0)</f>
        <v>8</v>
      </c>
      <c r="F95" s="76" t="s">
        <v>190</v>
      </c>
      <c r="G95" s="76">
        <f>VLOOKUP(H95,Validación!W:Y,3,0)</f>
        <v>1</v>
      </c>
      <c r="H95" s="76" t="s">
        <v>152</v>
      </c>
      <c r="I95" s="76">
        <f>VLOOKUP(J95,Validación!K:N,4,0)</f>
        <v>4</v>
      </c>
      <c r="J95" s="76" t="s">
        <v>163</v>
      </c>
      <c r="K95" s="76" t="s">
        <v>68</v>
      </c>
      <c r="L95" s="76" t="str">
        <f t="shared" si="3"/>
        <v>N</v>
      </c>
    </row>
    <row r="96" spans="1:12" x14ac:dyDescent="0.25">
      <c r="A96" s="76" t="str">
        <f t="shared" si="2"/>
        <v>L814N</v>
      </c>
      <c r="B96" s="76" t="s">
        <v>48</v>
      </c>
      <c r="C96" s="76" t="str">
        <f>VLOOKUP(B96,Validación!G:I,3,0)</f>
        <v>L</v>
      </c>
      <c r="D96" s="122" t="s">
        <v>461</v>
      </c>
      <c r="E96" s="76">
        <f>VLOOKUP(Tabla3[[#This Row],[Actividad]],Validación!AA:AB,2,0)</f>
        <v>8</v>
      </c>
      <c r="F96" s="76" t="s">
        <v>190</v>
      </c>
      <c r="G96" s="76">
        <f>VLOOKUP(H96,Validación!W:Y,3,0)</f>
        <v>1</v>
      </c>
      <c r="H96" s="76" t="s">
        <v>152</v>
      </c>
      <c r="I96" s="76">
        <f>VLOOKUP(J96,Validación!K:N,4,0)</f>
        <v>4</v>
      </c>
      <c r="J96" s="76" t="s">
        <v>163</v>
      </c>
      <c r="K96" s="76" t="s">
        <v>68</v>
      </c>
      <c r="L96" s="76" t="str">
        <f t="shared" si="3"/>
        <v>N</v>
      </c>
    </row>
    <row r="97" spans="1:12" x14ac:dyDescent="0.25">
      <c r="A97" s="76" t="str">
        <f t="shared" si="2"/>
        <v>B814N</v>
      </c>
      <c r="B97" s="76" t="s">
        <v>43</v>
      </c>
      <c r="C97" s="76" t="str">
        <f>VLOOKUP(B97,Validación!G:I,3,0)</f>
        <v>B</v>
      </c>
      <c r="D97" s="122" t="s">
        <v>470</v>
      </c>
      <c r="E97" s="76">
        <f>VLOOKUP(Tabla3[[#This Row],[Actividad]],Validación!AA:AB,2,0)</f>
        <v>8</v>
      </c>
      <c r="F97" s="76" t="s">
        <v>190</v>
      </c>
      <c r="G97" s="76">
        <f>VLOOKUP(H97,Validación!W:Y,3,0)</f>
        <v>1</v>
      </c>
      <c r="H97" s="76" t="s">
        <v>152</v>
      </c>
      <c r="I97" s="76">
        <f>VLOOKUP(J97,Validación!K:N,4,0)</f>
        <v>4</v>
      </c>
      <c r="J97" s="76" t="s">
        <v>163</v>
      </c>
      <c r="K97" s="76" t="s">
        <v>68</v>
      </c>
      <c r="L97" s="76" t="str">
        <f t="shared" si="3"/>
        <v>N</v>
      </c>
    </row>
    <row r="98" spans="1:12" x14ac:dyDescent="0.25">
      <c r="A98" s="76" t="str">
        <f t="shared" si="2"/>
        <v>A814N</v>
      </c>
      <c r="B98" s="76" t="s">
        <v>42</v>
      </c>
      <c r="C98" s="76" t="str">
        <f>VLOOKUP(B98,Validación!G:I,3,0)</f>
        <v>A</v>
      </c>
      <c r="D98" s="122" t="s">
        <v>471</v>
      </c>
      <c r="E98" s="76">
        <f>VLOOKUP(Tabla3[[#This Row],[Actividad]],Validación!AA:AB,2,0)</f>
        <v>8</v>
      </c>
      <c r="F98" s="76" t="s">
        <v>190</v>
      </c>
      <c r="G98" s="76">
        <f>VLOOKUP(H98,Validación!W:Y,3,0)</f>
        <v>1</v>
      </c>
      <c r="H98" s="76" t="s">
        <v>152</v>
      </c>
      <c r="I98" s="76">
        <f>VLOOKUP(J98,Validación!K:N,4,0)</f>
        <v>4</v>
      </c>
      <c r="J98" s="76" t="s">
        <v>163</v>
      </c>
      <c r="K98" s="76" t="s">
        <v>68</v>
      </c>
      <c r="L98" s="76" t="str">
        <f t="shared" si="3"/>
        <v>N</v>
      </c>
    </row>
    <row r="99" spans="1:12" x14ac:dyDescent="0.25">
      <c r="A99" s="76" t="str">
        <f t="shared" si="2"/>
        <v>X1114N</v>
      </c>
      <c r="B99" s="76" t="s">
        <v>133</v>
      </c>
      <c r="C99" s="76" t="str">
        <f>VLOOKUP(B99,Validación!G:I,3,0)</f>
        <v>X</v>
      </c>
      <c r="D99" s="122">
        <v>122201</v>
      </c>
      <c r="E99" s="76">
        <f>VLOOKUP(Tabla3[[#This Row],[Actividad]],Validación!AA:AB,2,0)</f>
        <v>11</v>
      </c>
      <c r="F99" s="76" t="s">
        <v>193</v>
      </c>
      <c r="G99" s="76">
        <f>VLOOKUP(H99,Validación!W:Y,3,0)</f>
        <v>1</v>
      </c>
      <c r="H99" s="76" t="s">
        <v>152</v>
      </c>
      <c r="I99" s="76">
        <f>VLOOKUP(J99,Validación!K:N,4,0)</f>
        <v>4</v>
      </c>
      <c r="J99" s="76" t="s">
        <v>163</v>
      </c>
      <c r="K99" s="76" t="s">
        <v>68</v>
      </c>
      <c r="L99" s="76" t="str">
        <f t="shared" si="3"/>
        <v>N</v>
      </c>
    </row>
    <row r="100" spans="1:12" x14ac:dyDescent="0.25">
      <c r="A100" s="76" t="str">
        <f t="shared" si="2"/>
        <v>C1114N</v>
      </c>
      <c r="B100" s="76" t="s">
        <v>44</v>
      </c>
      <c r="C100" s="76" t="str">
        <f>VLOOKUP(B100,Validación!G:I,3,0)</f>
        <v>C</v>
      </c>
      <c r="D100" s="122" t="s">
        <v>289</v>
      </c>
      <c r="E100" s="76">
        <f>VLOOKUP(Tabla3[[#This Row],[Actividad]],Validación!AA:AB,2,0)</f>
        <v>11</v>
      </c>
      <c r="F100" s="76" t="s">
        <v>193</v>
      </c>
      <c r="G100" s="76">
        <f>VLOOKUP(H100,Validación!W:Y,3,0)</f>
        <v>1</v>
      </c>
      <c r="H100" s="76" t="s">
        <v>152</v>
      </c>
      <c r="I100" s="76">
        <f>VLOOKUP(J100,Validación!K:N,4,0)</f>
        <v>4</v>
      </c>
      <c r="J100" s="76" t="s">
        <v>163</v>
      </c>
      <c r="K100" s="76" t="s">
        <v>68</v>
      </c>
      <c r="L100" s="76" t="str">
        <f t="shared" si="3"/>
        <v>N</v>
      </c>
    </row>
    <row r="101" spans="1:12" x14ac:dyDescent="0.25">
      <c r="A101" s="76" t="str">
        <f t="shared" si="2"/>
        <v>T1114N</v>
      </c>
      <c r="B101" s="76" t="s">
        <v>52</v>
      </c>
      <c r="C101" s="76" t="str">
        <f>VLOOKUP(B101,Validación!G:I,3,0)</f>
        <v>T</v>
      </c>
      <c r="D101" s="122">
        <v>122202</v>
      </c>
      <c r="E101" s="76">
        <f>VLOOKUP(Tabla3[[#This Row],[Actividad]],Validación!AA:AB,2,0)</f>
        <v>11</v>
      </c>
      <c r="F101" s="76" t="s">
        <v>193</v>
      </c>
      <c r="G101" s="76">
        <f>VLOOKUP(H101,Validación!W:Y,3,0)</f>
        <v>1</v>
      </c>
      <c r="H101" s="76" t="s">
        <v>152</v>
      </c>
      <c r="I101" s="76">
        <f>VLOOKUP(J101,Validación!K:N,4,0)</f>
        <v>4</v>
      </c>
      <c r="J101" s="76" t="s">
        <v>163</v>
      </c>
      <c r="K101" s="76" t="s">
        <v>68</v>
      </c>
      <c r="L101" s="76" t="str">
        <f t="shared" si="3"/>
        <v>N</v>
      </c>
    </row>
    <row r="102" spans="1:12" x14ac:dyDescent="0.25">
      <c r="A102" s="76" t="str">
        <f t="shared" si="2"/>
        <v>EE1114N</v>
      </c>
      <c r="B102" s="76" t="s">
        <v>33</v>
      </c>
      <c r="C102" s="76" t="str">
        <f>VLOOKUP(B102,Validación!G:I,3,0)</f>
        <v>EE</v>
      </c>
      <c r="D102" s="122" t="s">
        <v>290</v>
      </c>
      <c r="E102" s="76">
        <f>VLOOKUP(Tabla3[[#This Row],[Actividad]],Validación!AA:AB,2,0)</f>
        <v>11</v>
      </c>
      <c r="F102" s="76" t="s">
        <v>193</v>
      </c>
      <c r="G102" s="76">
        <f>VLOOKUP(H102,Validación!W:Y,3,0)</f>
        <v>1</v>
      </c>
      <c r="H102" s="76" t="s">
        <v>152</v>
      </c>
      <c r="I102" s="76">
        <f>VLOOKUP(J102,Validación!K:N,4,0)</f>
        <v>4</v>
      </c>
      <c r="J102" s="76" t="s">
        <v>163</v>
      </c>
      <c r="K102" s="76" t="s">
        <v>68</v>
      </c>
      <c r="L102" s="76" t="str">
        <f t="shared" si="3"/>
        <v>N</v>
      </c>
    </row>
    <row r="103" spans="1:12" x14ac:dyDescent="0.25">
      <c r="A103" s="76" t="str">
        <f t="shared" si="2"/>
        <v>E1114N</v>
      </c>
      <c r="B103" s="76" t="s">
        <v>45</v>
      </c>
      <c r="C103" s="76" t="str">
        <f>VLOOKUP(B103,Validación!G:I,3,0)</f>
        <v>E</v>
      </c>
      <c r="D103" s="122" t="s">
        <v>180</v>
      </c>
      <c r="E103" s="76">
        <f>VLOOKUP(Tabla3[[#This Row],[Actividad]],Validación!AA:AB,2,0)</f>
        <v>11</v>
      </c>
      <c r="F103" s="76" t="s">
        <v>193</v>
      </c>
      <c r="G103" s="76">
        <f>VLOOKUP(H103,Validación!W:Y,3,0)</f>
        <v>1</v>
      </c>
      <c r="H103" s="76" t="s">
        <v>152</v>
      </c>
      <c r="I103" s="76">
        <f>VLOOKUP(J103,Validación!K:N,4,0)</f>
        <v>4</v>
      </c>
      <c r="J103" s="76" t="s">
        <v>163</v>
      </c>
      <c r="K103" s="76" t="s">
        <v>68</v>
      </c>
      <c r="L103" s="76" t="str">
        <f t="shared" si="3"/>
        <v>N</v>
      </c>
    </row>
    <row r="104" spans="1:12" x14ac:dyDescent="0.25">
      <c r="A104" s="76" t="str">
        <f t="shared" si="2"/>
        <v>J1114N</v>
      </c>
      <c r="B104" s="76" t="s">
        <v>30</v>
      </c>
      <c r="C104" s="76" t="str">
        <f>VLOOKUP(B104,Validación!G:I,3,0)</f>
        <v>J</v>
      </c>
      <c r="D104" s="122" t="s">
        <v>292</v>
      </c>
      <c r="E104" s="76">
        <f>VLOOKUP(Tabla3[[#This Row],[Actividad]],Validación!AA:AB,2,0)</f>
        <v>11</v>
      </c>
      <c r="F104" s="76" t="s">
        <v>193</v>
      </c>
      <c r="G104" s="76">
        <f>VLOOKUP(H104,Validación!W:Y,3,0)</f>
        <v>1</v>
      </c>
      <c r="H104" s="76" t="s">
        <v>152</v>
      </c>
      <c r="I104" s="76">
        <f>VLOOKUP(J104,Validación!K:N,4,0)</f>
        <v>4</v>
      </c>
      <c r="J104" s="76" t="s">
        <v>163</v>
      </c>
      <c r="K104" s="76" t="s">
        <v>68</v>
      </c>
      <c r="L104" s="76" t="str">
        <f t="shared" si="3"/>
        <v>N</v>
      </c>
    </row>
    <row r="105" spans="1:12" x14ac:dyDescent="0.25">
      <c r="A105" s="76" t="str">
        <f t="shared" si="2"/>
        <v>H1114N</v>
      </c>
      <c r="B105" s="76" t="s">
        <v>46</v>
      </c>
      <c r="C105" s="76" t="str">
        <f>VLOOKUP(B105,Validación!G:I,3,0)</f>
        <v>H</v>
      </c>
      <c r="D105" s="122" t="s">
        <v>115</v>
      </c>
      <c r="E105" s="76">
        <f>VLOOKUP(Tabla3[[#This Row],[Actividad]],Validación!AA:AB,2,0)</f>
        <v>11</v>
      </c>
      <c r="F105" s="76" t="s">
        <v>193</v>
      </c>
      <c r="G105" s="76">
        <f>VLOOKUP(H105,Validación!W:Y,3,0)</f>
        <v>1</v>
      </c>
      <c r="H105" s="76" t="s">
        <v>152</v>
      </c>
      <c r="I105" s="76">
        <f>VLOOKUP(J105,Validación!K:N,4,0)</f>
        <v>4</v>
      </c>
      <c r="J105" s="76" t="s">
        <v>163</v>
      </c>
      <c r="K105" s="76" t="s">
        <v>68</v>
      </c>
      <c r="L105" s="76" t="str">
        <f t="shared" si="3"/>
        <v>N</v>
      </c>
    </row>
    <row r="106" spans="1:12" x14ac:dyDescent="0.25">
      <c r="A106" s="76" t="str">
        <f t="shared" si="2"/>
        <v>Q1114N</v>
      </c>
      <c r="B106" s="76" t="s">
        <v>130</v>
      </c>
      <c r="C106" s="76" t="str">
        <f>VLOOKUP(B106,Validación!G:I,3,0)</f>
        <v>Q</v>
      </c>
      <c r="D106" s="122" t="s">
        <v>293</v>
      </c>
      <c r="E106" s="76">
        <f>VLOOKUP(Tabla3[[#This Row],[Actividad]],Validación!AA:AB,2,0)</f>
        <v>11</v>
      </c>
      <c r="F106" s="76" t="s">
        <v>193</v>
      </c>
      <c r="G106" s="76">
        <f>VLOOKUP(H106,Validación!W:Y,3,0)</f>
        <v>1</v>
      </c>
      <c r="H106" s="76" t="s">
        <v>152</v>
      </c>
      <c r="I106" s="76">
        <f>VLOOKUP(J106,Validación!K:N,4,0)</f>
        <v>4</v>
      </c>
      <c r="J106" s="76" t="s">
        <v>163</v>
      </c>
      <c r="K106" s="76" t="s">
        <v>68</v>
      </c>
      <c r="L106" s="76" t="str">
        <f t="shared" si="3"/>
        <v>N</v>
      </c>
    </row>
    <row r="107" spans="1:12" x14ac:dyDescent="0.25">
      <c r="A107" s="76" t="str">
        <f t="shared" si="2"/>
        <v>P1114N</v>
      </c>
      <c r="B107" s="76" t="s">
        <v>50</v>
      </c>
      <c r="C107" s="76" t="str">
        <f>VLOOKUP(B107,Validación!G:I,3,0)</f>
        <v>P</v>
      </c>
      <c r="D107" s="122" t="s">
        <v>295</v>
      </c>
      <c r="E107" s="76">
        <f>VLOOKUP(Tabla3[[#This Row],[Actividad]],Validación!AA:AB,2,0)</f>
        <v>11</v>
      </c>
      <c r="F107" s="76" t="s">
        <v>193</v>
      </c>
      <c r="G107" s="76">
        <f>VLOOKUP(H107,Validación!W:Y,3,0)</f>
        <v>1</v>
      </c>
      <c r="H107" s="76" t="s">
        <v>152</v>
      </c>
      <c r="I107" s="76">
        <f>VLOOKUP(J107,Validación!K:N,4,0)</f>
        <v>4</v>
      </c>
      <c r="J107" s="76" t="s">
        <v>163</v>
      </c>
      <c r="K107" s="76" t="s">
        <v>68</v>
      </c>
      <c r="L107" s="76" t="str">
        <f t="shared" si="3"/>
        <v>N</v>
      </c>
    </row>
    <row r="108" spans="1:12" x14ac:dyDescent="0.25">
      <c r="A108" s="76" t="str">
        <f t="shared" si="2"/>
        <v>K1114N</v>
      </c>
      <c r="B108" s="76" t="s">
        <v>31</v>
      </c>
      <c r="C108" s="76" t="str">
        <f>VLOOKUP(B108,Validación!G:I,3,0)</f>
        <v>K</v>
      </c>
      <c r="D108" s="122" t="s">
        <v>297</v>
      </c>
      <c r="E108" s="76">
        <f>VLOOKUP(Tabla3[[#This Row],[Actividad]],Validación!AA:AB,2,0)</f>
        <v>11</v>
      </c>
      <c r="F108" s="76" t="s">
        <v>193</v>
      </c>
      <c r="G108" s="76">
        <f>VLOOKUP(H108,Validación!W:Y,3,0)</f>
        <v>1</v>
      </c>
      <c r="H108" s="76" t="s">
        <v>152</v>
      </c>
      <c r="I108" s="76">
        <f>VLOOKUP(J108,Validación!K:N,4,0)</f>
        <v>4</v>
      </c>
      <c r="J108" s="76" t="s">
        <v>163</v>
      </c>
      <c r="K108" s="76" t="s">
        <v>68</v>
      </c>
      <c r="L108" s="76" t="str">
        <f t="shared" si="3"/>
        <v>N</v>
      </c>
    </row>
    <row r="109" spans="1:12" x14ac:dyDescent="0.25">
      <c r="A109" s="76" t="str">
        <f t="shared" si="2"/>
        <v>N1114N</v>
      </c>
      <c r="B109" s="76" t="s">
        <v>49</v>
      </c>
      <c r="C109" s="76" t="str">
        <f>VLOOKUP(B109,Validación!G:I,3,0)</f>
        <v>N</v>
      </c>
      <c r="D109" s="122" t="s">
        <v>298</v>
      </c>
      <c r="E109" s="76">
        <f>VLOOKUP(Tabla3[[#This Row],[Actividad]],Validación!AA:AB,2,0)</f>
        <v>11</v>
      </c>
      <c r="F109" s="76" t="s">
        <v>193</v>
      </c>
      <c r="G109" s="76">
        <f>VLOOKUP(H109,Validación!W:Y,3,0)</f>
        <v>1</v>
      </c>
      <c r="H109" s="76" t="s">
        <v>152</v>
      </c>
      <c r="I109" s="76">
        <f>VLOOKUP(J109,Validación!K:N,4,0)</f>
        <v>4</v>
      </c>
      <c r="J109" s="76" t="s">
        <v>163</v>
      </c>
      <c r="K109" s="76" t="s">
        <v>68</v>
      </c>
      <c r="L109" s="76" t="str">
        <f t="shared" si="3"/>
        <v>N</v>
      </c>
    </row>
    <row r="110" spans="1:12" x14ac:dyDescent="0.25">
      <c r="A110" s="76" t="str">
        <f t="shared" si="2"/>
        <v>AA1114N</v>
      </c>
      <c r="B110" s="76" t="s">
        <v>54</v>
      </c>
      <c r="C110" s="76" t="str">
        <f>VLOOKUP(B110,Validación!G:I,3,0)</f>
        <v>AA</v>
      </c>
      <c r="D110" s="122" t="s">
        <v>118</v>
      </c>
      <c r="E110" s="76">
        <f>VLOOKUP(Tabla3[[#This Row],[Actividad]],Validación!AA:AB,2,0)</f>
        <v>11</v>
      </c>
      <c r="F110" s="76" t="s">
        <v>193</v>
      </c>
      <c r="G110" s="76">
        <f>VLOOKUP(H110,Validación!W:Y,3,0)</f>
        <v>1</v>
      </c>
      <c r="H110" s="76" t="s">
        <v>152</v>
      </c>
      <c r="I110" s="76">
        <f>VLOOKUP(J110,Validación!K:N,4,0)</f>
        <v>4</v>
      </c>
      <c r="J110" s="76" t="s">
        <v>163</v>
      </c>
      <c r="K110" s="76" t="s">
        <v>68</v>
      </c>
      <c r="L110" s="76" t="str">
        <f t="shared" si="3"/>
        <v>N</v>
      </c>
    </row>
    <row r="111" spans="1:12" x14ac:dyDescent="0.25">
      <c r="A111" s="76" t="str">
        <f t="shared" si="2"/>
        <v>G1114N</v>
      </c>
      <c r="B111" s="76" t="s">
        <v>427</v>
      </c>
      <c r="C111" s="76" t="str">
        <f>VLOOKUP(B111,Validación!G:I,3,0)</f>
        <v>G</v>
      </c>
      <c r="D111" s="122" t="s">
        <v>299</v>
      </c>
      <c r="E111" s="76">
        <f>VLOOKUP(Tabla3[[#This Row],[Actividad]],Validación!AA:AB,2,0)</f>
        <v>11</v>
      </c>
      <c r="F111" s="76" t="s">
        <v>193</v>
      </c>
      <c r="G111" s="76">
        <f>VLOOKUP(H111,Validación!W:Y,3,0)</f>
        <v>1</v>
      </c>
      <c r="H111" s="76" t="s">
        <v>152</v>
      </c>
      <c r="I111" s="76">
        <f>VLOOKUP(J111,Validación!K:N,4,0)</f>
        <v>4</v>
      </c>
      <c r="J111" s="76" t="s">
        <v>163</v>
      </c>
      <c r="K111" s="76" t="s">
        <v>68</v>
      </c>
      <c r="L111" s="76" t="str">
        <f t="shared" si="3"/>
        <v>N</v>
      </c>
    </row>
    <row r="112" spans="1:12" x14ac:dyDescent="0.25">
      <c r="A112" s="76" t="str">
        <f t="shared" si="2"/>
        <v>D1114N</v>
      </c>
      <c r="B112" s="76" t="s">
        <v>203</v>
      </c>
      <c r="C112" s="76" t="str">
        <f>VLOOKUP(B112,Validación!G:I,3,0)</f>
        <v>D</v>
      </c>
      <c r="D112" s="122">
        <v>122327</v>
      </c>
      <c r="E112" s="76">
        <f>VLOOKUP(Tabla3[[#This Row],[Actividad]],Validación!AA:AB,2,0)</f>
        <v>11</v>
      </c>
      <c r="F112" s="76" t="s">
        <v>193</v>
      </c>
      <c r="G112" s="76">
        <f>VLOOKUP(H112,Validación!W:Y,3,0)</f>
        <v>1</v>
      </c>
      <c r="H112" s="76" t="s">
        <v>152</v>
      </c>
      <c r="I112" s="76">
        <f>VLOOKUP(J112,Validación!K:N,4,0)</f>
        <v>4</v>
      </c>
      <c r="J112" s="76" t="s">
        <v>163</v>
      </c>
      <c r="K112" s="76" t="s">
        <v>68</v>
      </c>
      <c r="L112" s="76" t="str">
        <f t="shared" si="3"/>
        <v>N</v>
      </c>
    </row>
    <row r="113" spans="1:12" x14ac:dyDescent="0.25">
      <c r="A113" s="76" t="str">
        <f t="shared" si="2"/>
        <v>F1114N</v>
      </c>
      <c r="B113" s="76" t="s">
        <v>426</v>
      </c>
      <c r="C113" s="76" t="str">
        <f>VLOOKUP(B113,Validación!G:I,3,0)</f>
        <v>F</v>
      </c>
      <c r="D113" s="122" t="s">
        <v>456</v>
      </c>
      <c r="E113" s="76">
        <f>VLOOKUP(Tabla3[[#This Row],[Actividad]],Validación!AA:AB,2,0)</f>
        <v>11</v>
      </c>
      <c r="F113" s="76" t="s">
        <v>193</v>
      </c>
      <c r="G113" s="76">
        <f>VLOOKUP(H113,Validación!W:Y,3,0)</f>
        <v>1</v>
      </c>
      <c r="H113" s="76" t="s">
        <v>152</v>
      </c>
      <c r="I113" s="76">
        <f>VLOOKUP(J113,Validación!K:N,4,0)</f>
        <v>4</v>
      </c>
      <c r="J113" s="76" t="s">
        <v>163</v>
      </c>
      <c r="K113" s="76" t="s">
        <v>68</v>
      </c>
      <c r="L113" s="76" t="str">
        <f t="shared" si="3"/>
        <v>N</v>
      </c>
    </row>
    <row r="114" spans="1:12" x14ac:dyDescent="0.25">
      <c r="A114" s="76" t="str">
        <f t="shared" si="2"/>
        <v>FF1114N</v>
      </c>
      <c r="B114" s="76" t="s">
        <v>41</v>
      </c>
      <c r="C114" s="76" t="str">
        <f>VLOOKUP(B114,Validación!G:I,3,0)</f>
        <v>FF</v>
      </c>
      <c r="D114" s="122" t="s">
        <v>301</v>
      </c>
      <c r="E114" s="76">
        <f>VLOOKUP(Tabla3[[#This Row],[Actividad]],Validación!AA:AB,2,0)</f>
        <v>11</v>
      </c>
      <c r="F114" s="76" t="s">
        <v>193</v>
      </c>
      <c r="G114" s="76">
        <f>VLOOKUP(H114,Validación!W:Y,3,0)</f>
        <v>1</v>
      </c>
      <c r="H114" s="76" t="s">
        <v>152</v>
      </c>
      <c r="I114" s="76">
        <f>VLOOKUP(J114,Validación!K:N,4,0)</f>
        <v>4</v>
      </c>
      <c r="J114" s="76" t="s">
        <v>163</v>
      </c>
      <c r="K114" s="76" t="s">
        <v>68</v>
      </c>
      <c r="L114" s="76" t="str">
        <f t="shared" si="3"/>
        <v>N</v>
      </c>
    </row>
    <row r="115" spans="1:12" x14ac:dyDescent="0.25">
      <c r="A115" s="76" t="str">
        <f t="shared" si="2"/>
        <v>BB1114N</v>
      </c>
      <c r="B115" s="76" t="s">
        <v>32</v>
      </c>
      <c r="C115" s="76" t="str">
        <f>VLOOKUP(B115,Validación!G:I,3,0)</f>
        <v>BB</v>
      </c>
      <c r="D115" s="122" t="s">
        <v>457</v>
      </c>
      <c r="E115" s="76">
        <f>VLOOKUP(Tabla3[[#This Row],[Actividad]],Validación!AA:AB,2,0)</f>
        <v>11</v>
      </c>
      <c r="F115" s="76" t="s">
        <v>193</v>
      </c>
      <c r="G115" s="76">
        <f>VLOOKUP(H115,Validación!W:Y,3,0)</f>
        <v>1</v>
      </c>
      <c r="H115" s="76" t="s">
        <v>152</v>
      </c>
      <c r="I115" s="76">
        <f>VLOOKUP(J115,Validación!K:N,4,0)</f>
        <v>4</v>
      </c>
      <c r="J115" s="76" t="s">
        <v>163</v>
      </c>
      <c r="K115" s="76" t="s">
        <v>68</v>
      </c>
      <c r="L115" s="76" t="str">
        <f t="shared" si="3"/>
        <v>N</v>
      </c>
    </row>
    <row r="116" spans="1:12" x14ac:dyDescent="0.25">
      <c r="A116" s="76" t="str">
        <f t="shared" si="2"/>
        <v>W1114N</v>
      </c>
      <c r="B116" s="76" t="s">
        <v>132</v>
      </c>
      <c r="C116" s="76" t="str">
        <f>VLOOKUP(B116,Validación!G:I,3,0)</f>
        <v>W</v>
      </c>
      <c r="D116" s="122" t="s">
        <v>302</v>
      </c>
      <c r="E116" s="76">
        <f>VLOOKUP(Tabla3[[#This Row],[Actividad]],Validación!AA:AB,2,0)</f>
        <v>11</v>
      </c>
      <c r="F116" s="76" t="s">
        <v>193</v>
      </c>
      <c r="G116" s="76">
        <f>VLOOKUP(H116,Validación!W:Y,3,0)</f>
        <v>1</v>
      </c>
      <c r="H116" s="76" t="s">
        <v>152</v>
      </c>
      <c r="I116" s="76">
        <f>VLOOKUP(J116,Validación!K:N,4,0)</f>
        <v>4</v>
      </c>
      <c r="J116" s="76" t="s">
        <v>163</v>
      </c>
      <c r="K116" s="76" t="s">
        <v>68</v>
      </c>
      <c r="L116" s="76" t="str">
        <f t="shared" si="3"/>
        <v>N</v>
      </c>
    </row>
    <row r="117" spans="1:12" x14ac:dyDescent="0.25">
      <c r="A117" s="76" t="str">
        <f t="shared" si="2"/>
        <v>CC1114N</v>
      </c>
      <c r="B117" s="76" t="s">
        <v>55</v>
      </c>
      <c r="C117" s="76" t="str">
        <f>VLOOKUP(B117,Validación!G:I,3,0)</f>
        <v>CC</v>
      </c>
      <c r="D117" s="122" t="s">
        <v>303</v>
      </c>
      <c r="E117" s="76">
        <f>VLOOKUP(Tabla3[[#This Row],[Actividad]],Validación!AA:AB,2,0)</f>
        <v>11</v>
      </c>
      <c r="F117" s="76" t="s">
        <v>193</v>
      </c>
      <c r="G117" s="76">
        <f>VLOOKUP(H117,Validación!W:Y,3,0)</f>
        <v>1</v>
      </c>
      <c r="H117" s="76" t="s">
        <v>152</v>
      </c>
      <c r="I117" s="76">
        <f>VLOOKUP(J117,Validación!K:N,4,0)</f>
        <v>4</v>
      </c>
      <c r="J117" s="76" t="s">
        <v>163</v>
      </c>
      <c r="K117" s="76" t="s">
        <v>68</v>
      </c>
      <c r="L117" s="76" t="str">
        <f t="shared" si="3"/>
        <v>N</v>
      </c>
    </row>
    <row r="118" spans="1:12" x14ac:dyDescent="0.25">
      <c r="A118" s="76" t="str">
        <f t="shared" si="2"/>
        <v>U1114N</v>
      </c>
      <c r="B118" s="76" t="s">
        <v>425</v>
      </c>
      <c r="C118" s="76" t="str">
        <f>VLOOKUP(B118,Validación!G:I,3,0)</f>
        <v>U</v>
      </c>
      <c r="D118" s="122" t="s">
        <v>458</v>
      </c>
      <c r="E118" s="76">
        <f>VLOOKUP(Tabla3[[#This Row],[Actividad]],Validación!AA:AB,2,0)</f>
        <v>11</v>
      </c>
      <c r="F118" s="76" t="s">
        <v>193</v>
      </c>
      <c r="G118" s="76">
        <f>VLOOKUP(H118,Validación!W:Y,3,0)</f>
        <v>1</v>
      </c>
      <c r="H118" s="76" t="s">
        <v>152</v>
      </c>
      <c r="I118" s="76">
        <f>VLOOKUP(J118,Validación!K:N,4,0)</f>
        <v>4</v>
      </c>
      <c r="J118" s="76" t="s">
        <v>163</v>
      </c>
      <c r="K118" s="76" t="s">
        <v>68</v>
      </c>
      <c r="L118" s="76" t="str">
        <f t="shared" si="3"/>
        <v>N</v>
      </c>
    </row>
    <row r="119" spans="1:12" x14ac:dyDescent="0.25">
      <c r="A119" s="76" t="str">
        <f t="shared" si="2"/>
        <v>I1114N</v>
      </c>
      <c r="B119" s="76" t="s">
        <v>47</v>
      </c>
      <c r="C119" s="76" t="str">
        <f>VLOOKUP(B119,Validación!G:I,3,0)</f>
        <v>I</v>
      </c>
      <c r="D119" s="122" t="s">
        <v>459</v>
      </c>
      <c r="E119" s="76">
        <f>VLOOKUP(Tabla3[[#This Row],[Actividad]],Validación!AA:AB,2,0)</f>
        <v>11</v>
      </c>
      <c r="F119" s="76" t="s">
        <v>193</v>
      </c>
      <c r="G119" s="76">
        <f>VLOOKUP(H119,Validación!W:Y,3,0)</f>
        <v>1</v>
      </c>
      <c r="H119" s="76" t="s">
        <v>152</v>
      </c>
      <c r="I119" s="76">
        <f>VLOOKUP(J119,Validación!K:N,4,0)</f>
        <v>4</v>
      </c>
      <c r="J119" s="76" t="s">
        <v>163</v>
      </c>
      <c r="K119" s="76" t="s">
        <v>68</v>
      </c>
      <c r="L119" s="76" t="str">
        <f t="shared" si="3"/>
        <v>N</v>
      </c>
    </row>
    <row r="120" spans="1:12" x14ac:dyDescent="0.25">
      <c r="A120" s="76" t="str">
        <f t="shared" si="2"/>
        <v>Y1114N</v>
      </c>
      <c r="B120" s="76" t="s">
        <v>134</v>
      </c>
      <c r="C120" s="76" t="str">
        <f>VLOOKUP(B120,Validación!G:I,3,0)</f>
        <v>Y</v>
      </c>
      <c r="D120" s="122" t="s">
        <v>306</v>
      </c>
      <c r="E120" s="76">
        <f>VLOOKUP(Tabla3[[#This Row],[Actividad]],Validación!AA:AB,2,0)</f>
        <v>11</v>
      </c>
      <c r="F120" s="76" t="s">
        <v>193</v>
      </c>
      <c r="G120" s="76">
        <f>VLOOKUP(H120,Validación!W:Y,3,0)</f>
        <v>1</v>
      </c>
      <c r="H120" s="76" t="s">
        <v>152</v>
      </c>
      <c r="I120" s="76">
        <f>VLOOKUP(J120,Validación!K:N,4,0)</f>
        <v>4</v>
      </c>
      <c r="J120" s="76" t="s">
        <v>163</v>
      </c>
      <c r="K120" s="76" t="s">
        <v>68</v>
      </c>
      <c r="L120" s="76" t="str">
        <f t="shared" si="3"/>
        <v>N</v>
      </c>
    </row>
    <row r="121" spans="1:12" x14ac:dyDescent="0.25">
      <c r="A121" s="76" t="str">
        <f t="shared" si="2"/>
        <v>R1114N</v>
      </c>
      <c r="B121" s="76" t="s">
        <v>51</v>
      </c>
      <c r="C121" s="76" t="str">
        <f>VLOOKUP(B121,Validación!G:I,3,0)</f>
        <v>R</v>
      </c>
      <c r="D121" s="122">
        <v>109</v>
      </c>
      <c r="E121" s="76">
        <f>VLOOKUP(Tabla3[[#This Row],[Actividad]],Validación!AA:AB,2,0)</f>
        <v>11</v>
      </c>
      <c r="F121" s="76" t="s">
        <v>193</v>
      </c>
      <c r="G121" s="76">
        <f>VLOOKUP(H121,Validación!W:Y,3,0)</f>
        <v>1</v>
      </c>
      <c r="H121" s="76" t="s">
        <v>152</v>
      </c>
      <c r="I121" s="76">
        <f>VLOOKUP(J121,Validación!K:N,4,0)</f>
        <v>4</v>
      </c>
      <c r="J121" s="76" t="s">
        <v>163</v>
      </c>
      <c r="K121" s="76" t="s">
        <v>68</v>
      </c>
      <c r="L121" s="76" t="str">
        <f t="shared" si="3"/>
        <v>N</v>
      </c>
    </row>
    <row r="122" spans="1:12" x14ac:dyDescent="0.25">
      <c r="A122" s="76" t="str">
        <f t="shared" si="2"/>
        <v>HH1114N</v>
      </c>
      <c r="B122" s="76" t="s">
        <v>122</v>
      </c>
      <c r="C122" s="76" t="str">
        <f>VLOOKUP(B122,Validación!G:I,3,0)</f>
        <v>HH</v>
      </c>
      <c r="D122" s="122" t="s">
        <v>460</v>
      </c>
      <c r="E122" s="76">
        <f>VLOOKUP(Tabla3[[#This Row],[Actividad]],Validación!AA:AB,2,0)</f>
        <v>11</v>
      </c>
      <c r="F122" s="76" t="s">
        <v>193</v>
      </c>
      <c r="G122" s="76">
        <f>VLOOKUP(H122,Validación!W:Y,3,0)</f>
        <v>1</v>
      </c>
      <c r="H122" s="76" t="s">
        <v>152</v>
      </c>
      <c r="I122" s="76">
        <f>VLOOKUP(J122,Validación!K:N,4,0)</f>
        <v>4</v>
      </c>
      <c r="J122" s="76" t="s">
        <v>163</v>
      </c>
      <c r="K122" s="76" t="s">
        <v>68</v>
      </c>
      <c r="L122" s="76" t="str">
        <f t="shared" si="3"/>
        <v>N</v>
      </c>
    </row>
    <row r="123" spans="1:12" x14ac:dyDescent="0.25">
      <c r="A123" s="76" t="str">
        <f t="shared" si="2"/>
        <v>II1114N</v>
      </c>
      <c r="B123" s="173" t="s">
        <v>423</v>
      </c>
      <c r="C123" s="76" t="str">
        <f>VLOOKUP(B123,Validación!G:I,3,0)</f>
        <v>II</v>
      </c>
      <c r="D123" s="122" t="s">
        <v>309</v>
      </c>
      <c r="E123" s="76">
        <f>VLOOKUP(Tabla3[[#This Row],[Actividad]],Validación!AA:AB,2,0)</f>
        <v>11</v>
      </c>
      <c r="F123" s="76" t="s">
        <v>193</v>
      </c>
      <c r="G123" s="76">
        <f>VLOOKUP(H123,Validación!W:Y,3,0)</f>
        <v>1</v>
      </c>
      <c r="H123" s="76" t="s">
        <v>152</v>
      </c>
      <c r="I123" s="76">
        <f>VLOOKUP(J123,Validación!K:N,4,0)</f>
        <v>4</v>
      </c>
      <c r="J123" s="76" t="s">
        <v>163</v>
      </c>
      <c r="K123" s="76" t="s">
        <v>68</v>
      </c>
      <c r="L123" s="76" t="str">
        <f t="shared" si="3"/>
        <v>N</v>
      </c>
    </row>
    <row r="124" spans="1:12" x14ac:dyDescent="0.25">
      <c r="A124" s="76" t="str">
        <f t="shared" si="2"/>
        <v>L1114N</v>
      </c>
      <c r="B124" s="76" t="s">
        <v>48</v>
      </c>
      <c r="C124" s="76" t="str">
        <f>VLOOKUP(B124,Validación!G:I,3,0)</f>
        <v>L</v>
      </c>
      <c r="D124" s="122" t="s">
        <v>461</v>
      </c>
      <c r="E124" s="76">
        <f>VLOOKUP(Tabla3[[#This Row],[Actividad]],Validación!AA:AB,2,0)</f>
        <v>11</v>
      </c>
      <c r="F124" s="76" t="s">
        <v>193</v>
      </c>
      <c r="G124" s="76">
        <f>VLOOKUP(H124,Validación!W:Y,3,0)</f>
        <v>1</v>
      </c>
      <c r="H124" s="76" t="s">
        <v>152</v>
      </c>
      <c r="I124" s="76">
        <f>VLOOKUP(J124,Validación!K:N,4,0)</f>
        <v>4</v>
      </c>
      <c r="J124" s="76" t="s">
        <v>163</v>
      </c>
      <c r="K124" s="76" t="s">
        <v>68</v>
      </c>
      <c r="L124" s="76" t="str">
        <f t="shared" si="3"/>
        <v>N</v>
      </c>
    </row>
    <row r="125" spans="1:12" x14ac:dyDescent="0.25">
      <c r="A125" s="76" t="str">
        <f t="shared" si="2"/>
        <v>B1114N</v>
      </c>
      <c r="B125" s="76" t="s">
        <v>43</v>
      </c>
      <c r="C125" s="76" t="str">
        <f>VLOOKUP(B125,Validación!G:I,3,0)</f>
        <v>B</v>
      </c>
      <c r="D125" s="122" t="s">
        <v>462</v>
      </c>
      <c r="E125" s="76">
        <f>VLOOKUP(Tabla3[[#This Row],[Actividad]],Validación!AA:AB,2,0)</f>
        <v>11</v>
      </c>
      <c r="F125" s="76" t="s">
        <v>193</v>
      </c>
      <c r="G125" s="76">
        <f>VLOOKUP(H125,Validación!W:Y,3,0)</f>
        <v>1</v>
      </c>
      <c r="H125" s="76" t="s">
        <v>152</v>
      </c>
      <c r="I125" s="76">
        <f>VLOOKUP(J125,Validación!K:N,4,0)</f>
        <v>4</v>
      </c>
      <c r="J125" s="76" t="s">
        <v>163</v>
      </c>
      <c r="K125" s="76" t="s">
        <v>68</v>
      </c>
      <c r="L125" s="76" t="str">
        <f t="shared" si="3"/>
        <v>N</v>
      </c>
    </row>
    <row r="126" spans="1:12" x14ac:dyDescent="0.25">
      <c r="A126" s="76" t="str">
        <f t="shared" si="2"/>
        <v>A1114N</v>
      </c>
      <c r="B126" s="76" t="s">
        <v>42</v>
      </c>
      <c r="C126" s="76" t="str">
        <f>VLOOKUP(B126,Validación!G:I,3,0)</f>
        <v>A</v>
      </c>
      <c r="D126" s="122" t="s">
        <v>463</v>
      </c>
      <c r="E126" s="76">
        <f>VLOOKUP(Tabla3[[#This Row],[Actividad]],Validación!AA:AB,2,0)</f>
        <v>11</v>
      </c>
      <c r="F126" s="76" t="s">
        <v>193</v>
      </c>
      <c r="G126" s="76">
        <f>VLOOKUP(H126,Validación!W:Y,3,0)</f>
        <v>1</v>
      </c>
      <c r="H126" s="76" t="s">
        <v>152</v>
      </c>
      <c r="I126" s="76">
        <f>VLOOKUP(J126,Validación!K:N,4,0)</f>
        <v>4</v>
      </c>
      <c r="J126" s="76" t="s">
        <v>163</v>
      </c>
      <c r="K126" s="76" t="s">
        <v>68</v>
      </c>
      <c r="L126" s="76" t="str">
        <f t="shared" si="3"/>
        <v>N</v>
      </c>
    </row>
    <row r="127" spans="1:12" x14ac:dyDescent="0.25">
      <c r="A127" s="76" t="str">
        <f t="shared" si="2"/>
        <v>J1314N</v>
      </c>
      <c r="B127" s="76" t="s">
        <v>30</v>
      </c>
      <c r="C127" s="76" t="str">
        <f>VLOOKUP(B127,Validación!G:I,3,0)</f>
        <v>J</v>
      </c>
      <c r="D127" s="122" t="s">
        <v>326</v>
      </c>
      <c r="E127" s="76">
        <f>VLOOKUP(Tabla3[[#This Row],[Actividad]],Validación!AA:AB,2,0)</f>
        <v>13</v>
      </c>
      <c r="F127" s="76" t="s">
        <v>195</v>
      </c>
      <c r="G127" s="76">
        <f>VLOOKUP(H127,Validación!W:Y,3,0)</f>
        <v>1</v>
      </c>
      <c r="H127" s="76" t="s">
        <v>152</v>
      </c>
      <c r="I127" s="76">
        <f>VLOOKUP(J127,Validación!K:N,4,0)</f>
        <v>4</v>
      </c>
      <c r="J127" s="76" t="s">
        <v>163</v>
      </c>
      <c r="K127" s="76" t="s">
        <v>68</v>
      </c>
      <c r="L127" s="76" t="str">
        <f t="shared" si="3"/>
        <v>N</v>
      </c>
    </row>
    <row r="128" spans="1:12" x14ac:dyDescent="0.25">
      <c r="A128" s="76" t="str">
        <f t="shared" si="2"/>
        <v>H1314N</v>
      </c>
      <c r="B128" s="76" t="s">
        <v>46</v>
      </c>
      <c r="C128" s="76" t="str">
        <f>VLOOKUP(B128,Validación!G:I,3,0)</f>
        <v>H</v>
      </c>
      <c r="D128" s="122">
        <v>121790</v>
      </c>
      <c r="E128" s="76">
        <f>VLOOKUP(Tabla3[[#This Row],[Actividad]],Validación!AA:AB,2,0)</f>
        <v>13</v>
      </c>
      <c r="F128" s="76" t="s">
        <v>195</v>
      </c>
      <c r="G128" s="76">
        <f>VLOOKUP(H128,Validación!W:Y,3,0)</f>
        <v>1</v>
      </c>
      <c r="H128" s="76" t="s">
        <v>152</v>
      </c>
      <c r="I128" s="76">
        <f>VLOOKUP(J128,Validación!K:N,4,0)</f>
        <v>4</v>
      </c>
      <c r="J128" s="76" t="s">
        <v>163</v>
      </c>
      <c r="K128" s="76" t="s">
        <v>68</v>
      </c>
      <c r="L128" s="76" t="str">
        <f t="shared" si="3"/>
        <v>N</v>
      </c>
    </row>
    <row r="129" spans="1:12" x14ac:dyDescent="0.25">
      <c r="A129" s="76" t="str">
        <f t="shared" si="2"/>
        <v>Q1314N</v>
      </c>
      <c r="B129" s="76" t="s">
        <v>130</v>
      </c>
      <c r="C129" s="76" t="str">
        <f>VLOOKUP(B129,Validación!G:I,3,0)</f>
        <v>Q</v>
      </c>
      <c r="D129" s="122" t="s">
        <v>327</v>
      </c>
      <c r="E129" s="76">
        <f>VLOOKUP(Tabla3[[#This Row],[Actividad]],Validación!AA:AB,2,0)</f>
        <v>13</v>
      </c>
      <c r="F129" s="76" t="s">
        <v>195</v>
      </c>
      <c r="G129" s="76">
        <f>VLOOKUP(H129,Validación!W:Y,3,0)</f>
        <v>1</v>
      </c>
      <c r="H129" s="76" t="s">
        <v>152</v>
      </c>
      <c r="I129" s="76">
        <f>VLOOKUP(J129,Validación!K:N,4,0)</f>
        <v>4</v>
      </c>
      <c r="J129" s="76" t="s">
        <v>163</v>
      </c>
      <c r="K129" s="76" t="s">
        <v>68</v>
      </c>
      <c r="L129" s="76" t="str">
        <f t="shared" si="3"/>
        <v>N</v>
      </c>
    </row>
    <row r="130" spans="1:12" x14ac:dyDescent="0.25">
      <c r="A130" s="76" t="str">
        <f t="shared" ref="A130:A193" si="4">CONCATENATE(C130,E130,G130,I130,L130,)</f>
        <v>P1314N</v>
      </c>
      <c r="B130" s="76" t="s">
        <v>50</v>
      </c>
      <c r="C130" s="76" t="str">
        <f>VLOOKUP(B130,Validación!G:I,3,0)</f>
        <v>P</v>
      </c>
      <c r="D130" s="122">
        <v>122270</v>
      </c>
      <c r="E130" s="76">
        <f>VLOOKUP(Tabla3[[#This Row],[Actividad]],Validación!AA:AB,2,0)</f>
        <v>13</v>
      </c>
      <c r="F130" s="76" t="s">
        <v>195</v>
      </c>
      <c r="G130" s="76">
        <f>VLOOKUP(H130,Validación!W:Y,3,0)</f>
        <v>1</v>
      </c>
      <c r="H130" s="76" t="s">
        <v>152</v>
      </c>
      <c r="I130" s="76">
        <f>VLOOKUP(J130,Validación!K:N,4,0)</f>
        <v>4</v>
      </c>
      <c r="J130" s="76" t="s">
        <v>163</v>
      </c>
      <c r="K130" s="76" t="s">
        <v>68</v>
      </c>
      <c r="L130" s="76" t="str">
        <f t="shared" ref="L130:L193" si="5">VLOOKUP(K130,O:P,2,0)</f>
        <v>N</v>
      </c>
    </row>
    <row r="131" spans="1:12" x14ac:dyDescent="0.25">
      <c r="A131" s="76" t="str">
        <f t="shared" si="4"/>
        <v>K1314N</v>
      </c>
      <c r="B131" s="76" t="s">
        <v>31</v>
      </c>
      <c r="C131" s="76" t="str">
        <f>VLOOKUP(B131,Validación!G:I,3,0)</f>
        <v>K</v>
      </c>
      <c r="D131" s="122" t="s">
        <v>297</v>
      </c>
      <c r="E131" s="76">
        <f>VLOOKUP(Tabla3[[#This Row],[Actividad]],Validación!AA:AB,2,0)</f>
        <v>13</v>
      </c>
      <c r="F131" s="76" t="s">
        <v>195</v>
      </c>
      <c r="G131" s="76">
        <f>VLOOKUP(H131,Validación!W:Y,3,0)</f>
        <v>1</v>
      </c>
      <c r="H131" s="76" t="s">
        <v>152</v>
      </c>
      <c r="I131" s="76">
        <f>VLOOKUP(J131,Validación!K:N,4,0)</f>
        <v>4</v>
      </c>
      <c r="J131" s="76" t="s">
        <v>163</v>
      </c>
      <c r="K131" s="76" t="s">
        <v>68</v>
      </c>
      <c r="L131" s="76" t="str">
        <f t="shared" si="5"/>
        <v>N</v>
      </c>
    </row>
    <row r="132" spans="1:12" x14ac:dyDescent="0.25">
      <c r="A132" s="76" t="str">
        <f t="shared" si="4"/>
        <v>N1314N</v>
      </c>
      <c r="B132" s="76" t="s">
        <v>49</v>
      </c>
      <c r="C132" s="76" t="str">
        <f>VLOOKUP(B132,Validación!G:I,3,0)</f>
        <v>N</v>
      </c>
      <c r="D132" s="122" t="s">
        <v>328</v>
      </c>
      <c r="E132" s="76">
        <f>VLOOKUP(Tabla3[[#This Row],[Actividad]],Validación!AA:AB,2,0)</f>
        <v>13</v>
      </c>
      <c r="F132" s="76" t="s">
        <v>195</v>
      </c>
      <c r="G132" s="76">
        <f>VLOOKUP(H132,Validación!W:Y,3,0)</f>
        <v>1</v>
      </c>
      <c r="H132" s="76" t="s">
        <v>152</v>
      </c>
      <c r="I132" s="76">
        <f>VLOOKUP(J132,Validación!K:N,4,0)</f>
        <v>4</v>
      </c>
      <c r="J132" s="76" t="s">
        <v>163</v>
      </c>
      <c r="K132" s="76" t="s">
        <v>68</v>
      </c>
      <c r="L132" s="76" t="str">
        <f t="shared" si="5"/>
        <v>N</v>
      </c>
    </row>
    <row r="133" spans="1:12" x14ac:dyDescent="0.25">
      <c r="A133" s="76" t="str">
        <f t="shared" si="4"/>
        <v>AA1314N</v>
      </c>
      <c r="B133" s="76" t="s">
        <v>54</v>
      </c>
      <c r="C133" s="76" t="str">
        <f>VLOOKUP(B133,Validación!G:I,3,0)</f>
        <v>AA</v>
      </c>
      <c r="D133" s="122" t="s">
        <v>317</v>
      </c>
      <c r="E133" s="76">
        <f>VLOOKUP(Tabla3[[#This Row],[Actividad]],Validación!AA:AB,2,0)</f>
        <v>13</v>
      </c>
      <c r="F133" s="76" t="s">
        <v>195</v>
      </c>
      <c r="G133" s="76">
        <f>VLOOKUP(H133,Validación!W:Y,3,0)</f>
        <v>1</v>
      </c>
      <c r="H133" s="76" t="s">
        <v>152</v>
      </c>
      <c r="I133" s="76">
        <f>VLOOKUP(J133,Validación!K:N,4,0)</f>
        <v>4</v>
      </c>
      <c r="J133" s="76" t="s">
        <v>163</v>
      </c>
      <c r="K133" s="76" t="s">
        <v>68</v>
      </c>
      <c r="L133" s="76" t="str">
        <f t="shared" si="5"/>
        <v>N</v>
      </c>
    </row>
    <row r="134" spans="1:12" x14ac:dyDescent="0.25">
      <c r="A134" s="76" t="str">
        <f t="shared" si="4"/>
        <v>L1614N</v>
      </c>
      <c r="B134" s="76" t="s">
        <v>48</v>
      </c>
      <c r="C134" s="76" t="str">
        <f>VLOOKUP(B134,Validación!G:I,3,0)</f>
        <v>L</v>
      </c>
      <c r="D134" s="122" t="s">
        <v>472</v>
      </c>
      <c r="E134" s="76">
        <f>VLOOKUP(Tabla3[[#This Row],[Actividad]],Validación!AA:AB,2,0)</f>
        <v>16</v>
      </c>
      <c r="F134" s="76" t="s">
        <v>217</v>
      </c>
      <c r="G134" s="76">
        <f>VLOOKUP(H134,Validación!W:Y,3,0)</f>
        <v>1</v>
      </c>
      <c r="H134" s="76" t="s">
        <v>152</v>
      </c>
      <c r="I134" s="76">
        <f>VLOOKUP(J134,Validación!K:N,4,0)</f>
        <v>4</v>
      </c>
      <c r="J134" s="76" t="s">
        <v>163</v>
      </c>
      <c r="K134" s="76" t="s">
        <v>68</v>
      </c>
      <c r="L134" s="76" t="str">
        <f t="shared" si="5"/>
        <v>N</v>
      </c>
    </row>
    <row r="135" spans="1:12" x14ac:dyDescent="0.25">
      <c r="A135" s="76" t="str">
        <f t="shared" si="4"/>
        <v>C324N</v>
      </c>
      <c r="B135" s="76" t="s">
        <v>44</v>
      </c>
      <c r="C135" s="76" t="str">
        <f>VLOOKUP(B135,Validación!G:I,3,0)</f>
        <v>C</v>
      </c>
      <c r="D135" s="122" t="s">
        <v>289</v>
      </c>
      <c r="E135" s="76">
        <f>VLOOKUP(Tabla3[[#This Row],[Actividad]],Validación!AA:AB,2,0)</f>
        <v>3</v>
      </c>
      <c r="F135" s="76" t="s">
        <v>185</v>
      </c>
      <c r="G135" s="76">
        <f>VLOOKUP(H135,Validación!W:Y,3,0)</f>
        <v>2</v>
      </c>
      <c r="H135" s="76" t="s">
        <v>153</v>
      </c>
      <c r="I135" s="76">
        <f>VLOOKUP(J135,Validación!K:N,4,0)</f>
        <v>4</v>
      </c>
      <c r="J135" s="76" t="s">
        <v>163</v>
      </c>
      <c r="K135" s="76" t="s">
        <v>68</v>
      </c>
      <c r="L135" s="76" t="str">
        <f t="shared" si="5"/>
        <v>N</v>
      </c>
    </row>
    <row r="136" spans="1:12" x14ac:dyDescent="0.25">
      <c r="A136" s="76" t="str">
        <f t="shared" si="4"/>
        <v>T324N</v>
      </c>
      <c r="B136" s="76" t="s">
        <v>52</v>
      </c>
      <c r="C136" s="76" t="str">
        <f>VLOOKUP(B136,Validación!G:I,3,0)</f>
        <v>T</v>
      </c>
      <c r="D136" s="122">
        <v>122202</v>
      </c>
      <c r="E136" s="76">
        <f>VLOOKUP(Tabla3[[#This Row],[Actividad]],Validación!AA:AB,2,0)</f>
        <v>3</v>
      </c>
      <c r="F136" s="76" t="s">
        <v>185</v>
      </c>
      <c r="G136" s="76">
        <f>VLOOKUP(H136,Validación!W:Y,3,0)</f>
        <v>2</v>
      </c>
      <c r="H136" s="76" t="s">
        <v>153</v>
      </c>
      <c r="I136" s="76">
        <f>VLOOKUP(J136,Validación!K:N,4,0)</f>
        <v>4</v>
      </c>
      <c r="J136" s="76" t="s">
        <v>163</v>
      </c>
      <c r="K136" s="76" t="s">
        <v>68</v>
      </c>
      <c r="L136" s="76" t="str">
        <f t="shared" si="5"/>
        <v>N</v>
      </c>
    </row>
    <row r="137" spans="1:12" x14ac:dyDescent="0.25">
      <c r="A137" s="76" t="str">
        <f t="shared" si="4"/>
        <v>EE324N</v>
      </c>
      <c r="B137" s="76" t="s">
        <v>33</v>
      </c>
      <c r="C137" s="76" t="str">
        <f>VLOOKUP(B137,Validación!G:I,3,0)</f>
        <v>EE</v>
      </c>
      <c r="D137" s="122" t="s">
        <v>311</v>
      </c>
      <c r="E137" s="76">
        <f>VLOOKUP(Tabla3[[#This Row],[Actividad]],Validación!AA:AB,2,0)</f>
        <v>3</v>
      </c>
      <c r="F137" s="76" t="s">
        <v>185</v>
      </c>
      <c r="G137" s="76">
        <f>VLOOKUP(H137,Validación!W:Y,3,0)</f>
        <v>2</v>
      </c>
      <c r="H137" s="76" t="s">
        <v>153</v>
      </c>
      <c r="I137" s="76">
        <f>VLOOKUP(J137,Validación!K:N,4,0)</f>
        <v>4</v>
      </c>
      <c r="J137" s="76" t="s">
        <v>163</v>
      </c>
      <c r="K137" s="76" t="s">
        <v>68</v>
      </c>
      <c r="L137" s="76" t="str">
        <f t="shared" si="5"/>
        <v>N</v>
      </c>
    </row>
    <row r="138" spans="1:12" x14ac:dyDescent="0.25">
      <c r="A138" s="76" t="str">
        <f t="shared" si="4"/>
        <v>E324N</v>
      </c>
      <c r="B138" s="76" t="s">
        <v>45</v>
      </c>
      <c r="C138" s="76" t="str">
        <f>VLOOKUP(B138,Validación!G:I,3,0)</f>
        <v>E</v>
      </c>
      <c r="D138" s="122" t="s">
        <v>312</v>
      </c>
      <c r="E138" s="76">
        <f>VLOOKUP(Tabla3[[#This Row],[Actividad]],Validación!AA:AB,2,0)</f>
        <v>3</v>
      </c>
      <c r="F138" s="76" t="s">
        <v>185</v>
      </c>
      <c r="G138" s="76">
        <f>VLOOKUP(H138,Validación!W:Y,3,0)</f>
        <v>2</v>
      </c>
      <c r="H138" s="76" t="s">
        <v>153</v>
      </c>
      <c r="I138" s="76">
        <f>VLOOKUP(J138,Validación!K:N,4,0)</f>
        <v>4</v>
      </c>
      <c r="J138" s="76" t="s">
        <v>163</v>
      </c>
      <c r="K138" s="76" t="s">
        <v>68</v>
      </c>
      <c r="L138" s="76" t="str">
        <f t="shared" si="5"/>
        <v>N</v>
      </c>
    </row>
    <row r="139" spans="1:12" x14ac:dyDescent="0.25">
      <c r="A139" s="76" t="str">
        <f t="shared" si="4"/>
        <v>J324N</v>
      </c>
      <c r="B139" s="76" t="s">
        <v>30</v>
      </c>
      <c r="C139" s="76" t="str">
        <f>VLOOKUP(B139,Validación!G:I,3,0)</f>
        <v>J</v>
      </c>
      <c r="D139" s="122" t="s">
        <v>313</v>
      </c>
      <c r="E139" s="76">
        <f>VLOOKUP(Tabla3[[#This Row],[Actividad]],Validación!AA:AB,2,0)</f>
        <v>3</v>
      </c>
      <c r="F139" s="76" t="s">
        <v>185</v>
      </c>
      <c r="G139" s="76">
        <f>VLOOKUP(H139,Validación!W:Y,3,0)</f>
        <v>2</v>
      </c>
      <c r="H139" s="76" t="s">
        <v>153</v>
      </c>
      <c r="I139" s="76">
        <f>VLOOKUP(J139,Validación!K:N,4,0)</f>
        <v>4</v>
      </c>
      <c r="J139" s="76" t="s">
        <v>163</v>
      </c>
      <c r="K139" s="76" t="s">
        <v>68</v>
      </c>
      <c r="L139" s="76" t="str">
        <f t="shared" si="5"/>
        <v>N</v>
      </c>
    </row>
    <row r="140" spans="1:12" x14ac:dyDescent="0.25">
      <c r="A140" s="76" t="str">
        <f t="shared" si="4"/>
        <v>Q324N</v>
      </c>
      <c r="B140" s="76" t="s">
        <v>130</v>
      </c>
      <c r="C140" s="76" t="str">
        <f>VLOOKUP(B140,Validación!G:I,3,0)</f>
        <v>Q</v>
      </c>
      <c r="D140" s="122" t="s">
        <v>314</v>
      </c>
      <c r="E140" s="76">
        <f>VLOOKUP(Tabla3[[#This Row],[Actividad]],Validación!AA:AB,2,0)</f>
        <v>3</v>
      </c>
      <c r="F140" s="76" t="s">
        <v>185</v>
      </c>
      <c r="G140" s="76">
        <f>VLOOKUP(H140,Validación!W:Y,3,0)</f>
        <v>2</v>
      </c>
      <c r="H140" s="76" t="s">
        <v>153</v>
      </c>
      <c r="I140" s="76">
        <f>VLOOKUP(J140,Validación!K:N,4,0)</f>
        <v>4</v>
      </c>
      <c r="J140" s="76" t="s">
        <v>163</v>
      </c>
      <c r="K140" s="76" t="s">
        <v>68</v>
      </c>
      <c r="L140" s="76" t="str">
        <f t="shared" si="5"/>
        <v>N</v>
      </c>
    </row>
    <row r="141" spans="1:12" x14ac:dyDescent="0.25">
      <c r="A141" s="76" t="str">
        <f t="shared" si="4"/>
        <v>P324N</v>
      </c>
      <c r="B141" s="76" t="s">
        <v>50</v>
      </c>
      <c r="C141" s="76" t="str">
        <f>VLOOKUP(B141,Validación!G:I,3,0)</f>
        <v>P</v>
      </c>
      <c r="D141" s="122" t="s">
        <v>315</v>
      </c>
      <c r="E141" s="76">
        <f>VLOOKUP(Tabla3[[#This Row],[Actividad]],Validación!AA:AB,2,0)</f>
        <v>3</v>
      </c>
      <c r="F141" s="76" t="s">
        <v>185</v>
      </c>
      <c r="G141" s="76">
        <f>VLOOKUP(H141,Validación!W:Y,3,0)</f>
        <v>2</v>
      </c>
      <c r="H141" s="76" t="s">
        <v>153</v>
      </c>
      <c r="I141" s="76">
        <f>VLOOKUP(J141,Validación!K:N,4,0)</f>
        <v>4</v>
      </c>
      <c r="J141" s="76" t="s">
        <v>163</v>
      </c>
      <c r="K141" s="76" t="s">
        <v>68</v>
      </c>
      <c r="L141" s="76" t="str">
        <f t="shared" si="5"/>
        <v>N</v>
      </c>
    </row>
    <row r="142" spans="1:12" x14ac:dyDescent="0.25">
      <c r="A142" s="76" t="str">
        <f t="shared" si="4"/>
        <v>K324N</v>
      </c>
      <c r="B142" s="76" t="s">
        <v>31</v>
      </c>
      <c r="C142" s="76" t="str">
        <f>VLOOKUP(B142,Validación!G:I,3,0)</f>
        <v>K</v>
      </c>
      <c r="D142" s="122" t="s">
        <v>297</v>
      </c>
      <c r="E142" s="76">
        <f>VLOOKUP(Tabla3[[#This Row],[Actividad]],Validación!AA:AB,2,0)</f>
        <v>3</v>
      </c>
      <c r="F142" s="76" t="s">
        <v>185</v>
      </c>
      <c r="G142" s="76">
        <f>VLOOKUP(H142,Validación!W:Y,3,0)</f>
        <v>2</v>
      </c>
      <c r="H142" s="76" t="s">
        <v>153</v>
      </c>
      <c r="I142" s="76">
        <f>VLOOKUP(J142,Validación!K:N,4,0)</f>
        <v>4</v>
      </c>
      <c r="J142" s="76" t="s">
        <v>163</v>
      </c>
      <c r="K142" s="76" t="s">
        <v>68</v>
      </c>
      <c r="L142" s="76" t="str">
        <f t="shared" si="5"/>
        <v>N</v>
      </c>
    </row>
    <row r="143" spans="1:12" x14ac:dyDescent="0.25">
      <c r="A143" s="76" t="str">
        <f t="shared" si="4"/>
        <v>N324N</v>
      </c>
      <c r="B143" s="76" t="s">
        <v>49</v>
      </c>
      <c r="C143" s="76" t="str">
        <f>VLOOKUP(B143,Validación!G:I,3,0)</f>
        <v>N</v>
      </c>
      <c r="D143" s="122" t="s">
        <v>316</v>
      </c>
      <c r="E143" s="76">
        <f>VLOOKUP(Tabla3[[#This Row],[Actividad]],Validación!AA:AB,2,0)</f>
        <v>3</v>
      </c>
      <c r="F143" s="76" t="s">
        <v>185</v>
      </c>
      <c r="G143" s="76">
        <f>VLOOKUP(H143,Validación!W:Y,3,0)</f>
        <v>2</v>
      </c>
      <c r="H143" s="76" t="s">
        <v>153</v>
      </c>
      <c r="I143" s="76">
        <f>VLOOKUP(J143,Validación!K:N,4,0)</f>
        <v>4</v>
      </c>
      <c r="J143" s="76" t="s">
        <v>163</v>
      </c>
      <c r="K143" s="76" t="s">
        <v>68</v>
      </c>
      <c r="L143" s="76" t="str">
        <f t="shared" si="5"/>
        <v>N</v>
      </c>
    </row>
    <row r="144" spans="1:12" x14ac:dyDescent="0.25">
      <c r="A144" s="76" t="str">
        <f t="shared" si="4"/>
        <v>AA324N</v>
      </c>
      <c r="B144" s="76" t="s">
        <v>54</v>
      </c>
      <c r="C144" s="76" t="str">
        <f>VLOOKUP(B144,Validación!G:I,3,0)</f>
        <v>AA</v>
      </c>
      <c r="D144" s="122" t="s">
        <v>317</v>
      </c>
      <c r="E144" s="76">
        <f>VLOOKUP(Tabla3[[#This Row],[Actividad]],Validación!AA:AB,2,0)</f>
        <v>3</v>
      </c>
      <c r="F144" s="76" t="s">
        <v>185</v>
      </c>
      <c r="G144" s="76">
        <f>VLOOKUP(H144,Validación!W:Y,3,0)</f>
        <v>2</v>
      </c>
      <c r="H144" s="76" t="s">
        <v>153</v>
      </c>
      <c r="I144" s="76">
        <f>VLOOKUP(J144,Validación!K:N,4,0)</f>
        <v>4</v>
      </c>
      <c r="J144" s="76" t="s">
        <v>163</v>
      </c>
      <c r="K144" s="76" t="s">
        <v>68</v>
      </c>
      <c r="L144" s="76" t="str">
        <f t="shared" si="5"/>
        <v>N</v>
      </c>
    </row>
    <row r="145" spans="1:12" x14ac:dyDescent="0.25">
      <c r="A145" s="76" t="str">
        <f t="shared" si="4"/>
        <v>G324N</v>
      </c>
      <c r="B145" s="76" t="s">
        <v>427</v>
      </c>
      <c r="C145" s="76" t="str">
        <f>VLOOKUP(B145,Validación!G:I,3,0)</f>
        <v>G</v>
      </c>
      <c r="D145" s="122" t="s">
        <v>318</v>
      </c>
      <c r="E145" s="76">
        <f>VLOOKUP(Tabla3[[#This Row],[Actividad]],Validación!AA:AB,2,0)</f>
        <v>3</v>
      </c>
      <c r="F145" s="76" t="s">
        <v>185</v>
      </c>
      <c r="G145" s="76">
        <f>VLOOKUP(H145,Validación!W:Y,3,0)</f>
        <v>2</v>
      </c>
      <c r="H145" s="76" t="s">
        <v>153</v>
      </c>
      <c r="I145" s="76">
        <f>VLOOKUP(J145,Validación!K:N,4,0)</f>
        <v>4</v>
      </c>
      <c r="J145" s="76" t="s">
        <v>163</v>
      </c>
      <c r="K145" s="76" t="s">
        <v>68</v>
      </c>
      <c r="L145" s="76" t="str">
        <f t="shared" si="5"/>
        <v>N</v>
      </c>
    </row>
    <row r="146" spans="1:12" x14ac:dyDescent="0.25">
      <c r="A146" s="76" t="str">
        <f t="shared" si="4"/>
        <v>D324N</v>
      </c>
      <c r="B146" s="76" t="s">
        <v>203</v>
      </c>
      <c r="C146" s="76" t="str">
        <f>VLOOKUP(B146,Validación!G:I,3,0)</f>
        <v>D</v>
      </c>
      <c r="D146" s="122">
        <v>122327</v>
      </c>
      <c r="E146" s="76">
        <f>VLOOKUP(Tabla3[[#This Row],[Actividad]],Validación!AA:AB,2,0)</f>
        <v>3</v>
      </c>
      <c r="F146" s="76" t="s">
        <v>185</v>
      </c>
      <c r="G146" s="76">
        <f>VLOOKUP(H146,Validación!W:Y,3,0)</f>
        <v>2</v>
      </c>
      <c r="H146" s="76" t="s">
        <v>153</v>
      </c>
      <c r="I146" s="76">
        <f>VLOOKUP(J146,Validación!K:N,4,0)</f>
        <v>4</v>
      </c>
      <c r="J146" s="76" t="s">
        <v>163</v>
      </c>
      <c r="K146" s="76" t="s">
        <v>68</v>
      </c>
      <c r="L146" s="76" t="str">
        <f t="shared" si="5"/>
        <v>N</v>
      </c>
    </row>
    <row r="147" spans="1:12" x14ac:dyDescent="0.25">
      <c r="A147" s="76" t="str">
        <f t="shared" si="4"/>
        <v>F324N</v>
      </c>
      <c r="B147" s="76" t="s">
        <v>426</v>
      </c>
      <c r="C147" s="76" t="str">
        <f>VLOOKUP(B147,Validación!G:I,3,0)</f>
        <v>F</v>
      </c>
      <c r="D147" s="122" t="s">
        <v>464</v>
      </c>
      <c r="E147" s="76">
        <f>VLOOKUP(Tabla3[[#This Row],[Actividad]],Validación!AA:AB,2,0)</f>
        <v>3</v>
      </c>
      <c r="F147" s="76" t="s">
        <v>185</v>
      </c>
      <c r="G147" s="76">
        <f>VLOOKUP(H147,Validación!W:Y,3,0)</f>
        <v>2</v>
      </c>
      <c r="H147" s="76" t="s">
        <v>153</v>
      </c>
      <c r="I147" s="76">
        <f>VLOOKUP(J147,Validación!K:N,4,0)</f>
        <v>4</v>
      </c>
      <c r="J147" s="76" t="s">
        <v>163</v>
      </c>
      <c r="K147" s="76" t="s">
        <v>68</v>
      </c>
      <c r="L147" s="76" t="str">
        <f t="shared" si="5"/>
        <v>N</v>
      </c>
    </row>
    <row r="148" spans="1:12" x14ac:dyDescent="0.25">
      <c r="A148" s="76" t="str">
        <f t="shared" si="4"/>
        <v>FF324N</v>
      </c>
      <c r="B148" s="76" t="s">
        <v>41</v>
      </c>
      <c r="C148" s="76" t="str">
        <f>VLOOKUP(B148,Validación!G:I,3,0)</f>
        <v>FF</v>
      </c>
      <c r="D148" s="122" t="s">
        <v>465</v>
      </c>
      <c r="E148" s="76">
        <f>VLOOKUP(Tabla3[[#This Row],[Actividad]],Validación!AA:AB,2,0)</f>
        <v>3</v>
      </c>
      <c r="F148" s="76" t="s">
        <v>185</v>
      </c>
      <c r="G148" s="76">
        <f>VLOOKUP(H148,Validación!W:Y,3,0)</f>
        <v>2</v>
      </c>
      <c r="H148" s="76" t="s">
        <v>153</v>
      </c>
      <c r="I148" s="76">
        <f>VLOOKUP(J148,Validación!K:N,4,0)</f>
        <v>4</v>
      </c>
      <c r="J148" s="76" t="s">
        <v>163</v>
      </c>
      <c r="K148" s="76" t="s">
        <v>68</v>
      </c>
      <c r="L148" s="76" t="str">
        <f t="shared" si="5"/>
        <v>N</v>
      </c>
    </row>
    <row r="149" spans="1:12" x14ac:dyDescent="0.25">
      <c r="A149" s="76" t="str">
        <f t="shared" si="4"/>
        <v>BB324N</v>
      </c>
      <c r="B149" s="76" t="s">
        <v>32</v>
      </c>
      <c r="C149" s="76" t="str">
        <f>VLOOKUP(B149,Validación!G:I,3,0)</f>
        <v>BB</v>
      </c>
      <c r="D149" s="122">
        <v>445</v>
      </c>
      <c r="E149" s="76">
        <f>VLOOKUP(Tabla3[[#This Row],[Actividad]],Validación!AA:AB,2,0)</f>
        <v>3</v>
      </c>
      <c r="F149" s="76" t="s">
        <v>185</v>
      </c>
      <c r="G149" s="76">
        <f>VLOOKUP(H149,Validación!W:Y,3,0)</f>
        <v>2</v>
      </c>
      <c r="H149" s="76" t="s">
        <v>153</v>
      </c>
      <c r="I149" s="76">
        <f>VLOOKUP(J149,Validación!K:N,4,0)</f>
        <v>4</v>
      </c>
      <c r="J149" s="76" t="s">
        <v>163</v>
      </c>
      <c r="K149" s="76" t="s">
        <v>68</v>
      </c>
      <c r="L149" s="76" t="str">
        <f t="shared" si="5"/>
        <v>N</v>
      </c>
    </row>
    <row r="150" spans="1:12" x14ac:dyDescent="0.25">
      <c r="A150" s="76" t="str">
        <f t="shared" si="4"/>
        <v>W324N</v>
      </c>
      <c r="B150" s="76" t="s">
        <v>132</v>
      </c>
      <c r="C150" s="76" t="str">
        <f>VLOOKUP(B150,Validación!G:I,3,0)</f>
        <v>W</v>
      </c>
      <c r="D150" s="122" t="s">
        <v>302</v>
      </c>
      <c r="E150" s="76">
        <f>VLOOKUP(Tabla3[[#This Row],[Actividad]],Validación!AA:AB,2,0)</f>
        <v>3</v>
      </c>
      <c r="F150" s="76" t="s">
        <v>185</v>
      </c>
      <c r="G150" s="76">
        <f>VLOOKUP(H150,Validación!W:Y,3,0)</f>
        <v>2</v>
      </c>
      <c r="H150" s="76" t="s">
        <v>153</v>
      </c>
      <c r="I150" s="76">
        <f>VLOOKUP(J150,Validación!K:N,4,0)</f>
        <v>4</v>
      </c>
      <c r="J150" s="76" t="s">
        <v>163</v>
      </c>
      <c r="K150" s="76" t="s">
        <v>68</v>
      </c>
      <c r="L150" s="76" t="str">
        <f t="shared" si="5"/>
        <v>N</v>
      </c>
    </row>
    <row r="151" spans="1:12" x14ac:dyDescent="0.25">
      <c r="A151" s="76" t="str">
        <f t="shared" si="4"/>
        <v>CC324N</v>
      </c>
      <c r="B151" s="76" t="s">
        <v>55</v>
      </c>
      <c r="C151" s="76" t="str">
        <f>VLOOKUP(B151,Validación!G:I,3,0)</f>
        <v>CC</v>
      </c>
      <c r="D151" s="122">
        <v>122295</v>
      </c>
      <c r="E151" s="76">
        <f>VLOOKUP(Tabla3[[#This Row],[Actividad]],Validación!AA:AB,2,0)</f>
        <v>3</v>
      </c>
      <c r="F151" s="76" t="s">
        <v>185</v>
      </c>
      <c r="G151" s="76">
        <f>VLOOKUP(H151,Validación!W:Y,3,0)</f>
        <v>2</v>
      </c>
      <c r="H151" s="76" t="s">
        <v>153</v>
      </c>
      <c r="I151" s="76">
        <f>VLOOKUP(J151,Validación!K:N,4,0)</f>
        <v>4</v>
      </c>
      <c r="J151" s="76" t="s">
        <v>163</v>
      </c>
      <c r="K151" s="76" t="s">
        <v>68</v>
      </c>
      <c r="L151" s="76" t="str">
        <f t="shared" si="5"/>
        <v>N</v>
      </c>
    </row>
    <row r="152" spans="1:12" x14ac:dyDescent="0.25">
      <c r="A152" s="76" t="str">
        <f t="shared" si="4"/>
        <v>U324N</v>
      </c>
      <c r="B152" s="76" t="s">
        <v>425</v>
      </c>
      <c r="C152" s="76" t="str">
        <f>VLOOKUP(B152,Validación!G:I,3,0)</f>
        <v>U</v>
      </c>
      <c r="D152" s="122">
        <v>122228</v>
      </c>
      <c r="E152" s="76">
        <f>VLOOKUP(Tabla3[[#This Row],[Actividad]],Validación!AA:AB,2,0)</f>
        <v>3</v>
      </c>
      <c r="F152" s="76" t="s">
        <v>185</v>
      </c>
      <c r="G152" s="76">
        <f>VLOOKUP(H152,Validación!W:Y,3,0)</f>
        <v>2</v>
      </c>
      <c r="H152" s="76" t="s">
        <v>153</v>
      </c>
      <c r="I152" s="76">
        <f>VLOOKUP(J152,Validación!K:N,4,0)</f>
        <v>4</v>
      </c>
      <c r="J152" s="76" t="s">
        <v>163</v>
      </c>
      <c r="K152" s="76" t="s">
        <v>68</v>
      </c>
      <c r="L152" s="76" t="str">
        <f t="shared" si="5"/>
        <v>N</v>
      </c>
    </row>
    <row r="153" spans="1:12" x14ac:dyDescent="0.25">
      <c r="A153" s="76" t="str">
        <f t="shared" si="4"/>
        <v>I324N</v>
      </c>
      <c r="B153" s="76" t="s">
        <v>47</v>
      </c>
      <c r="C153" s="76" t="str">
        <f>VLOOKUP(B153,Validación!G:I,3,0)</f>
        <v>I</v>
      </c>
      <c r="D153" s="122" t="s">
        <v>466</v>
      </c>
      <c r="E153" s="76">
        <f>VLOOKUP(Tabla3[[#This Row],[Actividad]],Validación!AA:AB,2,0)</f>
        <v>3</v>
      </c>
      <c r="F153" s="76" t="s">
        <v>185</v>
      </c>
      <c r="G153" s="76">
        <f>VLOOKUP(H153,Validación!W:Y,3,0)</f>
        <v>2</v>
      </c>
      <c r="H153" s="76" t="s">
        <v>153</v>
      </c>
      <c r="I153" s="76">
        <f>VLOOKUP(J153,Validación!K:N,4,0)</f>
        <v>4</v>
      </c>
      <c r="J153" s="76" t="s">
        <v>163</v>
      </c>
      <c r="K153" s="76" t="s">
        <v>68</v>
      </c>
      <c r="L153" s="76" t="str">
        <f t="shared" si="5"/>
        <v>N</v>
      </c>
    </row>
    <row r="154" spans="1:12" x14ac:dyDescent="0.25">
      <c r="A154" s="76" t="str">
        <f t="shared" si="4"/>
        <v>Y324N</v>
      </c>
      <c r="B154" s="76" t="s">
        <v>134</v>
      </c>
      <c r="C154" s="76" t="str">
        <f>VLOOKUP(B154,Validación!G:I,3,0)</f>
        <v>Y</v>
      </c>
      <c r="D154" s="122">
        <v>121693</v>
      </c>
      <c r="E154" s="76">
        <f>VLOOKUP(Tabla3[[#This Row],[Actividad]],Validación!AA:AB,2,0)</f>
        <v>3</v>
      </c>
      <c r="F154" s="76" t="s">
        <v>185</v>
      </c>
      <c r="G154" s="76">
        <f>VLOOKUP(H154,Validación!W:Y,3,0)</f>
        <v>2</v>
      </c>
      <c r="H154" s="76" t="s">
        <v>153</v>
      </c>
      <c r="I154" s="76">
        <f>VLOOKUP(J154,Validación!K:N,4,0)</f>
        <v>4</v>
      </c>
      <c r="J154" s="76" t="s">
        <v>163</v>
      </c>
      <c r="K154" s="76" t="s">
        <v>68</v>
      </c>
      <c r="L154" s="76" t="str">
        <f t="shared" si="5"/>
        <v>N</v>
      </c>
    </row>
    <row r="155" spans="1:12" x14ac:dyDescent="0.25">
      <c r="A155" s="76" t="str">
        <f t="shared" si="4"/>
        <v>R324N</v>
      </c>
      <c r="B155" s="76" t="s">
        <v>51</v>
      </c>
      <c r="C155" s="76" t="str">
        <f>VLOOKUP(B155,Validación!G:I,3,0)</f>
        <v>R</v>
      </c>
      <c r="D155" s="122">
        <v>109</v>
      </c>
      <c r="E155" s="76">
        <f>VLOOKUP(Tabla3[[#This Row],[Actividad]],Validación!AA:AB,2,0)</f>
        <v>3</v>
      </c>
      <c r="F155" s="76" t="s">
        <v>185</v>
      </c>
      <c r="G155" s="76">
        <f>VLOOKUP(H155,Validación!W:Y,3,0)</f>
        <v>2</v>
      </c>
      <c r="H155" s="76" t="s">
        <v>153</v>
      </c>
      <c r="I155" s="76">
        <f>VLOOKUP(J155,Validación!K:N,4,0)</f>
        <v>4</v>
      </c>
      <c r="J155" s="76" t="s">
        <v>163</v>
      </c>
      <c r="K155" s="76" t="s">
        <v>68</v>
      </c>
      <c r="L155" s="76" t="str">
        <f t="shared" si="5"/>
        <v>N</v>
      </c>
    </row>
    <row r="156" spans="1:12" x14ac:dyDescent="0.25">
      <c r="A156" s="76" t="str">
        <f t="shared" si="4"/>
        <v>HH324N</v>
      </c>
      <c r="B156" s="76" t="s">
        <v>122</v>
      </c>
      <c r="C156" s="76" t="str">
        <f>VLOOKUP(B156,Validación!G:I,3,0)</f>
        <v>HH</v>
      </c>
      <c r="D156" s="122" t="s">
        <v>467</v>
      </c>
      <c r="E156" s="76">
        <f>VLOOKUP(Tabla3[[#This Row],[Actividad]],Validación!AA:AB,2,0)</f>
        <v>3</v>
      </c>
      <c r="F156" s="76" t="s">
        <v>185</v>
      </c>
      <c r="G156" s="76">
        <f>VLOOKUP(H156,Validación!W:Y,3,0)</f>
        <v>2</v>
      </c>
      <c r="H156" s="76" t="s">
        <v>153</v>
      </c>
      <c r="I156" s="76">
        <f>VLOOKUP(J156,Validación!K:N,4,0)</f>
        <v>4</v>
      </c>
      <c r="J156" s="76" t="s">
        <v>163</v>
      </c>
      <c r="K156" s="76" t="s">
        <v>68</v>
      </c>
      <c r="L156" s="76" t="str">
        <f t="shared" si="5"/>
        <v>N</v>
      </c>
    </row>
    <row r="157" spans="1:12" x14ac:dyDescent="0.25">
      <c r="A157" s="76" t="str">
        <f t="shared" si="4"/>
        <v>L324N</v>
      </c>
      <c r="B157" s="76" t="s">
        <v>48</v>
      </c>
      <c r="C157" s="76" t="str">
        <f>VLOOKUP(B157,Validación!G:I,3,0)</f>
        <v>L</v>
      </c>
      <c r="D157" s="122" t="s">
        <v>461</v>
      </c>
      <c r="E157" s="76">
        <f>VLOOKUP(Tabla3[[#This Row],[Actividad]],Validación!AA:AB,2,0)</f>
        <v>3</v>
      </c>
      <c r="F157" s="76" t="s">
        <v>185</v>
      </c>
      <c r="G157" s="76">
        <f>VLOOKUP(H157,Validación!W:Y,3,0)</f>
        <v>2</v>
      </c>
      <c r="H157" s="76" t="s">
        <v>153</v>
      </c>
      <c r="I157" s="76">
        <f>VLOOKUP(J157,Validación!K:N,4,0)</f>
        <v>4</v>
      </c>
      <c r="J157" s="76" t="s">
        <v>163</v>
      </c>
      <c r="K157" s="76" t="s">
        <v>68</v>
      </c>
      <c r="L157" s="76" t="str">
        <f t="shared" si="5"/>
        <v>N</v>
      </c>
    </row>
    <row r="158" spans="1:12" x14ac:dyDescent="0.25">
      <c r="A158" s="76" t="str">
        <f t="shared" si="4"/>
        <v>A324N</v>
      </c>
      <c r="B158" s="76" t="s">
        <v>42</v>
      </c>
      <c r="C158" s="76" t="str">
        <f>VLOOKUP(B158,Validación!G:I,3,0)</f>
        <v>A</v>
      </c>
      <c r="D158" s="122" t="s">
        <v>473</v>
      </c>
      <c r="E158" s="76">
        <f>VLOOKUP(Tabla3[[#This Row],[Actividad]],Validación!AA:AB,2,0)</f>
        <v>3</v>
      </c>
      <c r="F158" s="76" t="s">
        <v>185</v>
      </c>
      <c r="G158" s="76">
        <f>VLOOKUP(H158,Validación!W:Y,3,0)</f>
        <v>2</v>
      </c>
      <c r="H158" s="76" t="s">
        <v>153</v>
      </c>
      <c r="I158" s="76">
        <f>VLOOKUP(J158,Validación!K:N,4,0)</f>
        <v>4</v>
      </c>
      <c r="J158" s="76" t="s">
        <v>163</v>
      </c>
      <c r="K158" s="76" t="s">
        <v>68</v>
      </c>
      <c r="L158" s="76" t="str">
        <f t="shared" si="5"/>
        <v>N</v>
      </c>
    </row>
    <row r="159" spans="1:12" x14ac:dyDescent="0.25">
      <c r="A159" s="76" t="str">
        <f t="shared" si="4"/>
        <v>C328N</v>
      </c>
      <c r="B159" s="76" t="s">
        <v>44</v>
      </c>
      <c r="C159" s="76" t="str">
        <f>VLOOKUP(B159,Validación!G:I,3,0)</f>
        <v>C</v>
      </c>
      <c r="D159" s="122" t="s">
        <v>289</v>
      </c>
      <c r="E159" s="76">
        <f>VLOOKUP(Tabla3[[#This Row],[Actividad]],Validación!AA:AB,2,0)</f>
        <v>3</v>
      </c>
      <c r="F159" s="76" t="s">
        <v>185</v>
      </c>
      <c r="G159" s="76">
        <f>VLOOKUP(H159,Validación!W:Y,3,0)</f>
        <v>2</v>
      </c>
      <c r="H159" s="76" t="s">
        <v>153</v>
      </c>
      <c r="I159" s="76">
        <f>VLOOKUP(J159,Validación!K:N,4,0)</f>
        <v>8</v>
      </c>
      <c r="J159" s="76" t="s">
        <v>167</v>
      </c>
      <c r="K159" s="76" t="s">
        <v>68</v>
      </c>
      <c r="L159" s="76" t="str">
        <f t="shared" si="5"/>
        <v>N</v>
      </c>
    </row>
    <row r="160" spans="1:12" x14ac:dyDescent="0.25">
      <c r="A160" s="76" t="str">
        <f t="shared" si="4"/>
        <v>T328N</v>
      </c>
      <c r="B160" s="76" t="s">
        <v>52</v>
      </c>
      <c r="C160" s="76" t="str">
        <f>VLOOKUP(B160,Validación!G:I,3,0)</f>
        <v>T</v>
      </c>
      <c r="D160" s="122">
        <v>122202</v>
      </c>
      <c r="E160" s="76">
        <f>VLOOKUP(Tabla3[[#This Row],[Actividad]],Validación!AA:AB,2,0)</f>
        <v>3</v>
      </c>
      <c r="F160" s="76" t="s">
        <v>185</v>
      </c>
      <c r="G160" s="76">
        <f>VLOOKUP(H160,Validación!W:Y,3,0)</f>
        <v>2</v>
      </c>
      <c r="H160" s="76" t="s">
        <v>153</v>
      </c>
      <c r="I160" s="76">
        <f>VLOOKUP(J160,Validación!K:N,4,0)</f>
        <v>8</v>
      </c>
      <c r="J160" s="76" t="s">
        <v>167</v>
      </c>
      <c r="K160" s="76" t="s">
        <v>68</v>
      </c>
      <c r="L160" s="76" t="str">
        <f t="shared" si="5"/>
        <v>N</v>
      </c>
    </row>
    <row r="161" spans="1:12" x14ac:dyDescent="0.25">
      <c r="A161" s="76" t="str">
        <f t="shared" si="4"/>
        <v>EE328N</v>
      </c>
      <c r="B161" s="76" t="s">
        <v>33</v>
      </c>
      <c r="C161" s="76" t="str">
        <f>VLOOKUP(B161,Validación!G:I,3,0)</f>
        <v>EE</v>
      </c>
      <c r="D161" s="122" t="s">
        <v>311</v>
      </c>
      <c r="E161" s="76">
        <f>VLOOKUP(Tabla3[[#This Row],[Actividad]],Validación!AA:AB,2,0)</f>
        <v>3</v>
      </c>
      <c r="F161" s="76" t="s">
        <v>185</v>
      </c>
      <c r="G161" s="76">
        <f>VLOOKUP(H161,Validación!W:Y,3,0)</f>
        <v>2</v>
      </c>
      <c r="H161" s="76" t="s">
        <v>153</v>
      </c>
      <c r="I161" s="76">
        <f>VLOOKUP(J161,Validación!K:N,4,0)</f>
        <v>8</v>
      </c>
      <c r="J161" s="76" t="s">
        <v>167</v>
      </c>
      <c r="K161" s="76" t="s">
        <v>68</v>
      </c>
      <c r="L161" s="76" t="str">
        <f t="shared" si="5"/>
        <v>N</v>
      </c>
    </row>
    <row r="162" spans="1:12" x14ac:dyDescent="0.25">
      <c r="A162" s="76" t="str">
        <f t="shared" si="4"/>
        <v>E328N</v>
      </c>
      <c r="B162" s="76" t="s">
        <v>45</v>
      </c>
      <c r="C162" s="76" t="str">
        <f>VLOOKUP(B162,Validación!G:I,3,0)</f>
        <v>E</v>
      </c>
      <c r="D162" s="122" t="s">
        <v>312</v>
      </c>
      <c r="E162" s="76">
        <f>VLOOKUP(Tabla3[[#This Row],[Actividad]],Validación!AA:AB,2,0)</f>
        <v>3</v>
      </c>
      <c r="F162" s="76" t="s">
        <v>185</v>
      </c>
      <c r="G162" s="76">
        <f>VLOOKUP(H162,Validación!W:Y,3,0)</f>
        <v>2</v>
      </c>
      <c r="H162" s="76" t="s">
        <v>153</v>
      </c>
      <c r="I162" s="76">
        <f>VLOOKUP(J162,Validación!K:N,4,0)</f>
        <v>8</v>
      </c>
      <c r="J162" s="76" t="s">
        <v>167</v>
      </c>
      <c r="K162" s="76" t="s">
        <v>68</v>
      </c>
      <c r="L162" s="76" t="str">
        <f t="shared" si="5"/>
        <v>N</v>
      </c>
    </row>
    <row r="163" spans="1:12" x14ac:dyDescent="0.25">
      <c r="A163" s="76" t="str">
        <f t="shared" si="4"/>
        <v>J328N</v>
      </c>
      <c r="B163" s="76" t="s">
        <v>30</v>
      </c>
      <c r="C163" s="76" t="str">
        <f>VLOOKUP(B163,Validación!G:I,3,0)</f>
        <v>J</v>
      </c>
      <c r="D163" s="122" t="s">
        <v>313</v>
      </c>
      <c r="E163" s="76">
        <f>VLOOKUP(Tabla3[[#This Row],[Actividad]],Validación!AA:AB,2,0)</f>
        <v>3</v>
      </c>
      <c r="F163" s="76" t="s">
        <v>185</v>
      </c>
      <c r="G163" s="76">
        <f>VLOOKUP(H163,Validación!W:Y,3,0)</f>
        <v>2</v>
      </c>
      <c r="H163" s="76" t="s">
        <v>153</v>
      </c>
      <c r="I163" s="76">
        <f>VLOOKUP(J163,Validación!K:N,4,0)</f>
        <v>8</v>
      </c>
      <c r="J163" s="76" t="s">
        <v>167</v>
      </c>
      <c r="K163" s="76" t="s">
        <v>68</v>
      </c>
      <c r="L163" s="76" t="str">
        <f t="shared" si="5"/>
        <v>N</v>
      </c>
    </row>
    <row r="164" spans="1:12" x14ac:dyDescent="0.25">
      <c r="A164" s="76" t="str">
        <f t="shared" si="4"/>
        <v>Q328N</v>
      </c>
      <c r="B164" s="76" t="s">
        <v>130</v>
      </c>
      <c r="C164" s="76" t="str">
        <f>VLOOKUP(B164,Validación!G:I,3,0)</f>
        <v>Q</v>
      </c>
      <c r="D164" s="122" t="s">
        <v>314</v>
      </c>
      <c r="E164" s="76">
        <f>VLOOKUP(Tabla3[[#This Row],[Actividad]],Validación!AA:AB,2,0)</f>
        <v>3</v>
      </c>
      <c r="F164" s="76" t="s">
        <v>185</v>
      </c>
      <c r="G164" s="76">
        <f>VLOOKUP(H164,Validación!W:Y,3,0)</f>
        <v>2</v>
      </c>
      <c r="H164" s="76" t="s">
        <v>153</v>
      </c>
      <c r="I164" s="76">
        <f>VLOOKUP(J164,Validación!K:N,4,0)</f>
        <v>8</v>
      </c>
      <c r="J164" s="76" t="s">
        <v>167</v>
      </c>
      <c r="K164" s="76" t="s">
        <v>68</v>
      </c>
      <c r="L164" s="76" t="str">
        <f t="shared" si="5"/>
        <v>N</v>
      </c>
    </row>
    <row r="165" spans="1:12" x14ac:dyDescent="0.25">
      <c r="A165" s="76" t="str">
        <f t="shared" si="4"/>
        <v>P328N</v>
      </c>
      <c r="B165" s="76" t="s">
        <v>50</v>
      </c>
      <c r="C165" s="76" t="str">
        <f>VLOOKUP(B165,Validación!G:I,3,0)</f>
        <v>P</v>
      </c>
      <c r="D165" s="122" t="s">
        <v>315</v>
      </c>
      <c r="E165" s="76">
        <f>VLOOKUP(Tabla3[[#This Row],[Actividad]],Validación!AA:AB,2,0)</f>
        <v>3</v>
      </c>
      <c r="F165" s="76" t="s">
        <v>185</v>
      </c>
      <c r="G165" s="76">
        <f>VLOOKUP(H165,Validación!W:Y,3,0)</f>
        <v>2</v>
      </c>
      <c r="H165" s="76" t="s">
        <v>153</v>
      </c>
      <c r="I165" s="76">
        <f>VLOOKUP(J165,Validación!K:N,4,0)</f>
        <v>8</v>
      </c>
      <c r="J165" s="76" t="s">
        <v>167</v>
      </c>
      <c r="K165" s="76" t="s">
        <v>68</v>
      </c>
      <c r="L165" s="76" t="str">
        <f t="shared" si="5"/>
        <v>N</v>
      </c>
    </row>
    <row r="166" spans="1:12" x14ac:dyDescent="0.25">
      <c r="A166" s="76" t="str">
        <f t="shared" si="4"/>
        <v>K328N</v>
      </c>
      <c r="B166" s="76" t="s">
        <v>31</v>
      </c>
      <c r="C166" s="76" t="str">
        <f>VLOOKUP(B166,Validación!G:I,3,0)</f>
        <v>K</v>
      </c>
      <c r="D166" s="122" t="s">
        <v>297</v>
      </c>
      <c r="E166" s="76">
        <f>VLOOKUP(Tabla3[[#This Row],[Actividad]],Validación!AA:AB,2,0)</f>
        <v>3</v>
      </c>
      <c r="F166" s="76" t="s">
        <v>185</v>
      </c>
      <c r="G166" s="76">
        <f>VLOOKUP(H166,Validación!W:Y,3,0)</f>
        <v>2</v>
      </c>
      <c r="H166" s="76" t="s">
        <v>153</v>
      </c>
      <c r="I166" s="76">
        <f>VLOOKUP(J166,Validación!K:N,4,0)</f>
        <v>8</v>
      </c>
      <c r="J166" s="76" t="s">
        <v>167</v>
      </c>
      <c r="K166" s="76" t="s">
        <v>68</v>
      </c>
      <c r="L166" s="76" t="str">
        <f t="shared" si="5"/>
        <v>N</v>
      </c>
    </row>
    <row r="167" spans="1:12" x14ac:dyDescent="0.25">
      <c r="A167" s="76" t="str">
        <f t="shared" si="4"/>
        <v>N328N</v>
      </c>
      <c r="B167" s="76" t="s">
        <v>49</v>
      </c>
      <c r="C167" s="76" t="str">
        <f>VLOOKUP(B167,Validación!G:I,3,0)</f>
        <v>N</v>
      </c>
      <c r="D167" s="122" t="s">
        <v>316</v>
      </c>
      <c r="E167" s="76">
        <f>VLOOKUP(Tabla3[[#This Row],[Actividad]],Validación!AA:AB,2,0)</f>
        <v>3</v>
      </c>
      <c r="F167" s="76" t="s">
        <v>185</v>
      </c>
      <c r="G167" s="76">
        <f>VLOOKUP(H167,Validación!W:Y,3,0)</f>
        <v>2</v>
      </c>
      <c r="H167" s="76" t="s">
        <v>153</v>
      </c>
      <c r="I167" s="76">
        <f>VLOOKUP(J167,Validación!K:N,4,0)</f>
        <v>8</v>
      </c>
      <c r="J167" s="76" t="s">
        <v>167</v>
      </c>
      <c r="K167" s="76" t="s">
        <v>68</v>
      </c>
      <c r="L167" s="76" t="str">
        <f t="shared" si="5"/>
        <v>N</v>
      </c>
    </row>
    <row r="168" spans="1:12" x14ac:dyDescent="0.25">
      <c r="A168" s="76" t="str">
        <f t="shared" si="4"/>
        <v>AA328N</v>
      </c>
      <c r="B168" s="76" t="s">
        <v>54</v>
      </c>
      <c r="C168" s="76" t="str">
        <f>VLOOKUP(B168,Validación!G:I,3,0)</f>
        <v>AA</v>
      </c>
      <c r="D168" s="122" t="s">
        <v>317</v>
      </c>
      <c r="E168" s="76">
        <f>VLOOKUP(Tabla3[[#This Row],[Actividad]],Validación!AA:AB,2,0)</f>
        <v>3</v>
      </c>
      <c r="F168" s="76" t="s">
        <v>185</v>
      </c>
      <c r="G168" s="76">
        <f>VLOOKUP(H168,Validación!W:Y,3,0)</f>
        <v>2</v>
      </c>
      <c r="H168" s="76" t="s">
        <v>153</v>
      </c>
      <c r="I168" s="76">
        <f>VLOOKUP(J168,Validación!K:N,4,0)</f>
        <v>8</v>
      </c>
      <c r="J168" s="76" t="s">
        <v>167</v>
      </c>
      <c r="K168" s="76" t="s">
        <v>68</v>
      </c>
      <c r="L168" s="76" t="str">
        <f t="shared" si="5"/>
        <v>N</v>
      </c>
    </row>
    <row r="169" spans="1:12" x14ac:dyDescent="0.25">
      <c r="A169" s="76" t="str">
        <f t="shared" si="4"/>
        <v>G328N</v>
      </c>
      <c r="B169" s="76" t="s">
        <v>427</v>
      </c>
      <c r="C169" s="76" t="str">
        <f>VLOOKUP(B169,Validación!G:I,3,0)</f>
        <v>G</v>
      </c>
      <c r="D169" s="122" t="s">
        <v>318</v>
      </c>
      <c r="E169" s="76">
        <f>VLOOKUP(Tabla3[[#This Row],[Actividad]],Validación!AA:AB,2,0)</f>
        <v>3</v>
      </c>
      <c r="F169" s="76" t="s">
        <v>185</v>
      </c>
      <c r="G169" s="76">
        <f>VLOOKUP(H169,Validación!W:Y,3,0)</f>
        <v>2</v>
      </c>
      <c r="H169" s="76" t="s">
        <v>153</v>
      </c>
      <c r="I169" s="76">
        <f>VLOOKUP(J169,Validación!K:N,4,0)</f>
        <v>8</v>
      </c>
      <c r="J169" s="76" t="s">
        <v>167</v>
      </c>
      <c r="K169" s="76" t="s">
        <v>68</v>
      </c>
      <c r="L169" s="76" t="str">
        <f t="shared" si="5"/>
        <v>N</v>
      </c>
    </row>
    <row r="170" spans="1:12" x14ac:dyDescent="0.25">
      <c r="A170" s="76" t="str">
        <f t="shared" si="4"/>
        <v>D328N</v>
      </c>
      <c r="B170" s="76" t="s">
        <v>203</v>
      </c>
      <c r="C170" s="76" t="str">
        <f>VLOOKUP(B170,Validación!G:I,3,0)</f>
        <v>D</v>
      </c>
      <c r="D170" s="122">
        <v>122327</v>
      </c>
      <c r="E170" s="76">
        <f>VLOOKUP(Tabla3[[#This Row],[Actividad]],Validación!AA:AB,2,0)</f>
        <v>3</v>
      </c>
      <c r="F170" s="76" t="s">
        <v>185</v>
      </c>
      <c r="G170" s="76">
        <f>VLOOKUP(H170,Validación!W:Y,3,0)</f>
        <v>2</v>
      </c>
      <c r="H170" s="76" t="s">
        <v>153</v>
      </c>
      <c r="I170" s="76">
        <f>VLOOKUP(J170,Validación!K:N,4,0)</f>
        <v>8</v>
      </c>
      <c r="J170" s="76" t="s">
        <v>167</v>
      </c>
      <c r="K170" s="76" t="s">
        <v>68</v>
      </c>
      <c r="L170" s="76" t="str">
        <f t="shared" si="5"/>
        <v>N</v>
      </c>
    </row>
    <row r="171" spans="1:12" x14ac:dyDescent="0.25">
      <c r="A171" s="76" t="str">
        <f t="shared" si="4"/>
        <v>F328N</v>
      </c>
      <c r="B171" s="76" t="s">
        <v>426</v>
      </c>
      <c r="C171" s="76" t="str">
        <f>VLOOKUP(B171,Validación!G:I,3,0)</f>
        <v>F</v>
      </c>
      <c r="D171" s="122" t="s">
        <v>464</v>
      </c>
      <c r="E171" s="76">
        <f>VLOOKUP(Tabla3[[#This Row],[Actividad]],Validación!AA:AB,2,0)</f>
        <v>3</v>
      </c>
      <c r="F171" s="76" t="s">
        <v>185</v>
      </c>
      <c r="G171" s="76">
        <f>VLOOKUP(H171,Validación!W:Y,3,0)</f>
        <v>2</v>
      </c>
      <c r="H171" s="76" t="s">
        <v>153</v>
      </c>
      <c r="I171" s="76">
        <f>VLOOKUP(J171,Validación!K:N,4,0)</f>
        <v>8</v>
      </c>
      <c r="J171" s="76" t="s">
        <v>167</v>
      </c>
      <c r="K171" s="76" t="s">
        <v>68</v>
      </c>
      <c r="L171" s="76" t="str">
        <f t="shared" si="5"/>
        <v>N</v>
      </c>
    </row>
    <row r="172" spans="1:12" x14ac:dyDescent="0.25">
      <c r="A172" s="76" t="str">
        <f t="shared" si="4"/>
        <v>FF328N</v>
      </c>
      <c r="B172" s="76" t="s">
        <v>41</v>
      </c>
      <c r="C172" s="76" t="str">
        <f>VLOOKUP(B172,Validación!G:I,3,0)</f>
        <v>FF</v>
      </c>
      <c r="D172" s="122" t="s">
        <v>465</v>
      </c>
      <c r="E172" s="76">
        <f>VLOOKUP(Tabla3[[#This Row],[Actividad]],Validación!AA:AB,2,0)</f>
        <v>3</v>
      </c>
      <c r="F172" s="76" t="s">
        <v>185</v>
      </c>
      <c r="G172" s="76">
        <f>VLOOKUP(H172,Validación!W:Y,3,0)</f>
        <v>2</v>
      </c>
      <c r="H172" s="76" t="s">
        <v>153</v>
      </c>
      <c r="I172" s="76">
        <f>VLOOKUP(J172,Validación!K:N,4,0)</f>
        <v>8</v>
      </c>
      <c r="J172" s="76" t="s">
        <v>167</v>
      </c>
      <c r="K172" s="76" t="s">
        <v>68</v>
      </c>
      <c r="L172" s="76" t="str">
        <f t="shared" si="5"/>
        <v>N</v>
      </c>
    </row>
    <row r="173" spans="1:12" x14ac:dyDescent="0.25">
      <c r="A173" s="76" t="str">
        <f t="shared" si="4"/>
        <v>BB328N</v>
      </c>
      <c r="B173" s="76" t="s">
        <v>32</v>
      </c>
      <c r="C173" s="76" t="str">
        <f>VLOOKUP(B173,Validación!G:I,3,0)</f>
        <v>BB</v>
      </c>
      <c r="D173" s="122">
        <v>445</v>
      </c>
      <c r="E173" s="76">
        <f>VLOOKUP(Tabla3[[#This Row],[Actividad]],Validación!AA:AB,2,0)</f>
        <v>3</v>
      </c>
      <c r="F173" s="76" t="s">
        <v>185</v>
      </c>
      <c r="G173" s="76">
        <f>VLOOKUP(H173,Validación!W:Y,3,0)</f>
        <v>2</v>
      </c>
      <c r="H173" s="76" t="s">
        <v>153</v>
      </c>
      <c r="I173" s="76">
        <f>VLOOKUP(J173,Validación!K:N,4,0)</f>
        <v>8</v>
      </c>
      <c r="J173" s="76" t="s">
        <v>167</v>
      </c>
      <c r="K173" s="76" t="s">
        <v>68</v>
      </c>
      <c r="L173" s="76" t="str">
        <f t="shared" si="5"/>
        <v>N</v>
      </c>
    </row>
    <row r="174" spans="1:12" x14ac:dyDescent="0.25">
      <c r="A174" s="76" t="str">
        <f t="shared" si="4"/>
        <v>W328N</v>
      </c>
      <c r="B174" s="76" t="s">
        <v>132</v>
      </c>
      <c r="C174" s="76" t="str">
        <f>VLOOKUP(B174,Validación!G:I,3,0)</f>
        <v>W</v>
      </c>
      <c r="D174" s="122" t="s">
        <v>302</v>
      </c>
      <c r="E174" s="76">
        <f>VLOOKUP(Tabla3[[#This Row],[Actividad]],Validación!AA:AB,2,0)</f>
        <v>3</v>
      </c>
      <c r="F174" s="76" t="s">
        <v>185</v>
      </c>
      <c r="G174" s="76">
        <f>VLOOKUP(H174,Validación!W:Y,3,0)</f>
        <v>2</v>
      </c>
      <c r="H174" s="76" t="s">
        <v>153</v>
      </c>
      <c r="I174" s="76">
        <f>VLOOKUP(J174,Validación!K:N,4,0)</f>
        <v>8</v>
      </c>
      <c r="J174" s="76" t="s">
        <v>167</v>
      </c>
      <c r="K174" s="76" t="s">
        <v>68</v>
      </c>
      <c r="L174" s="76" t="str">
        <f t="shared" si="5"/>
        <v>N</v>
      </c>
    </row>
    <row r="175" spans="1:12" x14ac:dyDescent="0.25">
      <c r="A175" s="76" t="str">
        <f t="shared" si="4"/>
        <v>CC328N</v>
      </c>
      <c r="B175" s="76" t="s">
        <v>55</v>
      </c>
      <c r="C175" s="76" t="str">
        <f>VLOOKUP(B175,Validación!G:I,3,0)</f>
        <v>CC</v>
      </c>
      <c r="D175" s="122">
        <v>122295</v>
      </c>
      <c r="E175" s="76">
        <f>VLOOKUP(Tabla3[[#This Row],[Actividad]],Validación!AA:AB,2,0)</f>
        <v>3</v>
      </c>
      <c r="F175" s="76" t="s">
        <v>185</v>
      </c>
      <c r="G175" s="76">
        <f>VLOOKUP(H175,Validación!W:Y,3,0)</f>
        <v>2</v>
      </c>
      <c r="H175" s="76" t="s">
        <v>153</v>
      </c>
      <c r="I175" s="76">
        <f>VLOOKUP(J175,Validación!K:N,4,0)</f>
        <v>8</v>
      </c>
      <c r="J175" s="76" t="s">
        <v>167</v>
      </c>
      <c r="K175" s="76" t="s">
        <v>68</v>
      </c>
      <c r="L175" s="76" t="str">
        <f t="shared" si="5"/>
        <v>N</v>
      </c>
    </row>
    <row r="176" spans="1:12" x14ac:dyDescent="0.25">
      <c r="A176" s="76" t="str">
        <f t="shared" si="4"/>
        <v>U328N</v>
      </c>
      <c r="B176" s="76" t="s">
        <v>425</v>
      </c>
      <c r="C176" s="76" t="str">
        <f>VLOOKUP(B176,Validación!G:I,3,0)</f>
        <v>U</v>
      </c>
      <c r="D176" s="122">
        <v>122228</v>
      </c>
      <c r="E176" s="76">
        <f>VLOOKUP(Tabla3[[#This Row],[Actividad]],Validación!AA:AB,2,0)</f>
        <v>3</v>
      </c>
      <c r="F176" s="76" t="s">
        <v>185</v>
      </c>
      <c r="G176" s="76">
        <f>VLOOKUP(H176,Validación!W:Y,3,0)</f>
        <v>2</v>
      </c>
      <c r="H176" s="76" t="s">
        <v>153</v>
      </c>
      <c r="I176" s="76">
        <f>VLOOKUP(J176,Validación!K:N,4,0)</f>
        <v>8</v>
      </c>
      <c r="J176" s="76" t="s">
        <v>167</v>
      </c>
      <c r="K176" s="76" t="s">
        <v>68</v>
      </c>
      <c r="L176" s="76" t="str">
        <f t="shared" si="5"/>
        <v>N</v>
      </c>
    </row>
    <row r="177" spans="1:12" x14ac:dyDescent="0.25">
      <c r="A177" s="76" t="str">
        <f t="shared" si="4"/>
        <v>I328N</v>
      </c>
      <c r="B177" s="76" t="s">
        <v>47</v>
      </c>
      <c r="C177" s="76" t="str">
        <f>VLOOKUP(B177,Validación!G:I,3,0)</f>
        <v>I</v>
      </c>
      <c r="D177" s="122" t="s">
        <v>466</v>
      </c>
      <c r="E177" s="76">
        <f>VLOOKUP(Tabla3[[#This Row],[Actividad]],Validación!AA:AB,2,0)</f>
        <v>3</v>
      </c>
      <c r="F177" s="76" t="s">
        <v>185</v>
      </c>
      <c r="G177" s="76">
        <f>VLOOKUP(H177,Validación!W:Y,3,0)</f>
        <v>2</v>
      </c>
      <c r="H177" s="76" t="s">
        <v>153</v>
      </c>
      <c r="I177" s="76">
        <f>VLOOKUP(J177,Validación!K:N,4,0)</f>
        <v>8</v>
      </c>
      <c r="J177" s="76" t="s">
        <v>167</v>
      </c>
      <c r="K177" s="76" t="s">
        <v>68</v>
      </c>
      <c r="L177" s="76" t="str">
        <f t="shared" si="5"/>
        <v>N</v>
      </c>
    </row>
    <row r="178" spans="1:12" x14ac:dyDescent="0.25">
      <c r="A178" s="76" t="str">
        <f t="shared" si="4"/>
        <v>Y328N</v>
      </c>
      <c r="B178" s="76" t="s">
        <v>134</v>
      </c>
      <c r="C178" s="76" t="str">
        <f>VLOOKUP(B178,Validación!G:I,3,0)</f>
        <v>Y</v>
      </c>
      <c r="D178" s="122">
        <v>121693</v>
      </c>
      <c r="E178" s="76">
        <f>VLOOKUP(Tabla3[[#This Row],[Actividad]],Validación!AA:AB,2,0)</f>
        <v>3</v>
      </c>
      <c r="F178" s="76" t="s">
        <v>185</v>
      </c>
      <c r="G178" s="76">
        <f>VLOOKUP(H178,Validación!W:Y,3,0)</f>
        <v>2</v>
      </c>
      <c r="H178" s="76" t="s">
        <v>153</v>
      </c>
      <c r="I178" s="76">
        <f>VLOOKUP(J178,Validación!K:N,4,0)</f>
        <v>8</v>
      </c>
      <c r="J178" s="76" t="s">
        <v>167</v>
      </c>
      <c r="K178" s="76" t="s">
        <v>68</v>
      </c>
      <c r="L178" s="76" t="str">
        <f t="shared" si="5"/>
        <v>N</v>
      </c>
    </row>
    <row r="179" spans="1:12" x14ac:dyDescent="0.25">
      <c r="A179" s="76" t="str">
        <f t="shared" si="4"/>
        <v>R328N</v>
      </c>
      <c r="B179" s="76" t="s">
        <v>51</v>
      </c>
      <c r="C179" s="76" t="str">
        <f>VLOOKUP(B179,Validación!G:I,3,0)</f>
        <v>R</v>
      </c>
      <c r="D179" s="122">
        <v>109</v>
      </c>
      <c r="E179" s="76">
        <f>VLOOKUP(Tabla3[[#This Row],[Actividad]],Validación!AA:AB,2,0)</f>
        <v>3</v>
      </c>
      <c r="F179" s="76" t="s">
        <v>185</v>
      </c>
      <c r="G179" s="76">
        <f>VLOOKUP(H179,Validación!W:Y,3,0)</f>
        <v>2</v>
      </c>
      <c r="H179" s="76" t="s">
        <v>153</v>
      </c>
      <c r="I179" s="76">
        <f>VLOOKUP(J179,Validación!K:N,4,0)</f>
        <v>8</v>
      </c>
      <c r="J179" s="76" t="s">
        <v>167</v>
      </c>
      <c r="K179" s="76" t="s">
        <v>68</v>
      </c>
      <c r="L179" s="76" t="str">
        <f t="shared" si="5"/>
        <v>N</v>
      </c>
    </row>
    <row r="180" spans="1:12" x14ac:dyDescent="0.25">
      <c r="A180" s="76" t="str">
        <f t="shared" si="4"/>
        <v>HH328N</v>
      </c>
      <c r="B180" s="76" t="s">
        <v>122</v>
      </c>
      <c r="C180" s="76" t="str">
        <f>VLOOKUP(B180,Validación!G:I,3,0)</f>
        <v>HH</v>
      </c>
      <c r="D180" s="122" t="s">
        <v>467</v>
      </c>
      <c r="E180" s="76">
        <f>VLOOKUP(Tabla3[[#This Row],[Actividad]],Validación!AA:AB,2,0)</f>
        <v>3</v>
      </c>
      <c r="F180" s="76" t="s">
        <v>185</v>
      </c>
      <c r="G180" s="76">
        <f>VLOOKUP(H180,Validación!W:Y,3,0)</f>
        <v>2</v>
      </c>
      <c r="H180" s="76" t="s">
        <v>153</v>
      </c>
      <c r="I180" s="76">
        <f>VLOOKUP(J180,Validación!K:N,4,0)</f>
        <v>8</v>
      </c>
      <c r="J180" s="76" t="s">
        <v>167</v>
      </c>
      <c r="K180" s="76" t="s">
        <v>68</v>
      </c>
      <c r="L180" s="76" t="str">
        <f t="shared" si="5"/>
        <v>N</v>
      </c>
    </row>
    <row r="181" spans="1:12" x14ac:dyDescent="0.25">
      <c r="A181" s="76" t="str">
        <f t="shared" si="4"/>
        <v>L328N</v>
      </c>
      <c r="B181" s="76" t="s">
        <v>48</v>
      </c>
      <c r="C181" s="76" t="str">
        <f>VLOOKUP(B181,Validación!G:I,3,0)</f>
        <v>L</v>
      </c>
      <c r="D181" s="122" t="s">
        <v>461</v>
      </c>
      <c r="E181" s="76">
        <f>VLOOKUP(Tabla3[[#This Row],[Actividad]],Validación!AA:AB,2,0)</f>
        <v>3</v>
      </c>
      <c r="F181" s="76" t="s">
        <v>185</v>
      </c>
      <c r="G181" s="76">
        <f>VLOOKUP(H181,Validación!W:Y,3,0)</f>
        <v>2</v>
      </c>
      <c r="H181" s="76" t="s">
        <v>153</v>
      </c>
      <c r="I181" s="76">
        <f>VLOOKUP(J181,Validación!K:N,4,0)</f>
        <v>8</v>
      </c>
      <c r="J181" s="76" t="s">
        <v>167</v>
      </c>
      <c r="K181" s="76" t="s">
        <v>68</v>
      </c>
      <c r="L181" s="76" t="str">
        <f t="shared" si="5"/>
        <v>N</v>
      </c>
    </row>
    <row r="182" spans="1:12" x14ac:dyDescent="0.25">
      <c r="A182" s="76" t="str">
        <f t="shared" si="4"/>
        <v>A328N</v>
      </c>
      <c r="B182" s="76" t="s">
        <v>42</v>
      </c>
      <c r="C182" s="76" t="str">
        <f>VLOOKUP(B182,Validación!G:I,3,0)</f>
        <v>A</v>
      </c>
      <c r="D182" s="122" t="s">
        <v>473</v>
      </c>
      <c r="E182" s="76">
        <f>VLOOKUP(Tabla3[[#This Row],[Actividad]],Validación!AA:AB,2,0)</f>
        <v>3</v>
      </c>
      <c r="F182" s="76" t="s">
        <v>185</v>
      </c>
      <c r="G182" s="76">
        <f>VLOOKUP(H182,Validación!W:Y,3,0)</f>
        <v>2</v>
      </c>
      <c r="H182" s="76" t="s">
        <v>153</v>
      </c>
      <c r="I182" s="76">
        <f>VLOOKUP(J182,Validación!K:N,4,0)</f>
        <v>8</v>
      </c>
      <c r="J182" s="76" t="s">
        <v>167</v>
      </c>
      <c r="K182" s="76" t="s">
        <v>68</v>
      </c>
      <c r="L182" s="76" t="str">
        <f t="shared" si="5"/>
        <v>N</v>
      </c>
    </row>
    <row r="183" spans="1:12" x14ac:dyDescent="0.25">
      <c r="A183" s="76" t="str">
        <f t="shared" si="4"/>
        <v>C824N</v>
      </c>
      <c r="B183" s="76" t="s">
        <v>44</v>
      </c>
      <c r="C183" s="76" t="str">
        <f>VLOOKUP(B183,Validación!G:I,3,0)</f>
        <v>C</v>
      </c>
      <c r="D183" s="122" t="s">
        <v>289</v>
      </c>
      <c r="E183" s="76">
        <f>VLOOKUP(Tabla3[[#This Row],[Actividad]],Validación!AA:AB,2,0)</f>
        <v>8</v>
      </c>
      <c r="F183" s="76" t="s">
        <v>190</v>
      </c>
      <c r="G183" s="76">
        <f>VLOOKUP(H183,Validación!W:Y,3,0)</f>
        <v>2</v>
      </c>
      <c r="H183" s="76" t="s">
        <v>153</v>
      </c>
      <c r="I183" s="76">
        <f>VLOOKUP(J183,Validación!K:N,4,0)</f>
        <v>4</v>
      </c>
      <c r="J183" s="76" t="s">
        <v>163</v>
      </c>
      <c r="K183" s="76" t="s">
        <v>68</v>
      </c>
      <c r="L183" s="76" t="str">
        <f t="shared" si="5"/>
        <v>N</v>
      </c>
    </row>
    <row r="184" spans="1:12" x14ac:dyDescent="0.25">
      <c r="A184" s="76" t="str">
        <f t="shared" si="4"/>
        <v>E824N</v>
      </c>
      <c r="B184" s="76" t="s">
        <v>45</v>
      </c>
      <c r="C184" s="76" t="str">
        <f>VLOOKUP(B184,Validación!G:I,3,0)</f>
        <v>E</v>
      </c>
      <c r="D184" s="122" t="s">
        <v>319</v>
      </c>
      <c r="E184" s="76">
        <f>VLOOKUP(Tabla3[[#This Row],[Actividad]],Validación!AA:AB,2,0)</f>
        <v>8</v>
      </c>
      <c r="F184" s="76" t="s">
        <v>190</v>
      </c>
      <c r="G184" s="76">
        <f>VLOOKUP(H184,Validación!W:Y,3,0)</f>
        <v>2</v>
      </c>
      <c r="H184" s="76" t="s">
        <v>153</v>
      </c>
      <c r="I184" s="76">
        <f>VLOOKUP(J184,Validación!K:N,4,0)</f>
        <v>4</v>
      </c>
      <c r="J184" s="76" t="s">
        <v>163</v>
      </c>
      <c r="K184" s="76" t="s">
        <v>68</v>
      </c>
      <c r="L184" s="76" t="str">
        <f t="shared" si="5"/>
        <v>N</v>
      </c>
    </row>
    <row r="185" spans="1:12" x14ac:dyDescent="0.25">
      <c r="A185" s="76" t="str">
        <f t="shared" si="4"/>
        <v>J824N</v>
      </c>
      <c r="B185" s="76" t="s">
        <v>30</v>
      </c>
      <c r="C185" s="76" t="str">
        <f>VLOOKUP(B185,Validación!G:I,3,0)</f>
        <v>J</v>
      </c>
      <c r="D185" s="122" t="s">
        <v>320</v>
      </c>
      <c r="E185" s="76">
        <f>VLOOKUP(Tabla3[[#This Row],[Actividad]],Validación!AA:AB,2,0)</f>
        <v>8</v>
      </c>
      <c r="F185" s="76" t="s">
        <v>190</v>
      </c>
      <c r="G185" s="76">
        <f>VLOOKUP(H185,Validación!W:Y,3,0)</f>
        <v>2</v>
      </c>
      <c r="H185" s="76" t="s">
        <v>153</v>
      </c>
      <c r="I185" s="76">
        <f>VLOOKUP(J185,Validación!K:N,4,0)</f>
        <v>4</v>
      </c>
      <c r="J185" s="76" t="s">
        <v>163</v>
      </c>
      <c r="K185" s="76" t="s">
        <v>68</v>
      </c>
      <c r="L185" s="76" t="str">
        <f t="shared" si="5"/>
        <v>N</v>
      </c>
    </row>
    <row r="186" spans="1:12" x14ac:dyDescent="0.25">
      <c r="A186" s="76" t="str">
        <f t="shared" si="4"/>
        <v>Q824N</v>
      </c>
      <c r="B186" s="76" t="s">
        <v>130</v>
      </c>
      <c r="C186" s="76" t="str">
        <f>VLOOKUP(B186,Validación!G:I,3,0)</f>
        <v>Q</v>
      </c>
      <c r="D186" s="122" t="s">
        <v>321</v>
      </c>
      <c r="E186" s="76">
        <f>VLOOKUP(Tabla3[[#This Row],[Actividad]],Validación!AA:AB,2,0)</f>
        <v>8</v>
      </c>
      <c r="F186" s="76" t="s">
        <v>190</v>
      </c>
      <c r="G186" s="76">
        <f>VLOOKUP(H186,Validación!W:Y,3,0)</f>
        <v>2</v>
      </c>
      <c r="H186" s="76" t="s">
        <v>153</v>
      </c>
      <c r="I186" s="76">
        <f>VLOOKUP(J186,Validación!K:N,4,0)</f>
        <v>4</v>
      </c>
      <c r="J186" s="76" t="s">
        <v>163</v>
      </c>
      <c r="K186" s="76" t="s">
        <v>68</v>
      </c>
      <c r="L186" s="76" t="str">
        <f t="shared" si="5"/>
        <v>N</v>
      </c>
    </row>
    <row r="187" spans="1:12" x14ac:dyDescent="0.25">
      <c r="A187" s="76" t="str">
        <f t="shared" si="4"/>
        <v>P824N</v>
      </c>
      <c r="B187" s="76" t="s">
        <v>50</v>
      </c>
      <c r="C187" s="76" t="str">
        <f>VLOOKUP(B187,Validación!G:I,3,0)</f>
        <v>P</v>
      </c>
      <c r="D187" s="122" t="s">
        <v>322</v>
      </c>
      <c r="E187" s="76">
        <f>VLOOKUP(Tabla3[[#This Row],[Actividad]],Validación!AA:AB,2,0)</f>
        <v>8</v>
      </c>
      <c r="F187" s="76" t="s">
        <v>190</v>
      </c>
      <c r="G187" s="76">
        <f>VLOOKUP(H187,Validación!W:Y,3,0)</f>
        <v>2</v>
      </c>
      <c r="H187" s="76" t="s">
        <v>153</v>
      </c>
      <c r="I187" s="76">
        <f>VLOOKUP(J187,Validación!K:N,4,0)</f>
        <v>4</v>
      </c>
      <c r="J187" s="76" t="s">
        <v>163</v>
      </c>
      <c r="K187" s="76" t="s">
        <v>68</v>
      </c>
      <c r="L187" s="76" t="str">
        <f t="shared" si="5"/>
        <v>N</v>
      </c>
    </row>
    <row r="188" spans="1:12" x14ac:dyDescent="0.25">
      <c r="A188" s="76" t="str">
        <f t="shared" si="4"/>
        <v>K824N</v>
      </c>
      <c r="B188" s="76" t="s">
        <v>31</v>
      </c>
      <c r="C188" s="76" t="str">
        <f>VLOOKUP(B188,Validación!G:I,3,0)</f>
        <v>K</v>
      </c>
      <c r="D188" s="122" t="s">
        <v>297</v>
      </c>
      <c r="E188" s="76">
        <f>VLOOKUP(Tabla3[[#This Row],[Actividad]],Validación!AA:AB,2,0)</f>
        <v>8</v>
      </c>
      <c r="F188" s="76" t="s">
        <v>190</v>
      </c>
      <c r="G188" s="76">
        <f>VLOOKUP(H188,Validación!W:Y,3,0)</f>
        <v>2</v>
      </c>
      <c r="H188" s="76" t="s">
        <v>153</v>
      </c>
      <c r="I188" s="76">
        <f>VLOOKUP(J188,Validación!K:N,4,0)</f>
        <v>4</v>
      </c>
      <c r="J188" s="76" t="s">
        <v>163</v>
      </c>
      <c r="K188" s="76" t="s">
        <v>68</v>
      </c>
      <c r="L188" s="76" t="str">
        <f t="shared" si="5"/>
        <v>N</v>
      </c>
    </row>
    <row r="189" spans="1:12" x14ac:dyDescent="0.25">
      <c r="A189" s="76" t="str">
        <f t="shared" si="4"/>
        <v>N824N</v>
      </c>
      <c r="B189" s="76" t="s">
        <v>49</v>
      </c>
      <c r="C189" s="76" t="str">
        <f>VLOOKUP(B189,Validación!G:I,3,0)</f>
        <v>N</v>
      </c>
      <c r="D189" s="122" t="s">
        <v>323</v>
      </c>
      <c r="E189" s="76">
        <f>VLOOKUP(Tabla3[[#This Row],[Actividad]],Validación!AA:AB,2,0)</f>
        <v>8</v>
      </c>
      <c r="F189" s="76" t="s">
        <v>190</v>
      </c>
      <c r="G189" s="76">
        <f>VLOOKUP(H189,Validación!W:Y,3,0)</f>
        <v>2</v>
      </c>
      <c r="H189" s="76" t="s">
        <v>153</v>
      </c>
      <c r="I189" s="76">
        <f>VLOOKUP(J189,Validación!K:N,4,0)</f>
        <v>4</v>
      </c>
      <c r="J189" s="76" t="s">
        <v>163</v>
      </c>
      <c r="K189" s="76" t="s">
        <v>68</v>
      </c>
      <c r="L189" s="76" t="str">
        <f t="shared" si="5"/>
        <v>N</v>
      </c>
    </row>
    <row r="190" spans="1:12" x14ac:dyDescent="0.25">
      <c r="A190" s="76" t="str">
        <f t="shared" si="4"/>
        <v>AA824N</v>
      </c>
      <c r="B190" s="76" t="s">
        <v>54</v>
      </c>
      <c r="C190" s="76" t="str">
        <f>VLOOKUP(B190,Validación!G:I,3,0)</f>
        <v>AA</v>
      </c>
      <c r="D190" s="122" t="s">
        <v>324</v>
      </c>
      <c r="E190" s="76">
        <f>VLOOKUP(Tabla3[[#This Row],[Actividad]],Validación!AA:AB,2,0)</f>
        <v>8</v>
      </c>
      <c r="F190" s="76" t="s">
        <v>190</v>
      </c>
      <c r="G190" s="76">
        <f>VLOOKUP(H190,Validación!W:Y,3,0)</f>
        <v>2</v>
      </c>
      <c r="H190" s="76" t="s">
        <v>153</v>
      </c>
      <c r="I190" s="76">
        <f>VLOOKUP(J190,Validación!K:N,4,0)</f>
        <v>4</v>
      </c>
      <c r="J190" s="76" t="s">
        <v>163</v>
      </c>
      <c r="K190" s="76" t="s">
        <v>68</v>
      </c>
      <c r="L190" s="76" t="str">
        <f t="shared" si="5"/>
        <v>N</v>
      </c>
    </row>
    <row r="191" spans="1:12" x14ac:dyDescent="0.25">
      <c r="A191" s="76" t="str">
        <f t="shared" si="4"/>
        <v>G824N</v>
      </c>
      <c r="B191" s="76" t="s">
        <v>427</v>
      </c>
      <c r="C191" s="76" t="str">
        <f>VLOOKUP(B191,Validación!G:I,3,0)</f>
        <v>G</v>
      </c>
      <c r="D191" s="122" t="s">
        <v>318</v>
      </c>
      <c r="E191" s="76">
        <f>VLOOKUP(Tabla3[[#This Row],[Actividad]],Validación!AA:AB,2,0)</f>
        <v>8</v>
      </c>
      <c r="F191" s="76" t="s">
        <v>190</v>
      </c>
      <c r="G191" s="76">
        <f>VLOOKUP(H191,Validación!W:Y,3,0)</f>
        <v>2</v>
      </c>
      <c r="H191" s="76" t="s">
        <v>153</v>
      </c>
      <c r="I191" s="76">
        <f>VLOOKUP(J191,Validación!K:N,4,0)</f>
        <v>4</v>
      </c>
      <c r="J191" s="76" t="s">
        <v>163</v>
      </c>
      <c r="K191" s="76" t="s">
        <v>68</v>
      </c>
      <c r="L191" s="76" t="str">
        <f t="shared" si="5"/>
        <v>N</v>
      </c>
    </row>
    <row r="192" spans="1:12" x14ac:dyDescent="0.25">
      <c r="A192" s="76" t="str">
        <f t="shared" si="4"/>
        <v>D824N</v>
      </c>
      <c r="B192" s="76" t="s">
        <v>203</v>
      </c>
      <c r="C192" s="76" t="str">
        <f>VLOOKUP(B192,Validación!G:I,3,0)</f>
        <v>D</v>
      </c>
      <c r="D192" s="122">
        <v>122327</v>
      </c>
      <c r="E192" s="76">
        <f>VLOOKUP(Tabla3[[#This Row],[Actividad]],Validación!AA:AB,2,0)</f>
        <v>8</v>
      </c>
      <c r="F192" s="76" t="s">
        <v>190</v>
      </c>
      <c r="G192" s="76">
        <f>VLOOKUP(H192,Validación!W:Y,3,0)</f>
        <v>2</v>
      </c>
      <c r="H192" s="76" t="s">
        <v>153</v>
      </c>
      <c r="I192" s="76">
        <f>VLOOKUP(J192,Validación!K:N,4,0)</f>
        <v>4</v>
      </c>
      <c r="J192" s="76" t="s">
        <v>163</v>
      </c>
      <c r="K192" s="76" t="s">
        <v>68</v>
      </c>
      <c r="L192" s="76" t="str">
        <f t="shared" si="5"/>
        <v>N</v>
      </c>
    </row>
    <row r="193" spans="1:12" x14ac:dyDescent="0.25">
      <c r="A193" s="76" t="str">
        <f t="shared" si="4"/>
        <v>FF824N</v>
      </c>
      <c r="B193" s="76" t="s">
        <v>41</v>
      </c>
      <c r="C193" s="76" t="str">
        <f>VLOOKUP(B193,Validación!G:I,3,0)</f>
        <v>FF</v>
      </c>
      <c r="D193" s="122" t="s">
        <v>325</v>
      </c>
      <c r="E193" s="76">
        <f>VLOOKUP(Tabla3[[#This Row],[Actividad]],Validación!AA:AB,2,0)</f>
        <v>8</v>
      </c>
      <c r="F193" s="76" t="s">
        <v>190</v>
      </c>
      <c r="G193" s="76">
        <f>VLOOKUP(H193,Validación!W:Y,3,0)</f>
        <v>2</v>
      </c>
      <c r="H193" s="76" t="s">
        <v>153</v>
      </c>
      <c r="I193" s="76">
        <f>VLOOKUP(J193,Validación!K:N,4,0)</f>
        <v>4</v>
      </c>
      <c r="J193" s="76" t="s">
        <v>163</v>
      </c>
      <c r="K193" s="76" t="s">
        <v>68</v>
      </c>
      <c r="L193" s="76" t="str">
        <f t="shared" si="5"/>
        <v>N</v>
      </c>
    </row>
    <row r="194" spans="1:12" x14ac:dyDescent="0.25">
      <c r="A194" s="76" t="str">
        <f t="shared" ref="A194:A257" si="6">CONCATENATE(C194,E194,G194,I194,L194,)</f>
        <v>W824N</v>
      </c>
      <c r="B194" s="76" t="s">
        <v>132</v>
      </c>
      <c r="C194" s="76" t="str">
        <f>VLOOKUP(B194,Validación!G:I,3,0)</f>
        <v>W</v>
      </c>
      <c r="D194" s="122" t="s">
        <v>302</v>
      </c>
      <c r="E194" s="76">
        <f>VLOOKUP(Tabla3[[#This Row],[Actividad]],Validación!AA:AB,2,0)</f>
        <v>8</v>
      </c>
      <c r="F194" s="76" t="s">
        <v>190</v>
      </c>
      <c r="G194" s="76">
        <f>VLOOKUP(H194,Validación!W:Y,3,0)</f>
        <v>2</v>
      </c>
      <c r="H194" s="76" t="s">
        <v>153</v>
      </c>
      <c r="I194" s="76">
        <f>VLOOKUP(J194,Validación!K:N,4,0)</f>
        <v>4</v>
      </c>
      <c r="J194" s="76" t="s">
        <v>163</v>
      </c>
      <c r="K194" s="76" t="s">
        <v>68</v>
      </c>
      <c r="L194" s="76" t="str">
        <f t="shared" ref="L194:L257" si="7">VLOOKUP(K194,O:P,2,0)</f>
        <v>N</v>
      </c>
    </row>
    <row r="195" spans="1:12" x14ac:dyDescent="0.25">
      <c r="A195" s="76" t="str">
        <f t="shared" si="6"/>
        <v>U824N</v>
      </c>
      <c r="B195" s="76" t="s">
        <v>425</v>
      </c>
      <c r="C195" s="76" t="str">
        <f>VLOOKUP(B195,Validación!G:I,3,0)</f>
        <v>U</v>
      </c>
      <c r="D195" s="122" t="s">
        <v>469</v>
      </c>
      <c r="E195" s="76">
        <f>VLOOKUP(Tabla3[[#This Row],[Actividad]],Validación!AA:AB,2,0)</f>
        <v>8</v>
      </c>
      <c r="F195" s="76" t="s">
        <v>190</v>
      </c>
      <c r="G195" s="76">
        <f>VLOOKUP(H195,Validación!W:Y,3,0)</f>
        <v>2</v>
      </c>
      <c r="H195" s="76" t="s">
        <v>153</v>
      </c>
      <c r="I195" s="76">
        <f>VLOOKUP(J195,Validación!K:N,4,0)</f>
        <v>4</v>
      </c>
      <c r="J195" s="76" t="s">
        <v>163</v>
      </c>
      <c r="K195" s="76" t="s">
        <v>68</v>
      </c>
      <c r="L195" s="76" t="str">
        <f t="shared" si="7"/>
        <v>N</v>
      </c>
    </row>
    <row r="196" spans="1:12" x14ac:dyDescent="0.25">
      <c r="A196" s="76" t="str">
        <f t="shared" si="6"/>
        <v>R824N</v>
      </c>
      <c r="B196" s="76" t="s">
        <v>51</v>
      </c>
      <c r="C196" s="76" t="str">
        <f>VLOOKUP(B196,Validación!G:I,3,0)</f>
        <v>R</v>
      </c>
      <c r="D196" s="122">
        <v>109</v>
      </c>
      <c r="E196" s="76">
        <f>VLOOKUP(Tabla3[[#This Row],[Actividad]],Validación!AA:AB,2,0)</f>
        <v>8</v>
      </c>
      <c r="F196" s="76" t="s">
        <v>190</v>
      </c>
      <c r="G196" s="76">
        <f>VLOOKUP(H196,Validación!W:Y,3,0)</f>
        <v>2</v>
      </c>
      <c r="H196" s="76" t="s">
        <v>153</v>
      </c>
      <c r="I196" s="76">
        <f>VLOOKUP(J196,Validación!K:N,4,0)</f>
        <v>4</v>
      </c>
      <c r="J196" s="76" t="s">
        <v>163</v>
      </c>
      <c r="K196" s="76" t="s">
        <v>68</v>
      </c>
      <c r="L196" s="76" t="str">
        <f t="shared" si="7"/>
        <v>N</v>
      </c>
    </row>
    <row r="197" spans="1:12" x14ac:dyDescent="0.25">
      <c r="A197" s="76" t="str">
        <f t="shared" si="6"/>
        <v>L824N</v>
      </c>
      <c r="B197" s="76" t="s">
        <v>48</v>
      </c>
      <c r="C197" s="76" t="str">
        <f>VLOOKUP(B197,Validación!G:I,3,0)</f>
        <v>L</v>
      </c>
      <c r="D197" s="122" t="s">
        <v>461</v>
      </c>
      <c r="E197" s="76">
        <f>VLOOKUP(Tabla3[[#This Row],[Actividad]],Validación!AA:AB,2,0)</f>
        <v>8</v>
      </c>
      <c r="F197" s="76" t="s">
        <v>190</v>
      </c>
      <c r="G197" s="76">
        <f>VLOOKUP(H197,Validación!W:Y,3,0)</f>
        <v>2</v>
      </c>
      <c r="H197" s="76" t="s">
        <v>153</v>
      </c>
      <c r="I197" s="76">
        <f>VLOOKUP(J197,Validación!K:N,4,0)</f>
        <v>4</v>
      </c>
      <c r="J197" s="76" t="s">
        <v>163</v>
      </c>
      <c r="K197" s="76" t="s">
        <v>68</v>
      </c>
      <c r="L197" s="76" t="str">
        <f t="shared" si="7"/>
        <v>N</v>
      </c>
    </row>
    <row r="198" spans="1:12" x14ac:dyDescent="0.25">
      <c r="A198" s="76" t="str">
        <f t="shared" si="6"/>
        <v>B824N</v>
      </c>
      <c r="B198" s="76" t="s">
        <v>43</v>
      </c>
      <c r="C198" s="76" t="str">
        <f>VLOOKUP(B198,Validación!G:I,3,0)</f>
        <v>B</v>
      </c>
      <c r="D198" s="122" t="s">
        <v>470</v>
      </c>
      <c r="E198" s="76">
        <f>VLOOKUP(Tabla3[[#This Row],[Actividad]],Validación!AA:AB,2,0)</f>
        <v>8</v>
      </c>
      <c r="F198" s="76" t="s">
        <v>190</v>
      </c>
      <c r="G198" s="76">
        <f>VLOOKUP(H198,Validación!W:Y,3,0)</f>
        <v>2</v>
      </c>
      <c r="H198" s="76" t="s">
        <v>153</v>
      </c>
      <c r="I198" s="76">
        <f>VLOOKUP(J198,Validación!K:N,4,0)</f>
        <v>4</v>
      </c>
      <c r="J198" s="76" t="s">
        <v>163</v>
      </c>
      <c r="K198" s="76" t="s">
        <v>68</v>
      </c>
      <c r="L198" s="76" t="str">
        <f t="shared" si="7"/>
        <v>N</v>
      </c>
    </row>
    <row r="199" spans="1:12" x14ac:dyDescent="0.25">
      <c r="A199" s="76" t="str">
        <f t="shared" si="6"/>
        <v>A824N</v>
      </c>
      <c r="B199" s="76" t="s">
        <v>42</v>
      </c>
      <c r="C199" s="76" t="str">
        <f>VLOOKUP(B199,Validación!G:I,3,0)</f>
        <v>A</v>
      </c>
      <c r="D199" s="122" t="s">
        <v>471</v>
      </c>
      <c r="E199" s="76">
        <f>VLOOKUP(Tabla3[[#This Row],[Actividad]],Validación!AA:AB,2,0)</f>
        <v>8</v>
      </c>
      <c r="F199" s="76" t="s">
        <v>190</v>
      </c>
      <c r="G199" s="76">
        <f>VLOOKUP(H199,Validación!W:Y,3,0)</f>
        <v>2</v>
      </c>
      <c r="H199" s="76" t="s">
        <v>153</v>
      </c>
      <c r="I199" s="76">
        <f>VLOOKUP(J199,Validación!K:N,4,0)</f>
        <v>4</v>
      </c>
      <c r="J199" s="76" t="s">
        <v>163</v>
      </c>
      <c r="K199" s="76" t="s">
        <v>68</v>
      </c>
      <c r="L199" s="76" t="str">
        <f t="shared" si="7"/>
        <v>N</v>
      </c>
    </row>
    <row r="200" spans="1:12" x14ac:dyDescent="0.25">
      <c r="A200" s="76" t="str">
        <f t="shared" si="6"/>
        <v>C828N</v>
      </c>
      <c r="B200" s="76" t="s">
        <v>44</v>
      </c>
      <c r="C200" s="76" t="str">
        <f>VLOOKUP(B200,Validación!G:I,3,0)</f>
        <v>C</v>
      </c>
      <c r="D200" s="122" t="s">
        <v>289</v>
      </c>
      <c r="E200" s="76">
        <f>VLOOKUP(Tabla3[[#This Row],[Actividad]],Validación!AA:AB,2,0)</f>
        <v>8</v>
      </c>
      <c r="F200" s="76" t="s">
        <v>190</v>
      </c>
      <c r="G200" s="76">
        <f>VLOOKUP(H200,Validación!W:Y,3,0)</f>
        <v>2</v>
      </c>
      <c r="H200" s="76" t="s">
        <v>153</v>
      </c>
      <c r="I200" s="76">
        <f>VLOOKUP(J200,Validación!K:N,4,0)</f>
        <v>8</v>
      </c>
      <c r="J200" s="76" t="s">
        <v>167</v>
      </c>
      <c r="K200" s="76" t="s">
        <v>68</v>
      </c>
      <c r="L200" s="76" t="str">
        <f t="shared" si="7"/>
        <v>N</v>
      </c>
    </row>
    <row r="201" spans="1:12" x14ac:dyDescent="0.25">
      <c r="A201" s="76" t="str">
        <f t="shared" si="6"/>
        <v>E828N</v>
      </c>
      <c r="B201" s="76" t="s">
        <v>45</v>
      </c>
      <c r="C201" s="76" t="str">
        <f>VLOOKUP(B201,Validación!G:I,3,0)</f>
        <v>E</v>
      </c>
      <c r="D201" s="122" t="s">
        <v>319</v>
      </c>
      <c r="E201" s="76">
        <f>VLOOKUP(Tabla3[[#This Row],[Actividad]],Validación!AA:AB,2,0)</f>
        <v>8</v>
      </c>
      <c r="F201" s="76" t="s">
        <v>190</v>
      </c>
      <c r="G201" s="76">
        <f>VLOOKUP(H201,Validación!W:Y,3,0)</f>
        <v>2</v>
      </c>
      <c r="H201" s="76" t="s">
        <v>153</v>
      </c>
      <c r="I201" s="76">
        <f>VLOOKUP(J201,Validación!K:N,4,0)</f>
        <v>8</v>
      </c>
      <c r="J201" s="76" t="s">
        <v>167</v>
      </c>
      <c r="K201" s="76" t="s">
        <v>68</v>
      </c>
      <c r="L201" s="76" t="str">
        <f t="shared" si="7"/>
        <v>N</v>
      </c>
    </row>
    <row r="202" spans="1:12" x14ac:dyDescent="0.25">
      <c r="A202" s="76" t="str">
        <f t="shared" si="6"/>
        <v>J828N</v>
      </c>
      <c r="B202" s="76" t="s">
        <v>30</v>
      </c>
      <c r="C202" s="76" t="str">
        <f>VLOOKUP(B202,Validación!G:I,3,0)</f>
        <v>J</v>
      </c>
      <c r="D202" s="122" t="s">
        <v>320</v>
      </c>
      <c r="E202" s="76">
        <f>VLOOKUP(Tabla3[[#This Row],[Actividad]],Validación!AA:AB,2,0)</f>
        <v>8</v>
      </c>
      <c r="F202" s="76" t="s">
        <v>190</v>
      </c>
      <c r="G202" s="76">
        <f>VLOOKUP(H202,Validación!W:Y,3,0)</f>
        <v>2</v>
      </c>
      <c r="H202" s="76" t="s">
        <v>153</v>
      </c>
      <c r="I202" s="76">
        <f>VLOOKUP(J202,Validación!K:N,4,0)</f>
        <v>8</v>
      </c>
      <c r="J202" s="76" t="s">
        <v>167</v>
      </c>
      <c r="K202" s="76" t="s">
        <v>68</v>
      </c>
      <c r="L202" s="76" t="str">
        <f t="shared" si="7"/>
        <v>N</v>
      </c>
    </row>
    <row r="203" spans="1:12" x14ac:dyDescent="0.25">
      <c r="A203" s="76" t="str">
        <f t="shared" si="6"/>
        <v>Q828N</v>
      </c>
      <c r="B203" s="76" t="s">
        <v>130</v>
      </c>
      <c r="C203" s="76" t="str">
        <f>VLOOKUP(B203,Validación!G:I,3,0)</f>
        <v>Q</v>
      </c>
      <c r="D203" s="122" t="s">
        <v>321</v>
      </c>
      <c r="E203" s="76">
        <f>VLOOKUP(Tabla3[[#This Row],[Actividad]],Validación!AA:AB,2,0)</f>
        <v>8</v>
      </c>
      <c r="F203" s="76" t="s">
        <v>190</v>
      </c>
      <c r="G203" s="76">
        <f>VLOOKUP(H203,Validación!W:Y,3,0)</f>
        <v>2</v>
      </c>
      <c r="H203" s="76" t="s">
        <v>153</v>
      </c>
      <c r="I203" s="76">
        <f>VLOOKUP(J203,Validación!K:N,4,0)</f>
        <v>8</v>
      </c>
      <c r="J203" s="76" t="s">
        <v>167</v>
      </c>
      <c r="K203" s="76" t="s">
        <v>68</v>
      </c>
      <c r="L203" s="76" t="str">
        <f t="shared" si="7"/>
        <v>N</v>
      </c>
    </row>
    <row r="204" spans="1:12" x14ac:dyDescent="0.25">
      <c r="A204" s="76" t="str">
        <f t="shared" si="6"/>
        <v>P828N</v>
      </c>
      <c r="B204" s="76" t="s">
        <v>50</v>
      </c>
      <c r="C204" s="76" t="str">
        <f>VLOOKUP(B204,Validación!G:I,3,0)</f>
        <v>P</v>
      </c>
      <c r="D204" s="122" t="s">
        <v>322</v>
      </c>
      <c r="E204" s="76">
        <f>VLOOKUP(Tabla3[[#This Row],[Actividad]],Validación!AA:AB,2,0)</f>
        <v>8</v>
      </c>
      <c r="F204" s="76" t="s">
        <v>190</v>
      </c>
      <c r="G204" s="76">
        <f>VLOOKUP(H204,Validación!W:Y,3,0)</f>
        <v>2</v>
      </c>
      <c r="H204" s="76" t="s">
        <v>153</v>
      </c>
      <c r="I204" s="76">
        <f>VLOOKUP(J204,Validación!K:N,4,0)</f>
        <v>8</v>
      </c>
      <c r="J204" s="76" t="s">
        <v>167</v>
      </c>
      <c r="K204" s="76" t="s">
        <v>68</v>
      </c>
      <c r="L204" s="76" t="str">
        <f t="shared" si="7"/>
        <v>N</v>
      </c>
    </row>
    <row r="205" spans="1:12" x14ac:dyDescent="0.25">
      <c r="A205" s="76" t="str">
        <f t="shared" si="6"/>
        <v>K828N</v>
      </c>
      <c r="B205" s="76" t="s">
        <v>31</v>
      </c>
      <c r="C205" s="76" t="str">
        <f>VLOOKUP(B205,Validación!G:I,3,0)</f>
        <v>K</v>
      </c>
      <c r="D205" s="122" t="s">
        <v>297</v>
      </c>
      <c r="E205" s="76">
        <f>VLOOKUP(Tabla3[[#This Row],[Actividad]],Validación!AA:AB,2,0)</f>
        <v>8</v>
      </c>
      <c r="F205" s="76" t="s">
        <v>190</v>
      </c>
      <c r="G205" s="76">
        <f>VLOOKUP(H205,Validación!W:Y,3,0)</f>
        <v>2</v>
      </c>
      <c r="H205" s="76" t="s">
        <v>153</v>
      </c>
      <c r="I205" s="76">
        <f>VLOOKUP(J205,Validación!K:N,4,0)</f>
        <v>8</v>
      </c>
      <c r="J205" s="76" t="s">
        <v>167</v>
      </c>
      <c r="K205" s="76" t="s">
        <v>68</v>
      </c>
      <c r="L205" s="76" t="str">
        <f t="shared" si="7"/>
        <v>N</v>
      </c>
    </row>
    <row r="206" spans="1:12" x14ac:dyDescent="0.25">
      <c r="A206" s="76" t="str">
        <f t="shared" si="6"/>
        <v>N828N</v>
      </c>
      <c r="B206" s="76" t="s">
        <v>49</v>
      </c>
      <c r="C206" s="76" t="str">
        <f>VLOOKUP(B206,Validación!G:I,3,0)</f>
        <v>N</v>
      </c>
      <c r="D206" s="122" t="s">
        <v>323</v>
      </c>
      <c r="E206" s="76">
        <f>VLOOKUP(Tabla3[[#This Row],[Actividad]],Validación!AA:AB,2,0)</f>
        <v>8</v>
      </c>
      <c r="F206" s="76" t="s">
        <v>190</v>
      </c>
      <c r="G206" s="76">
        <f>VLOOKUP(H206,Validación!W:Y,3,0)</f>
        <v>2</v>
      </c>
      <c r="H206" s="76" t="s">
        <v>153</v>
      </c>
      <c r="I206" s="76">
        <f>VLOOKUP(J206,Validación!K:N,4,0)</f>
        <v>8</v>
      </c>
      <c r="J206" s="76" t="s">
        <v>167</v>
      </c>
      <c r="K206" s="76" t="s">
        <v>68</v>
      </c>
      <c r="L206" s="76" t="str">
        <f t="shared" si="7"/>
        <v>N</v>
      </c>
    </row>
    <row r="207" spans="1:12" x14ac:dyDescent="0.25">
      <c r="A207" s="76" t="str">
        <f t="shared" si="6"/>
        <v>AA828N</v>
      </c>
      <c r="B207" s="76" t="s">
        <v>54</v>
      </c>
      <c r="C207" s="76" t="str">
        <f>VLOOKUP(B207,Validación!G:I,3,0)</f>
        <v>AA</v>
      </c>
      <c r="D207" s="122" t="s">
        <v>324</v>
      </c>
      <c r="E207" s="76">
        <f>VLOOKUP(Tabla3[[#This Row],[Actividad]],Validación!AA:AB,2,0)</f>
        <v>8</v>
      </c>
      <c r="F207" s="76" t="s">
        <v>190</v>
      </c>
      <c r="G207" s="76">
        <f>VLOOKUP(H207,Validación!W:Y,3,0)</f>
        <v>2</v>
      </c>
      <c r="H207" s="76" t="s">
        <v>153</v>
      </c>
      <c r="I207" s="76">
        <f>VLOOKUP(J207,Validación!K:N,4,0)</f>
        <v>8</v>
      </c>
      <c r="J207" s="76" t="s">
        <v>167</v>
      </c>
      <c r="K207" s="76" t="s">
        <v>68</v>
      </c>
      <c r="L207" s="76" t="str">
        <f t="shared" si="7"/>
        <v>N</v>
      </c>
    </row>
    <row r="208" spans="1:12" x14ac:dyDescent="0.25">
      <c r="A208" s="76" t="str">
        <f t="shared" si="6"/>
        <v>G828N</v>
      </c>
      <c r="B208" s="76" t="s">
        <v>427</v>
      </c>
      <c r="C208" s="76" t="str">
        <f>VLOOKUP(B208,Validación!G:I,3,0)</f>
        <v>G</v>
      </c>
      <c r="D208" s="122" t="s">
        <v>318</v>
      </c>
      <c r="E208" s="76">
        <f>VLOOKUP(Tabla3[[#This Row],[Actividad]],Validación!AA:AB,2,0)</f>
        <v>8</v>
      </c>
      <c r="F208" s="76" t="s">
        <v>190</v>
      </c>
      <c r="G208" s="76">
        <f>VLOOKUP(H208,Validación!W:Y,3,0)</f>
        <v>2</v>
      </c>
      <c r="H208" s="76" t="s">
        <v>153</v>
      </c>
      <c r="I208" s="76">
        <f>VLOOKUP(J208,Validación!K:N,4,0)</f>
        <v>8</v>
      </c>
      <c r="J208" s="76" t="s">
        <v>167</v>
      </c>
      <c r="K208" s="76" t="s">
        <v>68</v>
      </c>
      <c r="L208" s="76" t="str">
        <f t="shared" si="7"/>
        <v>N</v>
      </c>
    </row>
    <row r="209" spans="1:12" x14ac:dyDescent="0.25">
      <c r="A209" s="76" t="str">
        <f t="shared" si="6"/>
        <v>D828N</v>
      </c>
      <c r="B209" s="76" t="s">
        <v>203</v>
      </c>
      <c r="C209" s="76" t="str">
        <f>VLOOKUP(B209,Validación!G:I,3,0)</f>
        <v>D</v>
      </c>
      <c r="D209" s="122">
        <v>122327</v>
      </c>
      <c r="E209" s="76">
        <f>VLOOKUP(Tabla3[[#This Row],[Actividad]],Validación!AA:AB,2,0)</f>
        <v>8</v>
      </c>
      <c r="F209" s="76" t="s">
        <v>190</v>
      </c>
      <c r="G209" s="76">
        <f>VLOOKUP(H209,Validación!W:Y,3,0)</f>
        <v>2</v>
      </c>
      <c r="H209" s="76" t="s">
        <v>153</v>
      </c>
      <c r="I209" s="76">
        <f>VLOOKUP(J209,Validación!K:N,4,0)</f>
        <v>8</v>
      </c>
      <c r="J209" s="76" t="s">
        <v>167</v>
      </c>
      <c r="K209" s="76" t="s">
        <v>68</v>
      </c>
      <c r="L209" s="76" t="str">
        <f t="shared" si="7"/>
        <v>N</v>
      </c>
    </row>
    <row r="210" spans="1:12" x14ac:dyDescent="0.25">
      <c r="A210" s="76" t="str">
        <f t="shared" si="6"/>
        <v>FF828N</v>
      </c>
      <c r="B210" s="76" t="s">
        <v>41</v>
      </c>
      <c r="C210" s="76" t="str">
        <f>VLOOKUP(B210,Validación!G:I,3,0)</f>
        <v>FF</v>
      </c>
      <c r="D210" s="122" t="s">
        <v>325</v>
      </c>
      <c r="E210" s="76">
        <f>VLOOKUP(Tabla3[[#This Row],[Actividad]],Validación!AA:AB,2,0)</f>
        <v>8</v>
      </c>
      <c r="F210" s="76" t="s">
        <v>190</v>
      </c>
      <c r="G210" s="76">
        <f>VLOOKUP(H210,Validación!W:Y,3,0)</f>
        <v>2</v>
      </c>
      <c r="H210" s="76" t="s">
        <v>153</v>
      </c>
      <c r="I210" s="76">
        <f>VLOOKUP(J210,Validación!K:N,4,0)</f>
        <v>8</v>
      </c>
      <c r="J210" s="76" t="s">
        <v>167</v>
      </c>
      <c r="K210" s="76" t="s">
        <v>68</v>
      </c>
      <c r="L210" s="76" t="str">
        <f t="shared" si="7"/>
        <v>N</v>
      </c>
    </row>
    <row r="211" spans="1:12" x14ac:dyDescent="0.25">
      <c r="A211" s="76" t="str">
        <f t="shared" si="6"/>
        <v>W828N</v>
      </c>
      <c r="B211" s="76" t="s">
        <v>132</v>
      </c>
      <c r="C211" s="76" t="str">
        <f>VLOOKUP(B211,Validación!G:I,3,0)</f>
        <v>W</v>
      </c>
      <c r="D211" s="122" t="s">
        <v>302</v>
      </c>
      <c r="E211" s="76">
        <f>VLOOKUP(Tabla3[[#This Row],[Actividad]],Validación!AA:AB,2,0)</f>
        <v>8</v>
      </c>
      <c r="F211" s="76" t="s">
        <v>190</v>
      </c>
      <c r="G211" s="76">
        <f>VLOOKUP(H211,Validación!W:Y,3,0)</f>
        <v>2</v>
      </c>
      <c r="H211" s="76" t="s">
        <v>153</v>
      </c>
      <c r="I211" s="76">
        <f>VLOOKUP(J211,Validación!K:N,4,0)</f>
        <v>8</v>
      </c>
      <c r="J211" s="76" t="s">
        <v>167</v>
      </c>
      <c r="K211" s="76" t="s">
        <v>68</v>
      </c>
      <c r="L211" s="76" t="str">
        <f t="shared" si="7"/>
        <v>N</v>
      </c>
    </row>
    <row r="212" spans="1:12" x14ac:dyDescent="0.25">
      <c r="A212" s="76" t="str">
        <f t="shared" si="6"/>
        <v>U828N</v>
      </c>
      <c r="B212" s="76" t="s">
        <v>425</v>
      </c>
      <c r="C212" s="76" t="str">
        <f>VLOOKUP(B212,Validación!G:I,3,0)</f>
        <v>U</v>
      </c>
      <c r="D212" s="122" t="s">
        <v>469</v>
      </c>
      <c r="E212" s="76">
        <f>VLOOKUP(Tabla3[[#This Row],[Actividad]],Validación!AA:AB,2,0)</f>
        <v>8</v>
      </c>
      <c r="F212" s="76" t="s">
        <v>190</v>
      </c>
      <c r="G212" s="76">
        <f>VLOOKUP(H212,Validación!W:Y,3,0)</f>
        <v>2</v>
      </c>
      <c r="H212" s="76" t="s">
        <v>153</v>
      </c>
      <c r="I212" s="76">
        <f>VLOOKUP(J212,Validación!K:N,4,0)</f>
        <v>8</v>
      </c>
      <c r="J212" s="76" t="s">
        <v>167</v>
      </c>
      <c r="K212" s="76" t="s">
        <v>68</v>
      </c>
      <c r="L212" s="76" t="str">
        <f t="shared" si="7"/>
        <v>N</v>
      </c>
    </row>
    <row r="213" spans="1:12" x14ac:dyDescent="0.25">
      <c r="A213" s="76" t="str">
        <f t="shared" si="6"/>
        <v>R828N</v>
      </c>
      <c r="B213" s="76" t="s">
        <v>51</v>
      </c>
      <c r="C213" s="76" t="str">
        <f>VLOOKUP(B213,Validación!G:I,3,0)</f>
        <v>R</v>
      </c>
      <c r="D213" s="122">
        <v>109</v>
      </c>
      <c r="E213" s="76">
        <f>VLOOKUP(Tabla3[[#This Row],[Actividad]],Validación!AA:AB,2,0)</f>
        <v>8</v>
      </c>
      <c r="F213" s="76" t="s">
        <v>190</v>
      </c>
      <c r="G213" s="76">
        <f>VLOOKUP(H213,Validación!W:Y,3,0)</f>
        <v>2</v>
      </c>
      <c r="H213" s="76" t="s">
        <v>153</v>
      </c>
      <c r="I213" s="76">
        <f>VLOOKUP(J213,Validación!K:N,4,0)</f>
        <v>8</v>
      </c>
      <c r="J213" s="76" t="s">
        <v>167</v>
      </c>
      <c r="K213" s="76" t="s">
        <v>68</v>
      </c>
      <c r="L213" s="76" t="str">
        <f t="shared" si="7"/>
        <v>N</v>
      </c>
    </row>
    <row r="214" spans="1:12" x14ac:dyDescent="0.25">
      <c r="A214" s="76" t="str">
        <f t="shared" si="6"/>
        <v>L828N</v>
      </c>
      <c r="B214" s="76" t="s">
        <v>48</v>
      </c>
      <c r="C214" s="76" t="str">
        <f>VLOOKUP(B214,Validación!G:I,3,0)</f>
        <v>L</v>
      </c>
      <c r="D214" s="122" t="s">
        <v>461</v>
      </c>
      <c r="E214" s="76">
        <f>VLOOKUP(Tabla3[[#This Row],[Actividad]],Validación!AA:AB,2,0)</f>
        <v>8</v>
      </c>
      <c r="F214" s="76" t="s">
        <v>190</v>
      </c>
      <c r="G214" s="76">
        <f>VLOOKUP(H214,Validación!W:Y,3,0)</f>
        <v>2</v>
      </c>
      <c r="H214" s="76" t="s">
        <v>153</v>
      </c>
      <c r="I214" s="76">
        <f>VLOOKUP(J214,Validación!K:N,4,0)</f>
        <v>8</v>
      </c>
      <c r="J214" s="76" t="s">
        <v>167</v>
      </c>
      <c r="K214" s="76" t="s">
        <v>68</v>
      </c>
      <c r="L214" s="76" t="str">
        <f t="shared" si="7"/>
        <v>N</v>
      </c>
    </row>
    <row r="215" spans="1:12" x14ac:dyDescent="0.25">
      <c r="A215" s="76" t="str">
        <f t="shared" si="6"/>
        <v>B828N</v>
      </c>
      <c r="B215" s="76" t="s">
        <v>43</v>
      </c>
      <c r="C215" s="76" t="str">
        <f>VLOOKUP(B215,Validación!G:I,3,0)</f>
        <v>B</v>
      </c>
      <c r="D215" s="122" t="s">
        <v>470</v>
      </c>
      <c r="E215" s="76">
        <f>VLOOKUP(Tabla3[[#This Row],[Actividad]],Validación!AA:AB,2,0)</f>
        <v>8</v>
      </c>
      <c r="F215" s="76" t="s">
        <v>190</v>
      </c>
      <c r="G215" s="76">
        <f>VLOOKUP(H215,Validación!W:Y,3,0)</f>
        <v>2</v>
      </c>
      <c r="H215" s="76" t="s">
        <v>153</v>
      </c>
      <c r="I215" s="76">
        <f>VLOOKUP(J215,Validación!K:N,4,0)</f>
        <v>8</v>
      </c>
      <c r="J215" s="76" t="s">
        <v>167</v>
      </c>
      <c r="K215" s="76" t="s">
        <v>68</v>
      </c>
      <c r="L215" s="76" t="str">
        <f t="shared" si="7"/>
        <v>N</v>
      </c>
    </row>
    <row r="216" spans="1:12" x14ac:dyDescent="0.25">
      <c r="A216" s="76" t="str">
        <f t="shared" si="6"/>
        <v>A828N</v>
      </c>
      <c r="B216" s="76" t="s">
        <v>42</v>
      </c>
      <c r="C216" s="76" t="str">
        <f>VLOOKUP(B216,Validación!G:I,3,0)</f>
        <v>A</v>
      </c>
      <c r="D216" s="122" t="s">
        <v>471</v>
      </c>
      <c r="E216" s="76">
        <f>VLOOKUP(Tabla3[[#This Row],[Actividad]],Validación!AA:AB,2,0)</f>
        <v>8</v>
      </c>
      <c r="F216" s="76" t="s">
        <v>190</v>
      </c>
      <c r="G216" s="76">
        <f>VLOOKUP(H216,Validación!W:Y,3,0)</f>
        <v>2</v>
      </c>
      <c r="H216" s="76" t="s">
        <v>153</v>
      </c>
      <c r="I216" s="76">
        <f>VLOOKUP(J216,Validación!K:N,4,0)</f>
        <v>8</v>
      </c>
      <c r="J216" s="76" t="s">
        <v>167</v>
      </c>
      <c r="K216" s="76" t="s">
        <v>68</v>
      </c>
      <c r="L216" s="76" t="str">
        <f t="shared" si="7"/>
        <v>N</v>
      </c>
    </row>
    <row r="217" spans="1:12" x14ac:dyDescent="0.25">
      <c r="A217" s="76" t="str">
        <f t="shared" si="6"/>
        <v>T1224N</v>
      </c>
      <c r="B217" s="76" t="s">
        <v>52</v>
      </c>
      <c r="C217" s="76" t="str">
        <f>VLOOKUP(B217,Validación!G:I,3,0)</f>
        <v>T</v>
      </c>
      <c r="D217" s="122">
        <v>122202</v>
      </c>
      <c r="E217" s="76">
        <f>VLOOKUP(Tabla3[[#This Row],[Actividad]],Validación!AA:AB,2,0)</f>
        <v>12</v>
      </c>
      <c r="F217" s="76" t="s">
        <v>194</v>
      </c>
      <c r="G217" s="76">
        <f>VLOOKUP(H217,Validación!W:Y,3,0)</f>
        <v>2</v>
      </c>
      <c r="H217" s="76" t="s">
        <v>153</v>
      </c>
      <c r="I217" s="76">
        <f>VLOOKUP(J217,Validación!K:N,4,0)</f>
        <v>4</v>
      </c>
      <c r="J217" s="76" t="s">
        <v>163</v>
      </c>
      <c r="K217" s="76" t="s">
        <v>68</v>
      </c>
      <c r="L217" s="76" t="str">
        <f t="shared" si="7"/>
        <v>N</v>
      </c>
    </row>
    <row r="218" spans="1:12" x14ac:dyDescent="0.25">
      <c r="A218" s="76" t="str">
        <f t="shared" si="6"/>
        <v>W1224N</v>
      </c>
      <c r="B218" s="76" t="s">
        <v>132</v>
      </c>
      <c r="C218" s="76" t="str">
        <f>VLOOKUP(B218,Validación!G:I,3,0)</f>
        <v>W</v>
      </c>
      <c r="D218" s="122" t="s">
        <v>302</v>
      </c>
      <c r="E218" s="76">
        <f>VLOOKUP(Tabla3[[#This Row],[Actividad]],Validación!AA:AB,2,0)</f>
        <v>12</v>
      </c>
      <c r="F218" s="76" t="s">
        <v>194</v>
      </c>
      <c r="G218" s="76">
        <f>VLOOKUP(H218,Validación!W:Y,3,0)</f>
        <v>2</v>
      </c>
      <c r="H218" s="76" t="s">
        <v>153</v>
      </c>
      <c r="I218" s="76">
        <f>VLOOKUP(J218,Validación!K:N,4,0)</f>
        <v>4</v>
      </c>
      <c r="J218" s="76" t="s">
        <v>163</v>
      </c>
      <c r="K218" s="76" t="s">
        <v>68</v>
      </c>
      <c r="L218" s="76" t="str">
        <f t="shared" si="7"/>
        <v>N</v>
      </c>
    </row>
    <row r="219" spans="1:12" x14ac:dyDescent="0.25">
      <c r="A219" s="76" t="str">
        <f t="shared" si="6"/>
        <v>U1224N</v>
      </c>
      <c r="B219" s="76" t="s">
        <v>425</v>
      </c>
      <c r="C219" s="76" t="str">
        <f>VLOOKUP(B219,Validación!G:I,3,0)</f>
        <v>U</v>
      </c>
      <c r="D219" s="122" t="s">
        <v>474</v>
      </c>
      <c r="E219" s="76">
        <f>VLOOKUP(Tabla3[[#This Row],[Actividad]],Validación!AA:AB,2,0)</f>
        <v>12</v>
      </c>
      <c r="F219" s="76" t="s">
        <v>194</v>
      </c>
      <c r="G219" s="76">
        <f>VLOOKUP(H219,Validación!W:Y,3,0)</f>
        <v>2</v>
      </c>
      <c r="H219" s="76" t="s">
        <v>153</v>
      </c>
      <c r="I219" s="76">
        <f>VLOOKUP(J219,Validación!K:N,4,0)</f>
        <v>4</v>
      </c>
      <c r="J219" s="76" t="s">
        <v>163</v>
      </c>
      <c r="K219" s="76" t="s">
        <v>68</v>
      </c>
      <c r="L219" s="76" t="str">
        <f t="shared" si="7"/>
        <v>N</v>
      </c>
    </row>
    <row r="220" spans="1:12" x14ac:dyDescent="0.25">
      <c r="A220" s="76" t="str">
        <f t="shared" si="6"/>
        <v>AA1224N</v>
      </c>
      <c r="B220" s="76" t="s">
        <v>54</v>
      </c>
      <c r="C220" s="76" t="str">
        <f>VLOOKUP(B220,Validación!G:I,3,0)</f>
        <v>AA</v>
      </c>
      <c r="D220" s="122" t="s">
        <v>329</v>
      </c>
      <c r="E220" s="76">
        <f>VLOOKUP(Tabla3[[#This Row],[Actividad]],Validación!AA:AB,2,0)</f>
        <v>12</v>
      </c>
      <c r="F220" s="76" t="s">
        <v>194</v>
      </c>
      <c r="G220" s="76">
        <f>VLOOKUP(H220,Validación!W:Y,3,0)</f>
        <v>2</v>
      </c>
      <c r="H220" s="76" t="s">
        <v>153</v>
      </c>
      <c r="I220" s="76">
        <f>VLOOKUP(J220,Validación!K:N,4,0)</f>
        <v>4</v>
      </c>
      <c r="J220" s="76" t="s">
        <v>163</v>
      </c>
      <c r="K220" s="76" t="s">
        <v>68</v>
      </c>
      <c r="L220" s="76" t="str">
        <f t="shared" si="7"/>
        <v>N</v>
      </c>
    </row>
    <row r="221" spans="1:12" x14ac:dyDescent="0.25">
      <c r="A221" s="76" t="str">
        <f t="shared" si="6"/>
        <v>P1224N</v>
      </c>
      <c r="B221" s="76" t="s">
        <v>50</v>
      </c>
      <c r="C221" s="76" t="str">
        <f>VLOOKUP(B221,Validación!G:I,3,0)</f>
        <v>P</v>
      </c>
      <c r="D221" s="122" t="s">
        <v>330</v>
      </c>
      <c r="E221" s="76">
        <f>VLOOKUP(Tabla3[[#This Row],[Actividad]],Validación!AA:AB,2,0)</f>
        <v>12</v>
      </c>
      <c r="F221" s="76" t="s">
        <v>194</v>
      </c>
      <c r="G221" s="76">
        <f>VLOOKUP(H221,Validación!W:Y,3,0)</f>
        <v>2</v>
      </c>
      <c r="H221" s="76" t="s">
        <v>153</v>
      </c>
      <c r="I221" s="76">
        <f>VLOOKUP(J221,Validación!K:N,4,0)</f>
        <v>4</v>
      </c>
      <c r="J221" s="76" t="s">
        <v>163</v>
      </c>
      <c r="K221" s="76" t="s">
        <v>68</v>
      </c>
      <c r="L221" s="76" t="str">
        <f t="shared" si="7"/>
        <v>N</v>
      </c>
    </row>
    <row r="222" spans="1:12" x14ac:dyDescent="0.25">
      <c r="A222" s="76" t="str">
        <f t="shared" si="6"/>
        <v>R1224N</v>
      </c>
      <c r="B222" s="76" t="s">
        <v>51</v>
      </c>
      <c r="C222" s="76" t="str">
        <f>VLOOKUP(B222,Validación!G:I,3,0)</f>
        <v>R</v>
      </c>
      <c r="D222" s="122">
        <v>109</v>
      </c>
      <c r="E222" s="76">
        <f>VLOOKUP(Tabla3[[#This Row],[Actividad]],Validación!AA:AB,2,0)</f>
        <v>12</v>
      </c>
      <c r="F222" s="76" t="s">
        <v>194</v>
      </c>
      <c r="G222" s="76">
        <f>VLOOKUP(H222,Validación!W:Y,3,0)</f>
        <v>2</v>
      </c>
      <c r="H222" s="76" t="s">
        <v>153</v>
      </c>
      <c r="I222" s="76">
        <f>VLOOKUP(J222,Validación!K:N,4,0)</f>
        <v>4</v>
      </c>
      <c r="J222" s="76" t="s">
        <v>163</v>
      </c>
      <c r="K222" s="76" t="s">
        <v>68</v>
      </c>
      <c r="L222" s="76" t="str">
        <f t="shared" si="7"/>
        <v>N</v>
      </c>
    </row>
    <row r="223" spans="1:12" x14ac:dyDescent="0.25">
      <c r="A223" s="76" t="str">
        <f t="shared" si="6"/>
        <v>HH1224N</v>
      </c>
      <c r="B223" s="76" t="s">
        <v>122</v>
      </c>
      <c r="C223" s="76" t="str">
        <f>VLOOKUP(B223,Validación!G:I,3,0)</f>
        <v>HH</v>
      </c>
      <c r="D223" s="122" t="s">
        <v>475</v>
      </c>
      <c r="E223" s="76">
        <f>VLOOKUP(Tabla3[[#This Row],[Actividad]],Validación!AA:AB,2,0)</f>
        <v>12</v>
      </c>
      <c r="F223" s="76" t="s">
        <v>194</v>
      </c>
      <c r="G223" s="76">
        <f>VLOOKUP(H223,Validación!W:Y,3,0)</f>
        <v>2</v>
      </c>
      <c r="H223" s="76" t="s">
        <v>153</v>
      </c>
      <c r="I223" s="76">
        <f>VLOOKUP(J223,Validación!K:N,4,0)</f>
        <v>4</v>
      </c>
      <c r="J223" s="76" t="s">
        <v>163</v>
      </c>
      <c r="K223" s="76" t="s">
        <v>68</v>
      </c>
      <c r="L223" s="76" t="str">
        <f t="shared" si="7"/>
        <v>N</v>
      </c>
    </row>
    <row r="224" spans="1:12" x14ac:dyDescent="0.25">
      <c r="A224" s="76" t="str">
        <f t="shared" si="6"/>
        <v>L1224N</v>
      </c>
      <c r="B224" s="76" t="s">
        <v>48</v>
      </c>
      <c r="C224" s="76" t="str">
        <f>VLOOKUP(B224,Validación!G:I,3,0)</f>
        <v>L</v>
      </c>
      <c r="D224" s="122" t="s">
        <v>461</v>
      </c>
      <c r="E224" s="76">
        <f>VLOOKUP(Tabla3[[#This Row],[Actividad]],Validación!AA:AB,2,0)</f>
        <v>12</v>
      </c>
      <c r="F224" s="76" t="s">
        <v>194</v>
      </c>
      <c r="G224" s="76">
        <f>VLOOKUP(H224,Validación!W:Y,3,0)</f>
        <v>2</v>
      </c>
      <c r="H224" s="76" t="s">
        <v>153</v>
      </c>
      <c r="I224" s="76">
        <f>VLOOKUP(J224,Validación!K:N,4,0)</f>
        <v>4</v>
      </c>
      <c r="J224" s="76" t="s">
        <v>163</v>
      </c>
      <c r="K224" s="76" t="s">
        <v>68</v>
      </c>
      <c r="L224" s="76" t="str">
        <f t="shared" si="7"/>
        <v>N</v>
      </c>
    </row>
    <row r="225" spans="1:12" x14ac:dyDescent="0.25">
      <c r="A225" s="76" t="str">
        <f t="shared" si="6"/>
        <v>T1228N</v>
      </c>
      <c r="B225" s="76" t="s">
        <v>52</v>
      </c>
      <c r="C225" s="76" t="str">
        <f>VLOOKUP(B225,Validación!G:I,3,0)</f>
        <v>T</v>
      </c>
      <c r="D225" s="122">
        <v>122202</v>
      </c>
      <c r="E225" s="76">
        <f>VLOOKUP(Tabla3[[#This Row],[Actividad]],Validación!AA:AB,2,0)</f>
        <v>12</v>
      </c>
      <c r="F225" s="76" t="s">
        <v>194</v>
      </c>
      <c r="G225" s="76">
        <f>VLOOKUP(H225,Validación!W:Y,3,0)</f>
        <v>2</v>
      </c>
      <c r="H225" s="76" t="s">
        <v>153</v>
      </c>
      <c r="I225" s="76">
        <f>VLOOKUP(J225,Validación!K:N,4,0)</f>
        <v>8</v>
      </c>
      <c r="J225" s="76" t="s">
        <v>167</v>
      </c>
      <c r="K225" s="76" t="s">
        <v>68</v>
      </c>
      <c r="L225" s="76" t="str">
        <f t="shared" si="7"/>
        <v>N</v>
      </c>
    </row>
    <row r="226" spans="1:12" x14ac:dyDescent="0.25">
      <c r="A226" s="76" t="str">
        <f t="shared" si="6"/>
        <v>W1228N</v>
      </c>
      <c r="B226" s="76" t="s">
        <v>132</v>
      </c>
      <c r="C226" s="76" t="str">
        <f>VLOOKUP(B226,Validación!G:I,3,0)</f>
        <v>W</v>
      </c>
      <c r="D226" s="122" t="s">
        <v>302</v>
      </c>
      <c r="E226" s="76">
        <f>VLOOKUP(Tabla3[[#This Row],[Actividad]],Validación!AA:AB,2,0)</f>
        <v>12</v>
      </c>
      <c r="F226" s="76" t="s">
        <v>194</v>
      </c>
      <c r="G226" s="76">
        <f>VLOOKUP(H226,Validación!W:Y,3,0)</f>
        <v>2</v>
      </c>
      <c r="H226" s="76" t="s">
        <v>153</v>
      </c>
      <c r="I226" s="76">
        <f>VLOOKUP(J226,Validación!K:N,4,0)</f>
        <v>8</v>
      </c>
      <c r="J226" s="76" t="s">
        <v>167</v>
      </c>
      <c r="K226" s="76" t="s">
        <v>68</v>
      </c>
      <c r="L226" s="76" t="str">
        <f t="shared" si="7"/>
        <v>N</v>
      </c>
    </row>
    <row r="227" spans="1:12" x14ac:dyDescent="0.25">
      <c r="A227" s="76" t="str">
        <f t="shared" si="6"/>
        <v>U1228N</v>
      </c>
      <c r="B227" s="76" t="s">
        <v>425</v>
      </c>
      <c r="C227" s="76" t="str">
        <f>VLOOKUP(B227,Validación!G:I,3,0)</f>
        <v>U</v>
      </c>
      <c r="D227" s="122" t="s">
        <v>474</v>
      </c>
      <c r="E227" s="76">
        <f>VLOOKUP(Tabla3[[#This Row],[Actividad]],Validación!AA:AB,2,0)</f>
        <v>12</v>
      </c>
      <c r="F227" s="76" t="s">
        <v>194</v>
      </c>
      <c r="G227" s="76">
        <f>VLOOKUP(H227,Validación!W:Y,3,0)</f>
        <v>2</v>
      </c>
      <c r="H227" s="76" t="s">
        <v>153</v>
      </c>
      <c r="I227" s="76">
        <f>VLOOKUP(J227,Validación!K:N,4,0)</f>
        <v>8</v>
      </c>
      <c r="J227" s="76" t="s">
        <v>167</v>
      </c>
      <c r="K227" s="76" t="s">
        <v>68</v>
      </c>
      <c r="L227" s="76" t="str">
        <f t="shared" si="7"/>
        <v>N</v>
      </c>
    </row>
    <row r="228" spans="1:12" x14ac:dyDescent="0.25">
      <c r="A228" s="76" t="str">
        <f t="shared" si="6"/>
        <v>AA1228N</v>
      </c>
      <c r="B228" s="76" t="s">
        <v>54</v>
      </c>
      <c r="C228" s="76" t="str">
        <f>VLOOKUP(B228,Validación!G:I,3,0)</f>
        <v>AA</v>
      </c>
      <c r="D228" s="122" t="s">
        <v>329</v>
      </c>
      <c r="E228" s="76">
        <f>VLOOKUP(Tabla3[[#This Row],[Actividad]],Validación!AA:AB,2,0)</f>
        <v>12</v>
      </c>
      <c r="F228" s="76" t="s">
        <v>194</v>
      </c>
      <c r="G228" s="76">
        <f>VLOOKUP(H228,Validación!W:Y,3,0)</f>
        <v>2</v>
      </c>
      <c r="H228" s="76" t="s">
        <v>153</v>
      </c>
      <c r="I228" s="76">
        <f>VLOOKUP(J228,Validación!K:N,4,0)</f>
        <v>8</v>
      </c>
      <c r="J228" s="76" t="s">
        <v>167</v>
      </c>
      <c r="K228" s="76" t="s">
        <v>68</v>
      </c>
      <c r="L228" s="76" t="str">
        <f t="shared" si="7"/>
        <v>N</v>
      </c>
    </row>
    <row r="229" spans="1:12" x14ac:dyDescent="0.25">
      <c r="A229" s="76" t="str">
        <f t="shared" si="6"/>
        <v>P1228N</v>
      </c>
      <c r="B229" s="76" t="s">
        <v>50</v>
      </c>
      <c r="C229" s="76" t="str">
        <f>VLOOKUP(B229,Validación!G:I,3,0)</f>
        <v>P</v>
      </c>
      <c r="D229" s="122" t="s">
        <v>330</v>
      </c>
      <c r="E229" s="76">
        <f>VLOOKUP(Tabla3[[#This Row],[Actividad]],Validación!AA:AB,2,0)</f>
        <v>12</v>
      </c>
      <c r="F229" s="76" t="s">
        <v>194</v>
      </c>
      <c r="G229" s="76">
        <f>VLOOKUP(H229,Validación!W:Y,3,0)</f>
        <v>2</v>
      </c>
      <c r="H229" s="76" t="s">
        <v>153</v>
      </c>
      <c r="I229" s="76">
        <f>VLOOKUP(J229,Validación!K:N,4,0)</f>
        <v>8</v>
      </c>
      <c r="J229" s="76" t="s">
        <v>167</v>
      </c>
      <c r="K229" s="76" t="s">
        <v>68</v>
      </c>
      <c r="L229" s="76" t="str">
        <f t="shared" si="7"/>
        <v>N</v>
      </c>
    </row>
    <row r="230" spans="1:12" x14ac:dyDescent="0.25">
      <c r="A230" s="76" t="str">
        <f t="shared" si="6"/>
        <v>R1228N</v>
      </c>
      <c r="B230" s="76" t="s">
        <v>51</v>
      </c>
      <c r="C230" s="76" t="str">
        <f>VLOOKUP(B230,Validación!G:I,3,0)</f>
        <v>R</v>
      </c>
      <c r="D230" s="122">
        <v>109</v>
      </c>
      <c r="E230" s="76">
        <f>VLOOKUP(Tabla3[[#This Row],[Actividad]],Validación!AA:AB,2,0)</f>
        <v>12</v>
      </c>
      <c r="F230" s="76" t="s">
        <v>194</v>
      </c>
      <c r="G230" s="76">
        <f>VLOOKUP(H230,Validación!W:Y,3,0)</f>
        <v>2</v>
      </c>
      <c r="H230" s="76" t="s">
        <v>153</v>
      </c>
      <c r="I230" s="76">
        <f>VLOOKUP(J230,Validación!K:N,4,0)</f>
        <v>8</v>
      </c>
      <c r="J230" s="76" t="s">
        <v>167</v>
      </c>
      <c r="K230" s="76" t="s">
        <v>68</v>
      </c>
      <c r="L230" s="76" t="str">
        <f t="shared" si="7"/>
        <v>N</v>
      </c>
    </row>
    <row r="231" spans="1:12" x14ac:dyDescent="0.25">
      <c r="A231" s="76" t="str">
        <f t="shared" si="6"/>
        <v>HH1228N</v>
      </c>
      <c r="B231" s="76" t="s">
        <v>122</v>
      </c>
      <c r="C231" s="76" t="str">
        <f>VLOOKUP(B231,Validación!G:I,3,0)</f>
        <v>HH</v>
      </c>
      <c r="D231" s="122" t="s">
        <v>475</v>
      </c>
      <c r="E231" s="76">
        <f>VLOOKUP(Tabla3[[#This Row],[Actividad]],Validación!AA:AB,2,0)</f>
        <v>12</v>
      </c>
      <c r="F231" s="76" t="s">
        <v>194</v>
      </c>
      <c r="G231" s="76">
        <f>VLOOKUP(H231,Validación!W:Y,3,0)</f>
        <v>2</v>
      </c>
      <c r="H231" s="76" t="s">
        <v>153</v>
      </c>
      <c r="I231" s="76">
        <f>VLOOKUP(J231,Validación!K:N,4,0)</f>
        <v>8</v>
      </c>
      <c r="J231" s="76" t="s">
        <v>167</v>
      </c>
      <c r="K231" s="76" t="s">
        <v>68</v>
      </c>
      <c r="L231" s="76" t="str">
        <f t="shared" si="7"/>
        <v>N</v>
      </c>
    </row>
    <row r="232" spans="1:12" x14ac:dyDescent="0.25">
      <c r="A232" s="76" t="str">
        <f t="shared" si="6"/>
        <v>L1228N</v>
      </c>
      <c r="B232" s="76" t="s">
        <v>48</v>
      </c>
      <c r="C232" s="76" t="str">
        <f>VLOOKUP(B232,Validación!G:I,3,0)</f>
        <v>L</v>
      </c>
      <c r="D232" s="122" t="s">
        <v>461</v>
      </c>
      <c r="E232" s="76">
        <f>VLOOKUP(Tabla3[[#This Row],[Actividad]],Validación!AA:AB,2,0)</f>
        <v>12</v>
      </c>
      <c r="F232" s="76" t="s">
        <v>194</v>
      </c>
      <c r="G232" s="76">
        <f>VLOOKUP(H232,Validación!W:Y,3,0)</f>
        <v>2</v>
      </c>
      <c r="H232" s="76" t="s">
        <v>153</v>
      </c>
      <c r="I232" s="76">
        <f>VLOOKUP(J232,Validación!K:N,4,0)</f>
        <v>8</v>
      </c>
      <c r="J232" s="76" t="s">
        <v>167</v>
      </c>
      <c r="K232" s="76" t="s">
        <v>68</v>
      </c>
      <c r="L232" s="76" t="str">
        <f t="shared" si="7"/>
        <v>N</v>
      </c>
    </row>
    <row r="233" spans="1:12" x14ac:dyDescent="0.25">
      <c r="A233" s="76" t="str">
        <f t="shared" si="6"/>
        <v>C1324N</v>
      </c>
      <c r="B233" s="76" t="s">
        <v>44</v>
      </c>
      <c r="C233" s="76" t="str">
        <f>VLOOKUP(B233,Validación!G:I,3,0)</f>
        <v>C</v>
      </c>
      <c r="D233" s="122" t="s">
        <v>331</v>
      </c>
      <c r="E233" s="76">
        <f>VLOOKUP(Tabla3[[#This Row],[Actividad]],Validación!AA:AB,2,0)</f>
        <v>13</v>
      </c>
      <c r="F233" s="76" t="s">
        <v>195</v>
      </c>
      <c r="G233" s="76">
        <f>VLOOKUP(H233,Validación!W:Y,3,0)</f>
        <v>2</v>
      </c>
      <c r="H233" s="76" t="s">
        <v>153</v>
      </c>
      <c r="I233" s="76">
        <f>VLOOKUP(J233,Validación!K:N,4,0)</f>
        <v>4</v>
      </c>
      <c r="J233" s="76" t="s">
        <v>163</v>
      </c>
      <c r="K233" s="76" t="s">
        <v>68</v>
      </c>
      <c r="L233" s="76" t="str">
        <f t="shared" si="7"/>
        <v>N</v>
      </c>
    </row>
    <row r="234" spans="1:12" x14ac:dyDescent="0.25">
      <c r="A234" s="76" t="str">
        <f t="shared" si="6"/>
        <v>EE1324N</v>
      </c>
      <c r="B234" s="76" t="s">
        <v>33</v>
      </c>
      <c r="C234" s="76" t="str">
        <f>VLOOKUP(B234,Validación!G:I,3,0)</f>
        <v>EE</v>
      </c>
      <c r="D234" s="122" t="s">
        <v>332</v>
      </c>
      <c r="E234" s="76">
        <f>VLOOKUP(Tabla3[[#This Row],[Actividad]],Validación!AA:AB,2,0)</f>
        <v>13</v>
      </c>
      <c r="F234" s="76" t="s">
        <v>195</v>
      </c>
      <c r="G234" s="76">
        <f>VLOOKUP(H234,Validación!W:Y,3,0)</f>
        <v>2</v>
      </c>
      <c r="H234" s="76" t="s">
        <v>153</v>
      </c>
      <c r="I234" s="76">
        <f>VLOOKUP(J234,Validación!K:N,4,0)</f>
        <v>4</v>
      </c>
      <c r="J234" s="76" t="s">
        <v>163</v>
      </c>
      <c r="K234" s="76" t="s">
        <v>68</v>
      </c>
      <c r="L234" s="76" t="str">
        <f t="shared" si="7"/>
        <v>N</v>
      </c>
    </row>
    <row r="235" spans="1:12" x14ac:dyDescent="0.25">
      <c r="A235" s="76" t="str">
        <f t="shared" si="6"/>
        <v>F1324N</v>
      </c>
      <c r="B235" s="76" t="s">
        <v>426</v>
      </c>
      <c r="C235" s="76" t="str">
        <f>VLOOKUP(B235,Validación!G:I,3,0)</f>
        <v>F</v>
      </c>
      <c r="D235" s="122" t="s">
        <v>333</v>
      </c>
      <c r="E235" s="76">
        <f>VLOOKUP(Tabla3[[#This Row],[Actividad]],Validación!AA:AB,2,0)</f>
        <v>13</v>
      </c>
      <c r="F235" s="76" t="s">
        <v>195</v>
      </c>
      <c r="G235" s="76">
        <f>VLOOKUP(H235,Validación!W:Y,3,0)</f>
        <v>2</v>
      </c>
      <c r="H235" s="76" t="s">
        <v>153</v>
      </c>
      <c r="I235" s="76">
        <f>VLOOKUP(J235,Validación!K:N,4,0)</f>
        <v>4</v>
      </c>
      <c r="J235" s="76" t="s">
        <v>163</v>
      </c>
      <c r="K235" s="76" t="s">
        <v>68</v>
      </c>
      <c r="L235" s="76" t="str">
        <f t="shared" si="7"/>
        <v>N</v>
      </c>
    </row>
    <row r="236" spans="1:12" x14ac:dyDescent="0.25">
      <c r="A236" s="76" t="str">
        <f t="shared" si="6"/>
        <v>W1324N</v>
      </c>
      <c r="B236" s="76" t="s">
        <v>132</v>
      </c>
      <c r="C236" s="76" t="str">
        <f>VLOOKUP(B236,Validación!G:I,3,0)</f>
        <v>W</v>
      </c>
      <c r="D236" s="122" t="s">
        <v>476</v>
      </c>
      <c r="E236" s="76">
        <f>VLOOKUP(Tabla3[[#This Row],[Actividad]],Validación!AA:AB,2,0)</f>
        <v>13</v>
      </c>
      <c r="F236" s="76" t="s">
        <v>195</v>
      </c>
      <c r="G236" s="76">
        <f>VLOOKUP(H236,Validación!W:Y,3,0)</f>
        <v>2</v>
      </c>
      <c r="H236" s="76" t="s">
        <v>153</v>
      </c>
      <c r="I236" s="76">
        <f>VLOOKUP(J236,Validación!K:N,4,0)</f>
        <v>4</v>
      </c>
      <c r="J236" s="76" t="s">
        <v>163</v>
      </c>
      <c r="K236" s="76" t="s">
        <v>68</v>
      </c>
      <c r="L236" s="76" t="str">
        <f t="shared" si="7"/>
        <v>N</v>
      </c>
    </row>
    <row r="237" spans="1:12" x14ac:dyDescent="0.25">
      <c r="A237" s="76" t="str">
        <f t="shared" si="6"/>
        <v>U1324N</v>
      </c>
      <c r="B237" s="76" t="s">
        <v>425</v>
      </c>
      <c r="C237" s="76" t="str">
        <f>VLOOKUP(B237,Validación!G:I,3,0)</f>
        <v>U</v>
      </c>
      <c r="D237" s="122">
        <v>122196</v>
      </c>
      <c r="E237" s="76">
        <f>VLOOKUP(Tabla3[[#This Row],[Actividad]],Validación!AA:AB,2,0)</f>
        <v>13</v>
      </c>
      <c r="F237" s="76" t="s">
        <v>195</v>
      </c>
      <c r="G237" s="76">
        <f>VLOOKUP(H237,Validación!W:Y,3,0)</f>
        <v>2</v>
      </c>
      <c r="H237" s="76" t="s">
        <v>153</v>
      </c>
      <c r="I237" s="76">
        <f>VLOOKUP(J237,Validación!K:N,4,0)</f>
        <v>4</v>
      </c>
      <c r="J237" s="76" t="s">
        <v>163</v>
      </c>
      <c r="K237" s="76" t="s">
        <v>68</v>
      </c>
      <c r="L237" s="76" t="str">
        <f t="shared" si="7"/>
        <v>N</v>
      </c>
    </row>
    <row r="238" spans="1:12" x14ac:dyDescent="0.25">
      <c r="A238" s="76" t="str">
        <f t="shared" si="6"/>
        <v>R1324N</v>
      </c>
      <c r="B238" s="76" t="s">
        <v>51</v>
      </c>
      <c r="C238" s="76" t="str">
        <f>VLOOKUP(B238,Validación!G:I,3,0)</f>
        <v>R</v>
      </c>
      <c r="D238" s="122">
        <v>109</v>
      </c>
      <c r="E238" s="76">
        <f>VLOOKUP(Tabla3[[#This Row],[Actividad]],Validación!AA:AB,2,0)</f>
        <v>13</v>
      </c>
      <c r="F238" s="76" t="s">
        <v>195</v>
      </c>
      <c r="G238" s="76">
        <f>VLOOKUP(H238,Validación!W:Y,3,0)</f>
        <v>2</v>
      </c>
      <c r="H238" s="76" t="s">
        <v>153</v>
      </c>
      <c r="I238" s="76">
        <f>VLOOKUP(J238,Validación!K:N,4,0)</f>
        <v>4</v>
      </c>
      <c r="J238" s="76" t="s">
        <v>163</v>
      </c>
      <c r="K238" s="76" t="s">
        <v>68</v>
      </c>
      <c r="L238" s="76" t="str">
        <f t="shared" si="7"/>
        <v>N</v>
      </c>
    </row>
    <row r="239" spans="1:12" x14ac:dyDescent="0.25">
      <c r="A239" s="76" t="str">
        <f t="shared" si="6"/>
        <v>HH1324N</v>
      </c>
      <c r="B239" s="76" t="s">
        <v>122</v>
      </c>
      <c r="C239" s="76" t="str">
        <f>VLOOKUP(B239,Validación!G:I,3,0)</f>
        <v>HH</v>
      </c>
      <c r="D239" s="122" t="s">
        <v>477</v>
      </c>
      <c r="E239" s="76">
        <f>VLOOKUP(Tabla3[[#This Row],[Actividad]],Validación!AA:AB,2,0)</f>
        <v>13</v>
      </c>
      <c r="F239" s="76" t="s">
        <v>195</v>
      </c>
      <c r="G239" s="76">
        <f>VLOOKUP(H239,Validación!W:Y,3,0)</f>
        <v>2</v>
      </c>
      <c r="H239" s="76" t="s">
        <v>153</v>
      </c>
      <c r="I239" s="76">
        <f>VLOOKUP(J239,Validación!K:N,4,0)</f>
        <v>4</v>
      </c>
      <c r="J239" s="76" t="s">
        <v>163</v>
      </c>
      <c r="K239" s="76" t="s">
        <v>68</v>
      </c>
      <c r="L239" s="76" t="str">
        <f t="shared" si="7"/>
        <v>N</v>
      </c>
    </row>
    <row r="240" spans="1:12" x14ac:dyDescent="0.25">
      <c r="A240" s="76" t="str">
        <f t="shared" si="6"/>
        <v>L1324N</v>
      </c>
      <c r="B240" s="76" t="s">
        <v>48</v>
      </c>
      <c r="C240" s="76" t="str">
        <f>VLOOKUP(B240,Validación!G:I,3,0)</f>
        <v>L</v>
      </c>
      <c r="D240" s="122" t="s">
        <v>478</v>
      </c>
      <c r="E240" s="76">
        <f>VLOOKUP(Tabla3[[#This Row],[Actividad]],Validación!AA:AB,2,0)</f>
        <v>13</v>
      </c>
      <c r="F240" s="76" t="s">
        <v>195</v>
      </c>
      <c r="G240" s="76">
        <f>VLOOKUP(H240,Validación!W:Y,3,0)</f>
        <v>2</v>
      </c>
      <c r="H240" s="76" t="s">
        <v>153</v>
      </c>
      <c r="I240" s="76">
        <f>VLOOKUP(J240,Validación!K:N,4,0)</f>
        <v>4</v>
      </c>
      <c r="J240" s="76" t="s">
        <v>163</v>
      </c>
      <c r="K240" s="76" t="s">
        <v>68</v>
      </c>
      <c r="L240" s="76" t="str">
        <f t="shared" si="7"/>
        <v>N</v>
      </c>
    </row>
    <row r="241" spans="1:12" x14ac:dyDescent="0.25">
      <c r="A241" s="76" t="str">
        <f t="shared" si="6"/>
        <v>B1324N</v>
      </c>
      <c r="B241" s="76" t="s">
        <v>43</v>
      </c>
      <c r="C241" s="76" t="str">
        <f>VLOOKUP(B241,Validación!G:I,3,0)</f>
        <v>B</v>
      </c>
      <c r="D241" s="122" t="s">
        <v>479</v>
      </c>
      <c r="E241" s="76">
        <f>VLOOKUP(Tabla3[[#This Row],[Actividad]],Validación!AA:AB,2,0)</f>
        <v>13</v>
      </c>
      <c r="F241" s="76" t="s">
        <v>195</v>
      </c>
      <c r="G241" s="76">
        <f>VLOOKUP(H241,Validación!W:Y,3,0)</f>
        <v>2</v>
      </c>
      <c r="H241" s="76" t="s">
        <v>153</v>
      </c>
      <c r="I241" s="76">
        <f>VLOOKUP(J241,Validación!K:N,4,0)</f>
        <v>4</v>
      </c>
      <c r="J241" s="76" t="s">
        <v>163</v>
      </c>
      <c r="K241" s="76" t="s">
        <v>68</v>
      </c>
      <c r="L241" s="76" t="str">
        <f t="shared" si="7"/>
        <v>N</v>
      </c>
    </row>
    <row r="242" spans="1:12" x14ac:dyDescent="0.25">
      <c r="A242" s="76" t="str">
        <f t="shared" si="6"/>
        <v>A1324N</v>
      </c>
      <c r="B242" s="76" t="s">
        <v>42</v>
      </c>
      <c r="C242" s="76" t="str">
        <f>VLOOKUP(B242,Validación!G:I,3,0)</f>
        <v>A</v>
      </c>
      <c r="D242" s="122" t="s">
        <v>480</v>
      </c>
      <c r="E242" s="76">
        <f>VLOOKUP(Tabla3[[#This Row],[Actividad]],Validación!AA:AB,2,0)</f>
        <v>13</v>
      </c>
      <c r="F242" s="76" t="s">
        <v>195</v>
      </c>
      <c r="G242" s="76">
        <f>VLOOKUP(H242,Validación!W:Y,3,0)</f>
        <v>2</v>
      </c>
      <c r="H242" s="76" t="s">
        <v>153</v>
      </c>
      <c r="I242" s="76">
        <f>VLOOKUP(J242,Validación!K:N,4,0)</f>
        <v>4</v>
      </c>
      <c r="J242" s="76" t="s">
        <v>163</v>
      </c>
      <c r="K242" s="76" t="s">
        <v>68</v>
      </c>
      <c r="L242" s="76" t="str">
        <f t="shared" si="7"/>
        <v>N</v>
      </c>
    </row>
    <row r="243" spans="1:12" x14ac:dyDescent="0.25">
      <c r="A243" s="76" t="str">
        <f t="shared" si="6"/>
        <v>C1328N</v>
      </c>
      <c r="B243" s="76" t="s">
        <v>44</v>
      </c>
      <c r="C243" s="76" t="str">
        <f>VLOOKUP(B243,Validación!G:I,3,0)</f>
        <v>C</v>
      </c>
      <c r="D243" s="122" t="s">
        <v>331</v>
      </c>
      <c r="E243" s="76">
        <f>VLOOKUP(Tabla3[[#This Row],[Actividad]],Validación!AA:AB,2,0)</f>
        <v>13</v>
      </c>
      <c r="F243" s="76" t="s">
        <v>195</v>
      </c>
      <c r="G243" s="76">
        <f>VLOOKUP(H243,Validación!W:Y,3,0)</f>
        <v>2</v>
      </c>
      <c r="H243" s="76" t="s">
        <v>153</v>
      </c>
      <c r="I243" s="76">
        <f>VLOOKUP(J243,Validación!K:N,4,0)</f>
        <v>8</v>
      </c>
      <c r="J243" s="76" t="s">
        <v>167</v>
      </c>
      <c r="K243" s="76" t="s">
        <v>68</v>
      </c>
      <c r="L243" s="76" t="str">
        <f t="shared" si="7"/>
        <v>N</v>
      </c>
    </row>
    <row r="244" spans="1:12" x14ac:dyDescent="0.25">
      <c r="A244" s="76" t="str">
        <f t="shared" si="6"/>
        <v>EE1328N</v>
      </c>
      <c r="B244" s="76" t="s">
        <v>33</v>
      </c>
      <c r="C244" s="76" t="str">
        <f>VLOOKUP(B244,Validación!G:I,3,0)</f>
        <v>EE</v>
      </c>
      <c r="D244" s="122" t="s">
        <v>332</v>
      </c>
      <c r="E244" s="76">
        <f>VLOOKUP(Tabla3[[#This Row],[Actividad]],Validación!AA:AB,2,0)</f>
        <v>13</v>
      </c>
      <c r="F244" s="76" t="s">
        <v>195</v>
      </c>
      <c r="G244" s="76">
        <f>VLOOKUP(H244,Validación!W:Y,3,0)</f>
        <v>2</v>
      </c>
      <c r="H244" s="76" t="s">
        <v>153</v>
      </c>
      <c r="I244" s="76">
        <f>VLOOKUP(J244,Validación!K:N,4,0)</f>
        <v>8</v>
      </c>
      <c r="J244" s="76" t="s">
        <v>167</v>
      </c>
      <c r="K244" s="76" t="s">
        <v>68</v>
      </c>
      <c r="L244" s="76" t="str">
        <f t="shared" si="7"/>
        <v>N</v>
      </c>
    </row>
    <row r="245" spans="1:12" x14ac:dyDescent="0.25">
      <c r="A245" s="76" t="str">
        <f t="shared" si="6"/>
        <v>F1328N</v>
      </c>
      <c r="B245" s="76" t="s">
        <v>426</v>
      </c>
      <c r="C245" s="76" t="str">
        <f>VLOOKUP(B245,Validación!G:I,3,0)</f>
        <v>F</v>
      </c>
      <c r="D245" s="122" t="s">
        <v>333</v>
      </c>
      <c r="E245" s="76">
        <f>VLOOKUP(Tabla3[[#This Row],[Actividad]],Validación!AA:AB,2,0)</f>
        <v>13</v>
      </c>
      <c r="F245" s="76" t="s">
        <v>195</v>
      </c>
      <c r="G245" s="76">
        <f>VLOOKUP(H245,Validación!W:Y,3,0)</f>
        <v>2</v>
      </c>
      <c r="H245" s="76" t="s">
        <v>153</v>
      </c>
      <c r="I245" s="76">
        <f>VLOOKUP(J245,Validación!K:N,4,0)</f>
        <v>8</v>
      </c>
      <c r="J245" s="76" t="s">
        <v>167</v>
      </c>
      <c r="K245" s="76" t="s">
        <v>68</v>
      </c>
      <c r="L245" s="76" t="str">
        <f t="shared" si="7"/>
        <v>N</v>
      </c>
    </row>
    <row r="246" spans="1:12" x14ac:dyDescent="0.25">
      <c r="A246" s="76" t="str">
        <f t="shared" si="6"/>
        <v>W1328N</v>
      </c>
      <c r="B246" s="76" t="s">
        <v>132</v>
      </c>
      <c r="C246" s="76" t="str">
        <f>VLOOKUP(B246,Validación!G:I,3,0)</f>
        <v>W</v>
      </c>
      <c r="D246" s="122" t="s">
        <v>476</v>
      </c>
      <c r="E246" s="76">
        <f>VLOOKUP(Tabla3[[#This Row],[Actividad]],Validación!AA:AB,2,0)</f>
        <v>13</v>
      </c>
      <c r="F246" s="76" t="s">
        <v>195</v>
      </c>
      <c r="G246" s="76">
        <f>VLOOKUP(H246,Validación!W:Y,3,0)</f>
        <v>2</v>
      </c>
      <c r="H246" s="76" t="s">
        <v>153</v>
      </c>
      <c r="I246" s="76">
        <f>VLOOKUP(J246,Validación!K:N,4,0)</f>
        <v>8</v>
      </c>
      <c r="J246" s="76" t="s">
        <v>167</v>
      </c>
      <c r="K246" s="76" t="s">
        <v>68</v>
      </c>
      <c r="L246" s="76" t="str">
        <f t="shared" si="7"/>
        <v>N</v>
      </c>
    </row>
    <row r="247" spans="1:12" x14ac:dyDescent="0.25">
      <c r="A247" s="76" t="str">
        <f t="shared" si="6"/>
        <v>U1328N</v>
      </c>
      <c r="B247" s="76" t="s">
        <v>425</v>
      </c>
      <c r="C247" s="76" t="str">
        <f>VLOOKUP(B247,Validación!G:I,3,0)</f>
        <v>U</v>
      </c>
      <c r="D247" s="122">
        <v>122196</v>
      </c>
      <c r="E247" s="76">
        <f>VLOOKUP(Tabla3[[#This Row],[Actividad]],Validación!AA:AB,2,0)</f>
        <v>13</v>
      </c>
      <c r="F247" s="76" t="s">
        <v>195</v>
      </c>
      <c r="G247" s="76">
        <f>VLOOKUP(H247,Validación!W:Y,3,0)</f>
        <v>2</v>
      </c>
      <c r="H247" s="76" t="s">
        <v>153</v>
      </c>
      <c r="I247" s="76">
        <f>VLOOKUP(J247,Validación!K:N,4,0)</f>
        <v>8</v>
      </c>
      <c r="J247" s="76" t="s">
        <v>167</v>
      </c>
      <c r="K247" s="76" t="s">
        <v>68</v>
      </c>
      <c r="L247" s="76" t="str">
        <f t="shared" si="7"/>
        <v>N</v>
      </c>
    </row>
    <row r="248" spans="1:12" x14ac:dyDescent="0.25">
      <c r="A248" s="76" t="str">
        <f t="shared" si="6"/>
        <v>R1328N</v>
      </c>
      <c r="B248" s="76" t="s">
        <v>51</v>
      </c>
      <c r="C248" s="76" t="str">
        <f>VLOOKUP(B248,Validación!G:I,3,0)</f>
        <v>R</v>
      </c>
      <c r="D248" s="122">
        <v>109</v>
      </c>
      <c r="E248" s="76">
        <f>VLOOKUP(Tabla3[[#This Row],[Actividad]],Validación!AA:AB,2,0)</f>
        <v>13</v>
      </c>
      <c r="F248" s="76" t="s">
        <v>195</v>
      </c>
      <c r="G248" s="76">
        <f>VLOOKUP(H248,Validación!W:Y,3,0)</f>
        <v>2</v>
      </c>
      <c r="H248" s="76" t="s">
        <v>153</v>
      </c>
      <c r="I248" s="76">
        <f>VLOOKUP(J248,Validación!K:N,4,0)</f>
        <v>8</v>
      </c>
      <c r="J248" s="76" t="s">
        <v>167</v>
      </c>
      <c r="K248" s="76" t="s">
        <v>68</v>
      </c>
      <c r="L248" s="76" t="str">
        <f t="shared" si="7"/>
        <v>N</v>
      </c>
    </row>
    <row r="249" spans="1:12" x14ac:dyDescent="0.25">
      <c r="A249" s="76" t="str">
        <f t="shared" si="6"/>
        <v>HH1328N</v>
      </c>
      <c r="B249" s="76" t="s">
        <v>122</v>
      </c>
      <c r="C249" s="76" t="str">
        <f>VLOOKUP(B249,Validación!G:I,3,0)</f>
        <v>HH</v>
      </c>
      <c r="D249" s="122" t="s">
        <v>477</v>
      </c>
      <c r="E249" s="76">
        <f>VLOOKUP(Tabla3[[#This Row],[Actividad]],Validación!AA:AB,2,0)</f>
        <v>13</v>
      </c>
      <c r="F249" s="76" t="s">
        <v>195</v>
      </c>
      <c r="G249" s="76">
        <f>VLOOKUP(H249,Validación!W:Y,3,0)</f>
        <v>2</v>
      </c>
      <c r="H249" s="76" t="s">
        <v>153</v>
      </c>
      <c r="I249" s="76">
        <f>VLOOKUP(J249,Validación!K:N,4,0)</f>
        <v>8</v>
      </c>
      <c r="J249" s="76" t="s">
        <v>167</v>
      </c>
      <c r="K249" s="76" t="s">
        <v>68</v>
      </c>
      <c r="L249" s="76" t="str">
        <f t="shared" si="7"/>
        <v>N</v>
      </c>
    </row>
    <row r="250" spans="1:12" x14ac:dyDescent="0.25">
      <c r="A250" s="76" t="str">
        <f t="shared" si="6"/>
        <v>L1328N</v>
      </c>
      <c r="B250" s="76" t="s">
        <v>48</v>
      </c>
      <c r="C250" s="76" t="str">
        <f>VLOOKUP(B250,Validación!G:I,3,0)</f>
        <v>L</v>
      </c>
      <c r="D250" s="122" t="s">
        <v>478</v>
      </c>
      <c r="E250" s="76">
        <f>VLOOKUP(Tabla3[[#This Row],[Actividad]],Validación!AA:AB,2,0)</f>
        <v>13</v>
      </c>
      <c r="F250" s="76" t="s">
        <v>195</v>
      </c>
      <c r="G250" s="76">
        <f>VLOOKUP(H250,Validación!W:Y,3,0)</f>
        <v>2</v>
      </c>
      <c r="H250" s="76" t="s">
        <v>153</v>
      </c>
      <c r="I250" s="76">
        <f>VLOOKUP(J250,Validación!K:N,4,0)</f>
        <v>8</v>
      </c>
      <c r="J250" s="76" t="s">
        <v>167</v>
      </c>
      <c r="K250" s="76" t="s">
        <v>68</v>
      </c>
      <c r="L250" s="76" t="str">
        <f t="shared" si="7"/>
        <v>N</v>
      </c>
    </row>
    <row r="251" spans="1:12" x14ac:dyDescent="0.25">
      <c r="A251" s="76" t="str">
        <f t="shared" si="6"/>
        <v>B1328N</v>
      </c>
      <c r="B251" s="76" t="s">
        <v>43</v>
      </c>
      <c r="C251" s="76" t="str">
        <f>VLOOKUP(B251,Validación!G:I,3,0)</f>
        <v>B</v>
      </c>
      <c r="D251" s="122" t="s">
        <v>479</v>
      </c>
      <c r="E251" s="76">
        <f>VLOOKUP(Tabla3[[#This Row],[Actividad]],Validación!AA:AB,2,0)</f>
        <v>13</v>
      </c>
      <c r="F251" s="76" t="s">
        <v>195</v>
      </c>
      <c r="G251" s="76">
        <f>VLOOKUP(H251,Validación!W:Y,3,0)</f>
        <v>2</v>
      </c>
      <c r="H251" s="76" t="s">
        <v>153</v>
      </c>
      <c r="I251" s="76">
        <f>VLOOKUP(J251,Validación!K:N,4,0)</f>
        <v>8</v>
      </c>
      <c r="J251" s="76" t="s">
        <v>167</v>
      </c>
      <c r="K251" s="76" t="s">
        <v>68</v>
      </c>
      <c r="L251" s="76" t="str">
        <f t="shared" si="7"/>
        <v>N</v>
      </c>
    </row>
    <row r="252" spans="1:12" x14ac:dyDescent="0.25">
      <c r="A252" s="76" t="str">
        <f t="shared" si="6"/>
        <v>A1328N</v>
      </c>
      <c r="B252" s="76" t="s">
        <v>42</v>
      </c>
      <c r="C252" s="76" t="str">
        <f>VLOOKUP(B252,Validación!G:I,3,0)</f>
        <v>A</v>
      </c>
      <c r="D252" s="122" t="s">
        <v>480</v>
      </c>
      <c r="E252" s="76">
        <f>VLOOKUP(Tabla3[[#This Row],[Actividad]],Validación!AA:AB,2,0)</f>
        <v>13</v>
      </c>
      <c r="F252" s="76" t="s">
        <v>195</v>
      </c>
      <c r="G252" s="76">
        <f>VLOOKUP(H252,Validación!W:Y,3,0)</f>
        <v>2</v>
      </c>
      <c r="H252" s="76" t="s">
        <v>153</v>
      </c>
      <c r="I252" s="76">
        <f>VLOOKUP(J252,Validación!K:N,4,0)</f>
        <v>8</v>
      </c>
      <c r="J252" s="76" t="s">
        <v>167</v>
      </c>
      <c r="K252" s="76" t="s">
        <v>68</v>
      </c>
      <c r="L252" s="76" t="str">
        <f t="shared" si="7"/>
        <v>N</v>
      </c>
    </row>
    <row r="253" spans="1:12" x14ac:dyDescent="0.25">
      <c r="A253" s="76" t="str">
        <f t="shared" si="6"/>
        <v>X134N</v>
      </c>
      <c r="B253" s="76" t="s">
        <v>133</v>
      </c>
      <c r="C253" s="76" t="str">
        <f>VLOOKUP(B253,Validación!G:I,3,0)</f>
        <v>X</v>
      </c>
      <c r="D253" s="122">
        <v>122201</v>
      </c>
      <c r="E253" s="76">
        <f>VLOOKUP(Tabla3[[#This Row],[Actividad]],Validación!AA:AB,2,0)</f>
        <v>1</v>
      </c>
      <c r="F253" s="76" t="s">
        <v>183</v>
      </c>
      <c r="G253" s="76">
        <f>VLOOKUP(H253,Validación!W:Y,3,0)</f>
        <v>3</v>
      </c>
      <c r="H253" s="76" t="s">
        <v>154</v>
      </c>
      <c r="I253" s="76">
        <f>VLOOKUP(J253,Validación!K:N,4,0)</f>
        <v>4</v>
      </c>
      <c r="J253" s="76" t="s">
        <v>163</v>
      </c>
      <c r="K253" s="76" t="s">
        <v>68</v>
      </c>
      <c r="L253" s="76" t="str">
        <f t="shared" si="7"/>
        <v>N</v>
      </c>
    </row>
    <row r="254" spans="1:12" x14ac:dyDescent="0.25">
      <c r="A254" s="76" t="str">
        <f t="shared" si="6"/>
        <v>C134N</v>
      </c>
      <c r="B254" s="76" t="s">
        <v>44</v>
      </c>
      <c r="C254" s="76" t="str">
        <f>VLOOKUP(B254,Validación!G:I,3,0)</f>
        <v>C</v>
      </c>
      <c r="D254" s="122" t="s">
        <v>289</v>
      </c>
      <c r="E254" s="76">
        <f>VLOOKUP(Tabla3[[#This Row],[Actividad]],Validación!AA:AB,2,0)</f>
        <v>1</v>
      </c>
      <c r="F254" s="76" t="s">
        <v>183</v>
      </c>
      <c r="G254" s="76">
        <f>VLOOKUP(H254,Validación!W:Y,3,0)</f>
        <v>3</v>
      </c>
      <c r="H254" s="76" t="s">
        <v>154</v>
      </c>
      <c r="I254" s="76">
        <f>VLOOKUP(J254,Validación!K:N,4,0)</f>
        <v>4</v>
      </c>
      <c r="J254" s="76" t="s">
        <v>163</v>
      </c>
      <c r="K254" s="76" t="s">
        <v>68</v>
      </c>
      <c r="L254" s="76" t="str">
        <f t="shared" si="7"/>
        <v>N</v>
      </c>
    </row>
    <row r="255" spans="1:12" x14ac:dyDescent="0.25">
      <c r="A255" s="76" t="str">
        <f t="shared" si="6"/>
        <v>T134N</v>
      </c>
      <c r="B255" s="76" t="s">
        <v>52</v>
      </c>
      <c r="C255" s="76" t="str">
        <f>VLOOKUP(B255,Validación!G:I,3,0)</f>
        <v>T</v>
      </c>
      <c r="D255" s="122">
        <v>122202</v>
      </c>
      <c r="E255" s="76">
        <f>VLOOKUP(Tabla3[[#This Row],[Actividad]],Validación!AA:AB,2,0)</f>
        <v>1</v>
      </c>
      <c r="F255" s="76" t="s">
        <v>183</v>
      </c>
      <c r="G255" s="76">
        <f>VLOOKUP(H255,Validación!W:Y,3,0)</f>
        <v>3</v>
      </c>
      <c r="H255" s="76" t="s">
        <v>154</v>
      </c>
      <c r="I255" s="76">
        <f>VLOOKUP(J255,Validación!K:N,4,0)</f>
        <v>4</v>
      </c>
      <c r="J255" s="76" t="s">
        <v>163</v>
      </c>
      <c r="K255" s="76" t="s">
        <v>68</v>
      </c>
      <c r="L255" s="76" t="str">
        <f t="shared" si="7"/>
        <v>N</v>
      </c>
    </row>
    <row r="256" spans="1:12" x14ac:dyDescent="0.25">
      <c r="A256" s="76" t="str">
        <f t="shared" si="6"/>
        <v>EE134N</v>
      </c>
      <c r="B256" s="76" t="s">
        <v>33</v>
      </c>
      <c r="C256" s="76" t="str">
        <f>VLOOKUP(B256,Validación!G:I,3,0)</f>
        <v>EE</v>
      </c>
      <c r="D256" s="122" t="s">
        <v>290</v>
      </c>
      <c r="E256" s="76">
        <f>VLOOKUP(Tabla3[[#This Row],[Actividad]],Validación!AA:AB,2,0)</f>
        <v>1</v>
      </c>
      <c r="F256" s="76" t="s">
        <v>183</v>
      </c>
      <c r="G256" s="76">
        <f>VLOOKUP(H256,Validación!W:Y,3,0)</f>
        <v>3</v>
      </c>
      <c r="H256" s="76" t="s">
        <v>154</v>
      </c>
      <c r="I256" s="76">
        <f>VLOOKUP(J256,Validación!K:N,4,0)</f>
        <v>4</v>
      </c>
      <c r="J256" s="76" t="s">
        <v>163</v>
      </c>
      <c r="K256" s="76" t="s">
        <v>68</v>
      </c>
      <c r="L256" s="76" t="str">
        <f t="shared" si="7"/>
        <v>N</v>
      </c>
    </row>
    <row r="257" spans="1:12" x14ac:dyDescent="0.25">
      <c r="A257" s="76" t="str">
        <f t="shared" si="6"/>
        <v>E134N</v>
      </c>
      <c r="B257" s="76" t="s">
        <v>45</v>
      </c>
      <c r="C257" s="76" t="str">
        <f>VLOOKUP(B257,Validación!G:I,3,0)</f>
        <v>E</v>
      </c>
      <c r="D257" s="122" t="s">
        <v>180</v>
      </c>
      <c r="E257" s="76">
        <f>VLOOKUP(Tabla3[[#This Row],[Actividad]],Validación!AA:AB,2,0)</f>
        <v>1</v>
      </c>
      <c r="F257" s="76" t="s">
        <v>183</v>
      </c>
      <c r="G257" s="76">
        <f>VLOOKUP(H257,Validación!W:Y,3,0)</f>
        <v>3</v>
      </c>
      <c r="H257" s="76" t="s">
        <v>154</v>
      </c>
      <c r="I257" s="76">
        <f>VLOOKUP(J257,Validación!K:N,4,0)</f>
        <v>4</v>
      </c>
      <c r="J257" s="76" t="s">
        <v>163</v>
      </c>
      <c r="K257" s="76" t="s">
        <v>68</v>
      </c>
      <c r="L257" s="76" t="str">
        <f t="shared" si="7"/>
        <v>N</v>
      </c>
    </row>
    <row r="258" spans="1:12" x14ac:dyDescent="0.25">
      <c r="A258" s="76" t="str">
        <f t="shared" ref="A258:A321" si="8">CONCATENATE(C258,E258,G258,I258,L258,)</f>
        <v>J134N</v>
      </c>
      <c r="B258" s="76" t="s">
        <v>30</v>
      </c>
      <c r="C258" s="76" t="str">
        <f>VLOOKUP(B258,Validación!G:I,3,0)</f>
        <v>J</v>
      </c>
      <c r="D258" s="122" t="s">
        <v>292</v>
      </c>
      <c r="E258" s="76">
        <f>VLOOKUP(Tabla3[[#This Row],[Actividad]],Validación!AA:AB,2,0)</f>
        <v>1</v>
      </c>
      <c r="F258" s="76" t="s">
        <v>183</v>
      </c>
      <c r="G258" s="76">
        <f>VLOOKUP(H258,Validación!W:Y,3,0)</f>
        <v>3</v>
      </c>
      <c r="H258" s="76" t="s">
        <v>154</v>
      </c>
      <c r="I258" s="76">
        <f>VLOOKUP(J258,Validación!K:N,4,0)</f>
        <v>4</v>
      </c>
      <c r="J258" s="76" t="s">
        <v>163</v>
      </c>
      <c r="K258" s="76" t="s">
        <v>68</v>
      </c>
      <c r="L258" s="76" t="str">
        <f t="shared" ref="L258:L321" si="9">VLOOKUP(K258,O:P,2,0)</f>
        <v>N</v>
      </c>
    </row>
    <row r="259" spans="1:12" x14ac:dyDescent="0.25">
      <c r="A259" s="76" t="str">
        <f t="shared" si="8"/>
        <v>H134N</v>
      </c>
      <c r="B259" s="76" t="s">
        <v>46</v>
      </c>
      <c r="C259" s="76" t="str">
        <f>VLOOKUP(B259,Validación!G:I,3,0)</f>
        <v>H</v>
      </c>
      <c r="D259" s="122" t="s">
        <v>115</v>
      </c>
      <c r="E259" s="76">
        <f>VLOOKUP(Tabla3[[#This Row],[Actividad]],Validación!AA:AB,2,0)</f>
        <v>1</v>
      </c>
      <c r="F259" s="76" t="s">
        <v>183</v>
      </c>
      <c r="G259" s="76">
        <f>VLOOKUP(H259,Validación!W:Y,3,0)</f>
        <v>3</v>
      </c>
      <c r="H259" s="76" t="s">
        <v>154</v>
      </c>
      <c r="I259" s="76">
        <f>VLOOKUP(J259,Validación!K:N,4,0)</f>
        <v>4</v>
      </c>
      <c r="J259" s="76" t="s">
        <v>163</v>
      </c>
      <c r="K259" s="76" t="s">
        <v>68</v>
      </c>
      <c r="L259" s="76" t="str">
        <f t="shared" si="9"/>
        <v>N</v>
      </c>
    </row>
    <row r="260" spans="1:12" x14ac:dyDescent="0.25">
      <c r="A260" s="76" t="str">
        <f t="shared" si="8"/>
        <v>Q134N</v>
      </c>
      <c r="B260" s="76" t="s">
        <v>130</v>
      </c>
      <c r="C260" s="76" t="str">
        <f>VLOOKUP(B260,Validación!G:I,3,0)</f>
        <v>Q</v>
      </c>
      <c r="D260" s="122" t="s">
        <v>293</v>
      </c>
      <c r="E260" s="76">
        <f>VLOOKUP(Tabla3[[#This Row],[Actividad]],Validación!AA:AB,2,0)</f>
        <v>1</v>
      </c>
      <c r="F260" s="76" t="s">
        <v>183</v>
      </c>
      <c r="G260" s="76">
        <f>VLOOKUP(H260,Validación!W:Y,3,0)</f>
        <v>3</v>
      </c>
      <c r="H260" s="76" t="s">
        <v>154</v>
      </c>
      <c r="I260" s="76">
        <f>VLOOKUP(J260,Validación!K:N,4,0)</f>
        <v>4</v>
      </c>
      <c r="J260" s="76" t="s">
        <v>163</v>
      </c>
      <c r="K260" s="76" t="s">
        <v>68</v>
      </c>
      <c r="L260" s="76" t="str">
        <f t="shared" si="9"/>
        <v>N</v>
      </c>
    </row>
    <row r="261" spans="1:12" x14ac:dyDescent="0.25">
      <c r="A261" s="76" t="str">
        <f t="shared" si="8"/>
        <v>P134N</v>
      </c>
      <c r="B261" s="76" t="s">
        <v>50</v>
      </c>
      <c r="C261" s="76" t="str">
        <f>VLOOKUP(B261,Validación!G:I,3,0)</f>
        <v>P</v>
      </c>
      <c r="D261" s="122" t="s">
        <v>295</v>
      </c>
      <c r="E261" s="76">
        <f>VLOOKUP(Tabla3[[#This Row],[Actividad]],Validación!AA:AB,2,0)</f>
        <v>1</v>
      </c>
      <c r="F261" s="76" t="s">
        <v>183</v>
      </c>
      <c r="G261" s="76">
        <f>VLOOKUP(H261,Validación!W:Y,3,0)</f>
        <v>3</v>
      </c>
      <c r="H261" s="76" t="s">
        <v>154</v>
      </c>
      <c r="I261" s="76">
        <f>VLOOKUP(J261,Validación!K:N,4,0)</f>
        <v>4</v>
      </c>
      <c r="J261" s="76" t="s">
        <v>163</v>
      </c>
      <c r="K261" s="76" t="s">
        <v>68</v>
      </c>
      <c r="L261" s="76" t="str">
        <f t="shared" si="9"/>
        <v>N</v>
      </c>
    </row>
    <row r="262" spans="1:12" x14ac:dyDescent="0.25">
      <c r="A262" s="76" t="str">
        <f t="shared" si="8"/>
        <v>K134N</v>
      </c>
      <c r="B262" s="76" t="s">
        <v>31</v>
      </c>
      <c r="C262" s="76" t="str">
        <f>VLOOKUP(B262,Validación!G:I,3,0)</f>
        <v>K</v>
      </c>
      <c r="D262" s="122" t="s">
        <v>297</v>
      </c>
      <c r="E262" s="76">
        <f>VLOOKUP(Tabla3[[#This Row],[Actividad]],Validación!AA:AB,2,0)</f>
        <v>1</v>
      </c>
      <c r="F262" s="76" t="s">
        <v>183</v>
      </c>
      <c r="G262" s="76">
        <f>VLOOKUP(H262,Validación!W:Y,3,0)</f>
        <v>3</v>
      </c>
      <c r="H262" s="76" t="s">
        <v>154</v>
      </c>
      <c r="I262" s="76">
        <f>VLOOKUP(J262,Validación!K:N,4,0)</f>
        <v>4</v>
      </c>
      <c r="J262" s="76" t="s">
        <v>163</v>
      </c>
      <c r="K262" s="76" t="s">
        <v>68</v>
      </c>
      <c r="L262" s="76" t="str">
        <f t="shared" si="9"/>
        <v>N</v>
      </c>
    </row>
    <row r="263" spans="1:12" x14ac:dyDescent="0.25">
      <c r="A263" s="76" t="str">
        <f t="shared" si="8"/>
        <v>N134N</v>
      </c>
      <c r="B263" s="76" t="s">
        <v>49</v>
      </c>
      <c r="C263" s="76" t="str">
        <f>VLOOKUP(B263,Validación!G:I,3,0)</f>
        <v>N</v>
      </c>
      <c r="D263" s="122" t="s">
        <v>298</v>
      </c>
      <c r="E263" s="76">
        <f>VLOOKUP(Tabla3[[#This Row],[Actividad]],Validación!AA:AB,2,0)</f>
        <v>1</v>
      </c>
      <c r="F263" s="76" t="s">
        <v>183</v>
      </c>
      <c r="G263" s="76">
        <f>VLOOKUP(H263,Validación!W:Y,3,0)</f>
        <v>3</v>
      </c>
      <c r="H263" s="76" t="s">
        <v>154</v>
      </c>
      <c r="I263" s="76">
        <f>VLOOKUP(J263,Validación!K:N,4,0)</f>
        <v>4</v>
      </c>
      <c r="J263" s="76" t="s">
        <v>163</v>
      </c>
      <c r="K263" s="76" t="s">
        <v>68</v>
      </c>
      <c r="L263" s="76" t="str">
        <f t="shared" si="9"/>
        <v>N</v>
      </c>
    </row>
    <row r="264" spans="1:12" x14ac:dyDescent="0.25">
      <c r="A264" s="76" t="str">
        <f t="shared" si="8"/>
        <v>AA134N</v>
      </c>
      <c r="B264" s="76" t="s">
        <v>54</v>
      </c>
      <c r="C264" s="76" t="str">
        <f>VLOOKUP(B264,Validación!G:I,3,0)</f>
        <v>AA</v>
      </c>
      <c r="D264" s="122" t="s">
        <v>118</v>
      </c>
      <c r="E264" s="76">
        <f>VLOOKUP(Tabla3[[#This Row],[Actividad]],Validación!AA:AB,2,0)</f>
        <v>1</v>
      </c>
      <c r="F264" s="76" t="s">
        <v>183</v>
      </c>
      <c r="G264" s="76">
        <f>VLOOKUP(H264,Validación!W:Y,3,0)</f>
        <v>3</v>
      </c>
      <c r="H264" s="76" t="s">
        <v>154</v>
      </c>
      <c r="I264" s="76">
        <f>VLOOKUP(J264,Validación!K:N,4,0)</f>
        <v>4</v>
      </c>
      <c r="J264" s="76" t="s">
        <v>163</v>
      </c>
      <c r="K264" s="76" t="s">
        <v>68</v>
      </c>
      <c r="L264" s="76" t="str">
        <f t="shared" si="9"/>
        <v>N</v>
      </c>
    </row>
    <row r="265" spans="1:12" x14ac:dyDescent="0.25">
      <c r="A265" s="76" t="str">
        <f t="shared" si="8"/>
        <v>G134N</v>
      </c>
      <c r="B265" s="76" t="s">
        <v>427</v>
      </c>
      <c r="C265" s="76" t="str">
        <f>VLOOKUP(B265,Validación!G:I,3,0)</f>
        <v>G</v>
      </c>
      <c r="D265" s="122" t="s">
        <v>299</v>
      </c>
      <c r="E265" s="76">
        <f>VLOOKUP(Tabla3[[#This Row],[Actividad]],Validación!AA:AB,2,0)</f>
        <v>1</v>
      </c>
      <c r="F265" s="76" t="s">
        <v>183</v>
      </c>
      <c r="G265" s="76">
        <f>VLOOKUP(H265,Validación!W:Y,3,0)</f>
        <v>3</v>
      </c>
      <c r="H265" s="76" t="s">
        <v>154</v>
      </c>
      <c r="I265" s="76">
        <f>VLOOKUP(J265,Validación!K:N,4,0)</f>
        <v>4</v>
      </c>
      <c r="J265" s="76" t="s">
        <v>163</v>
      </c>
      <c r="K265" s="76" t="s">
        <v>68</v>
      </c>
      <c r="L265" s="76" t="str">
        <f t="shared" si="9"/>
        <v>N</v>
      </c>
    </row>
    <row r="266" spans="1:12" x14ac:dyDescent="0.25">
      <c r="A266" s="76" t="str">
        <f t="shared" si="8"/>
        <v>D134N</v>
      </c>
      <c r="B266" s="76" t="s">
        <v>203</v>
      </c>
      <c r="C266" s="76" t="str">
        <f>VLOOKUP(B266,Validación!G:I,3,0)</f>
        <v>D</v>
      </c>
      <c r="D266" s="122">
        <v>122327</v>
      </c>
      <c r="E266" s="76">
        <f>VLOOKUP(Tabla3[[#This Row],[Actividad]],Validación!AA:AB,2,0)</f>
        <v>1</v>
      </c>
      <c r="F266" s="76" t="s">
        <v>183</v>
      </c>
      <c r="G266" s="76">
        <f>VLOOKUP(H266,Validación!W:Y,3,0)</f>
        <v>3</v>
      </c>
      <c r="H266" s="76" t="s">
        <v>154</v>
      </c>
      <c r="I266" s="76">
        <f>VLOOKUP(J266,Validación!K:N,4,0)</f>
        <v>4</v>
      </c>
      <c r="J266" s="76" t="s">
        <v>163</v>
      </c>
      <c r="K266" s="76" t="s">
        <v>68</v>
      </c>
      <c r="L266" s="76" t="str">
        <f t="shared" si="9"/>
        <v>N</v>
      </c>
    </row>
    <row r="267" spans="1:12" x14ac:dyDescent="0.25">
      <c r="A267" s="76" t="str">
        <f t="shared" si="8"/>
        <v>F134N</v>
      </c>
      <c r="B267" s="76" t="s">
        <v>426</v>
      </c>
      <c r="C267" s="76" t="str">
        <f>VLOOKUP(B267,Validación!G:I,3,0)</f>
        <v>F</v>
      </c>
      <c r="D267" s="122" t="s">
        <v>456</v>
      </c>
      <c r="E267" s="76">
        <f>VLOOKUP(Tabla3[[#This Row],[Actividad]],Validación!AA:AB,2,0)</f>
        <v>1</v>
      </c>
      <c r="F267" s="76" t="s">
        <v>183</v>
      </c>
      <c r="G267" s="76">
        <f>VLOOKUP(H267,Validación!W:Y,3,0)</f>
        <v>3</v>
      </c>
      <c r="H267" s="76" t="s">
        <v>154</v>
      </c>
      <c r="I267" s="76">
        <f>VLOOKUP(J267,Validación!K:N,4,0)</f>
        <v>4</v>
      </c>
      <c r="J267" s="76" t="s">
        <v>163</v>
      </c>
      <c r="K267" s="76" t="s">
        <v>68</v>
      </c>
      <c r="L267" s="76" t="str">
        <f t="shared" si="9"/>
        <v>N</v>
      </c>
    </row>
    <row r="268" spans="1:12" x14ac:dyDescent="0.25">
      <c r="A268" s="76" t="str">
        <f t="shared" si="8"/>
        <v>FF134N</v>
      </c>
      <c r="B268" s="76" t="s">
        <v>41</v>
      </c>
      <c r="C268" s="76" t="str">
        <f>VLOOKUP(B268,Validación!G:I,3,0)</f>
        <v>FF</v>
      </c>
      <c r="D268" s="122" t="s">
        <v>301</v>
      </c>
      <c r="E268" s="76">
        <f>VLOOKUP(Tabla3[[#This Row],[Actividad]],Validación!AA:AB,2,0)</f>
        <v>1</v>
      </c>
      <c r="F268" s="76" t="s">
        <v>183</v>
      </c>
      <c r="G268" s="76">
        <f>VLOOKUP(H268,Validación!W:Y,3,0)</f>
        <v>3</v>
      </c>
      <c r="H268" s="76" t="s">
        <v>154</v>
      </c>
      <c r="I268" s="76">
        <f>VLOOKUP(J268,Validación!K:N,4,0)</f>
        <v>4</v>
      </c>
      <c r="J268" s="76" t="s">
        <v>163</v>
      </c>
      <c r="K268" s="76" t="s">
        <v>68</v>
      </c>
      <c r="L268" s="76" t="str">
        <f t="shared" si="9"/>
        <v>N</v>
      </c>
    </row>
    <row r="269" spans="1:12" x14ac:dyDescent="0.25">
      <c r="A269" s="76" t="str">
        <f t="shared" si="8"/>
        <v>BB134N</v>
      </c>
      <c r="B269" s="76" t="s">
        <v>32</v>
      </c>
      <c r="C269" s="76" t="str">
        <f>VLOOKUP(B269,Validación!G:I,3,0)</f>
        <v>BB</v>
      </c>
      <c r="D269" s="122" t="s">
        <v>457</v>
      </c>
      <c r="E269" s="76">
        <f>VLOOKUP(Tabla3[[#This Row],[Actividad]],Validación!AA:AB,2,0)</f>
        <v>1</v>
      </c>
      <c r="F269" s="76" t="s">
        <v>183</v>
      </c>
      <c r="G269" s="76">
        <f>VLOOKUP(H269,Validación!W:Y,3,0)</f>
        <v>3</v>
      </c>
      <c r="H269" s="76" t="s">
        <v>154</v>
      </c>
      <c r="I269" s="76">
        <f>VLOOKUP(J269,Validación!K:N,4,0)</f>
        <v>4</v>
      </c>
      <c r="J269" s="76" t="s">
        <v>163</v>
      </c>
      <c r="K269" s="76" t="s">
        <v>68</v>
      </c>
      <c r="L269" s="76" t="str">
        <f t="shared" si="9"/>
        <v>N</v>
      </c>
    </row>
    <row r="270" spans="1:12" x14ac:dyDescent="0.25">
      <c r="A270" s="76" t="str">
        <f t="shared" si="8"/>
        <v>W134N</v>
      </c>
      <c r="B270" s="76" t="s">
        <v>132</v>
      </c>
      <c r="C270" s="76" t="str">
        <f>VLOOKUP(B270,Validación!G:I,3,0)</f>
        <v>W</v>
      </c>
      <c r="D270" s="122" t="s">
        <v>302</v>
      </c>
      <c r="E270" s="76">
        <f>VLOOKUP(Tabla3[[#This Row],[Actividad]],Validación!AA:AB,2,0)</f>
        <v>1</v>
      </c>
      <c r="F270" s="76" t="s">
        <v>183</v>
      </c>
      <c r="G270" s="76">
        <f>VLOOKUP(H270,Validación!W:Y,3,0)</f>
        <v>3</v>
      </c>
      <c r="H270" s="76" t="s">
        <v>154</v>
      </c>
      <c r="I270" s="76">
        <f>VLOOKUP(J270,Validación!K:N,4,0)</f>
        <v>4</v>
      </c>
      <c r="J270" s="76" t="s">
        <v>163</v>
      </c>
      <c r="K270" s="76" t="s">
        <v>68</v>
      </c>
      <c r="L270" s="76" t="str">
        <f t="shared" si="9"/>
        <v>N</v>
      </c>
    </row>
    <row r="271" spans="1:12" x14ac:dyDescent="0.25">
      <c r="A271" s="76" t="str">
        <f t="shared" si="8"/>
        <v>CC134N</v>
      </c>
      <c r="B271" s="76" t="s">
        <v>55</v>
      </c>
      <c r="C271" s="76" t="str">
        <f>VLOOKUP(B271,Validación!G:I,3,0)</f>
        <v>CC</v>
      </c>
      <c r="D271" s="122" t="s">
        <v>303</v>
      </c>
      <c r="E271" s="76">
        <f>VLOOKUP(Tabla3[[#This Row],[Actividad]],Validación!AA:AB,2,0)</f>
        <v>1</v>
      </c>
      <c r="F271" s="76" t="s">
        <v>183</v>
      </c>
      <c r="G271" s="76">
        <f>VLOOKUP(H271,Validación!W:Y,3,0)</f>
        <v>3</v>
      </c>
      <c r="H271" s="76" t="s">
        <v>154</v>
      </c>
      <c r="I271" s="76">
        <f>VLOOKUP(J271,Validación!K:N,4,0)</f>
        <v>4</v>
      </c>
      <c r="J271" s="76" t="s">
        <v>163</v>
      </c>
      <c r="K271" s="76" t="s">
        <v>68</v>
      </c>
      <c r="L271" s="76" t="str">
        <f t="shared" si="9"/>
        <v>N</v>
      </c>
    </row>
    <row r="272" spans="1:12" x14ac:dyDescent="0.25">
      <c r="A272" s="76" t="str">
        <f t="shared" si="8"/>
        <v>U134N</v>
      </c>
      <c r="B272" s="76" t="s">
        <v>425</v>
      </c>
      <c r="C272" s="76" t="str">
        <f>VLOOKUP(B272,Validación!G:I,3,0)</f>
        <v>U</v>
      </c>
      <c r="D272" s="122" t="s">
        <v>458</v>
      </c>
      <c r="E272" s="76">
        <f>VLOOKUP(Tabla3[[#This Row],[Actividad]],Validación!AA:AB,2,0)</f>
        <v>1</v>
      </c>
      <c r="F272" s="76" t="s">
        <v>183</v>
      </c>
      <c r="G272" s="76">
        <f>VLOOKUP(H272,Validación!W:Y,3,0)</f>
        <v>3</v>
      </c>
      <c r="H272" s="76" t="s">
        <v>154</v>
      </c>
      <c r="I272" s="76">
        <f>VLOOKUP(J272,Validación!K:N,4,0)</f>
        <v>4</v>
      </c>
      <c r="J272" s="76" t="s">
        <v>163</v>
      </c>
      <c r="K272" s="76" t="s">
        <v>68</v>
      </c>
      <c r="L272" s="76" t="str">
        <f t="shared" si="9"/>
        <v>N</v>
      </c>
    </row>
    <row r="273" spans="1:12" x14ac:dyDescent="0.25">
      <c r="A273" s="76" t="str">
        <f t="shared" si="8"/>
        <v>I134N</v>
      </c>
      <c r="B273" s="76" t="s">
        <v>47</v>
      </c>
      <c r="C273" s="76" t="str">
        <f>VLOOKUP(B273,Validación!G:I,3,0)</f>
        <v>I</v>
      </c>
      <c r="D273" s="122" t="s">
        <v>459</v>
      </c>
      <c r="E273" s="76">
        <f>VLOOKUP(Tabla3[[#This Row],[Actividad]],Validación!AA:AB,2,0)</f>
        <v>1</v>
      </c>
      <c r="F273" s="76" t="s">
        <v>183</v>
      </c>
      <c r="G273" s="76">
        <f>VLOOKUP(H273,Validación!W:Y,3,0)</f>
        <v>3</v>
      </c>
      <c r="H273" s="76" t="s">
        <v>154</v>
      </c>
      <c r="I273" s="76">
        <f>VLOOKUP(J273,Validación!K:N,4,0)</f>
        <v>4</v>
      </c>
      <c r="J273" s="76" t="s">
        <v>163</v>
      </c>
      <c r="K273" s="76" t="s">
        <v>68</v>
      </c>
      <c r="L273" s="76" t="str">
        <f t="shared" si="9"/>
        <v>N</v>
      </c>
    </row>
    <row r="274" spans="1:12" x14ac:dyDescent="0.25">
      <c r="A274" s="76" t="str">
        <f t="shared" si="8"/>
        <v>Y134N</v>
      </c>
      <c r="B274" s="76" t="s">
        <v>134</v>
      </c>
      <c r="C274" s="76" t="str">
        <f>VLOOKUP(B274,Validación!G:I,3,0)</f>
        <v>Y</v>
      </c>
      <c r="D274" s="122" t="s">
        <v>306</v>
      </c>
      <c r="E274" s="76">
        <f>VLOOKUP(Tabla3[[#This Row],[Actividad]],Validación!AA:AB,2,0)</f>
        <v>1</v>
      </c>
      <c r="F274" s="76" t="s">
        <v>183</v>
      </c>
      <c r="G274" s="76">
        <f>VLOOKUP(H274,Validación!W:Y,3,0)</f>
        <v>3</v>
      </c>
      <c r="H274" s="76" t="s">
        <v>154</v>
      </c>
      <c r="I274" s="76">
        <f>VLOOKUP(J274,Validación!K:N,4,0)</f>
        <v>4</v>
      </c>
      <c r="J274" s="76" t="s">
        <v>163</v>
      </c>
      <c r="K274" s="76" t="s">
        <v>68</v>
      </c>
      <c r="L274" s="76" t="str">
        <f t="shared" si="9"/>
        <v>N</v>
      </c>
    </row>
    <row r="275" spans="1:12" x14ac:dyDescent="0.25">
      <c r="A275" s="76" t="str">
        <f t="shared" si="8"/>
        <v>R134N</v>
      </c>
      <c r="B275" s="76" t="s">
        <v>51</v>
      </c>
      <c r="C275" s="76" t="str">
        <f>VLOOKUP(B275,Validación!G:I,3,0)</f>
        <v>R</v>
      </c>
      <c r="D275" s="122">
        <v>109</v>
      </c>
      <c r="E275" s="76">
        <f>VLOOKUP(Tabla3[[#This Row],[Actividad]],Validación!AA:AB,2,0)</f>
        <v>1</v>
      </c>
      <c r="F275" s="76" t="s">
        <v>183</v>
      </c>
      <c r="G275" s="76">
        <f>VLOOKUP(H275,Validación!W:Y,3,0)</f>
        <v>3</v>
      </c>
      <c r="H275" s="76" t="s">
        <v>154</v>
      </c>
      <c r="I275" s="76">
        <f>VLOOKUP(J275,Validación!K:N,4,0)</f>
        <v>4</v>
      </c>
      <c r="J275" s="76" t="s">
        <v>163</v>
      </c>
      <c r="K275" s="76" t="s">
        <v>68</v>
      </c>
      <c r="L275" s="76" t="str">
        <f t="shared" si="9"/>
        <v>N</v>
      </c>
    </row>
    <row r="276" spans="1:12" x14ac:dyDescent="0.25">
      <c r="A276" s="76" t="str">
        <f t="shared" si="8"/>
        <v>HH134N</v>
      </c>
      <c r="B276" s="76" t="s">
        <v>122</v>
      </c>
      <c r="C276" s="76" t="str">
        <f>VLOOKUP(B276,Validación!G:I,3,0)</f>
        <v>HH</v>
      </c>
      <c r="D276" s="122" t="s">
        <v>460</v>
      </c>
      <c r="E276" s="76">
        <f>VLOOKUP(Tabla3[[#This Row],[Actividad]],Validación!AA:AB,2,0)</f>
        <v>1</v>
      </c>
      <c r="F276" s="76" t="s">
        <v>183</v>
      </c>
      <c r="G276" s="76">
        <f>VLOOKUP(H276,Validación!W:Y,3,0)</f>
        <v>3</v>
      </c>
      <c r="H276" s="76" t="s">
        <v>154</v>
      </c>
      <c r="I276" s="76">
        <f>VLOOKUP(J276,Validación!K:N,4,0)</f>
        <v>4</v>
      </c>
      <c r="J276" s="76" t="s">
        <v>163</v>
      </c>
      <c r="K276" s="76" t="s">
        <v>68</v>
      </c>
      <c r="L276" s="76" t="str">
        <f t="shared" si="9"/>
        <v>N</v>
      </c>
    </row>
    <row r="277" spans="1:12" x14ac:dyDescent="0.25">
      <c r="A277" s="76" t="str">
        <f t="shared" si="8"/>
        <v>II134N</v>
      </c>
      <c r="B277" s="173" t="s">
        <v>423</v>
      </c>
      <c r="C277" s="76" t="str">
        <f>VLOOKUP(B277,Validación!G:I,3,0)</f>
        <v>II</v>
      </c>
      <c r="D277" s="122" t="s">
        <v>309</v>
      </c>
      <c r="E277" s="76">
        <f>VLOOKUP(Tabla3[[#This Row],[Actividad]],Validación!AA:AB,2,0)</f>
        <v>1</v>
      </c>
      <c r="F277" s="76" t="s">
        <v>183</v>
      </c>
      <c r="G277" s="76">
        <f>VLOOKUP(H277,Validación!W:Y,3,0)</f>
        <v>3</v>
      </c>
      <c r="H277" s="76" t="s">
        <v>154</v>
      </c>
      <c r="I277" s="76">
        <f>VLOOKUP(J277,Validación!K:N,4,0)</f>
        <v>4</v>
      </c>
      <c r="J277" s="76" t="s">
        <v>163</v>
      </c>
      <c r="K277" s="76" t="s">
        <v>68</v>
      </c>
      <c r="L277" s="76" t="str">
        <f t="shared" si="9"/>
        <v>N</v>
      </c>
    </row>
    <row r="278" spans="1:12" x14ac:dyDescent="0.25">
      <c r="A278" s="76" t="str">
        <f t="shared" si="8"/>
        <v>L134N</v>
      </c>
      <c r="B278" s="76" t="s">
        <v>48</v>
      </c>
      <c r="C278" s="76" t="str">
        <f>VLOOKUP(B278,Validación!G:I,3,0)</f>
        <v>L</v>
      </c>
      <c r="D278" s="122" t="s">
        <v>461</v>
      </c>
      <c r="E278" s="76">
        <f>VLOOKUP(Tabla3[[#This Row],[Actividad]],Validación!AA:AB,2,0)</f>
        <v>1</v>
      </c>
      <c r="F278" s="76" t="s">
        <v>183</v>
      </c>
      <c r="G278" s="76">
        <f>VLOOKUP(H278,Validación!W:Y,3,0)</f>
        <v>3</v>
      </c>
      <c r="H278" s="76" t="s">
        <v>154</v>
      </c>
      <c r="I278" s="76">
        <f>VLOOKUP(J278,Validación!K:N,4,0)</f>
        <v>4</v>
      </c>
      <c r="J278" s="76" t="s">
        <v>163</v>
      </c>
      <c r="K278" s="76" t="s">
        <v>68</v>
      </c>
      <c r="L278" s="76" t="str">
        <f t="shared" si="9"/>
        <v>N</v>
      </c>
    </row>
    <row r="279" spans="1:12" x14ac:dyDescent="0.25">
      <c r="A279" s="76" t="str">
        <f t="shared" si="8"/>
        <v>B134N</v>
      </c>
      <c r="B279" s="76" t="s">
        <v>43</v>
      </c>
      <c r="C279" s="76" t="str">
        <f>VLOOKUP(B279,Validación!G:I,3,0)</f>
        <v>B</v>
      </c>
      <c r="D279" s="122" t="s">
        <v>462</v>
      </c>
      <c r="E279" s="76">
        <f>VLOOKUP(Tabla3[[#This Row],[Actividad]],Validación!AA:AB,2,0)</f>
        <v>1</v>
      </c>
      <c r="F279" s="76" t="s">
        <v>183</v>
      </c>
      <c r="G279" s="76">
        <f>VLOOKUP(H279,Validación!W:Y,3,0)</f>
        <v>3</v>
      </c>
      <c r="H279" s="76" t="s">
        <v>154</v>
      </c>
      <c r="I279" s="76">
        <f>VLOOKUP(J279,Validación!K:N,4,0)</f>
        <v>4</v>
      </c>
      <c r="J279" s="76" t="s">
        <v>163</v>
      </c>
      <c r="K279" s="76" t="s">
        <v>68</v>
      </c>
      <c r="L279" s="76" t="str">
        <f t="shared" si="9"/>
        <v>N</v>
      </c>
    </row>
    <row r="280" spans="1:12" x14ac:dyDescent="0.25">
      <c r="A280" s="76" t="str">
        <f t="shared" si="8"/>
        <v>A134N</v>
      </c>
      <c r="B280" s="76" t="s">
        <v>42</v>
      </c>
      <c r="C280" s="76" t="str">
        <f>VLOOKUP(B280,Validación!G:I,3,0)</f>
        <v>A</v>
      </c>
      <c r="D280" s="122" t="s">
        <v>463</v>
      </c>
      <c r="E280" s="76">
        <f>VLOOKUP(Tabla3[[#This Row],[Actividad]],Validación!AA:AB,2,0)</f>
        <v>1</v>
      </c>
      <c r="F280" s="76" t="s">
        <v>183</v>
      </c>
      <c r="G280" s="76">
        <f>VLOOKUP(H280,Validación!W:Y,3,0)</f>
        <v>3</v>
      </c>
      <c r="H280" s="76" t="s">
        <v>154</v>
      </c>
      <c r="I280" s="76">
        <f>VLOOKUP(J280,Validación!K:N,4,0)</f>
        <v>4</v>
      </c>
      <c r="J280" s="76" t="s">
        <v>163</v>
      </c>
      <c r="K280" s="76" t="s">
        <v>68</v>
      </c>
      <c r="L280" s="76" t="str">
        <f t="shared" si="9"/>
        <v>N</v>
      </c>
    </row>
    <row r="281" spans="1:12" x14ac:dyDescent="0.25">
      <c r="A281" s="76" t="str">
        <f t="shared" si="8"/>
        <v>X234N</v>
      </c>
      <c r="B281" s="76" t="s">
        <v>133</v>
      </c>
      <c r="C281" s="76" t="str">
        <f>VLOOKUP(B281,Validación!G:I,3,0)</f>
        <v>X</v>
      </c>
      <c r="D281" s="122">
        <v>122201</v>
      </c>
      <c r="E281" s="76">
        <f>VLOOKUP(Tabla3[[#This Row],[Actividad]],Validación!AA:AB,2,0)</f>
        <v>2</v>
      </c>
      <c r="F281" s="76" t="s">
        <v>184</v>
      </c>
      <c r="G281" s="76">
        <f>VLOOKUP(H281,Validación!W:Y,3,0)</f>
        <v>3</v>
      </c>
      <c r="H281" s="76" t="s">
        <v>154</v>
      </c>
      <c r="I281" s="76">
        <f>VLOOKUP(J281,Validación!K:N,4,0)</f>
        <v>4</v>
      </c>
      <c r="J281" s="76" t="s">
        <v>163</v>
      </c>
      <c r="K281" s="76" t="s">
        <v>68</v>
      </c>
      <c r="L281" s="76" t="str">
        <f t="shared" si="9"/>
        <v>N</v>
      </c>
    </row>
    <row r="282" spans="1:12" x14ac:dyDescent="0.25">
      <c r="A282" s="76" t="str">
        <f t="shared" si="8"/>
        <v>C234N</v>
      </c>
      <c r="B282" s="76" t="s">
        <v>44</v>
      </c>
      <c r="C282" s="76" t="str">
        <f>VLOOKUP(B282,Validación!G:I,3,0)</f>
        <v>C</v>
      </c>
      <c r="D282" s="122" t="s">
        <v>289</v>
      </c>
      <c r="E282" s="76">
        <f>VLOOKUP(Tabla3[[#This Row],[Actividad]],Validación!AA:AB,2,0)</f>
        <v>2</v>
      </c>
      <c r="F282" s="76" t="s">
        <v>184</v>
      </c>
      <c r="G282" s="76">
        <f>VLOOKUP(H282,Validación!W:Y,3,0)</f>
        <v>3</v>
      </c>
      <c r="H282" s="76" t="s">
        <v>154</v>
      </c>
      <c r="I282" s="76">
        <f>VLOOKUP(J282,Validación!K:N,4,0)</f>
        <v>4</v>
      </c>
      <c r="J282" s="76" t="s">
        <v>163</v>
      </c>
      <c r="K282" s="76" t="s">
        <v>68</v>
      </c>
      <c r="L282" s="76" t="str">
        <f t="shared" si="9"/>
        <v>N</v>
      </c>
    </row>
    <row r="283" spans="1:12" x14ac:dyDescent="0.25">
      <c r="A283" s="76" t="str">
        <f t="shared" si="8"/>
        <v>T234N</v>
      </c>
      <c r="B283" s="76" t="s">
        <v>52</v>
      </c>
      <c r="C283" s="76" t="str">
        <f>VLOOKUP(B283,Validación!G:I,3,0)</f>
        <v>T</v>
      </c>
      <c r="D283" s="122">
        <v>122202</v>
      </c>
      <c r="E283" s="76">
        <f>VLOOKUP(Tabla3[[#This Row],[Actividad]],Validación!AA:AB,2,0)</f>
        <v>2</v>
      </c>
      <c r="F283" s="76" t="s">
        <v>184</v>
      </c>
      <c r="G283" s="76">
        <f>VLOOKUP(H283,Validación!W:Y,3,0)</f>
        <v>3</v>
      </c>
      <c r="H283" s="76" t="s">
        <v>154</v>
      </c>
      <c r="I283" s="76">
        <f>VLOOKUP(J283,Validación!K:N,4,0)</f>
        <v>4</v>
      </c>
      <c r="J283" s="76" t="s">
        <v>163</v>
      </c>
      <c r="K283" s="76" t="s">
        <v>68</v>
      </c>
      <c r="L283" s="76" t="str">
        <f t="shared" si="9"/>
        <v>N</v>
      </c>
    </row>
    <row r="284" spans="1:12" x14ac:dyDescent="0.25">
      <c r="A284" s="76" t="str">
        <f t="shared" si="8"/>
        <v>EE234N</v>
      </c>
      <c r="B284" s="76" t="s">
        <v>33</v>
      </c>
      <c r="C284" s="76" t="str">
        <f>VLOOKUP(B284,Validación!G:I,3,0)</f>
        <v>EE</v>
      </c>
      <c r="D284" s="122" t="s">
        <v>290</v>
      </c>
      <c r="E284" s="76">
        <f>VLOOKUP(Tabla3[[#This Row],[Actividad]],Validación!AA:AB,2,0)</f>
        <v>2</v>
      </c>
      <c r="F284" s="76" t="s">
        <v>184</v>
      </c>
      <c r="G284" s="76">
        <f>VLOOKUP(H284,Validación!W:Y,3,0)</f>
        <v>3</v>
      </c>
      <c r="H284" s="76" t="s">
        <v>154</v>
      </c>
      <c r="I284" s="76">
        <f>VLOOKUP(J284,Validación!K:N,4,0)</f>
        <v>4</v>
      </c>
      <c r="J284" s="76" t="s">
        <v>163</v>
      </c>
      <c r="K284" s="76" t="s">
        <v>68</v>
      </c>
      <c r="L284" s="76" t="str">
        <f t="shared" si="9"/>
        <v>N</v>
      </c>
    </row>
    <row r="285" spans="1:12" x14ac:dyDescent="0.25">
      <c r="A285" s="76" t="str">
        <f t="shared" si="8"/>
        <v>E234N</v>
      </c>
      <c r="B285" s="76" t="s">
        <v>45</v>
      </c>
      <c r="C285" s="76" t="str">
        <f>VLOOKUP(B285,Validación!G:I,3,0)</f>
        <v>E</v>
      </c>
      <c r="D285" s="122" t="s">
        <v>180</v>
      </c>
      <c r="E285" s="76">
        <f>VLOOKUP(Tabla3[[#This Row],[Actividad]],Validación!AA:AB,2,0)</f>
        <v>2</v>
      </c>
      <c r="F285" s="76" t="s">
        <v>184</v>
      </c>
      <c r="G285" s="76">
        <f>VLOOKUP(H285,Validación!W:Y,3,0)</f>
        <v>3</v>
      </c>
      <c r="H285" s="76" t="s">
        <v>154</v>
      </c>
      <c r="I285" s="76">
        <f>VLOOKUP(J285,Validación!K:N,4,0)</f>
        <v>4</v>
      </c>
      <c r="J285" s="76" t="s">
        <v>163</v>
      </c>
      <c r="K285" s="76" t="s">
        <v>68</v>
      </c>
      <c r="L285" s="76" t="str">
        <f t="shared" si="9"/>
        <v>N</v>
      </c>
    </row>
    <row r="286" spans="1:12" x14ac:dyDescent="0.25">
      <c r="A286" s="76" t="str">
        <f t="shared" si="8"/>
        <v>J234N</v>
      </c>
      <c r="B286" s="76" t="s">
        <v>30</v>
      </c>
      <c r="C286" s="76" t="str">
        <f>VLOOKUP(B286,Validación!G:I,3,0)</f>
        <v>J</v>
      </c>
      <c r="D286" s="122" t="s">
        <v>292</v>
      </c>
      <c r="E286" s="76">
        <f>VLOOKUP(Tabla3[[#This Row],[Actividad]],Validación!AA:AB,2,0)</f>
        <v>2</v>
      </c>
      <c r="F286" s="76" t="s">
        <v>184</v>
      </c>
      <c r="G286" s="76">
        <f>VLOOKUP(H286,Validación!W:Y,3,0)</f>
        <v>3</v>
      </c>
      <c r="H286" s="76" t="s">
        <v>154</v>
      </c>
      <c r="I286" s="76">
        <f>VLOOKUP(J286,Validación!K:N,4,0)</f>
        <v>4</v>
      </c>
      <c r="J286" s="76" t="s">
        <v>163</v>
      </c>
      <c r="K286" s="76" t="s">
        <v>68</v>
      </c>
      <c r="L286" s="76" t="str">
        <f t="shared" si="9"/>
        <v>N</v>
      </c>
    </row>
    <row r="287" spans="1:12" x14ac:dyDescent="0.25">
      <c r="A287" s="76" t="str">
        <f t="shared" si="8"/>
        <v>H234N</v>
      </c>
      <c r="B287" s="76" t="s">
        <v>46</v>
      </c>
      <c r="C287" s="76" t="str">
        <f>VLOOKUP(B287,Validación!G:I,3,0)</f>
        <v>H</v>
      </c>
      <c r="D287" s="122" t="s">
        <v>115</v>
      </c>
      <c r="E287" s="76">
        <f>VLOOKUP(Tabla3[[#This Row],[Actividad]],Validación!AA:AB,2,0)</f>
        <v>2</v>
      </c>
      <c r="F287" s="76" t="s">
        <v>184</v>
      </c>
      <c r="G287" s="76">
        <f>VLOOKUP(H287,Validación!W:Y,3,0)</f>
        <v>3</v>
      </c>
      <c r="H287" s="76" t="s">
        <v>154</v>
      </c>
      <c r="I287" s="76">
        <f>VLOOKUP(J287,Validación!K:N,4,0)</f>
        <v>4</v>
      </c>
      <c r="J287" s="76" t="s">
        <v>163</v>
      </c>
      <c r="K287" s="76" t="s">
        <v>68</v>
      </c>
      <c r="L287" s="76" t="str">
        <f t="shared" si="9"/>
        <v>N</v>
      </c>
    </row>
    <row r="288" spans="1:12" x14ac:dyDescent="0.25">
      <c r="A288" s="76" t="str">
        <f t="shared" si="8"/>
        <v>Q234N</v>
      </c>
      <c r="B288" s="76" t="s">
        <v>130</v>
      </c>
      <c r="C288" s="76" t="str">
        <f>VLOOKUP(B288,Validación!G:I,3,0)</f>
        <v>Q</v>
      </c>
      <c r="D288" s="122" t="s">
        <v>293</v>
      </c>
      <c r="E288" s="76">
        <f>VLOOKUP(Tabla3[[#This Row],[Actividad]],Validación!AA:AB,2,0)</f>
        <v>2</v>
      </c>
      <c r="F288" s="76" t="s">
        <v>184</v>
      </c>
      <c r="G288" s="76">
        <f>VLOOKUP(H288,Validación!W:Y,3,0)</f>
        <v>3</v>
      </c>
      <c r="H288" s="76" t="s">
        <v>154</v>
      </c>
      <c r="I288" s="76">
        <f>VLOOKUP(J288,Validación!K:N,4,0)</f>
        <v>4</v>
      </c>
      <c r="J288" s="76" t="s">
        <v>163</v>
      </c>
      <c r="K288" s="76" t="s">
        <v>68</v>
      </c>
      <c r="L288" s="76" t="str">
        <f t="shared" si="9"/>
        <v>N</v>
      </c>
    </row>
    <row r="289" spans="1:12" x14ac:dyDescent="0.25">
      <c r="A289" s="76" t="str">
        <f t="shared" si="8"/>
        <v>P234N</v>
      </c>
      <c r="B289" s="76" t="s">
        <v>50</v>
      </c>
      <c r="C289" s="76" t="str">
        <f>VLOOKUP(B289,Validación!G:I,3,0)</f>
        <v>P</v>
      </c>
      <c r="D289" s="122" t="s">
        <v>295</v>
      </c>
      <c r="E289" s="76">
        <f>VLOOKUP(Tabla3[[#This Row],[Actividad]],Validación!AA:AB,2,0)</f>
        <v>2</v>
      </c>
      <c r="F289" s="76" t="s">
        <v>184</v>
      </c>
      <c r="G289" s="76">
        <f>VLOOKUP(H289,Validación!W:Y,3,0)</f>
        <v>3</v>
      </c>
      <c r="H289" s="76" t="s">
        <v>154</v>
      </c>
      <c r="I289" s="76">
        <f>VLOOKUP(J289,Validación!K:N,4,0)</f>
        <v>4</v>
      </c>
      <c r="J289" s="76" t="s">
        <v>163</v>
      </c>
      <c r="K289" s="76" t="s">
        <v>68</v>
      </c>
      <c r="L289" s="76" t="str">
        <f t="shared" si="9"/>
        <v>N</v>
      </c>
    </row>
    <row r="290" spans="1:12" x14ac:dyDescent="0.25">
      <c r="A290" s="76" t="str">
        <f t="shared" si="8"/>
        <v>K234N</v>
      </c>
      <c r="B290" s="76" t="s">
        <v>31</v>
      </c>
      <c r="C290" s="76" t="str">
        <f>VLOOKUP(B290,Validación!G:I,3,0)</f>
        <v>K</v>
      </c>
      <c r="D290" s="122" t="s">
        <v>297</v>
      </c>
      <c r="E290" s="76">
        <f>VLOOKUP(Tabla3[[#This Row],[Actividad]],Validación!AA:AB,2,0)</f>
        <v>2</v>
      </c>
      <c r="F290" s="76" t="s">
        <v>184</v>
      </c>
      <c r="G290" s="76">
        <f>VLOOKUP(H290,Validación!W:Y,3,0)</f>
        <v>3</v>
      </c>
      <c r="H290" s="76" t="s">
        <v>154</v>
      </c>
      <c r="I290" s="76">
        <f>VLOOKUP(J290,Validación!K:N,4,0)</f>
        <v>4</v>
      </c>
      <c r="J290" s="76" t="s">
        <v>163</v>
      </c>
      <c r="K290" s="76" t="s">
        <v>68</v>
      </c>
      <c r="L290" s="76" t="str">
        <f t="shared" si="9"/>
        <v>N</v>
      </c>
    </row>
    <row r="291" spans="1:12" x14ac:dyDescent="0.25">
      <c r="A291" s="76" t="str">
        <f t="shared" si="8"/>
        <v>N234N</v>
      </c>
      <c r="B291" s="76" t="s">
        <v>49</v>
      </c>
      <c r="C291" s="76" t="str">
        <f>VLOOKUP(B291,Validación!G:I,3,0)</f>
        <v>N</v>
      </c>
      <c r="D291" s="122" t="s">
        <v>298</v>
      </c>
      <c r="E291" s="76">
        <f>VLOOKUP(Tabla3[[#This Row],[Actividad]],Validación!AA:AB,2,0)</f>
        <v>2</v>
      </c>
      <c r="F291" s="76" t="s">
        <v>184</v>
      </c>
      <c r="G291" s="76">
        <f>VLOOKUP(H291,Validación!W:Y,3,0)</f>
        <v>3</v>
      </c>
      <c r="H291" s="76" t="s">
        <v>154</v>
      </c>
      <c r="I291" s="76">
        <f>VLOOKUP(J291,Validación!K:N,4,0)</f>
        <v>4</v>
      </c>
      <c r="J291" s="76" t="s">
        <v>163</v>
      </c>
      <c r="K291" s="76" t="s">
        <v>68</v>
      </c>
      <c r="L291" s="76" t="str">
        <f t="shared" si="9"/>
        <v>N</v>
      </c>
    </row>
    <row r="292" spans="1:12" x14ac:dyDescent="0.25">
      <c r="A292" s="76" t="str">
        <f t="shared" si="8"/>
        <v>AA234N</v>
      </c>
      <c r="B292" s="76" t="s">
        <v>54</v>
      </c>
      <c r="C292" s="76" t="str">
        <f>VLOOKUP(B292,Validación!G:I,3,0)</f>
        <v>AA</v>
      </c>
      <c r="D292" s="122" t="s">
        <v>118</v>
      </c>
      <c r="E292" s="76">
        <f>VLOOKUP(Tabla3[[#This Row],[Actividad]],Validación!AA:AB,2,0)</f>
        <v>2</v>
      </c>
      <c r="F292" s="76" t="s">
        <v>184</v>
      </c>
      <c r="G292" s="76">
        <f>VLOOKUP(H292,Validación!W:Y,3,0)</f>
        <v>3</v>
      </c>
      <c r="H292" s="76" t="s">
        <v>154</v>
      </c>
      <c r="I292" s="76">
        <f>VLOOKUP(J292,Validación!K:N,4,0)</f>
        <v>4</v>
      </c>
      <c r="J292" s="76" t="s">
        <v>163</v>
      </c>
      <c r="K292" s="76" t="s">
        <v>68</v>
      </c>
      <c r="L292" s="76" t="str">
        <f t="shared" si="9"/>
        <v>N</v>
      </c>
    </row>
    <row r="293" spans="1:12" x14ac:dyDescent="0.25">
      <c r="A293" s="76" t="str">
        <f t="shared" si="8"/>
        <v>G234N</v>
      </c>
      <c r="B293" s="76" t="s">
        <v>427</v>
      </c>
      <c r="C293" s="76" t="str">
        <f>VLOOKUP(B293,Validación!G:I,3,0)</f>
        <v>G</v>
      </c>
      <c r="D293" s="122" t="s">
        <v>299</v>
      </c>
      <c r="E293" s="76">
        <f>VLOOKUP(Tabla3[[#This Row],[Actividad]],Validación!AA:AB,2,0)</f>
        <v>2</v>
      </c>
      <c r="F293" s="76" t="s">
        <v>184</v>
      </c>
      <c r="G293" s="76">
        <f>VLOOKUP(H293,Validación!W:Y,3,0)</f>
        <v>3</v>
      </c>
      <c r="H293" s="76" t="s">
        <v>154</v>
      </c>
      <c r="I293" s="76">
        <f>VLOOKUP(J293,Validación!K:N,4,0)</f>
        <v>4</v>
      </c>
      <c r="J293" s="76" t="s">
        <v>163</v>
      </c>
      <c r="K293" s="76" t="s">
        <v>68</v>
      </c>
      <c r="L293" s="76" t="str">
        <f t="shared" si="9"/>
        <v>N</v>
      </c>
    </row>
    <row r="294" spans="1:12" x14ac:dyDescent="0.25">
      <c r="A294" s="76" t="str">
        <f t="shared" si="8"/>
        <v>D234N</v>
      </c>
      <c r="B294" s="76" t="s">
        <v>203</v>
      </c>
      <c r="C294" s="76" t="str">
        <f>VLOOKUP(B294,Validación!G:I,3,0)</f>
        <v>D</v>
      </c>
      <c r="D294" s="122">
        <v>122327</v>
      </c>
      <c r="E294" s="76">
        <f>VLOOKUP(Tabla3[[#This Row],[Actividad]],Validación!AA:AB,2,0)</f>
        <v>2</v>
      </c>
      <c r="F294" s="76" t="s">
        <v>184</v>
      </c>
      <c r="G294" s="76">
        <f>VLOOKUP(H294,Validación!W:Y,3,0)</f>
        <v>3</v>
      </c>
      <c r="H294" s="76" t="s">
        <v>154</v>
      </c>
      <c r="I294" s="76">
        <f>VLOOKUP(J294,Validación!K:N,4,0)</f>
        <v>4</v>
      </c>
      <c r="J294" s="76" t="s">
        <v>163</v>
      </c>
      <c r="K294" s="76" t="s">
        <v>68</v>
      </c>
      <c r="L294" s="76" t="str">
        <f t="shared" si="9"/>
        <v>N</v>
      </c>
    </row>
    <row r="295" spans="1:12" x14ac:dyDescent="0.25">
      <c r="A295" s="76" t="str">
        <f t="shared" si="8"/>
        <v>F234N</v>
      </c>
      <c r="B295" s="76" t="s">
        <v>426</v>
      </c>
      <c r="C295" s="76" t="str">
        <f>VLOOKUP(B295,Validación!G:I,3,0)</f>
        <v>F</v>
      </c>
      <c r="D295" s="122" t="s">
        <v>456</v>
      </c>
      <c r="E295" s="76">
        <f>VLOOKUP(Tabla3[[#This Row],[Actividad]],Validación!AA:AB,2,0)</f>
        <v>2</v>
      </c>
      <c r="F295" s="76" t="s">
        <v>184</v>
      </c>
      <c r="G295" s="76">
        <f>VLOOKUP(H295,Validación!W:Y,3,0)</f>
        <v>3</v>
      </c>
      <c r="H295" s="76" t="s">
        <v>154</v>
      </c>
      <c r="I295" s="76">
        <f>VLOOKUP(J295,Validación!K:N,4,0)</f>
        <v>4</v>
      </c>
      <c r="J295" s="76" t="s">
        <v>163</v>
      </c>
      <c r="K295" s="76" t="s">
        <v>68</v>
      </c>
      <c r="L295" s="76" t="str">
        <f t="shared" si="9"/>
        <v>N</v>
      </c>
    </row>
    <row r="296" spans="1:12" x14ac:dyDescent="0.25">
      <c r="A296" s="76" t="str">
        <f t="shared" si="8"/>
        <v>FF234N</v>
      </c>
      <c r="B296" s="76" t="s">
        <v>41</v>
      </c>
      <c r="C296" s="76" t="str">
        <f>VLOOKUP(B296,Validación!G:I,3,0)</f>
        <v>FF</v>
      </c>
      <c r="D296" s="122" t="s">
        <v>301</v>
      </c>
      <c r="E296" s="76">
        <f>VLOOKUP(Tabla3[[#This Row],[Actividad]],Validación!AA:AB,2,0)</f>
        <v>2</v>
      </c>
      <c r="F296" s="76" t="s">
        <v>184</v>
      </c>
      <c r="G296" s="76">
        <f>VLOOKUP(H296,Validación!W:Y,3,0)</f>
        <v>3</v>
      </c>
      <c r="H296" s="76" t="s">
        <v>154</v>
      </c>
      <c r="I296" s="76">
        <f>VLOOKUP(J296,Validación!K:N,4,0)</f>
        <v>4</v>
      </c>
      <c r="J296" s="76" t="s">
        <v>163</v>
      </c>
      <c r="K296" s="76" t="s">
        <v>68</v>
      </c>
      <c r="L296" s="76" t="str">
        <f t="shared" si="9"/>
        <v>N</v>
      </c>
    </row>
    <row r="297" spans="1:12" x14ac:dyDescent="0.25">
      <c r="A297" s="76" t="str">
        <f t="shared" si="8"/>
        <v>BB234N</v>
      </c>
      <c r="B297" s="76" t="s">
        <v>32</v>
      </c>
      <c r="C297" s="76" t="str">
        <f>VLOOKUP(B297,Validación!G:I,3,0)</f>
        <v>BB</v>
      </c>
      <c r="D297" s="122" t="s">
        <v>457</v>
      </c>
      <c r="E297" s="76">
        <f>VLOOKUP(Tabla3[[#This Row],[Actividad]],Validación!AA:AB,2,0)</f>
        <v>2</v>
      </c>
      <c r="F297" s="76" t="s">
        <v>184</v>
      </c>
      <c r="G297" s="76">
        <f>VLOOKUP(H297,Validación!W:Y,3,0)</f>
        <v>3</v>
      </c>
      <c r="H297" s="76" t="s">
        <v>154</v>
      </c>
      <c r="I297" s="76">
        <f>VLOOKUP(J297,Validación!K:N,4,0)</f>
        <v>4</v>
      </c>
      <c r="J297" s="76" t="s">
        <v>163</v>
      </c>
      <c r="K297" s="76" t="s">
        <v>68</v>
      </c>
      <c r="L297" s="76" t="str">
        <f t="shared" si="9"/>
        <v>N</v>
      </c>
    </row>
    <row r="298" spans="1:12" x14ac:dyDescent="0.25">
      <c r="A298" s="76" t="str">
        <f t="shared" si="8"/>
        <v>W234N</v>
      </c>
      <c r="B298" s="76" t="s">
        <v>132</v>
      </c>
      <c r="C298" s="76" t="str">
        <f>VLOOKUP(B298,Validación!G:I,3,0)</f>
        <v>W</v>
      </c>
      <c r="D298" s="122" t="s">
        <v>302</v>
      </c>
      <c r="E298" s="76">
        <f>VLOOKUP(Tabla3[[#This Row],[Actividad]],Validación!AA:AB,2,0)</f>
        <v>2</v>
      </c>
      <c r="F298" s="76" t="s">
        <v>184</v>
      </c>
      <c r="G298" s="76">
        <f>VLOOKUP(H298,Validación!W:Y,3,0)</f>
        <v>3</v>
      </c>
      <c r="H298" s="76" t="s">
        <v>154</v>
      </c>
      <c r="I298" s="76">
        <f>VLOOKUP(J298,Validación!K:N,4,0)</f>
        <v>4</v>
      </c>
      <c r="J298" s="76" t="s">
        <v>163</v>
      </c>
      <c r="K298" s="76" t="s">
        <v>68</v>
      </c>
      <c r="L298" s="76" t="str">
        <f t="shared" si="9"/>
        <v>N</v>
      </c>
    </row>
    <row r="299" spans="1:12" x14ac:dyDescent="0.25">
      <c r="A299" s="76" t="str">
        <f t="shared" si="8"/>
        <v>CC234N</v>
      </c>
      <c r="B299" s="76" t="s">
        <v>55</v>
      </c>
      <c r="C299" s="76" t="str">
        <f>VLOOKUP(B299,Validación!G:I,3,0)</f>
        <v>CC</v>
      </c>
      <c r="D299" s="122" t="s">
        <v>303</v>
      </c>
      <c r="E299" s="76">
        <f>VLOOKUP(Tabla3[[#This Row],[Actividad]],Validación!AA:AB,2,0)</f>
        <v>2</v>
      </c>
      <c r="F299" s="76" t="s">
        <v>184</v>
      </c>
      <c r="G299" s="76">
        <f>VLOOKUP(H299,Validación!W:Y,3,0)</f>
        <v>3</v>
      </c>
      <c r="H299" s="76" t="s">
        <v>154</v>
      </c>
      <c r="I299" s="76">
        <f>VLOOKUP(J299,Validación!K:N,4,0)</f>
        <v>4</v>
      </c>
      <c r="J299" s="76" t="s">
        <v>163</v>
      </c>
      <c r="K299" s="76" t="s">
        <v>68</v>
      </c>
      <c r="L299" s="76" t="str">
        <f t="shared" si="9"/>
        <v>N</v>
      </c>
    </row>
    <row r="300" spans="1:12" x14ac:dyDescent="0.25">
      <c r="A300" s="76" t="str">
        <f t="shared" si="8"/>
        <v>U234N</v>
      </c>
      <c r="B300" s="76" t="s">
        <v>425</v>
      </c>
      <c r="C300" s="76" t="str">
        <f>VLOOKUP(B300,Validación!G:I,3,0)</f>
        <v>U</v>
      </c>
      <c r="D300" s="122" t="s">
        <v>458</v>
      </c>
      <c r="E300" s="76">
        <f>VLOOKUP(Tabla3[[#This Row],[Actividad]],Validación!AA:AB,2,0)</f>
        <v>2</v>
      </c>
      <c r="F300" s="76" t="s">
        <v>184</v>
      </c>
      <c r="G300" s="76">
        <f>VLOOKUP(H300,Validación!W:Y,3,0)</f>
        <v>3</v>
      </c>
      <c r="H300" s="76" t="s">
        <v>154</v>
      </c>
      <c r="I300" s="76">
        <f>VLOOKUP(J300,Validación!K:N,4,0)</f>
        <v>4</v>
      </c>
      <c r="J300" s="76" t="s">
        <v>163</v>
      </c>
      <c r="K300" s="76" t="s">
        <v>68</v>
      </c>
      <c r="L300" s="76" t="str">
        <f t="shared" si="9"/>
        <v>N</v>
      </c>
    </row>
    <row r="301" spans="1:12" x14ac:dyDescent="0.25">
      <c r="A301" s="76" t="str">
        <f t="shared" si="8"/>
        <v>I234N</v>
      </c>
      <c r="B301" s="76" t="s">
        <v>47</v>
      </c>
      <c r="C301" s="76" t="str">
        <f>VLOOKUP(B301,Validación!G:I,3,0)</f>
        <v>I</v>
      </c>
      <c r="D301" s="122" t="s">
        <v>459</v>
      </c>
      <c r="E301" s="76">
        <f>VLOOKUP(Tabla3[[#This Row],[Actividad]],Validación!AA:AB,2,0)</f>
        <v>2</v>
      </c>
      <c r="F301" s="76" t="s">
        <v>184</v>
      </c>
      <c r="G301" s="76">
        <f>VLOOKUP(H301,Validación!W:Y,3,0)</f>
        <v>3</v>
      </c>
      <c r="H301" s="76" t="s">
        <v>154</v>
      </c>
      <c r="I301" s="76">
        <f>VLOOKUP(J301,Validación!K:N,4,0)</f>
        <v>4</v>
      </c>
      <c r="J301" s="76" t="s">
        <v>163</v>
      </c>
      <c r="K301" s="76" t="s">
        <v>68</v>
      </c>
      <c r="L301" s="76" t="str">
        <f t="shared" si="9"/>
        <v>N</v>
      </c>
    </row>
    <row r="302" spans="1:12" x14ac:dyDescent="0.25">
      <c r="A302" s="76" t="str">
        <f t="shared" si="8"/>
        <v>Y234N</v>
      </c>
      <c r="B302" s="76" t="s">
        <v>134</v>
      </c>
      <c r="C302" s="76" t="str">
        <f>VLOOKUP(B302,Validación!G:I,3,0)</f>
        <v>Y</v>
      </c>
      <c r="D302" s="122" t="s">
        <v>306</v>
      </c>
      <c r="E302" s="76">
        <f>VLOOKUP(Tabla3[[#This Row],[Actividad]],Validación!AA:AB,2,0)</f>
        <v>2</v>
      </c>
      <c r="F302" s="76" t="s">
        <v>184</v>
      </c>
      <c r="G302" s="76">
        <f>VLOOKUP(H302,Validación!W:Y,3,0)</f>
        <v>3</v>
      </c>
      <c r="H302" s="76" t="s">
        <v>154</v>
      </c>
      <c r="I302" s="76">
        <f>VLOOKUP(J302,Validación!K:N,4,0)</f>
        <v>4</v>
      </c>
      <c r="J302" s="76" t="s">
        <v>163</v>
      </c>
      <c r="K302" s="76" t="s">
        <v>68</v>
      </c>
      <c r="L302" s="76" t="str">
        <f t="shared" si="9"/>
        <v>N</v>
      </c>
    </row>
    <row r="303" spans="1:12" x14ac:dyDescent="0.25">
      <c r="A303" s="76" t="str">
        <f t="shared" si="8"/>
        <v>R234N</v>
      </c>
      <c r="B303" s="76" t="s">
        <v>51</v>
      </c>
      <c r="C303" s="76" t="str">
        <f>VLOOKUP(B303,Validación!G:I,3,0)</f>
        <v>R</v>
      </c>
      <c r="D303" s="122">
        <v>109</v>
      </c>
      <c r="E303" s="76">
        <f>VLOOKUP(Tabla3[[#This Row],[Actividad]],Validación!AA:AB,2,0)</f>
        <v>2</v>
      </c>
      <c r="F303" s="76" t="s">
        <v>184</v>
      </c>
      <c r="G303" s="76">
        <f>VLOOKUP(H303,Validación!W:Y,3,0)</f>
        <v>3</v>
      </c>
      <c r="H303" s="76" t="s">
        <v>154</v>
      </c>
      <c r="I303" s="76">
        <f>VLOOKUP(J303,Validación!K:N,4,0)</f>
        <v>4</v>
      </c>
      <c r="J303" s="76" t="s">
        <v>163</v>
      </c>
      <c r="K303" s="76" t="s">
        <v>68</v>
      </c>
      <c r="L303" s="76" t="str">
        <f t="shared" si="9"/>
        <v>N</v>
      </c>
    </row>
    <row r="304" spans="1:12" x14ac:dyDescent="0.25">
      <c r="A304" s="76" t="str">
        <f t="shared" si="8"/>
        <v>HH234N</v>
      </c>
      <c r="B304" s="76" t="s">
        <v>122</v>
      </c>
      <c r="C304" s="76" t="str">
        <f>VLOOKUP(B304,Validación!G:I,3,0)</f>
        <v>HH</v>
      </c>
      <c r="D304" s="122" t="s">
        <v>460</v>
      </c>
      <c r="E304" s="76">
        <f>VLOOKUP(Tabla3[[#This Row],[Actividad]],Validación!AA:AB,2,0)</f>
        <v>2</v>
      </c>
      <c r="F304" s="76" t="s">
        <v>184</v>
      </c>
      <c r="G304" s="76">
        <f>VLOOKUP(H304,Validación!W:Y,3,0)</f>
        <v>3</v>
      </c>
      <c r="H304" s="76" t="s">
        <v>154</v>
      </c>
      <c r="I304" s="76">
        <f>VLOOKUP(J304,Validación!K:N,4,0)</f>
        <v>4</v>
      </c>
      <c r="J304" s="76" t="s">
        <v>163</v>
      </c>
      <c r="K304" s="76" t="s">
        <v>68</v>
      </c>
      <c r="L304" s="76" t="str">
        <f t="shared" si="9"/>
        <v>N</v>
      </c>
    </row>
    <row r="305" spans="1:12" x14ac:dyDescent="0.25">
      <c r="A305" s="76" t="str">
        <f t="shared" si="8"/>
        <v>II234N</v>
      </c>
      <c r="B305" s="173" t="s">
        <v>423</v>
      </c>
      <c r="C305" s="76" t="str">
        <f>VLOOKUP(B305,Validación!G:I,3,0)</f>
        <v>II</v>
      </c>
      <c r="D305" s="122" t="s">
        <v>309</v>
      </c>
      <c r="E305" s="76">
        <f>VLOOKUP(Tabla3[[#This Row],[Actividad]],Validación!AA:AB,2,0)</f>
        <v>2</v>
      </c>
      <c r="F305" s="76" t="s">
        <v>184</v>
      </c>
      <c r="G305" s="76">
        <f>VLOOKUP(H305,Validación!W:Y,3,0)</f>
        <v>3</v>
      </c>
      <c r="H305" s="76" t="s">
        <v>154</v>
      </c>
      <c r="I305" s="76">
        <f>VLOOKUP(J305,Validación!K:N,4,0)</f>
        <v>4</v>
      </c>
      <c r="J305" s="76" t="s">
        <v>163</v>
      </c>
      <c r="K305" s="76" t="s">
        <v>68</v>
      </c>
      <c r="L305" s="76" t="str">
        <f t="shared" si="9"/>
        <v>N</v>
      </c>
    </row>
    <row r="306" spans="1:12" x14ac:dyDescent="0.25">
      <c r="A306" s="76" t="str">
        <f t="shared" si="8"/>
        <v>L234N</v>
      </c>
      <c r="B306" s="76" t="s">
        <v>48</v>
      </c>
      <c r="C306" s="76" t="str">
        <f>VLOOKUP(B306,Validación!G:I,3,0)</f>
        <v>L</v>
      </c>
      <c r="D306" s="122" t="s">
        <v>461</v>
      </c>
      <c r="E306" s="76">
        <f>VLOOKUP(Tabla3[[#This Row],[Actividad]],Validación!AA:AB,2,0)</f>
        <v>2</v>
      </c>
      <c r="F306" s="76" t="s">
        <v>184</v>
      </c>
      <c r="G306" s="76">
        <f>VLOOKUP(H306,Validación!W:Y,3,0)</f>
        <v>3</v>
      </c>
      <c r="H306" s="76" t="s">
        <v>154</v>
      </c>
      <c r="I306" s="76">
        <f>VLOOKUP(J306,Validación!K:N,4,0)</f>
        <v>4</v>
      </c>
      <c r="J306" s="76" t="s">
        <v>163</v>
      </c>
      <c r="K306" s="76" t="s">
        <v>68</v>
      </c>
      <c r="L306" s="76" t="str">
        <f t="shared" si="9"/>
        <v>N</v>
      </c>
    </row>
    <row r="307" spans="1:12" x14ac:dyDescent="0.25">
      <c r="A307" s="76" t="str">
        <f t="shared" si="8"/>
        <v>B234N</v>
      </c>
      <c r="B307" s="76" t="s">
        <v>43</v>
      </c>
      <c r="C307" s="76" t="str">
        <f>VLOOKUP(B307,Validación!G:I,3,0)</f>
        <v>B</v>
      </c>
      <c r="D307" s="122" t="s">
        <v>462</v>
      </c>
      <c r="E307" s="76">
        <f>VLOOKUP(Tabla3[[#This Row],[Actividad]],Validación!AA:AB,2,0)</f>
        <v>2</v>
      </c>
      <c r="F307" s="76" t="s">
        <v>184</v>
      </c>
      <c r="G307" s="76">
        <f>VLOOKUP(H307,Validación!W:Y,3,0)</f>
        <v>3</v>
      </c>
      <c r="H307" s="76" t="s">
        <v>154</v>
      </c>
      <c r="I307" s="76">
        <f>VLOOKUP(J307,Validación!K:N,4,0)</f>
        <v>4</v>
      </c>
      <c r="J307" s="76" t="s">
        <v>163</v>
      </c>
      <c r="K307" s="76" t="s">
        <v>68</v>
      </c>
      <c r="L307" s="76" t="str">
        <f t="shared" si="9"/>
        <v>N</v>
      </c>
    </row>
    <row r="308" spans="1:12" x14ac:dyDescent="0.25">
      <c r="A308" s="76" t="str">
        <f t="shared" si="8"/>
        <v>A234N</v>
      </c>
      <c r="B308" s="76" t="s">
        <v>42</v>
      </c>
      <c r="C308" s="76" t="str">
        <f>VLOOKUP(B308,Validación!G:I,3,0)</f>
        <v>A</v>
      </c>
      <c r="D308" s="122" t="s">
        <v>463</v>
      </c>
      <c r="E308" s="76">
        <f>VLOOKUP(Tabla3[[#This Row],[Actividad]],Validación!AA:AB,2,0)</f>
        <v>2</v>
      </c>
      <c r="F308" s="76" t="s">
        <v>184</v>
      </c>
      <c r="G308" s="76">
        <f>VLOOKUP(H308,Validación!W:Y,3,0)</f>
        <v>3</v>
      </c>
      <c r="H308" s="76" t="s">
        <v>154</v>
      </c>
      <c r="I308" s="76">
        <f>VLOOKUP(J308,Validación!K:N,4,0)</f>
        <v>4</v>
      </c>
      <c r="J308" s="76" t="s">
        <v>163</v>
      </c>
      <c r="K308" s="76" t="s">
        <v>68</v>
      </c>
      <c r="L308" s="76" t="str">
        <f t="shared" si="9"/>
        <v>N</v>
      </c>
    </row>
    <row r="309" spans="1:12" x14ac:dyDescent="0.25">
      <c r="A309" s="76" t="str">
        <f t="shared" si="8"/>
        <v>X434N</v>
      </c>
      <c r="B309" s="76" t="s">
        <v>133</v>
      </c>
      <c r="C309" s="76" t="str">
        <f>VLOOKUP(B309,Validación!G:I,3,0)</f>
        <v>X</v>
      </c>
      <c r="D309" s="122">
        <v>122201</v>
      </c>
      <c r="E309" s="76">
        <f>VLOOKUP(Tabla3[[#This Row],[Actividad]],Validación!AA:AB,2,0)</f>
        <v>4</v>
      </c>
      <c r="F309" s="76" t="s">
        <v>186</v>
      </c>
      <c r="G309" s="76">
        <f>VLOOKUP(H309,Validación!W:Y,3,0)</f>
        <v>3</v>
      </c>
      <c r="H309" s="76" t="s">
        <v>154</v>
      </c>
      <c r="I309" s="76">
        <f>VLOOKUP(J309,Validación!K:N,4,0)</f>
        <v>4</v>
      </c>
      <c r="J309" s="76" t="s">
        <v>163</v>
      </c>
      <c r="K309" s="76" t="s">
        <v>68</v>
      </c>
      <c r="L309" s="76" t="str">
        <f t="shared" si="9"/>
        <v>N</v>
      </c>
    </row>
    <row r="310" spans="1:12" x14ac:dyDescent="0.25">
      <c r="A310" s="76" t="str">
        <f t="shared" si="8"/>
        <v>C434N</v>
      </c>
      <c r="B310" s="76" t="s">
        <v>44</v>
      </c>
      <c r="C310" s="76" t="str">
        <f>VLOOKUP(B310,Validación!G:I,3,0)</f>
        <v>C</v>
      </c>
      <c r="D310" s="122" t="s">
        <v>289</v>
      </c>
      <c r="E310" s="76">
        <f>VLOOKUP(Tabla3[[#This Row],[Actividad]],Validación!AA:AB,2,0)</f>
        <v>4</v>
      </c>
      <c r="F310" s="76" t="s">
        <v>186</v>
      </c>
      <c r="G310" s="76">
        <f>VLOOKUP(H310,Validación!W:Y,3,0)</f>
        <v>3</v>
      </c>
      <c r="H310" s="76" t="s">
        <v>154</v>
      </c>
      <c r="I310" s="76">
        <f>VLOOKUP(J310,Validación!K:N,4,0)</f>
        <v>4</v>
      </c>
      <c r="J310" s="76" t="s">
        <v>163</v>
      </c>
      <c r="K310" s="76" t="s">
        <v>68</v>
      </c>
      <c r="L310" s="76" t="str">
        <f t="shared" si="9"/>
        <v>N</v>
      </c>
    </row>
    <row r="311" spans="1:12" x14ac:dyDescent="0.25">
      <c r="A311" s="76" t="str">
        <f t="shared" si="8"/>
        <v>T434N</v>
      </c>
      <c r="B311" s="76" t="s">
        <v>52</v>
      </c>
      <c r="C311" s="76" t="str">
        <f>VLOOKUP(B311,Validación!G:I,3,0)</f>
        <v>T</v>
      </c>
      <c r="D311" s="122">
        <v>122202</v>
      </c>
      <c r="E311" s="76">
        <f>VLOOKUP(Tabla3[[#This Row],[Actividad]],Validación!AA:AB,2,0)</f>
        <v>4</v>
      </c>
      <c r="F311" s="76" t="s">
        <v>186</v>
      </c>
      <c r="G311" s="76">
        <f>VLOOKUP(H311,Validación!W:Y,3,0)</f>
        <v>3</v>
      </c>
      <c r="H311" s="76" t="s">
        <v>154</v>
      </c>
      <c r="I311" s="76">
        <f>VLOOKUP(J311,Validación!K:N,4,0)</f>
        <v>4</v>
      </c>
      <c r="J311" s="76" t="s">
        <v>163</v>
      </c>
      <c r="K311" s="76" t="s">
        <v>68</v>
      </c>
      <c r="L311" s="76" t="str">
        <f t="shared" si="9"/>
        <v>N</v>
      </c>
    </row>
    <row r="312" spans="1:12" x14ac:dyDescent="0.25">
      <c r="A312" s="76" t="str">
        <f t="shared" si="8"/>
        <v>EE434N</v>
      </c>
      <c r="B312" s="76" t="s">
        <v>33</v>
      </c>
      <c r="C312" s="76" t="str">
        <f>VLOOKUP(B312,Validación!G:I,3,0)</f>
        <v>EE</v>
      </c>
      <c r="D312" s="122" t="s">
        <v>290</v>
      </c>
      <c r="E312" s="76">
        <f>VLOOKUP(Tabla3[[#This Row],[Actividad]],Validación!AA:AB,2,0)</f>
        <v>4</v>
      </c>
      <c r="F312" s="76" t="s">
        <v>186</v>
      </c>
      <c r="G312" s="76">
        <f>VLOOKUP(H312,Validación!W:Y,3,0)</f>
        <v>3</v>
      </c>
      <c r="H312" s="76" t="s">
        <v>154</v>
      </c>
      <c r="I312" s="76">
        <f>VLOOKUP(J312,Validación!K:N,4,0)</f>
        <v>4</v>
      </c>
      <c r="J312" s="76" t="s">
        <v>163</v>
      </c>
      <c r="K312" s="76" t="s">
        <v>68</v>
      </c>
      <c r="L312" s="76" t="str">
        <f t="shared" si="9"/>
        <v>N</v>
      </c>
    </row>
    <row r="313" spans="1:12" x14ac:dyDescent="0.25">
      <c r="A313" s="76" t="str">
        <f t="shared" si="8"/>
        <v>E434N</v>
      </c>
      <c r="B313" s="76" t="s">
        <v>45</v>
      </c>
      <c r="C313" s="76" t="str">
        <f>VLOOKUP(B313,Validación!G:I,3,0)</f>
        <v>E</v>
      </c>
      <c r="D313" s="122" t="s">
        <v>180</v>
      </c>
      <c r="E313" s="76">
        <f>VLOOKUP(Tabla3[[#This Row],[Actividad]],Validación!AA:AB,2,0)</f>
        <v>4</v>
      </c>
      <c r="F313" s="76" t="s">
        <v>186</v>
      </c>
      <c r="G313" s="76">
        <f>VLOOKUP(H313,Validación!W:Y,3,0)</f>
        <v>3</v>
      </c>
      <c r="H313" s="76" t="s">
        <v>154</v>
      </c>
      <c r="I313" s="76">
        <f>VLOOKUP(J313,Validación!K:N,4,0)</f>
        <v>4</v>
      </c>
      <c r="J313" s="76" t="s">
        <v>163</v>
      </c>
      <c r="K313" s="76" t="s">
        <v>68</v>
      </c>
      <c r="L313" s="76" t="str">
        <f t="shared" si="9"/>
        <v>N</v>
      </c>
    </row>
    <row r="314" spans="1:12" x14ac:dyDescent="0.25">
      <c r="A314" s="76" t="str">
        <f t="shared" si="8"/>
        <v>J434N</v>
      </c>
      <c r="B314" s="76" t="s">
        <v>30</v>
      </c>
      <c r="C314" s="76" t="str">
        <f>VLOOKUP(B314,Validación!G:I,3,0)</f>
        <v>J</v>
      </c>
      <c r="D314" s="122" t="s">
        <v>292</v>
      </c>
      <c r="E314" s="76">
        <f>VLOOKUP(Tabla3[[#This Row],[Actividad]],Validación!AA:AB,2,0)</f>
        <v>4</v>
      </c>
      <c r="F314" s="76" t="s">
        <v>186</v>
      </c>
      <c r="G314" s="76">
        <f>VLOOKUP(H314,Validación!W:Y,3,0)</f>
        <v>3</v>
      </c>
      <c r="H314" s="76" t="s">
        <v>154</v>
      </c>
      <c r="I314" s="76">
        <f>VLOOKUP(J314,Validación!K:N,4,0)</f>
        <v>4</v>
      </c>
      <c r="J314" s="76" t="s">
        <v>163</v>
      </c>
      <c r="K314" s="76" t="s">
        <v>68</v>
      </c>
      <c r="L314" s="76" t="str">
        <f t="shared" si="9"/>
        <v>N</v>
      </c>
    </row>
    <row r="315" spans="1:12" x14ac:dyDescent="0.25">
      <c r="A315" s="76" t="str">
        <f t="shared" si="8"/>
        <v>H434N</v>
      </c>
      <c r="B315" s="76" t="s">
        <v>46</v>
      </c>
      <c r="C315" s="76" t="str">
        <f>VLOOKUP(B315,Validación!G:I,3,0)</f>
        <v>H</v>
      </c>
      <c r="D315" s="122" t="s">
        <v>115</v>
      </c>
      <c r="E315" s="76">
        <f>VLOOKUP(Tabla3[[#This Row],[Actividad]],Validación!AA:AB,2,0)</f>
        <v>4</v>
      </c>
      <c r="F315" s="76" t="s">
        <v>186</v>
      </c>
      <c r="G315" s="76">
        <f>VLOOKUP(H315,Validación!W:Y,3,0)</f>
        <v>3</v>
      </c>
      <c r="H315" s="76" t="s">
        <v>154</v>
      </c>
      <c r="I315" s="76">
        <f>VLOOKUP(J315,Validación!K:N,4,0)</f>
        <v>4</v>
      </c>
      <c r="J315" s="76" t="s">
        <v>163</v>
      </c>
      <c r="K315" s="76" t="s">
        <v>68</v>
      </c>
      <c r="L315" s="76" t="str">
        <f t="shared" si="9"/>
        <v>N</v>
      </c>
    </row>
    <row r="316" spans="1:12" x14ac:dyDescent="0.25">
      <c r="A316" s="76" t="str">
        <f t="shared" si="8"/>
        <v>Q434N</v>
      </c>
      <c r="B316" s="76" t="s">
        <v>130</v>
      </c>
      <c r="C316" s="76" t="str">
        <f>VLOOKUP(B316,Validación!G:I,3,0)</f>
        <v>Q</v>
      </c>
      <c r="D316" s="122" t="s">
        <v>293</v>
      </c>
      <c r="E316" s="76">
        <f>VLOOKUP(Tabla3[[#This Row],[Actividad]],Validación!AA:AB,2,0)</f>
        <v>4</v>
      </c>
      <c r="F316" s="76" t="s">
        <v>186</v>
      </c>
      <c r="G316" s="76">
        <f>VLOOKUP(H316,Validación!W:Y,3,0)</f>
        <v>3</v>
      </c>
      <c r="H316" s="76" t="s">
        <v>154</v>
      </c>
      <c r="I316" s="76">
        <f>VLOOKUP(J316,Validación!K:N,4,0)</f>
        <v>4</v>
      </c>
      <c r="J316" s="76" t="s">
        <v>163</v>
      </c>
      <c r="K316" s="76" t="s">
        <v>68</v>
      </c>
      <c r="L316" s="76" t="str">
        <f t="shared" si="9"/>
        <v>N</v>
      </c>
    </row>
    <row r="317" spans="1:12" x14ac:dyDescent="0.25">
      <c r="A317" s="76" t="str">
        <f t="shared" si="8"/>
        <v>P434N</v>
      </c>
      <c r="B317" s="76" t="s">
        <v>50</v>
      </c>
      <c r="C317" s="76" t="str">
        <f>VLOOKUP(B317,Validación!G:I,3,0)</f>
        <v>P</v>
      </c>
      <c r="D317" s="122" t="s">
        <v>295</v>
      </c>
      <c r="E317" s="76">
        <f>VLOOKUP(Tabla3[[#This Row],[Actividad]],Validación!AA:AB,2,0)</f>
        <v>4</v>
      </c>
      <c r="F317" s="76" t="s">
        <v>186</v>
      </c>
      <c r="G317" s="76">
        <f>VLOOKUP(H317,Validación!W:Y,3,0)</f>
        <v>3</v>
      </c>
      <c r="H317" s="76" t="s">
        <v>154</v>
      </c>
      <c r="I317" s="76">
        <f>VLOOKUP(J317,Validación!K:N,4,0)</f>
        <v>4</v>
      </c>
      <c r="J317" s="76" t="s">
        <v>163</v>
      </c>
      <c r="K317" s="76" t="s">
        <v>68</v>
      </c>
      <c r="L317" s="76" t="str">
        <f t="shared" si="9"/>
        <v>N</v>
      </c>
    </row>
    <row r="318" spans="1:12" x14ac:dyDescent="0.25">
      <c r="A318" s="76" t="str">
        <f t="shared" si="8"/>
        <v>K434N</v>
      </c>
      <c r="B318" s="76" t="s">
        <v>31</v>
      </c>
      <c r="C318" s="76" t="str">
        <f>VLOOKUP(B318,Validación!G:I,3,0)</f>
        <v>K</v>
      </c>
      <c r="D318" s="122" t="s">
        <v>297</v>
      </c>
      <c r="E318" s="76">
        <f>VLOOKUP(Tabla3[[#This Row],[Actividad]],Validación!AA:AB,2,0)</f>
        <v>4</v>
      </c>
      <c r="F318" s="76" t="s">
        <v>186</v>
      </c>
      <c r="G318" s="76">
        <f>VLOOKUP(H318,Validación!W:Y,3,0)</f>
        <v>3</v>
      </c>
      <c r="H318" s="76" t="s">
        <v>154</v>
      </c>
      <c r="I318" s="76">
        <f>VLOOKUP(J318,Validación!K:N,4,0)</f>
        <v>4</v>
      </c>
      <c r="J318" s="76" t="s">
        <v>163</v>
      </c>
      <c r="K318" s="76" t="s">
        <v>68</v>
      </c>
      <c r="L318" s="76" t="str">
        <f t="shared" si="9"/>
        <v>N</v>
      </c>
    </row>
    <row r="319" spans="1:12" x14ac:dyDescent="0.25">
      <c r="A319" s="76" t="str">
        <f t="shared" si="8"/>
        <v>N434N</v>
      </c>
      <c r="B319" s="76" t="s">
        <v>49</v>
      </c>
      <c r="C319" s="76" t="str">
        <f>VLOOKUP(B319,Validación!G:I,3,0)</f>
        <v>N</v>
      </c>
      <c r="D319" s="122" t="s">
        <v>298</v>
      </c>
      <c r="E319" s="76">
        <f>VLOOKUP(Tabla3[[#This Row],[Actividad]],Validación!AA:AB,2,0)</f>
        <v>4</v>
      </c>
      <c r="F319" s="76" t="s">
        <v>186</v>
      </c>
      <c r="G319" s="76">
        <f>VLOOKUP(H319,Validación!W:Y,3,0)</f>
        <v>3</v>
      </c>
      <c r="H319" s="76" t="s">
        <v>154</v>
      </c>
      <c r="I319" s="76">
        <f>VLOOKUP(J319,Validación!K:N,4,0)</f>
        <v>4</v>
      </c>
      <c r="J319" s="76" t="s">
        <v>163</v>
      </c>
      <c r="K319" s="76" t="s">
        <v>68</v>
      </c>
      <c r="L319" s="76" t="str">
        <f t="shared" si="9"/>
        <v>N</v>
      </c>
    </row>
    <row r="320" spans="1:12" x14ac:dyDescent="0.25">
      <c r="A320" s="76" t="str">
        <f t="shared" si="8"/>
        <v>AA434N</v>
      </c>
      <c r="B320" s="76" t="s">
        <v>54</v>
      </c>
      <c r="C320" s="76" t="str">
        <f>VLOOKUP(B320,Validación!G:I,3,0)</f>
        <v>AA</v>
      </c>
      <c r="D320" s="122" t="s">
        <v>118</v>
      </c>
      <c r="E320" s="76">
        <f>VLOOKUP(Tabla3[[#This Row],[Actividad]],Validación!AA:AB,2,0)</f>
        <v>4</v>
      </c>
      <c r="F320" s="76" t="s">
        <v>186</v>
      </c>
      <c r="G320" s="76">
        <f>VLOOKUP(H320,Validación!W:Y,3,0)</f>
        <v>3</v>
      </c>
      <c r="H320" s="76" t="s">
        <v>154</v>
      </c>
      <c r="I320" s="76">
        <f>VLOOKUP(J320,Validación!K:N,4,0)</f>
        <v>4</v>
      </c>
      <c r="J320" s="76" t="s">
        <v>163</v>
      </c>
      <c r="K320" s="76" t="s">
        <v>68</v>
      </c>
      <c r="L320" s="76" t="str">
        <f t="shared" si="9"/>
        <v>N</v>
      </c>
    </row>
    <row r="321" spans="1:12" x14ac:dyDescent="0.25">
      <c r="A321" s="76" t="str">
        <f t="shared" si="8"/>
        <v>G434N</v>
      </c>
      <c r="B321" s="76" t="s">
        <v>427</v>
      </c>
      <c r="C321" s="76" t="str">
        <f>VLOOKUP(B321,Validación!G:I,3,0)</f>
        <v>G</v>
      </c>
      <c r="D321" s="122" t="s">
        <v>299</v>
      </c>
      <c r="E321" s="76">
        <f>VLOOKUP(Tabla3[[#This Row],[Actividad]],Validación!AA:AB,2,0)</f>
        <v>4</v>
      </c>
      <c r="F321" s="76" t="s">
        <v>186</v>
      </c>
      <c r="G321" s="76">
        <f>VLOOKUP(H321,Validación!W:Y,3,0)</f>
        <v>3</v>
      </c>
      <c r="H321" s="76" t="s">
        <v>154</v>
      </c>
      <c r="I321" s="76">
        <f>VLOOKUP(J321,Validación!K:N,4,0)</f>
        <v>4</v>
      </c>
      <c r="J321" s="76" t="s">
        <v>163</v>
      </c>
      <c r="K321" s="76" t="s">
        <v>68</v>
      </c>
      <c r="L321" s="76" t="str">
        <f t="shared" si="9"/>
        <v>N</v>
      </c>
    </row>
    <row r="322" spans="1:12" x14ac:dyDescent="0.25">
      <c r="A322" s="76" t="str">
        <f t="shared" ref="A322:A385" si="10">CONCATENATE(C322,E322,G322,I322,L322,)</f>
        <v>D434N</v>
      </c>
      <c r="B322" s="76" t="s">
        <v>203</v>
      </c>
      <c r="C322" s="76" t="str">
        <f>VLOOKUP(B322,Validación!G:I,3,0)</f>
        <v>D</v>
      </c>
      <c r="D322" s="122">
        <v>122327</v>
      </c>
      <c r="E322" s="76">
        <f>VLOOKUP(Tabla3[[#This Row],[Actividad]],Validación!AA:AB,2,0)</f>
        <v>4</v>
      </c>
      <c r="F322" s="76" t="s">
        <v>186</v>
      </c>
      <c r="G322" s="76">
        <f>VLOOKUP(H322,Validación!W:Y,3,0)</f>
        <v>3</v>
      </c>
      <c r="H322" s="76" t="s">
        <v>154</v>
      </c>
      <c r="I322" s="76">
        <f>VLOOKUP(J322,Validación!K:N,4,0)</f>
        <v>4</v>
      </c>
      <c r="J322" s="76" t="s">
        <v>163</v>
      </c>
      <c r="K322" s="76" t="s">
        <v>68</v>
      </c>
      <c r="L322" s="76" t="str">
        <f t="shared" ref="L322:L385" si="11">VLOOKUP(K322,O:P,2,0)</f>
        <v>N</v>
      </c>
    </row>
    <row r="323" spans="1:12" x14ac:dyDescent="0.25">
      <c r="A323" s="76" t="str">
        <f t="shared" si="10"/>
        <v>F434N</v>
      </c>
      <c r="B323" s="76" t="s">
        <v>426</v>
      </c>
      <c r="C323" s="76" t="str">
        <f>VLOOKUP(B323,Validación!G:I,3,0)</f>
        <v>F</v>
      </c>
      <c r="D323" s="122" t="s">
        <v>456</v>
      </c>
      <c r="E323" s="76">
        <f>VLOOKUP(Tabla3[[#This Row],[Actividad]],Validación!AA:AB,2,0)</f>
        <v>4</v>
      </c>
      <c r="F323" s="76" t="s">
        <v>186</v>
      </c>
      <c r="G323" s="76">
        <f>VLOOKUP(H323,Validación!W:Y,3,0)</f>
        <v>3</v>
      </c>
      <c r="H323" s="76" t="s">
        <v>154</v>
      </c>
      <c r="I323" s="76">
        <f>VLOOKUP(J323,Validación!K:N,4,0)</f>
        <v>4</v>
      </c>
      <c r="J323" s="76" t="s">
        <v>163</v>
      </c>
      <c r="K323" s="76" t="s">
        <v>68</v>
      </c>
      <c r="L323" s="76" t="str">
        <f t="shared" si="11"/>
        <v>N</v>
      </c>
    </row>
    <row r="324" spans="1:12" x14ac:dyDescent="0.25">
      <c r="A324" s="76" t="str">
        <f t="shared" si="10"/>
        <v>FF434N</v>
      </c>
      <c r="B324" s="76" t="s">
        <v>41</v>
      </c>
      <c r="C324" s="76" t="str">
        <f>VLOOKUP(B324,Validación!G:I,3,0)</f>
        <v>FF</v>
      </c>
      <c r="D324" s="122" t="s">
        <v>301</v>
      </c>
      <c r="E324" s="76">
        <f>VLOOKUP(Tabla3[[#This Row],[Actividad]],Validación!AA:AB,2,0)</f>
        <v>4</v>
      </c>
      <c r="F324" s="76" t="s">
        <v>186</v>
      </c>
      <c r="G324" s="76">
        <f>VLOOKUP(H324,Validación!W:Y,3,0)</f>
        <v>3</v>
      </c>
      <c r="H324" s="76" t="s">
        <v>154</v>
      </c>
      <c r="I324" s="76">
        <f>VLOOKUP(J324,Validación!K:N,4,0)</f>
        <v>4</v>
      </c>
      <c r="J324" s="76" t="s">
        <v>163</v>
      </c>
      <c r="K324" s="76" t="s">
        <v>68</v>
      </c>
      <c r="L324" s="76" t="str">
        <f t="shared" si="11"/>
        <v>N</v>
      </c>
    </row>
    <row r="325" spans="1:12" x14ac:dyDescent="0.25">
      <c r="A325" s="76" t="str">
        <f t="shared" si="10"/>
        <v>BB434N</v>
      </c>
      <c r="B325" s="76" t="s">
        <v>32</v>
      </c>
      <c r="C325" s="76" t="str">
        <f>VLOOKUP(B325,Validación!G:I,3,0)</f>
        <v>BB</v>
      </c>
      <c r="D325" s="122" t="s">
        <v>457</v>
      </c>
      <c r="E325" s="76">
        <f>VLOOKUP(Tabla3[[#This Row],[Actividad]],Validación!AA:AB,2,0)</f>
        <v>4</v>
      </c>
      <c r="F325" s="76" t="s">
        <v>186</v>
      </c>
      <c r="G325" s="76">
        <f>VLOOKUP(H325,Validación!W:Y,3,0)</f>
        <v>3</v>
      </c>
      <c r="H325" s="76" t="s">
        <v>154</v>
      </c>
      <c r="I325" s="76">
        <f>VLOOKUP(J325,Validación!K:N,4,0)</f>
        <v>4</v>
      </c>
      <c r="J325" s="76" t="s">
        <v>163</v>
      </c>
      <c r="K325" s="76" t="s">
        <v>68</v>
      </c>
      <c r="L325" s="76" t="str">
        <f t="shared" si="11"/>
        <v>N</v>
      </c>
    </row>
    <row r="326" spans="1:12" x14ac:dyDescent="0.25">
      <c r="A326" s="76" t="str">
        <f t="shared" si="10"/>
        <v>W434N</v>
      </c>
      <c r="B326" s="76" t="s">
        <v>132</v>
      </c>
      <c r="C326" s="76" t="str">
        <f>VLOOKUP(B326,Validación!G:I,3,0)</f>
        <v>W</v>
      </c>
      <c r="D326" s="122" t="s">
        <v>302</v>
      </c>
      <c r="E326" s="76">
        <f>VLOOKUP(Tabla3[[#This Row],[Actividad]],Validación!AA:AB,2,0)</f>
        <v>4</v>
      </c>
      <c r="F326" s="76" t="s">
        <v>186</v>
      </c>
      <c r="G326" s="76">
        <f>VLOOKUP(H326,Validación!W:Y,3,0)</f>
        <v>3</v>
      </c>
      <c r="H326" s="76" t="s">
        <v>154</v>
      </c>
      <c r="I326" s="76">
        <f>VLOOKUP(J326,Validación!K:N,4,0)</f>
        <v>4</v>
      </c>
      <c r="J326" s="76" t="s">
        <v>163</v>
      </c>
      <c r="K326" s="76" t="s">
        <v>68</v>
      </c>
      <c r="L326" s="76" t="str">
        <f t="shared" si="11"/>
        <v>N</v>
      </c>
    </row>
    <row r="327" spans="1:12" x14ac:dyDescent="0.25">
      <c r="A327" s="76" t="str">
        <f t="shared" si="10"/>
        <v>CC434N</v>
      </c>
      <c r="B327" s="76" t="s">
        <v>55</v>
      </c>
      <c r="C327" s="76" t="str">
        <f>VLOOKUP(B327,Validación!G:I,3,0)</f>
        <v>CC</v>
      </c>
      <c r="D327" s="122" t="s">
        <v>303</v>
      </c>
      <c r="E327" s="76">
        <f>VLOOKUP(Tabla3[[#This Row],[Actividad]],Validación!AA:AB,2,0)</f>
        <v>4</v>
      </c>
      <c r="F327" s="76" t="s">
        <v>186</v>
      </c>
      <c r="G327" s="76">
        <f>VLOOKUP(H327,Validación!W:Y,3,0)</f>
        <v>3</v>
      </c>
      <c r="H327" s="76" t="s">
        <v>154</v>
      </c>
      <c r="I327" s="76">
        <f>VLOOKUP(J327,Validación!K:N,4,0)</f>
        <v>4</v>
      </c>
      <c r="J327" s="76" t="s">
        <v>163</v>
      </c>
      <c r="K327" s="76" t="s">
        <v>68</v>
      </c>
      <c r="L327" s="76" t="str">
        <f t="shared" si="11"/>
        <v>N</v>
      </c>
    </row>
    <row r="328" spans="1:12" x14ac:dyDescent="0.25">
      <c r="A328" s="76" t="str">
        <f t="shared" si="10"/>
        <v>U434N</v>
      </c>
      <c r="B328" s="76" t="s">
        <v>425</v>
      </c>
      <c r="C328" s="76" t="str">
        <f>VLOOKUP(B328,Validación!G:I,3,0)</f>
        <v>U</v>
      </c>
      <c r="D328" s="122" t="s">
        <v>458</v>
      </c>
      <c r="E328" s="76">
        <f>VLOOKUP(Tabla3[[#This Row],[Actividad]],Validación!AA:AB,2,0)</f>
        <v>4</v>
      </c>
      <c r="F328" s="76" t="s">
        <v>186</v>
      </c>
      <c r="G328" s="76">
        <f>VLOOKUP(H328,Validación!W:Y,3,0)</f>
        <v>3</v>
      </c>
      <c r="H328" s="76" t="s">
        <v>154</v>
      </c>
      <c r="I328" s="76">
        <f>VLOOKUP(J328,Validación!K:N,4,0)</f>
        <v>4</v>
      </c>
      <c r="J328" s="76" t="s">
        <v>163</v>
      </c>
      <c r="K328" s="76" t="s">
        <v>68</v>
      </c>
      <c r="L328" s="76" t="str">
        <f t="shared" si="11"/>
        <v>N</v>
      </c>
    </row>
    <row r="329" spans="1:12" x14ac:dyDescent="0.25">
      <c r="A329" s="76" t="str">
        <f t="shared" si="10"/>
        <v>I434N</v>
      </c>
      <c r="B329" s="76" t="s">
        <v>47</v>
      </c>
      <c r="C329" s="76" t="str">
        <f>VLOOKUP(B329,Validación!G:I,3,0)</f>
        <v>I</v>
      </c>
      <c r="D329" s="122" t="s">
        <v>459</v>
      </c>
      <c r="E329" s="76">
        <f>VLOOKUP(Tabla3[[#This Row],[Actividad]],Validación!AA:AB,2,0)</f>
        <v>4</v>
      </c>
      <c r="F329" s="76" t="s">
        <v>186</v>
      </c>
      <c r="G329" s="76">
        <f>VLOOKUP(H329,Validación!W:Y,3,0)</f>
        <v>3</v>
      </c>
      <c r="H329" s="76" t="s">
        <v>154</v>
      </c>
      <c r="I329" s="76">
        <f>VLOOKUP(J329,Validación!K:N,4,0)</f>
        <v>4</v>
      </c>
      <c r="J329" s="76" t="s">
        <v>163</v>
      </c>
      <c r="K329" s="76" t="s">
        <v>68</v>
      </c>
      <c r="L329" s="76" t="str">
        <f t="shared" si="11"/>
        <v>N</v>
      </c>
    </row>
    <row r="330" spans="1:12" x14ac:dyDescent="0.25">
      <c r="A330" s="76" t="str">
        <f t="shared" si="10"/>
        <v>Y434N</v>
      </c>
      <c r="B330" s="76" t="s">
        <v>134</v>
      </c>
      <c r="C330" s="76" t="str">
        <f>VLOOKUP(B330,Validación!G:I,3,0)</f>
        <v>Y</v>
      </c>
      <c r="D330" s="122" t="s">
        <v>306</v>
      </c>
      <c r="E330" s="76">
        <f>VLOOKUP(Tabla3[[#This Row],[Actividad]],Validación!AA:AB,2,0)</f>
        <v>4</v>
      </c>
      <c r="F330" s="76" t="s">
        <v>186</v>
      </c>
      <c r="G330" s="76">
        <f>VLOOKUP(H330,Validación!W:Y,3,0)</f>
        <v>3</v>
      </c>
      <c r="H330" s="76" t="s">
        <v>154</v>
      </c>
      <c r="I330" s="76">
        <f>VLOOKUP(J330,Validación!K:N,4,0)</f>
        <v>4</v>
      </c>
      <c r="J330" s="76" t="s">
        <v>163</v>
      </c>
      <c r="K330" s="76" t="s">
        <v>68</v>
      </c>
      <c r="L330" s="76" t="str">
        <f t="shared" si="11"/>
        <v>N</v>
      </c>
    </row>
    <row r="331" spans="1:12" x14ac:dyDescent="0.25">
      <c r="A331" s="76" t="str">
        <f t="shared" si="10"/>
        <v>R434N</v>
      </c>
      <c r="B331" s="76" t="s">
        <v>51</v>
      </c>
      <c r="C331" s="76" t="str">
        <f>VLOOKUP(B331,Validación!G:I,3,0)</f>
        <v>R</v>
      </c>
      <c r="D331" s="122">
        <v>109</v>
      </c>
      <c r="E331" s="76">
        <f>VLOOKUP(Tabla3[[#This Row],[Actividad]],Validación!AA:AB,2,0)</f>
        <v>4</v>
      </c>
      <c r="F331" s="76" t="s">
        <v>186</v>
      </c>
      <c r="G331" s="76">
        <f>VLOOKUP(H331,Validación!W:Y,3,0)</f>
        <v>3</v>
      </c>
      <c r="H331" s="76" t="s">
        <v>154</v>
      </c>
      <c r="I331" s="76">
        <f>VLOOKUP(J331,Validación!K:N,4,0)</f>
        <v>4</v>
      </c>
      <c r="J331" s="76" t="s">
        <v>163</v>
      </c>
      <c r="K331" s="76" t="s">
        <v>68</v>
      </c>
      <c r="L331" s="76" t="str">
        <f t="shared" si="11"/>
        <v>N</v>
      </c>
    </row>
    <row r="332" spans="1:12" x14ac:dyDescent="0.25">
      <c r="A332" s="76" t="str">
        <f t="shared" si="10"/>
        <v>HH434N</v>
      </c>
      <c r="B332" s="76" t="s">
        <v>122</v>
      </c>
      <c r="C332" s="76" t="str">
        <f>VLOOKUP(B332,Validación!G:I,3,0)</f>
        <v>HH</v>
      </c>
      <c r="D332" s="122" t="s">
        <v>460</v>
      </c>
      <c r="E332" s="76">
        <f>VLOOKUP(Tabla3[[#This Row],[Actividad]],Validación!AA:AB,2,0)</f>
        <v>4</v>
      </c>
      <c r="F332" s="76" t="s">
        <v>186</v>
      </c>
      <c r="G332" s="76">
        <f>VLOOKUP(H332,Validación!W:Y,3,0)</f>
        <v>3</v>
      </c>
      <c r="H332" s="76" t="s">
        <v>154</v>
      </c>
      <c r="I332" s="76">
        <f>VLOOKUP(J332,Validación!K:N,4,0)</f>
        <v>4</v>
      </c>
      <c r="J332" s="76" t="s">
        <v>163</v>
      </c>
      <c r="K332" s="76" t="s">
        <v>68</v>
      </c>
      <c r="L332" s="76" t="str">
        <f t="shared" si="11"/>
        <v>N</v>
      </c>
    </row>
    <row r="333" spans="1:12" x14ac:dyDescent="0.25">
      <c r="A333" s="76" t="str">
        <f t="shared" si="10"/>
        <v>II434N</v>
      </c>
      <c r="B333" s="173" t="s">
        <v>423</v>
      </c>
      <c r="C333" s="76" t="str">
        <f>VLOOKUP(B333,Validación!G:I,3,0)</f>
        <v>II</v>
      </c>
      <c r="D333" s="122" t="s">
        <v>309</v>
      </c>
      <c r="E333" s="76">
        <f>VLOOKUP(Tabla3[[#This Row],[Actividad]],Validación!AA:AB,2,0)</f>
        <v>4</v>
      </c>
      <c r="F333" s="76" t="s">
        <v>186</v>
      </c>
      <c r="G333" s="76">
        <f>VLOOKUP(H333,Validación!W:Y,3,0)</f>
        <v>3</v>
      </c>
      <c r="H333" s="76" t="s">
        <v>154</v>
      </c>
      <c r="I333" s="76">
        <f>VLOOKUP(J333,Validación!K:N,4,0)</f>
        <v>4</v>
      </c>
      <c r="J333" s="76" t="s">
        <v>163</v>
      </c>
      <c r="K333" s="76" t="s">
        <v>68</v>
      </c>
      <c r="L333" s="76" t="str">
        <f t="shared" si="11"/>
        <v>N</v>
      </c>
    </row>
    <row r="334" spans="1:12" x14ac:dyDescent="0.25">
      <c r="A334" s="76" t="str">
        <f t="shared" si="10"/>
        <v>L434N</v>
      </c>
      <c r="B334" s="76" t="s">
        <v>48</v>
      </c>
      <c r="C334" s="76" t="str">
        <f>VLOOKUP(B334,Validación!G:I,3,0)</f>
        <v>L</v>
      </c>
      <c r="D334" s="122" t="s">
        <v>461</v>
      </c>
      <c r="E334" s="76">
        <f>VLOOKUP(Tabla3[[#This Row],[Actividad]],Validación!AA:AB,2,0)</f>
        <v>4</v>
      </c>
      <c r="F334" s="76" t="s">
        <v>186</v>
      </c>
      <c r="G334" s="76">
        <f>VLOOKUP(H334,Validación!W:Y,3,0)</f>
        <v>3</v>
      </c>
      <c r="H334" s="76" t="s">
        <v>154</v>
      </c>
      <c r="I334" s="76">
        <f>VLOOKUP(J334,Validación!K:N,4,0)</f>
        <v>4</v>
      </c>
      <c r="J334" s="76" t="s">
        <v>163</v>
      </c>
      <c r="K334" s="76" t="s">
        <v>68</v>
      </c>
      <c r="L334" s="76" t="str">
        <f t="shared" si="11"/>
        <v>N</v>
      </c>
    </row>
    <row r="335" spans="1:12" x14ac:dyDescent="0.25">
      <c r="A335" s="76" t="str">
        <f t="shared" si="10"/>
        <v>B434N</v>
      </c>
      <c r="B335" s="76" t="s">
        <v>43</v>
      </c>
      <c r="C335" s="76" t="str">
        <f>VLOOKUP(B335,Validación!G:I,3,0)</f>
        <v>B</v>
      </c>
      <c r="D335" s="122" t="s">
        <v>462</v>
      </c>
      <c r="E335" s="76">
        <f>VLOOKUP(Tabla3[[#This Row],[Actividad]],Validación!AA:AB,2,0)</f>
        <v>4</v>
      </c>
      <c r="F335" s="76" t="s">
        <v>186</v>
      </c>
      <c r="G335" s="76">
        <f>VLOOKUP(H335,Validación!W:Y,3,0)</f>
        <v>3</v>
      </c>
      <c r="H335" s="76" t="s">
        <v>154</v>
      </c>
      <c r="I335" s="76">
        <f>VLOOKUP(J335,Validación!K:N,4,0)</f>
        <v>4</v>
      </c>
      <c r="J335" s="76" t="s">
        <v>163</v>
      </c>
      <c r="K335" s="76" t="s">
        <v>68</v>
      </c>
      <c r="L335" s="76" t="str">
        <f t="shared" si="11"/>
        <v>N</v>
      </c>
    </row>
    <row r="336" spans="1:12" x14ac:dyDescent="0.25">
      <c r="A336" s="76" t="str">
        <f t="shared" si="10"/>
        <v>A434N</v>
      </c>
      <c r="B336" s="76" t="s">
        <v>42</v>
      </c>
      <c r="C336" s="76" t="str">
        <f>VLOOKUP(B336,Validación!G:I,3,0)</f>
        <v>A</v>
      </c>
      <c r="D336" s="122" t="s">
        <v>463</v>
      </c>
      <c r="E336" s="76">
        <f>VLOOKUP(Tabla3[[#This Row],[Actividad]],Validación!AA:AB,2,0)</f>
        <v>4</v>
      </c>
      <c r="F336" s="76" t="s">
        <v>186</v>
      </c>
      <c r="G336" s="76">
        <f>VLOOKUP(H336,Validación!W:Y,3,0)</f>
        <v>3</v>
      </c>
      <c r="H336" s="76" t="s">
        <v>154</v>
      </c>
      <c r="I336" s="76">
        <f>VLOOKUP(J336,Validación!K:N,4,0)</f>
        <v>4</v>
      </c>
      <c r="J336" s="76" t="s">
        <v>163</v>
      </c>
      <c r="K336" s="76" t="s">
        <v>68</v>
      </c>
      <c r="L336" s="76" t="str">
        <f t="shared" si="11"/>
        <v>N</v>
      </c>
    </row>
    <row r="337" spans="1:12" x14ac:dyDescent="0.25">
      <c r="A337" s="76" t="str">
        <f t="shared" si="10"/>
        <v>HH634N</v>
      </c>
      <c r="B337" s="76" t="s">
        <v>122</v>
      </c>
      <c r="C337" s="76" t="str">
        <f>VLOOKUP(B337,Validación!G:I,3,0)</f>
        <v>HH</v>
      </c>
      <c r="D337" s="122">
        <v>244</v>
      </c>
      <c r="E337" s="76">
        <f>VLOOKUP(Tabla3[[#This Row],[Actividad]],Validación!AA:AB,2,0)</f>
        <v>6</v>
      </c>
      <c r="F337" s="76" t="s">
        <v>188</v>
      </c>
      <c r="G337" s="76">
        <f>VLOOKUP(H337,Validación!W:Y,3,0)</f>
        <v>3</v>
      </c>
      <c r="H337" s="76" t="s">
        <v>154</v>
      </c>
      <c r="I337" s="76">
        <f>VLOOKUP(J337,Validación!K:N,4,0)</f>
        <v>4</v>
      </c>
      <c r="J337" s="76" t="s">
        <v>163</v>
      </c>
      <c r="K337" s="76" t="s">
        <v>68</v>
      </c>
      <c r="L337" s="76" t="str">
        <f t="shared" si="11"/>
        <v>N</v>
      </c>
    </row>
    <row r="338" spans="1:12" x14ac:dyDescent="0.25">
      <c r="A338" s="76" t="str">
        <f t="shared" si="10"/>
        <v>X734N</v>
      </c>
      <c r="B338" s="76" t="s">
        <v>133</v>
      </c>
      <c r="C338" s="76" t="str">
        <f>VLOOKUP(B338,Validación!G:I,3,0)</f>
        <v>X</v>
      </c>
      <c r="D338" s="122">
        <v>122201</v>
      </c>
      <c r="E338" s="76">
        <f>VLOOKUP(Tabla3[[#This Row],[Actividad]],Validación!AA:AB,2,0)</f>
        <v>7</v>
      </c>
      <c r="F338" s="76" t="s">
        <v>189</v>
      </c>
      <c r="G338" s="76">
        <f>VLOOKUP(H338,Validación!W:Y,3,0)</f>
        <v>3</v>
      </c>
      <c r="H338" s="76" t="s">
        <v>154</v>
      </c>
      <c r="I338" s="76">
        <f>VLOOKUP(J338,Validación!K:N,4,0)</f>
        <v>4</v>
      </c>
      <c r="J338" s="76" t="s">
        <v>163</v>
      </c>
      <c r="K338" s="76" t="s">
        <v>68</v>
      </c>
      <c r="L338" s="76" t="str">
        <f t="shared" si="11"/>
        <v>N</v>
      </c>
    </row>
    <row r="339" spans="1:12" x14ac:dyDescent="0.25">
      <c r="A339" s="76" t="str">
        <f t="shared" si="10"/>
        <v>C734N</v>
      </c>
      <c r="B339" s="76" t="s">
        <v>44</v>
      </c>
      <c r="C339" s="76" t="str">
        <f>VLOOKUP(B339,Validación!G:I,3,0)</f>
        <v>C</v>
      </c>
      <c r="D339" s="122" t="s">
        <v>289</v>
      </c>
      <c r="E339" s="76">
        <f>VLOOKUP(Tabla3[[#This Row],[Actividad]],Validación!AA:AB,2,0)</f>
        <v>7</v>
      </c>
      <c r="F339" s="76" t="s">
        <v>189</v>
      </c>
      <c r="G339" s="76">
        <f>VLOOKUP(H339,Validación!W:Y,3,0)</f>
        <v>3</v>
      </c>
      <c r="H339" s="76" t="s">
        <v>154</v>
      </c>
      <c r="I339" s="76">
        <f>VLOOKUP(J339,Validación!K:N,4,0)</f>
        <v>4</v>
      </c>
      <c r="J339" s="76" t="s">
        <v>163</v>
      </c>
      <c r="K339" s="76" t="s">
        <v>68</v>
      </c>
      <c r="L339" s="76" t="str">
        <f t="shared" si="11"/>
        <v>N</v>
      </c>
    </row>
    <row r="340" spans="1:12" x14ac:dyDescent="0.25">
      <c r="A340" s="76" t="str">
        <f t="shared" si="10"/>
        <v>T734N</v>
      </c>
      <c r="B340" s="76" t="s">
        <v>52</v>
      </c>
      <c r="C340" s="76" t="str">
        <f>VLOOKUP(B340,Validación!G:I,3,0)</f>
        <v>T</v>
      </c>
      <c r="D340" s="122">
        <v>122202</v>
      </c>
      <c r="E340" s="76">
        <f>VLOOKUP(Tabla3[[#This Row],[Actividad]],Validación!AA:AB,2,0)</f>
        <v>7</v>
      </c>
      <c r="F340" s="76" t="s">
        <v>189</v>
      </c>
      <c r="G340" s="76">
        <f>VLOOKUP(H340,Validación!W:Y,3,0)</f>
        <v>3</v>
      </c>
      <c r="H340" s="76" t="s">
        <v>154</v>
      </c>
      <c r="I340" s="76">
        <f>VLOOKUP(J340,Validación!K:N,4,0)</f>
        <v>4</v>
      </c>
      <c r="J340" s="76" t="s">
        <v>163</v>
      </c>
      <c r="K340" s="76" t="s">
        <v>68</v>
      </c>
      <c r="L340" s="76" t="str">
        <f t="shared" si="11"/>
        <v>N</v>
      </c>
    </row>
    <row r="341" spans="1:12" x14ac:dyDescent="0.25">
      <c r="A341" s="76" t="str">
        <f t="shared" si="10"/>
        <v>EE734N</v>
      </c>
      <c r="B341" s="76" t="s">
        <v>33</v>
      </c>
      <c r="C341" s="76" t="str">
        <f>VLOOKUP(B341,Validación!G:I,3,0)</f>
        <v>EE</v>
      </c>
      <c r="D341" s="122" t="s">
        <v>290</v>
      </c>
      <c r="E341" s="76">
        <f>VLOOKUP(Tabla3[[#This Row],[Actividad]],Validación!AA:AB,2,0)</f>
        <v>7</v>
      </c>
      <c r="F341" s="76" t="s">
        <v>189</v>
      </c>
      <c r="G341" s="76">
        <f>VLOOKUP(H341,Validación!W:Y,3,0)</f>
        <v>3</v>
      </c>
      <c r="H341" s="76" t="s">
        <v>154</v>
      </c>
      <c r="I341" s="76">
        <f>VLOOKUP(J341,Validación!K:N,4,0)</f>
        <v>4</v>
      </c>
      <c r="J341" s="76" t="s">
        <v>163</v>
      </c>
      <c r="K341" s="76" t="s">
        <v>68</v>
      </c>
      <c r="L341" s="76" t="str">
        <f t="shared" si="11"/>
        <v>N</v>
      </c>
    </row>
    <row r="342" spans="1:12" x14ac:dyDescent="0.25">
      <c r="A342" s="76" t="str">
        <f t="shared" si="10"/>
        <v>E734N</v>
      </c>
      <c r="B342" s="76" t="s">
        <v>45</v>
      </c>
      <c r="C342" s="76" t="str">
        <f>VLOOKUP(B342,Validación!G:I,3,0)</f>
        <v>E</v>
      </c>
      <c r="D342" s="122" t="s">
        <v>180</v>
      </c>
      <c r="E342" s="76">
        <f>VLOOKUP(Tabla3[[#This Row],[Actividad]],Validación!AA:AB,2,0)</f>
        <v>7</v>
      </c>
      <c r="F342" s="76" t="s">
        <v>189</v>
      </c>
      <c r="G342" s="76">
        <f>VLOOKUP(H342,Validación!W:Y,3,0)</f>
        <v>3</v>
      </c>
      <c r="H342" s="76" t="s">
        <v>154</v>
      </c>
      <c r="I342" s="76">
        <f>VLOOKUP(J342,Validación!K:N,4,0)</f>
        <v>4</v>
      </c>
      <c r="J342" s="76" t="s">
        <v>163</v>
      </c>
      <c r="K342" s="76" t="s">
        <v>68</v>
      </c>
      <c r="L342" s="76" t="str">
        <f t="shared" si="11"/>
        <v>N</v>
      </c>
    </row>
    <row r="343" spans="1:12" x14ac:dyDescent="0.25">
      <c r="A343" s="76" t="str">
        <f t="shared" si="10"/>
        <v>J734N</v>
      </c>
      <c r="B343" s="76" t="s">
        <v>30</v>
      </c>
      <c r="C343" s="76" t="str">
        <f>VLOOKUP(B343,Validación!G:I,3,0)</f>
        <v>J</v>
      </c>
      <c r="D343" s="122" t="s">
        <v>292</v>
      </c>
      <c r="E343" s="76">
        <f>VLOOKUP(Tabla3[[#This Row],[Actividad]],Validación!AA:AB,2,0)</f>
        <v>7</v>
      </c>
      <c r="F343" s="76" t="s">
        <v>189</v>
      </c>
      <c r="G343" s="76">
        <f>VLOOKUP(H343,Validación!W:Y,3,0)</f>
        <v>3</v>
      </c>
      <c r="H343" s="76" t="s">
        <v>154</v>
      </c>
      <c r="I343" s="76">
        <f>VLOOKUP(J343,Validación!K:N,4,0)</f>
        <v>4</v>
      </c>
      <c r="J343" s="76" t="s">
        <v>163</v>
      </c>
      <c r="K343" s="76" t="s">
        <v>68</v>
      </c>
      <c r="L343" s="76" t="str">
        <f t="shared" si="11"/>
        <v>N</v>
      </c>
    </row>
    <row r="344" spans="1:12" x14ac:dyDescent="0.25">
      <c r="A344" s="76" t="str">
        <f t="shared" si="10"/>
        <v>H734N</v>
      </c>
      <c r="B344" s="76" t="s">
        <v>46</v>
      </c>
      <c r="C344" s="76" t="str">
        <f>VLOOKUP(B344,Validación!G:I,3,0)</f>
        <v>H</v>
      </c>
      <c r="D344" s="122" t="s">
        <v>115</v>
      </c>
      <c r="E344" s="76">
        <f>VLOOKUP(Tabla3[[#This Row],[Actividad]],Validación!AA:AB,2,0)</f>
        <v>7</v>
      </c>
      <c r="F344" s="76" t="s">
        <v>189</v>
      </c>
      <c r="G344" s="76">
        <f>VLOOKUP(H344,Validación!W:Y,3,0)</f>
        <v>3</v>
      </c>
      <c r="H344" s="76" t="s">
        <v>154</v>
      </c>
      <c r="I344" s="76">
        <f>VLOOKUP(J344,Validación!K:N,4,0)</f>
        <v>4</v>
      </c>
      <c r="J344" s="76" t="s">
        <v>163</v>
      </c>
      <c r="K344" s="76" t="s">
        <v>68</v>
      </c>
      <c r="L344" s="76" t="str">
        <f t="shared" si="11"/>
        <v>N</v>
      </c>
    </row>
    <row r="345" spans="1:12" x14ac:dyDescent="0.25">
      <c r="A345" s="76" t="str">
        <f t="shared" si="10"/>
        <v>Q734N</v>
      </c>
      <c r="B345" s="76" t="s">
        <v>130</v>
      </c>
      <c r="C345" s="76" t="str">
        <f>VLOOKUP(B345,Validación!G:I,3,0)</f>
        <v>Q</v>
      </c>
      <c r="D345" s="122" t="s">
        <v>293</v>
      </c>
      <c r="E345" s="76">
        <f>VLOOKUP(Tabla3[[#This Row],[Actividad]],Validación!AA:AB,2,0)</f>
        <v>7</v>
      </c>
      <c r="F345" s="76" t="s">
        <v>189</v>
      </c>
      <c r="G345" s="76">
        <f>VLOOKUP(H345,Validación!W:Y,3,0)</f>
        <v>3</v>
      </c>
      <c r="H345" s="76" t="s">
        <v>154</v>
      </c>
      <c r="I345" s="76">
        <f>VLOOKUP(J345,Validación!K:N,4,0)</f>
        <v>4</v>
      </c>
      <c r="J345" s="76" t="s">
        <v>163</v>
      </c>
      <c r="K345" s="76" t="s">
        <v>68</v>
      </c>
      <c r="L345" s="76" t="str">
        <f t="shared" si="11"/>
        <v>N</v>
      </c>
    </row>
    <row r="346" spans="1:12" x14ac:dyDescent="0.25">
      <c r="A346" s="76" t="str">
        <f t="shared" si="10"/>
        <v>P734N</v>
      </c>
      <c r="B346" s="76" t="s">
        <v>50</v>
      </c>
      <c r="C346" s="76" t="str">
        <f>VLOOKUP(B346,Validación!G:I,3,0)</f>
        <v>P</v>
      </c>
      <c r="D346" s="122" t="s">
        <v>295</v>
      </c>
      <c r="E346" s="76">
        <f>VLOOKUP(Tabla3[[#This Row],[Actividad]],Validación!AA:AB,2,0)</f>
        <v>7</v>
      </c>
      <c r="F346" s="76" t="s">
        <v>189</v>
      </c>
      <c r="G346" s="76">
        <f>VLOOKUP(H346,Validación!W:Y,3,0)</f>
        <v>3</v>
      </c>
      <c r="H346" s="76" t="s">
        <v>154</v>
      </c>
      <c r="I346" s="76">
        <f>VLOOKUP(J346,Validación!K:N,4,0)</f>
        <v>4</v>
      </c>
      <c r="J346" s="76" t="s">
        <v>163</v>
      </c>
      <c r="K346" s="76" t="s">
        <v>68</v>
      </c>
      <c r="L346" s="76" t="str">
        <f t="shared" si="11"/>
        <v>N</v>
      </c>
    </row>
    <row r="347" spans="1:12" x14ac:dyDescent="0.25">
      <c r="A347" s="76" t="str">
        <f t="shared" si="10"/>
        <v>K734N</v>
      </c>
      <c r="B347" s="76" t="s">
        <v>31</v>
      </c>
      <c r="C347" s="76" t="str">
        <f>VLOOKUP(B347,Validación!G:I,3,0)</f>
        <v>K</v>
      </c>
      <c r="D347" s="122" t="s">
        <v>297</v>
      </c>
      <c r="E347" s="76">
        <f>VLOOKUP(Tabla3[[#This Row],[Actividad]],Validación!AA:AB,2,0)</f>
        <v>7</v>
      </c>
      <c r="F347" s="76" t="s">
        <v>189</v>
      </c>
      <c r="G347" s="76">
        <f>VLOOKUP(H347,Validación!W:Y,3,0)</f>
        <v>3</v>
      </c>
      <c r="H347" s="76" t="s">
        <v>154</v>
      </c>
      <c r="I347" s="76">
        <f>VLOOKUP(J347,Validación!K:N,4,0)</f>
        <v>4</v>
      </c>
      <c r="J347" s="76" t="s">
        <v>163</v>
      </c>
      <c r="K347" s="76" t="s">
        <v>68</v>
      </c>
      <c r="L347" s="76" t="str">
        <f t="shared" si="11"/>
        <v>N</v>
      </c>
    </row>
    <row r="348" spans="1:12" x14ac:dyDescent="0.25">
      <c r="A348" s="76" t="str">
        <f t="shared" si="10"/>
        <v>N734N</v>
      </c>
      <c r="B348" s="76" t="s">
        <v>49</v>
      </c>
      <c r="C348" s="76" t="str">
        <f>VLOOKUP(B348,Validación!G:I,3,0)</f>
        <v>N</v>
      </c>
      <c r="D348" s="122" t="s">
        <v>298</v>
      </c>
      <c r="E348" s="76">
        <f>VLOOKUP(Tabla3[[#This Row],[Actividad]],Validación!AA:AB,2,0)</f>
        <v>7</v>
      </c>
      <c r="F348" s="76" t="s">
        <v>189</v>
      </c>
      <c r="G348" s="76">
        <f>VLOOKUP(H348,Validación!W:Y,3,0)</f>
        <v>3</v>
      </c>
      <c r="H348" s="76" t="s">
        <v>154</v>
      </c>
      <c r="I348" s="76">
        <f>VLOOKUP(J348,Validación!K:N,4,0)</f>
        <v>4</v>
      </c>
      <c r="J348" s="76" t="s">
        <v>163</v>
      </c>
      <c r="K348" s="76" t="s">
        <v>68</v>
      </c>
      <c r="L348" s="76" t="str">
        <f t="shared" si="11"/>
        <v>N</v>
      </c>
    </row>
    <row r="349" spans="1:12" x14ac:dyDescent="0.25">
      <c r="A349" s="76" t="str">
        <f t="shared" si="10"/>
        <v>AA734N</v>
      </c>
      <c r="B349" s="76" t="s">
        <v>54</v>
      </c>
      <c r="C349" s="76" t="str">
        <f>VLOOKUP(B349,Validación!G:I,3,0)</f>
        <v>AA</v>
      </c>
      <c r="D349" s="122" t="s">
        <v>118</v>
      </c>
      <c r="E349" s="76">
        <f>VLOOKUP(Tabla3[[#This Row],[Actividad]],Validación!AA:AB,2,0)</f>
        <v>7</v>
      </c>
      <c r="F349" s="76" t="s">
        <v>189</v>
      </c>
      <c r="G349" s="76">
        <f>VLOOKUP(H349,Validación!W:Y,3,0)</f>
        <v>3</v>
      </c>
      <c r="H349" s="76" t="s">
        <v>154</v>
      </c>
      <c r="I349" s="76">
        <f>VLOOKUP(J349,Validación!K:N,4,0)</f>
        <v>4</v>
      </c>
      <c r="J349" s="76" t="s">
        <v>163</v>
      </c>
      <c r="K349" s="76" t="s">
        <v>68</v>
      </c>
      <c r="L349" s="76" t="str">
        <f t="shared" si="11"/>
        <v>N</v>
      </c>
    </row>
    <row r="350" spans="1:12" x14ac:dyDescent="0.25">
      <c r="A350" s="76" t="str">
        <f t="shared" si="10"/>
        <v>G734N</v>
      </c>
      <c r="B350" s="76" t="s">
        <v>427</v>
      </c>
      <c r="C350" s="76" t="str">
        <f>VLOOKUP(B350,Validación!G:I,3,0)</f>
        <v>G</v>
      </c>
      <c r="D350" s="122" t="s">
        <v>299</v>
      </c>
      <c r="E350" s="76">
        <f>VLOOKUP(Tabla3[[#This Row],[Actividad]],Validación!AA:AB,2,0)</f>
        <v>7</v>
      </c>
      <c r="F350" s="76" t="s">
        <v>189</v>
      </c>
      <c r="G350" s="76">
        <f>VLOOKUP(H350,Validación!W:Y,3,0)</f>
        <v>3</v>
      </c>
      <c r="H350" s="76" t="s">
        <v>154</v>
      </c>
      <c r="I350" s="76">
        <f>VLOOKUP(J350,Validación!K:N,4,0)</f>
        <v>4</v>
      </c>
      <c r="J350" s="76" t="s">
        <v>163</v>
      </c>
      <c r="K350" s="76" t="s">
        <v>68</v>
      </c>
      <c r="L350" s="76" t="str">
        <f t="shared" si="11"/>
        <v>N</v>
      </c>
    </row>
    <row r="351" spans="1:12" x14ac:dyDescent="0.25">
      <c r="A351" s="76" t="str">
        <f t="shared" si="10"/>
        <v>D734N</v>
      </c>
      <c r="B351" s="76" t="s">
        <v>203</v>
      </c>
      <c r="C351" s="76" t="str">
        <f>VLOOKUP(B351,Validación!G:I,3,0)</f>
        <v>D</v>
      </c>
      <c r="D351" s="122">
        <v>122327</v>
      </c>
      <c r="E351" s="76">
        <f>VLOOKUP(Tabla3[[#This Row],[Actividad]],Validación!AA:AB,2,0)</f>
        <v>7</v>
      </c>
      <c r="F351" s="76" t="s">
        <v>189</v>
      </c>
      <c r="G351" s="76">
        <f>VLOOKUP(H351,Validación!W:Y,3,0)</f>
        <v>3</v>
      </c>
      <c r="H351" s="76" t="s">
        <v>154</v>
      </c>
      <c r="I351" s="76">
        <f>VLOOKUP(J351,Validación!K:N,4,0)</f>
        <v>4</v>
      </c>
      <c r="J351" s="76" t="s">
        <v>163</v>
      </c>
      <c r="K351" s="76" t="s">
        <v>68</v>
      </c>
      <c r="L351" s="76" t="str">
        <f t="shared" si="11"/>
        <v>N</v>
      </c>
    </row>
    <row r="352" spans="1:12" x14ac:dyDescent="0.25">
      <c r="A352" s="76" t="str">
        <f t="shared" si="10"/>
        <v>F734N</v>
      </c>
      <c r="B352" s="76" t="s">
        <v>426</v>
      </c>
      <c r="C352" s="76" t="str">
        <f>VLOOKUP(B352,Validación!G:I,3,0)</f>
        <v>F</v>
      </c>
      <c r="D352" s="122" t="s">
        <v>456</v>
      </c>
      <c r="E352" s="76">
        <f>VLOOKUP(Tabla3[[#This Row],[Actividad]],Validación!AA:AB,2,0)</f>
        <v>7</v>
      </c>
      <c r="F352" s="76" t="s">
        <v>189</v>
      </c>
      <c r="G352" s="76">
        <f>VLOOKUP(H352,Validación!W:Y,3,0)</f>
        <v>3</v>
      </c>
      <c r="H352" s="76" t="s">
        <v>154</v>
      </c>
      <c r="I352" s="76">
        <f>VLOOKUP(J352,Validación!K:N,4,0)</f>
        <v>4</v>
      </c>
      <c r="J352" s="76" t="s">
        <v>163</v>
      </c>
      <c r="K352" s="76" t="s">
        <v>68</v>
      </c>
      <c r="L352" s="76" t="str">
        <f t="shared" si="11"/>
        <v>N</v>
      </c>
    </row>
    <row r="353" spans="1:12" x14ac:dyDescent="0.25">
      <c r="A353" s="76" t="str">
        <f t="shared" si="10"/>
        <v>FF734N</v>
      </c>
      <c r="B353" s="76" t="s">
        <v>41</v>
      </c>
      <c r="C353" s="76" t="str">
        <f>VLOOKUP(B353,Validación!G:I,3,0)</f>
        <v>FF</v>
      </c>
      <c r="D353" s="122" t="s">
        <v>301</v>
      </c>
      <c r="E353" s="76">
        <f>VLOOKUP(Tabla3[[#This Row],[Actividad]],Validación!AA:AB,2,0)</f>
        <v>7</v>
      </c>
      <c r="F353" s="76" t="s">
        <v>189</v>
      </c>
      <c r="G353" s="76">
        <f>VLOOKUP(H353,Validación!W:Y,3,0)</f>
        <v>3</v>
      </c>
      <c r="H353" s="76" t="s">
        <v>154</v>
      </c>
      <c r="I353" s="76">
        <f>VLOOKUP(J353,Validación!K:N,4,0)</f>
        <v>4</v>
      </c>
      <c r="J353" s="76" t="s">
        <v>163</v>
      </c>
      <c r="K353" s="76" t="s">
        <v>68</v>
      </c>
      <c r="L353" s="76" t="str">
        <f t="shared" si="11"/>
        <v>N</v>
      </c>
    </row>
    <row r="354" spans="1:12" x14ac:dyDescent="0.25">
      <c r="A354" s="76" t="str">
        <f t="shared" si="10"/>
        <v>BB734N</v>
      </c>
      <c r="B354" s="76" t="s">
        <v>32</v>
      </c>
      <c r="C354" s="76" t="str">
        <f>VLOOKUP(B354,Validación!G:I,3,0)</f>
        <v>BB</v>
      </c>
      <c r="D354" s="122" t="s">
        <v>457</v>
      </c>
      <c r="E354" s="76">
        <f>VLOOKUP(Tabla3[[#This Row],[Actividad]],Validación!AA:AB,2,0)</f>
        <v>7</v>
      </c>
      <c r="F354" s="76" t="s">
        <v>189</v>
      </c>
      <c r="G354" s="76">
        <f>VLOOKUP(H354,Validación!W:Y,3,0)</f>
        <v>3</v>
      </c>
      <c r="H354" s="76" t="s">
        <v>154</v>
      </c>
      <c r="I354" s="76">
        <f>VLOOKUP(J354,Validación!K:N,4,0)</f>
        <v>4</v>
      </c>
      <c r="J354" s="76" t="s">
        <v>163</v>
      </c>
      <c r="K354" s="76" t="s">
        <v>68</v>
      </c>
      <c r="L354" s="76" t="str">
        <f t="shared" si="11"/>
        <v>N</v>
      </c>
    </row>
    <row r="355" spans="1:12" x14ac:dyDescent="0.25">
      <c r="A355" s="76" t="str">
        <f t="shared" si="10"/>
        <v>W734N</v>
      </c>
      <c r="B355" s="76" t="s">
        <v>132</v>
      </c>
      <c r="C355" s="76" t="str">
        <f>VLOOKUP(B355,Validación!G:I,3,0)</f>
        <v>W</v>
      </c>
      <c r="D355" s="122" t="s">
        <v>302</v>
      </c>
      <c r="E355" s="76">
        <f>VLOOKUP(Tabla3[[#This Row],[Actividad]],Validación!AA:AB,2,0)</f>
        <v>7</v>
      </c>
      <c r="F355" s="76" t="s">
        <v>189</v>
      </c>
      <c r="G355" s="76">
        <f>VLOOKUP(H355,Validación!W:Y,3,0)</f>
        <v>3</v>
      </c>
      <c r="H355" s="76" t="s">
        <v>154</v>
      </c>
      <c r="I355" s="76">
        <f>VLOOKUP(J355,Validación!K:N,4,0)</f>
        <v>4</v>
      </c>
      <c r="J355" s="76" t="s">
        <v>163</v>
      </c>
      <c r="K355" s="76" t="s">
        <v>68</v>
      </c>
      <c r="L355" s="76" t="str">
        <f t="shared" si="11"/>
        <v>N</v>
      </c>
    </row>
    <row r="356" spans="1:12" x14ac:dyDescent="0.25">
      <c r="A356" s="76" t="str">
        <f t="shared" si="10"/>
        <v>CC734N</v>
      </c>
      <c r="B356" s="76" t="s">
        <v>55</v>
      </c>
      <c r="C356" s="76" t="str">
        <f>VLOOKUP(B356,Validación!G:I,3,0)</f>
        <v>CC</v>
      </c>
      <c r="D356" s="122" t="s">
        <v>303</v>
      </c>
      <c r="E356" s="76">
        <f>VLOOKUP(Tabla3[[#This Row],[Actividad]],Validación!AA:AB,2,0)</f>
        <v>7</v>
      </c>
      <c r="F356" s="76" t="s">
        <v>189</v>
      </c>
      <c r="G356" s="76">
        <f>VLOOKUP(H356,Validación!W:Y,3,0)</f>
        <v>3</v>
      </c>
      <c r="H356" s="76" t="s">
        <v>154</v>
      </c>
      <c r="I356" s="76">
        <f>VLOOKUP(J356,Validación!K:N,4,0)</f>
        <v>4</v>
      </c>
      <c r="J356" s="76" t="s">
        <v>163</v>
      </c>
      <c r="K356" s="76" t="s">
        <v>68</v>
      </c>
      <c r="L356" s="76" t="str">
        <f t="shared" si="11"/>
        <v>N</v>
      </c>
    </row>
    <row r="357" spans="1:12" x14ac:dyDescent="0.25">
      <c r="A357" s="76" t="str">
        <f t="shared" si="10"/>
        <v>U734N</v>
      </c>
      <c r="B357" s="76" t="s">
        <v>425</v>
      </c>
      <c r="C357" s="76" t="str">
        <f>VLOOKUP(B357,Validación!G:I,3,0)</f>
        <v>U</v>
      </c>
      <c r="D357" s="122" t="s">
        <v>458</v>
      </c>
      <c r="E357" s="76">
        <f>VLOOKUP(Tabla3[[#This Row],[Actividad]],Validación!AA:AB,2,0)</f>
        <v>7</v>
      </c>
      <c r="F357" s="76" t="s">
        <v>189</v>
      </c>
      <c r="G357" s="76">
        <f>VLOOKUP(H357,Validación!W:Y,3,0)</f>
        <v>3</v>
      </c>
      <c r="H357" s="76" t="s">
        <v>154</v>
      </c>
      <c r="I357" s="76">
        <f>VLOOKUP(J357,Validación!K:N,4,0)</f>
        <v>4</v>
      </c>
      <c r="J357" s="76" t="s">
        <v>163</v>
      </c>
      <c r="K357" s="76" t="s">
        <v>68</v>
      </c>
      <c r="L357" s="76" t="str">
        <f t="shared" si="11"/>
        <v>N</v>
      </c>
    </row>
    <row r="358" spans="1:12" x14ac:dyDescent="0.25">
      <c r="A358" s="76" t="str">
        <f t="shared" si="10"/>
        <v>I734N</v>
      </c>
      <c r="B358" s="76" t="s">
        <v>47</v>
      </c>
      <c r="C358" s="76" t="str">
        <f>VLOOKUP(B358,Validación!G:I,3,0)</f>
        <v>I</v>
      </c>
      <c r="D358" s="122" t="s">
        <v>459</v>
      </c>
      <c r="E358" s="76">
        <f>VLOOKUP(Tabla3[[#This Row],[Actividad]],Validación!AA:AB,2,0)</f>
        <v>7</v>
      </c>
      <c r="F358" s="76" t="s">
        <v>189</v>
      </c>
      <c r="G358" s="76">
        <f>VLOOKUP(H358,Validación!W:Y,3,0)</f>
        <v>3</v>
      </c>
      <c r="H358" s="76" t="s">
        <v>154</v>
      </c>
      <c r="I358" s="76">
        <f>VLOOKUP(J358,Validación!K:N,4,0)</f>
        <v>4</v>
      </c>
      <c r="J358" s="76" t="s">
        <v>163</v>
      </c>
      <c r="K358" s="76" t="s">
        <v>68</v>
      </c>
      <c r="L358" s="76" t="str">
        <f t="shared" si="11"/>
        <v>N</v>
      </c>
    </row>
    <row r="359" spans="1:12" x14ac:dyDescent="0.25">
      <c r="A359" s="76" t="str">
        <f t="shared" si="10"/>
        <v>Y734N</v>
      </c>
      <c r="B359" s="76" t="s">
        <v>134</v>
      </c>
      <c r="C359" s="76" t="str">
        <f>VLOOKUP(B359,Validación!G:I,3,0)</f>
        <v>Y</v>
      </c>
      <c r="D359" s="122" t="s">
        <v>306</v>
      </c>
      <c r="E359" s="76">
        <f>VLOOKUP(Tabla3[[#This Row],[Actividad]],Validación!AA:AB,2,0)</f>
        <v>7</v>
      </c>
      <c r="F359" s="76" t="s">
        <v>189</v>
      </c>
      <c r="G359" s="76">
        <f>VLOOKUP(H359,Validación!W:Y,3,0)</f>
        <v>3</v>
      </c>
      <c r="H359" s="76" t="s">
        <v>154</v>
      </c>
      <c r="I359" s="76">
        <f>VLOOKUP(J359,Validación!K:N,4,0)</f>
        <v>4</v>
      </c>
      <c r="J359" s="76" t="s">
        <v>163</v>
      </c>
      <c r="K359" s="76" t="s">
        <v>68</v>
      </c>
      <c r="L359" s="76" t="str">
        <f t="shared" si="11"/>
        <v>N</v>
      </c>
    </row>
    <row r="360" spans="1:12" x14ac:dyDescent="0.25">
      <c r="A360" s="76" t="str">
        <f t="shared" si="10"/>
        <v>R734N</v>
      </c>
      <c r="B360" s="76" t="s">
        <v>51</v>
      </c>
      <c r="C360" s="76" t="str">
        <f>VLOOKUP(B360,Validación!G:I,3,0)</f>
        <v>R</v>
      </c>
      <c r="D360" s="122">
        <v>109</v>
      </c>
      <c r="E360" s="76">
        <f>VLOOKUP(Tabla3[[#This Row],[Actividad]],Validación!AA:AB,2,0)</f>
        <v>7</v>
      </c>
      <c r="F360" s="76" t="s">
        <v>189</v>
      </c>
      <c r="G360" s="76">
        <f>VLOOKUP(H360,Validación!W:Y,3,0)</f>
        <v>3</v>
      </c>
      <c r="H360" s="76" t="s">
        <v>154</v>
      </c>
      <c r="I360" s="76">
        <f>VLOOKUP(J360,Validación!K:N,4,0)</f>
        <v>4</v>
      </c>
      <c r="J360" s="76" t="s">
        <v>163</v>
      </c>
      <c r="K360" s="76" t="s">
        <v>68</v>
      </c>
      <c r="L360" s="76" t="str">
        <f t="shared" si="11"/>
        <v>N</v>
      </c>
    </row>
    <row r="361" spans="1:12" x14ac:dyDescent="0.25">
      <c r="A361" s="76" t="str">
        <f t="shared" si="10"/>
        <v>HH734N</v>
      </c>
      <c r="B361" s="76" t="s">
        <v>122</v>
      </c>
      <c r="C361" s="76" t="str">
        <f>VLOOKUP(B361,Validación!G:I,3,0)</f>
        <v>HH</v>
      </c>
      <c r="D361" s="122" t="s">
        <v>460</v>
      </c>
      <c r="E361" s="76">
        <f>VLOOKUP(Tabla3[[#This Row],[Actividad]],Validación!AA:AB,2,0)</f>
        <v>7</v>
      </c>
      <c r="F361" s="76" t="s">
        <v>189</v>
      </c>
      <c r="G361" s="76">
        <f>VLOOKUP(H361,Validación!W:Y,3,0)</f>
        <v>3</v>
      </c>
      <c r="H361" s="76" t="s">
        <v>154</v>
      </c>
      <c r="I361" s="76">
        <f>VLOOKUP(J361,Validación!K:N,4,0)</f>
        <v>4</v>
      </c>
      <c r="J361" s="76" t="s">
        <v>163</v>
      </c>
      <c r="K361" s="76" t="s">
        <v>68</v>
      </c>
      <c r="L361" s="76" t="str">
        <f t="shared" si="11"/>
        <v>N</v>
      </c>
    </row>
    <row r="362" spans="1:12" x14ac:dyDescent="0.25">
      <c r="A362" s="76" t="str">
        <f t="shared" si="10"/>
        <v>II734N</v>
      </c>
      <c r="B362" s="173" t="s">
        <v>423</v>
      </c>
      <c r="C362" s="76" t="str">
        <f>VLOOKUP(B362,Validación!G:I,3,0)</f>
        <v>II</v>
      </c>
      <c r="D362" s="122" t="s">
        <v>309</v>
      </c>
      <c r="E362" s="76">
        <f>VLOOKUP(Tabla3[[#This Row],[Actividad]],Validación!AA:AB,2,0)</f>
        <v>7</v>
      </c>
      <c r="F362" s="76" t="s">
        <v>189</v>
      </c>
      <c r="G362" s="76">
        <f>VLOOKUP(H362,Validación!W:Y,3,0)</f>
        <v>3</v>
      </c>
      <c r="H362" s="76" t="s">
        <v>154</v>
      </c>
      <c r="I362" s="76">
        <f>VLOOKUP(J362,Validación!K:N,4,0)</f>
        <v>4</v>
      </c>
      <c r="J362" s="76" t="s">
        <v>163</v>
      </c>
      <c r="K362" s="76" t="s">
        <v>68</v>
      </c>
      <c r="L362" s="76" t="str">
        <f t="shared" si="11"/>
        <v>N</v>
      </c>
    </row>
    <row r="363" spans="1:12" x14ac:dyDescent="0.25">
      <c r="A363" s="76" t="str">
        <f t="shared" si="10"/>
        <v>L734N</v>
      </c>
      <c r="B363" s="76" t="s">
        <v>48</v>
      </c>
      <c r="C363" s="76" t="str">
        <f>VLOOKUP(B363,Validación!G:I,3,0)</f>
        <v>L</v>
      </c>
      <c r="D363" s="122" t="s">
        <v>461</v>
      </c>
      <c r="E363" s="76">
        <f>VLOOKUP(Tabla3[[#This Row],[Actividad]],Validación!AA:AB,2,0)</f>
        <v>7</v>
      </c>
      <c r="F363" s="76" t="s">
        <v>189</v>
      </c>
      <c r="G363" s="76">
        <f>VLOOKUP(H363,Validación!W:Y,3,0)</f>
        <v>3</v>
      </c>
      <c r="H363" s="76" t="s">
        <v>154</v>
      </c>
      <c r="I363" s="76">
        <f>VLOOKUP(J363,Validación!K:N,4,0)</f>
        <v>4</v>
      </c>
      <c r="J363" s="76" t="s">
        <v>163</v>
      </c>
      <c r="K363" s="76" t="s">
        <v>68</v>
      </c>
      <c r="L363" s="76" t="str">
        <f t="shared" si="11"/>
        <v>N</v>
      </c>
    </row>
    <row r="364" spans="1:12" x14ac:dyDescent="0.25">
      <c r="A364" s="76" t="str">
        <f t="shared" si="10"/>
        <v>B734N</v>
      </c>
      <c r="B364" s="76" t="s">
        <v>43</v>
      </c>
      <c r="C364" s="76" t="str">
        <f>VLOOKUP(B364,Validación!G:I,3,0)</f>
        <v>B</v>
      </c>
      <c r="D364" s="122" t="s">
        <v>462</v>
      </c>
      <c r="E364" s="76">
        <f>VLOOKUP(Tabla3[[#This Row],[Actividad]],Validación!AA:AB,2,0)</f>
        <v>7</v>
      </c>
      <c r="F364" s="76" t="s">
        <v>189</v>
      </c>
      <c r="G364" s="76">
        <f>VLOOKUP(H364,Validación!W:Y,3,0)</f>
        <v>3</v>
      </c>
      <c r="H364" s="76" t="s">
        <v>154</v>
      </c>
      <c r="I364" s="76">
        <f>VLOOKUP(J364,Validación!K:N,4,0)</f>
        <v>4</v>
      </c>
      <c r="J364" s="76" t="s">
        <v>163</v>
      </c>
      <c r="K364" s="76" t="s">
        <v>68</v>
      </c>
      <c r="L364" s="76" t="str">
        <f t="shared" si="11"/>
        <v>N</v>
      </c>
    </row>
    <row r="365" spans="1:12" x14ac:dyDescent="0.25">
      <c r="A365" s="76" t="str">
        <f t="shared" si="10"/>
        <v>A734N</v>
      </c>
      <c r="B365" s="76" t="s">
        <v>42</v>
      </c>
      <c r="C365" s="76" t="str">
        <f>VLOOKUP(B365,Validación!G:I,3,0)</f>
        <v>A</v>
      </c>
      <c r="D365" s="122" t="s">
        <v>463</v>
      </c>
      <c r="E365" s="76">
        <f>VLOOKUP(Tabla3[[#This Row],[Actividad]],Validación!AA:AB,2,0)</f>
        <v>7</v>
      </c>
      <c r="F365" s="76" t="s">
        <v>189</v>
      </c>
      <c r="G365" s="76">
        <f>VLOOKUP(H365,Validación!W:Y,3,0)</f>
        <v>3</v>
      </c>
      <c r="H365" s="76" t="s">
        <v>154</v>
      </c>
      <c r="I365" s="76">
        <f>VLOOKUP(J365,Validación!K:N,4,0)</f>
        <v>4</v>
      </c>
      <c r="J365" s="76" t="s">
        <v>163</v>
      </c>
      <c r="K365" s="76" t="s">
        <v>68</v>
      </c>
      <c r="L365" s="76" t="str">
        <f t="shared" si="11"/>
        <v>N</v>
      </c>
    </row>
    <row r="366" spans="1:12" x14ac:dyDescent="0.25">
      <c r="A366" s="76" t="str">
        <f t="shared" si="10"/>
        <v>C834N</v>
      </c>
      <c r="B366" s="76" t="s">
        <v>44</v>
      </c>
      <c r="C366" s="76" t="str">
        <f>VLOOKUP(B366,Validación!G:I,3,0)</f>
        <v>C</v>
      </c>
      <c r="D366" s="122" t="s">
        <v>289</v>
      </c>
      <c r="E366" s="76">
        <f>VLOOKUP(Tabla3[[#This Row],[Actividad]],Validación!AA:AB,2,0)</f>
        <v>8</v>
      </c>
      <c r="F366" s="76" t="s">
        <v>190</v>
      </c>
      <c r="G366" s="76">
        <f>VLOOKUP(H366,Validación!W:Y,3,0)</f>
        <v>3</v>
      </c>
      <c r="H366" s="76" t="s">
        <v>154</v>
      </c>
      <c r="I366" s="76">
        <f>VLOOKUP(J366,Validación!K:N,4,0)</f>
        <v>4</v>
      </c>
      <c r="J366" s="76" t="s">
        <v>163</v>
      </c>
      <c r="K366" s="76" t="s">
        <v>68</v>
      </c>
      <c r="L366" s="76" t="str">
        <f t="shared" si="11"/>
        <v>N</v>
      </c>
    </row>
    <row r="367" spans="1:12" x14ac:dyDescent="0.25">
      <c r="A367" s="76" t="str">
        <f t="shared" si="10"/>
        <v>E834N</v>
      </c>
      <c r="B367" s="76" t="s">
        <v>45</v>
      </c>
      <c r="C367" s="76" t="str">
        <f>VLOOKUP(B367,Validación!G:I,3,0)</f>
        <v>E</v>
      </c>
      <c r="D367" s="122" t="s">
        <v>319</v>
      </c>
      <c r="E367" s="76">
        <f>VLOOKUP(Tabla3[[#This Row],[Actividad]],Validación!AA:AB,2,0)</f>
        <v>8</v>
      </c>
      <c r="F367" s="76" t="s">
        <v>190</v>
      </c>
      <c r="G367" s="76">
        <f>VLOOKUP(H367,Validación!W:Y,3,0)</f>
        <v>3</v>
      </c>
      <c r="H367" s="76" t="s">
        <v>154</v>
      </c>
      <c r="I367" s="76">
        <f>VLOOKUP(J367,Validación!K:N,4,0)</f>
        <v>4</v>
      </c>
      <c r="J367" s="76" t="s">
        <v>163</v>
      </c>
      <c r="K367" s="76" t="s">
        <v>68</v>
      </c>
      <c r="L367" s="76" t="str">
        <f t="shared" si="11"/>
        <v>N</v>
      </c>
    </row>
    <row r="368" spans="1:12" x14ac:dyDescent="0.25">
      <c r="A368" s="76" t="str">
        <f t="shared" si="10"/>
        <v>J834N</v>
      </c>
      <c r="B368" s="76" t="s">
        <v>30</v>
      </c>
      <c r="C368" s="76" t="str">
        <f>VLOOKUP(B368,Validación!G:I,3,0)</f>
        <v>J</v>
      </c>
      <c r="D368" s="122" t="s">
        <v>320</v>
      </c>
      <c r="E368" s="76">
        <f>VLOOKUP(Tabla3[[#This Row],[Actividad]],Validación!AA:AB,2,0)</f>
        <v>8</v>
      </c>
      <c r="F368" s="76" t="s">
        <v>190</v>
      </c>
      <c r="G368" s="76">
        <f>VLOOKUP(H368,Validación!W:Y,3,0)</f>
        <v>3</v>
      </c>
      <c r="H368" s="76" t="s">
        <v>154</v>
      </c>
      <c r="I368" s="76">
        <f>VLOOKUP(J368,Validación!K:N,4,0)</f>
        <v>4</v>
      </c>
      <c r="J368" s="76" t="s">
        <v>163</v>
      </c>
      <c r="K368" s="76" t="s">
        <v>68</v>
      </c>
      <c r="L368" s="76" t="str">
        <f t="shared" si="11"/>
        <v>N</v>
      </c>
    </row>
    <row r="369" spans="1:12" x14ac:dyDescent="0.25">
      <c r="A369" s="76" t="str">
        <f t="shared" si="10"/>
        <v>Q834N</v>
      </c>
      <c r="B369" s="76" t="s">
        <v>130</v>
      </c>
      <c r="C369" s="76" t="str">
        <f>VLOOKUP(B369,Validación!G:I,3,0)</f>
        <v>Q</v>
      </c>
      <c r="D369" s="122" t="s">
        <v>321</v>
      </c>
      <c r="E369" s="76">
        <f>VLOOKUP(Tabla3[[#This Row],[Actividad]],Validación!AA:AB,2,0)</f>
        <v>8</v>
      </c>
      <c r="F369" s="76" t="s">
        <v>190</v>
      </c>
      <c r="G369" s="76">
        <f>VLOOKUP(H369,Validación!W:Y,3,0)</f>
        <v>3</v>
      </c>
      <c r="H369" s="76" t="s">
        <v>154</v>
      </c>
      <c r="I369" s="76">
        <f>VLOOKUP(J369,Validación!K:N,4,0)</f>
        <v>4</v>
      </c>
      <c r="J369" s="76" t="s">
        <v>163</v>
      </c>
      <c r="K369" s="76" t="s">
        <v>68</v>
      </c>
      <c r="L369" s="76" t="str">
        <f t="shared" si="11"/>
        <v>N</v>
      </c>
    </row>
    <row r="370" spans="1:12" x14ac:dyDescent="0.25">
      <c r="A370" s="76" t="str">
        <f t="shared" si="10"/>
        <v>P834N</v>
      </c>
      <c r="B370" s="76" t="s">
        <v>50</v>
      </c>
      <c r="C370" s="76" t="str">
        <f>VLOOKUP(B370,Validación!G:I,3,0)</f>
        <v>P</v>
      </c>
      <c r="D370" s="122" t="s">
        <v>322</v>
      </c>
      <c r="E370" s="76">
        <f>VLOOKUP(Tabla3[[#This Row],[Actividad]],Validación!AA:AB,2,0)</f>
        <v>8</v>
      </c>
      <c r="F370" s="76" t="s">
        <v>190</v>
      </c>
      <c r="G370" s="76">
        <f>VLOOKUP(H370,Validación!W:Y,3,0)</f>
        <v>3</v>
      </c>
      <c r="H370" s="76" t="s">
        <v>154</v>
      </c>
      <c r="I370" s="76">
        <f>VLOOKUP(J370,Validación!K:N,4,0)</f>
        <v>4</v>
      </c>
      <c r="J370" s="76" t="s">
        <v>163</v>
      </c>
      <c r="K370" s="76" t="s">
        <v>68</v>
      </c>
      <c r="L370" s="76" t="str">
        <f t="shared" si="11"/>
        <v>N</v>
      </c>
    </row>
    <row r="371" spans="1:12" x14ac:dyDescent="0.25">
      <c r="A371" s="76" t="str">
        <f t="shared" si="10"/>
        <v>K834N</v>
      </c>
      <c r="B371" s="76" t="s">
        <v>31</v>
      </c>
      <c r="C371" s="76" t="str">
        <f>VLOOKUP(B371,Validación!G:I,3,0)</f>
        <v>K</v>
      </c>
      <c r="D371" s="122" t="s">
        <v>297</v>
      </c>
      <c r="E371" s="76">
        <f>VLOOKUP(Tabla3[[#This Row],[Actividad]],Validación!AA:AB,2,0)</f>
        <v>8</v>
      </c>
      <c r="F371" s="76" t="s">
        <v>190</v>
      </c>
      <c r="G371" s="76">
        <f>VLOOKUP(H371,Validación!W:Y,3,0)</f>
        <v>3</v>
      </c>
      <c r="H371" s="76" t="s">
        <v>154</v>
      </c>
      <c r="I371" s="76">
        <f>VLOOKUP(J371,Validación!K:N,4,0)</f>
        <v>4</v>
      </c>
      <c r="J371" s="76" t="s">
        <v>163</v>
      </c>
      <c r="K371" s="76" t="s">
        <v>68</v>
      </c>
      <c r="L371" s="76" t="str">
        <f t="shared" si="11"/>
        <v>N</v>
      </c>
    </row>
    <row r="372" spans="1:12" x14ac:dyDescent="0.25">
      <c r="A372" s="76" t="str">
        <f t="shared" si="10"/>
        <v>N834N</v>
      </c>
      <c r="B372" s="76" t="s">
        <v>49</v>
      </c>
      <c r="C372" s="76" t="str">
        <f>VLOOKUP(B372,Validación!G:I,3,0)</f>
        <v>N</v>
      </c>
      <c r="D372" s="122" t="s">
        <v>323</v>
      </c>
      <c r="E372" s="76">
        <f>VLOOKUP(Tabla3[[#This Row],[Actividad]],Validación!AA:AB,2,0)</f>
        <v>8</v>
      </c>
      <c r="F372" s="76" t="s">
        <v>190</v>
      </c>
      <c r="G372" s="76">
        <f>VLOOKUP(H372,Validación!W:Y,3,0)</f>
        <v>3</v>
      </c>
      <c r="H372" s="76" t="s">
        <v>154</v>
      </c>
      <c r="I372" s="76">
        <f>VLOOKUP(J372,Validación!K:N,4,0)</f>
        <v>4</v>
      </c>
      <c r="J372" s="76" t="s">
        <v>163</v>
      </c>
      <c r="K372" s="76" t="s">
        <v>68</v>
      </c>
      <c r="L372" s="76" t="str">
        <f t="shared" si="11"/>
        <v>N</v>
      </c>
    </row>
    <row r="373" spans="1:12" x14ac:dyDescent="0.25">
      <c r="A373" s="76" t="str">
        <f t="shared" si="10"/>
        <v>AA834N</v>
      </c>
      <c r="B373" s="76" t="s">
        <v>54</v>
      </c>
      <c r="C373" s="76" t="str">
        <f>VLOOKUP(B373,Validación!G:I,3,0)</f>
        <v>AA</v>
      </c>
      <c r="D373" s="122" t="s">
        <v>324</v>
      </c>
      <c r="E373" s="76">
        <f>VLOOKUP(Tabla3[[#This Row],[Actividad]],Validación!AA:AB,2,0)</f>
        <v>8</v>
      </c>
      <c r="F373" s="76" t="s">
        <v>190</v>
      </c>
      <c r="G373" s="76">
        <f>VLOOKUP(H373,Validación!W:Y,3,0)</f>
        <v>3</v>
      </c>
      <c r="H373" s="76" t="s">
        <v>154</v>
      </c>
      <c r="I373" s="76">
        <f>VLOOKUP(J373,Validación!K:N,4,0)</f>
        <v>4</v>
      </c>
      <c r="J373" s="76" t="s">
        <v>163</v>
      </c>
      <c r="K373" s="76" t="s">
        <v>68</v>
      </c>
      <c r="L373" s="76" t="str">
        <f t="shared" si="11"/>
        <v>N</v>
      </c>
    </row>
    <row r="374" spans="1:12" x14ac:dyDescent="0.25">
      <c r="A374" s="76" t="str">
        <f t="shared" si="10"/>
        <v>G834N</v>
      </c>
      <c r="B374" s="76" t="s">
        <v>427</v>
      </c>
      <c r="C374" s="76" t="str">
        <f>VLOOKUP(B374,Validación!G:I,3,0)</f>
        <v>G</v>
      </c>
      <c r="D374" s="122" t="s">
        <v>318</v>
      </c>
      <c r="E374" s="76">
        <f>VLOOKUP(Tabla3[[#This Row],[Actividad]],Validación!AA:AB,2,0)</f>
        <v>8</v>
      </c>
      <c r="F374" s="76" t="s">
        <v>190</v>
      </c>
      <c r="G374" s="76">
        <f>VLOOKUP(H374,Validación!W:Y,3,0)</f>
        <v>3</v>
      </c>
      <c r="H374" s="76" t="s">
        <v>154</v>
      </c>
      <c r="I374" s="76">
        <f>VLOOKUP(J374,Validación!K:N,4,0)</f>
        <v>4</v>
      </c>
      <c r="J374" s="76" t="s">
        <v>163</v>
      </c>
      <c r="K374" s="76" t="s">
        <v>68</v>
      </c>
      <c r="L374" s="76" t="str">
        <f t="shared" si="11"/>
        <v>N</v>
      </c>
    </row>
    <row r="375" spans="1:12" x14ac:dyDescent="0.25">
      <c r="A375" s="76" t="str">
        <f t="shared" si="10"/>
        <v>D834N</v>
      </c>
      <c r="B375" s="76" t="s">
        <v>203</v>
      </c>
      <c r="C375" s="76" t="str">
        <f>VLOOKUP(B375,Validación!G:I,3,0)</f>
        <v>D</v>
      </c>
      <c r="D375" s="122">
        <v>122327</v>
      </c>
      <c r="E375" s="76">
        <f>VLOOKUP(Tabla3[[#This Row],[Actividad]],Validación!AA:AB,2,0)</f>
        <v>8</v>
      </c>
      <c r="F375" s="76" t="s">
        <v>190</v>
      </c>
      <c r="G375" s="76">
        <f>VLOOKUP(H375,Validación!W:Y,3,0)</f>
        <v>3</v>
      </c>
      <c r="H375" s="76" t="s">
        <v>154</v>
      </c>
      <c r="I375" s="76">
        <f>VLOOKUP(J375,Validación!K:N,4,0)</f>
        <v>4</v>
      </c>
      <c r="J375" s="76" t="s">
        <v>163</v>
      </c>
      <c r="K375" s="76" t="s">
        <v>68</v>
      </c>
      <c r="L375" s="76" t="str">
        <f t="shared" si="11"/>
        <v>N</v>
      </c>
    </row>
    <row r="376" spans="1:12" x14ac:dyDescent="0.25">
      <c r="A376" s="76" t="str">
        <f t="shared" si="10"/>
        <v>FF834N</v>
      </c>
      <c r="B376" s="76" t="s">
        <v>41</v>
      </c>
      <c r="C376" s="76" t="str">
        <f>VLOOKUP(B376,Validación!G:I,3,0)</f>
        <v>FF</v>
      </c>
      <c r="D376" s="122" t="s">
        <v>325</v>
      </c>
      <c r="E376" s="76">
        <f>VLOOKUP(Tabla3[[#This Row],[Actividad]],Validación!AA:AB,2,0)</f>
        <v>8</v>
      </c>
      <c r="F376" s="76" t="s">
        <v>190</v>
      </c>
      <c r="G376" s="76">
        <f>VLOOKUP(H376,Validación!W:Y,3,0)</f>
        <v>3</v>
      </c>
      <c r="H376" s="76" t="s">
        <v>154</v>
      </c>
      <c r="I376" s="76">
        <f>VLOOKUP(J376,Validación!K:N,4,0)</f>
        <v>4</v>
      </c>
      <c r="J376" s="76" t="s">
        <v>163</v>
      </c>
      <c r="K376" s="76" t="s">
        <v>68</v>
      </c>
      <c r="L376" s="76" t="str">
        <f t="shared" si="11"/>
        <v>N</v>
      </c>
    </row>
    <row r="377" spans="1:12" x14ac:dyDescent="0.25">
      <c r="A377" s="76" t="str">
        <f t="shared" si="10"/>
        <v>W834N</v>
      </c>
      <c r="B377" s="76" t="s">
        <v>132</v>
      </c>
      <c r="C377" s="76" t="str">
        <f>VLOOKUP(B377,Validación!G:I,3,0)</f>
        <v>W</v>
      </c>
      <c r="D377" s="122" t="s">
        <v>302</v>
      </c>
      <c r="E377" s="76">
        <f>VLOOKUP(Tabla3[[#This Row],[Actividad]],Validación!AA:AB,2,0)</f>
        <v>8</v>
      </c>
      <c r="F377" s="76" t="s">
        <v>190</v>
      </c>
      <c r="G377" s="76">
        <f>VLOOKUP(H377,Validación!W:Y,3,0)</f>
        <v>3</v>
      </c>
      <c r="H377" s="76" t="s">
        <v>154</v>
      </c>
      <c r="I377" s="76">
        <f>VLOOKUP(J377,Validación!K:N,4,0)</f>
        <v>4</v>
      </c>
      <c r="J377" s="76" t="s">
        <v>163</v>
      </c>
      <c r="K377" s="76" t="s">
        <v>68</v>
      </c>
      <c r="L377" s="76" t="str">
        <f t="shared" si="11"/>
        <v>N</v>
      </c>
    </row>
    <row r="378" spans="1:12" x14ac:dyDescent="0.25">
      <c r="A378" s="76" t="str">
        <f t="shared" si="10"/>
        <v>U834N</v>
      </c>
      <c r="B378" s="76" t="s">
        <v>425</v>
      </c>
      <c r="C378" s="76" t="str">
        <f>VLOOKUP(B378,Validación!G:I,3,0)</f>
        <v>U</v>
      </c>
      <c r="D378" s="122" t="s">
        <v>469</v>
      </c>
      <c r="E378" s="76">
        <f>VLOOKUP(Tabla3[[#This Row],[Actividad]],Validación!AA:AB,2,0)</f>
        <v>8</v>
      </c>
      <c r="F378" s="76" t="s">
        <v>190</v>
      </c>
      <c r="G378" s="76">
        <f>VLOOKUP(H378,Validación!W:Y,3,0)</f>
        <v>3</v>
      </c>
      <c r="H378" s="76" t="s">
        <v>154</v>
      </c>
      <c r="I378" s="76">
        <f>VLOOKUP(J378,Validación!K:N,4,0)</f>
        <v>4</v>
      </c>
      <c r="J378" s="76" t="s">
        <v>163</v>
      </c>
      <c r="K378" s="76" t="s">
        <v>68</v>
      </c>
      <c r="L378" s="76" t="str">
        <f t="shared" si="11"/>
        <v>N</v>
      </c>
    </row>
    <row r="379" spans="1:12" x14ac:dyDescent="0.25">
      <c r="A379" s="76" t="str">
        <f t="shared" si="10"/>
        <v>R834N</v>
      </c>
      <c r="B379" s="76" t="s">
        <v>51</v>
      </c>
      <c r="C379" s="76" t="str">
        <f>VLOOKUP(B379,Validación!G:I,3,0)</f>
        <v>R</v>
      </c>
      <c r="D379" s="122">
        <v>109</v>
      </c>
      <c r="E379" s="76">
        <f>VLOOKUP(Tabla3[[#This Row],[Actividad]],Validación!AA:AB,2,0)</f>
        <v>8</v>
      </c>
      <c r="F379" s="76" t="s">
        <v>190</v>
      </c>
      <c r="G379" s="76">
        <f>VLOOKUP(H379,Validación!W:Y,3,0)</f>
        <v>3</v>
      </c>
      <c r="H379" s="76" t="s">
        <v>154</v>
      </c>
      <c r="I379" s="76">
        <f>VLOOKUP(J379,Validación!K:N,4,0)</f>
        <v>4</v>
      </c>
      <c r="J379" s="76" t="s">
        <v>163</v>
      </c>
      <c r="K379" s="76" t="s">
        <v>68</v>
      </c>
      <c r="L379" s="76" t="str">
        <f t="shared" si="11"/>
        <v>N</v>
      </c>
    </row>
    <row r="380" spans="1:12" x14ac:dyDescent="0.25">
      <c r="A380" s="76" t="str">
        <f t="shared" si="10"/>
        <v>L834N</v>
      </c>
      <c r="B380" s="76" t="s">
        <v>48</v>
      </c>
      <c r="C380" s="76" t="str">
        <f>VLOOKUP(B380,Validación!G:I,3,0)</f>
        <v>L</v>
      </c>
      <c r="D380" s="122" t="s">
        <v>461</v>
      </c>
      <c r="E380" s="76">
        <f>VLOOKUP(Tabla3[[#This Row],[Actividad]],Validación!AA:AB,2,0)</f>
        <v>8</v>
      </c>
      <c r="F380" s="76" t="s">
        <v>190</v>
      </c>
      <c r="G380" s="76">
        <f>VLOOKUP(H380,Validación!W:Y,3,0)</f>
        <v>3</v>
      </c>
      <c r="H380" s="76" t="s">
        <v>154</v>
      </c>
      <c r="I380" s="76">
        <f>VLOOKUP(J380,Validación!K:N,4,0)</f>
        <v>4</v>
      </c>
      <c r="J380" s="76" t="s">
        <v>163</v>
      </c>
      <c r="K380" s="76" t="s">
        <v>68</v>
      </c>
      <c r="L380" s="76" t="str">
        <f t="shared" si="11"/>
        <v>N</v>
      </c>
    </row>
    <row r="381" spans="1:12" x14ac:dyDescent="0.25">
      <c r="A381" s="76" t="str">
        <f t="shared" si="10"/>
        <v>B834N</v>
      </c>
      <c r="B381" s="76" t="s">
        <v>43</v>
      </c>
      <c r="C381" s="76" t="str">
        <f>VLOOKUP(B381,Validación!G:I,3,0)</f>
        <v>B</v>
      </c>
      <c r="D381" s="122" t="s">
        <v>470</v>
      </c>
      <c r="E381" s="76">
        <f>VLOOKUP(Tabla3[[#This Row],[Actividad]],Validación!AA:AB,2,0)</f>
        <v>8</v>
      </c>
      <c r="F381" s="76" t="s">
        <v>190</v>
      </c>
      <c r="G381" s="76">
        <f>VLOOKUP(H381,Validación!W:Y,3,0)</f>
        <v>3</v>
      </c>
      <c r="H381" s="76" t="s">
        <v>154</v>
      </c>
      <c r="I381" s="76">
        <f>VLOOKUP(J381,Validación!K:N,4,0)</f>
        <v>4</v>
      </c>
      <c r="J381" s="76" t="s">
        <v>163</v>
      </c>
      <c r="K381" s="76" t="s">
        <v>68</v>
      </c>
      <c r="L381" s="76" t="str">
        <f t="shared" si="11"/>
        <v>N</v>
      </c>
    </row>
    <row r="382" spans="1:12" x14ac:dyDescent="0.25">
      <c r="A382" s="76" t="str">
        <f t="shared" si="10"/>
        <v>A834N</v>
      </c>
      <c r="B382" s="76" t="s">
        <v>42</v>
      </c>
      <c r="C382" s="76" t="str">
        <f>VLOOKUP(B382,Validación!G:I,3,0)</f>
        <v>A</v>
      </c>
      <c r="D382" s="122" t="s">
        <v>471</v>
      </c>
      <c r="E382" s="76">
        <f>VLOOKUP(Tabla3[[#This Row],[Actividad]],Validación!AA:AB,2,0)</f>
        <v>8</v>
      </c>
      <c r="F382" s="76" t="s">
        <v>190</v>
      </c>
      <c r="G382" s="76">
        <f>VLOOKUP(H382,Validación!W:Y,3,0)</f>
        <v>3</v>
      </c>
      <c r="H382" s="76" t="s">
        <v>154</v>
      </c>
      <c r="I382" s="76">
        <f>VLOOKUP(J382,Validación!K:N,4,0)</f>
        <v>4</v>
      </c>
      <c r="J382" s="76" t="s">
        <v>163</v>
      </c>
      <c r="K382" s="76" t="s">
        <v>68</v>
      </c>
      <c r="L382" s="76" t="str">
        <f t="shared" si="11"/>
        <v>N</v>
      </c>
    </row>
    <row r="383" spans="1:12" x14ac:dyDescent="0.25">
      <c r="A383" s="76" t="str">
        <f t="shared" si="10"/>
        <v>X934N</v>
      </c>
      <c r="B383" s="76" t="s">
        <v>133</v>
      </c>
      <c r="C383" s="76" t="str">
        <f>VLOOKUP(B383,Validación!G:I,3,0)</f>
        <v>X</v>
      </c>
      <c r="D383" s="122">
        <v>122201</v>
      </c>
      <c r="E383" s="76">
        <f>VLOOKUP(Tabla3[[#This Row],[Actividad]],Validación!AA:AB,2,0)</f>
        <v>9</v>
      </c>
      <c r="F383" s="76" t="s">
        <v>191</v>
      </c>
      <c r="G383" s="76">
        <f>VLOOKUP(H383,Validación!W:Y,3,0)</f>
        <v>3</v>
      </c>
      <c r="H383" s="76" t="s">
        <v>154</v>
      </c>
      <c r="I383" s="76">
        <f>VLOOKUP(J383,Validación!K:N,4,0)</f>
        <v>4</v>
      </c>
      <c r="J383" s="76" t="s">
        <v>163</v>
      </c>
      <c r="K383" s="76" t="s">
        <v>68</v>
      </c>
      <c r="L383" s="76" t="str">
        <f t="shared" si="11"/>
        <v>N</v>
      </c>
    </row>
    <row r="384" spans="1:12" x14ac:dyDescent="0.25">
      <c r="A384" s="76" t="str">
        <f t="shared" si="10"/>
        <v>C934N</v>
      </c>
      <c r="B384" s="76" t="s">
        <v>44</v>
      </c>
      <c r="C384" s="76" t="str">
        <f>VLOOKUP(B384,Validación!G:I,3,0)</f>
        <v>C</v>
      </c>
      <c r="D384" s="122" t="s">
        <v>289</v>
      </c>
      <c r="E384" s="76">
        <f>VLOOKUP(Tabla3[[#This Row],[Actividad]],Validación!AA:AB,2,0)</f>
        <v>9</v>
      </c>
      <c r="F384" s="76" t="s">
        <v>191</v>
      </c>
      <c r="G384" s="76">
        <f>VLOOKUP(H384,Validación!W:Y,3,0)</f>
        <v>3</v>
      </c>
      <c r="H384" s="76" t="s">
        <v>154</v>
      </c>
      <c r="I384" s="76">
        <f>VLOOKUP(J384,Validación!K:N,4,0)</f>
        <v>4</v>
      </c>
      <c r="J384" s="76" t="s">
        <v>163</v>
      </c>
      <c r="K384" s="76" t="s">
        <v>68</v>
      </c>
      <c r="L384" s="76" t="str">
        <f t="shared" si="11"/>
        <v>N</v>
      </c>
    </row>
    <row r="385" spans="1:12" x14ac:dyDescent="0.25">
      <c r="A385" s="76" t="str">
        <f t="shared" si="10"/>
        <v>T934N</v>
      </c>
      <c r="B385" s="76" t="s">
        <v>52</v>
      </c>
      <c r="C385" s="76" t="str">
        <f>VLOOKUP(B385,Validación!G:I,3,0)</f>
        <v>T</v>
      </c>
      <c r="D385" s="122">
        <v>122202</v>
      </c>
      <c r="E385" s="76">
        <f>VLOOKUP(Tabla3[[#This Row],[Actividad]],Validación!AA:AB,2,0)</f>
        <v>9</v>
      </c>
      <c r="F385" s="76" t="s">
        <v>191</v>
      </c>
      <c r="G385" s="76">
        <f>VLOOKUP(H385,Validación!W:Y,3,0)</f>
        <v>3</v>
      </c>
      <c r="H385" s="76" t="s">
        <v>154</v>
      </c>
      <c r="I385" s="76">
        <f>VLOOKUP(J385,Validación!K:N,4,0)</f>
        <v>4</v>
      </c>
      <c r="J385" s="76" t="s">
        <v>163</v>
      </c>
      <c r="K385" s="76" t="s">
        <v>68</v>
      </c>
      <c r="L385" s="76" t="str">
        <f t="shared" si="11"/>
        <v>N</v>
      </c>
    </row>
    <row r="386" spans="1:12" x14ac:dyDescent="0.25">
      <c r="A386" s="76" t="str">
        <f t="shared" ref="A386:A449" si="12">CONCATENATE(C386,E386,G386,I386,L386,)</f>
        <v>EE934N</v>
      </c>
      <c r="B386" s="76" t="s">
        <v>33</v>
      </c>
      <c r="C386" s="76" t="str">
        <f>VLOOKUP(B386,Validación!G:I,3,0)</f>
        <v>EE</v>
      </c>
      <c r="D386" s="122" t="s">
        <v>290</v>
      </c>
      <c r="E386" s="76">
        <f>VLOOKUP(Tabla3[[#This Row],[Actividad]],Validación!AA:AB,2,0)</f>
        <v>9</v>
      </c>
      <c r="F386" s="76" t="s">
        <v>191</v>
      </c>
      <c r="G386" s="76">
        <f>VLOOKUP(H386,Validación!W:Y,3,0)</f>
        <v>3</v>
      </c>
      <c r="H386" s="76" t="s">
        <v>154</v>
      </c>
      <c r="I386" s="76">
        <f>VLOOKUP(J386,Validación!K:N,4,0)</f>
        <v>4</v>
      </c>
      <c r="J386" s="76" t="s">
        <v>163</v>
      </c>
      <c r="K386" s="76" t="s">
        <v>68</v>
      </c>
      <c r="L386" s="76" t="str">
        <f t="shared" ref="L386:L449" si="13">VLOOKUP(K386,O:P,2,0)</f>
        <v>N</v>
      </c>
    </row>
    <row r="387" spans="1:12" x14ac:dyDescent="0.25">
      <c r="A387" s="76" t="str">
        <f t="shared" si="12"/>
        <v>E934N</v>
      </c>
      <c r="B387" s="76" t="s">
        <v>45</v>
      </c>
      <c r="C387" s="76" t="str">
        <f>VLOOKUP(B387,Validación!G:I,3,0)</f>
        <v>E</v>
      </c>
      <c r="D387" s="122" t="s">
        <v>180</v>
      </c>
      <c r="E387" s="76">
        <f>VLOOKUP(Tabla3[[#This Row],[Actividad]],Validación!AA:AB,2,0)</f>
        <v>9</v>
      </c>
      <c r="F387" s="76" t="s">
        <v>191</v>
      </c>
      <c r="G387" s="76">
        <f>VLOOKUP(H387,Validación!W:Y,3,0)</f>
        <v>3</v>
      </c>
      <c r="H387" s="76" t="s">
        <v>154</v>
      </c>
      <c r="I387" s="76">
        <f>VLOOKUP(J387,Validación!K:N,4,0)</f>
        <v>4</v>
      </c>
      <c r="J387" s="76" t="s">
        <v>163</v>
      </c>
      <c r="K387" s="76" t="s">
        <v>68</v>
      </c>
      <c r="L387" s="76" t="str">
        <f t="shared" si="13"/>
        <v>N</v>
      </c>
    </row>
    <row r="388" spans="1:12" x14ac:dyDescent="0.25">
      <c r="A388" s="76" t="str">
        <f t="shared" si="12"/>
        <v>J934N</v>
      </c>
      <c r="B388" s="76" t="s">
        <v>30</v>
      </c>
      <c r="C388" s="76" t="str">
        <f>VLOOKUP(B388,Validación!G:I,3,0)</f>
        <v>J</v>
      </c>
      <c r="D388" s="122" t="s">
        <v>292</v>
      </c>
      <c r="E388" s="76">
        <f>VLOOKUP(Tabla3[[#This Row],[Actividad]],Validación!AA:AB,2,0)</f>
        <v>9</v>
      </c>
      <c r="F388" s="76" t="s">
        <v>191</v>
      </c>
      <c r="G388" s="76">
        <f>VLOOKUP(H388,Validación!W:Y,3,0)</f>
        <v>3</v>
      </c>
      <c r="H388" s="76" t="s">
        <v>154</v>
      </c>
      <c r="I388" s="76">
        <f>VLOOKUP(J388,Validación!K:N,4,0)</f>
        <v>4</v>
      </c>
      <c r="J388" s="76" t="s">
        <v>163</v>
      </c>
      <c r="K388" s="76" t="s">
        <v>68</v>
      </c>
      <c r="L388" s="76" t="str">
        <f t="shared" si="13"/>
        <v>N</v>
      </c>
    </row>
    <row r="389" spans="1:12" x14ac:dyDescent="0.25">
      <c r="A389" s="76" t="str">
        <f t="shared" si="12"/>
        <v>H934N</v>
      </c>
      <c r="B389" s="76" t="s">
        <v>46</v>
      </c>
      <c r="C389" s="76" t="str">
        <f>VLOOKUP(B389,Validación!G:I,3,0)</f>
        <v>H</v>
      </c>
      <c r="D389" s="122" t="s">
        <v>115</v>
      </c>
      <c r="E389" s="76">
        <f>VLOOKUP(Tabla3[[#This Row],[Actividad]],Validación!AA:AB,2,0)</f>
        <v>9</v>
      </c>
      <c r="F389" s="76" t="s">
        <v>191</v>
      </c>
      <c r="G389" s="76">
        <f>VLOOKUP(H389,Validación!W:Y,3,0)</f>
        <v>3</v>
      </c>
      <c r="H389" s="76" t="s">
        <v>154</v>
      </c>
      <c r="I389" s="76">
        <f>VLOOKUP(J389,Validación!K:N,4,0)</f>
        <v>4</v>
      </c>
      <c r="J389" s="76" t="s">
        <v>163</v>
      </c>
      <c r="K389" s="76" t="s">
        <v>68</v>
      </c>
      <c r="L389" s="76" t="str">
        <f t="shared" si="13"/>
        <v>N</v>
      </c>
    </row>
    <row r="390" spans="1:12" x14ac:dyDescent="0.25">
      <c r="A390" s="76" t="str">
        <f t="shared" si="12"/>
        <v>Q934N</v>
      </c>
      <c r="B390" s="76" t="s">
        <v>130</v>
      </c>
      <c r="C390" s="76" t="str">
        <f>VLOOKUP(B390,Validación!G:I,3,0)</f>
        <v>Q</v>
      </c>
      <c r="D390" s="122" t="s">
        <v>293</v>
      </c>
      <c r="E390" s="76">
        <f>VLOOKUP(Tabla3[[#This Row],[Actividad]],Validación!AA:AB,2,0)</f>
        <v>9</v>
      </c>
      <c r="F390" s="76" t="s">
        <v>191</v>
      </c>
      <c r="G390" s="76">
        <f>VLOOKUP(H390,Validación!W:Y,3,0)</f>
        <v>3</v>
      </c>
      <c r="H390" s="76" t="s">
        <v>154</v>
      </c>
      <c r="I390" s="76">
        <f>VLOOKUP(J390,Validación!K:N,4,0)</f>
        <v>4</v>
      </c>
      <c r="J390" s="76" t="s">
        <v>163</v>
      </c>
      <c r="K390" s="76" t="s">
        <v>68</v>
      </c>
      <c r="L390" s="76" t="str">
        <f t="shared" si="13"/>
        <v>N</v>
      </c>
    </row>
    <row r="391" spans="1:12" x14ac:dyDescent="0.25">
      <c r="A391" s="76" t="str">
        <f t="shared" si="12"/>
        <v>P934N</v>
      </c>
      <c r="B391" s="76" t="s">
        <v>50</v>
      </c>
      <c r="C391" s="76" t="str">
        <f>VLOOKUP(B391,Validación!G:I,3,0)</f>
        <v>P</v>
      </c>
      <c r="D391" s="122" t="s">
        <v>295</v>
      </c>
      <c r="E391" s="76">
        <f>VLOOKUP(Tabla3[[#This Row],[Actividad]],Validación!AA:AB,2,0)</f>
        <v>9</v>
      </c>
      <c r="F391" s="76" t="s">
        <v>191</v>
      </c>
      <c r="G391" s="76">
        <f>VLOOKUP(H391,Validación!W:Y,3,0)</f>
        <v>3</v>
      </c>
      <c r="H391" s="76" t="s">
        <v>154</v>
      </c>
      <c r="I391" s="76">
        <f>VLOOKUP(J391,Validación!K:N,4,0)</f>
        <v>4</v>
      </c>
      <c r="J391" s="76" t="s">
        <v>163</v>
      </c>
      <c r="K391" s="76" t="s">
        <v>68</v>
      </c>
      <c r="L391" s="76" t="str">
        <f t="shared" si="13"/>
        <v>N</v>
      </c>
    </row>
    <row r="392" spans="1:12" x14ac:dyDescent="0.25">
      <c r="A392" s="76" t="str">
        <f t="shared" si="12"/>
        <v>K934N</v>
      </c>
      <c r="B392" s="76" t="s">
        <v>31</v>
      </c>
      <c r="C392" s="76" t="str">
        <f>VLOOKUP(B392,Validación!G:I,3,0)</f>
        <v>K</v>
      </c>
      <c r="D392" s="122" t="s">
        <v>297</v>
      </c>
      <c r="E392" s="76">
        <f>VLOOKUP(Tabla3[[#This Row],[Actividad]],Validación!AA:AB,2,0)</f>
        <v>9</v>
      </c>
      <c r="F392" s="76" t="s">
        <v>191</v>
      </c>
      <c r="G392" s="76">
        <f>VLOOKUP(H392,Validación!W:Y,3,0)</f>
        <v>3</v>
      </c>
      <c r="H392" s="76" t="s">
        <v>154</v>
      </c>
      <c r="I392" s="76">
        <f>VLOOKUP(J392,Validación!K:N,4,0)</f>
        <v>4</v>
      </c>
      <c r="J392" s="76" t="s">
        <v>163</v>
      </c>
      <c r="K392" s="76" t="s">
        <v>68</v>
      </c>
      <c r="L392" s="76" t="str">
        <f t="shared" si="13"/>
        <v>N</v>
      </c>
    </row>
    <row r="393" spans="1:12" x14ac:dyDescent="0.25">
      <c r="A393" s="76" t="str">
        <f t="shared" si="12"/>
        <v>N934N</v>
      </c>
      <c r="B393" s="76" t="s">
        <v>49</v>
      </c>
      <c r="C393" s="76" t="str">
        <f>VLOOKUP(B393,Validación!G:I,3,0)</f>
        <v>N</v>
      </c>
      <c r="D393" s="122" t="s">
        <v>298</v>
      </c>
      <c r="E393" s="76">
        <f>VLOOKUP(Tabla3[[#This Row],[Actividad]],Validación!AA:AB,2,0)</f>
        <v>9</v>
      </c>
      <c r="F393" s="76" t="s">
        <v>191</v>
      </c>
      <c r="G393" s="76">
        <f>VLOOKUP(H393,Validación!W:Y,3,0)</f>
        <v>3</v>
      </c>
      <c r="H393" s="76" t="s">
        <v>154</v>
      </c>
      <c r="I393" s="76">
        <f>VLOOKUP(J393,Validación!K:N,4,0)</f>
        <v>4</v>
      </c>
      <c r="J393" s="76" t="s">
        <v>163</v>
      </c>
      <c r="K393" s="76" t="s">
        <v>68</v>
      </c>
      <c r="L393" s="76" t="str">
        <f t="shared" si="13"/>
        <v>N</v>
      </c>
    </row>
    <row r="394" spans="1:12" x14ac:dyDescent="0.25">
      <c r="A394" s="76" t="str">
        <f t="shared" si="12"/>
        <v>AA934N</v>
      </c>
      <c r="B394" s="76" t="s">
        <v>54</v>
      </c>
      <c r="C394" s="76" t="str">
        <f>VLOOKUP(B394,Validación!G:I,3,0)</f>
        <v>AA</v>
      </c>
      <c r="D394" s="122" t="s">
        <v>118</v>
      </c>
      <c r="E394" s="76">
        <f>VLOOKUP(Tabla3[[#This Row],[Actividad]],Validación!AA:AB,2,0)</f>
        <v>9</v>
      </c>
      <c r="F394" s="76" t="s">
        <v>191</v>
      </c>
      <c r="G394" s="76">
        <f>VLOOKUP(H394,Validación!W:Y,3,0)</f>
        <v>3</v>
      </c>
      <c r="H394" s="76" t="s">
        <v>154</v>
      </c>
      <c r="I394" s="76">
        <f>VLOOKUP(J394,Validación!K:N,4,0)</f>
        <v>4</v>
      </c>
      <c r="J394" s="76" t="s">
        <v>163</v>
      </c>
      <c r="K394" s="76" t="s">
        <v>68</v>
      </c>
      <c r="L394" s="76" t="str">
        <f t="shared" si="13"/>
        <v>N</v>
      </c>
    </row>
    <row r="395" spans="1:12" x14ac:dyDescent="0.25">
      <c r="A395" s="76" t="str">
        <f t="shared" si="12"/>
        <v>G934N</v>
      </c>
      <c r="B395" s="76" t="s">
        <v>427</v>
      </c>
      <c r="C395" s="76" t="str">
        <f>VLOOKUP(B395,Validación!G:I,3,0)</f>
        <v>G</v>
      </c>
      <c r="D395" s="122" t="s">
        <v>299</v>
      </c>
      <c r="E395" s="76">
        <f>VLOOKUP(Tabla3[[#This Row],[Actividad]],Validación!AA:AB,2,0)</f>
        <v>9</v>
      </c>
      <c r="F395" s="76" t="s">
        <v>191</v>
      </c>
      <c r="G395" s="76">
        <f>VLOOKUP(H395,Validación!W:Y,3,0)</f>
        <v>3</v>
      </c>
      <c r="H395" s="76" t="s">
        <v>154</v>
      </c>
      <c r="I395" s="76">
        <f>VLOOKUP(J395,Validación!K:N,4,0)</f>
        <v>4</v>
      </c>
      <c r="J395" s="76" t="s">
        <v>163</v>
      </c>
      <c r="K395" s="76" t="s">
        <v>68</v>
      </c>
      <c r="L395" s="76" t="str">
        <f t="shared" si="13"/>
        <v>N</v>
      </c>
    </row>
    <row r="396" spans="1:12" x14ac:dyDescent="0.25">
      <c r="A396" s="76" t="str">
        <f t="shared" si="12"/>
        <v>D934N</v>
      </c>
      <c r="B396" s="76" t="s">
        <v>203</v>
      </c>
      <c r="C396" s="76" t="str">
        <f>VLOOKUP(B396,Validación!G:I,3,0)</f>
        <v>D</v>
      </c>
      <c r="D396" s="122">
        <v>122327</v>
      </c>
      <c r="E396" s="76">
        <f>VLOOKUP(Tabla3[[#This Row],[Actividad]],Validación!AA:AB,2,0)</f>
        <v>9</v>
      </c>
      <c r="F396" s="76" t="s">
        <v>191</v>
      </c>
      <c r="G396" s="76">
        <f>VLOOKUP(H396,Validación!W:Y,3,0)</f>
        <v>3</v>
      </c>
      <c r="H396" s="76" t="s">
        <v>154</v>
      </c>
      <c r="I396" s="76">
        <f>VLOOKUP(J396,Validación!K:N,4,0)</f>
        <v>4</v>
      </c>
      <c r="J396" s="76" t="s">
        <v>163</v>
      </c>
      <c r="K396" s="76" t="s">
        <v>68</v>
      </c>
      <c r="L396" s="76" t="str">
        <f t="shared" si="13"/>
        <v>N</v>
      </c>
    </row>
    <row r="397" spans="1:12" x14ac:dyDescent="0.25">
      <c r="A397" s="76" t="str">
        <f t="shared" si="12"/>
        <v>F934N</v>
      </c>
      <c r="B397" s="76" t="s">
        <v>426</v>
      </c>
      <c r="C397" s="76" t="str">
        <f>VLOOKUP(B397,Validación!G:I,3,0)</f>
        <v>F</v>
      </c>
      <c r="D397" s="122" t="s">
        <v>456</v>
      </c>
      <c r="E397" s="76">
        <f>VLOOKUP(Tabla3[[#This Row],[Actividad]],Validación!AA:AB,2,0)</f>
        <v>9</v>
      </c>
      <c r="F397" s="76" t="s">
        <v>191</v>
      </c>
      <c r="G397" s="76">
        <f>VLOOKUP(H397,Validación!W:Y,3,0)</f>
        <v>3</v>
      </c>
      <c r="H397" s="76" t="s">
        <v>154</v>
      </c>
      <c r="I397" s="76">
        <f>VLOOKUP(J397,Validación!K:N,4,0)</f>
        <v>4</v>
      </c>
      <c r="J397" s="76" t="s">
        <v>163</v>
      </c>
      <c r="K397" s="76" t="s">
        <v>68</v>
      </c>
      <c r="L397" s="76" t="str">
        <f t="shared" si="13"/>
        <v>N</v>
      </c>
    </row>
    <row r="398" spans="1:12" x14ac:dyDescent="0.25">
      <c r="A398" s="76" t="str">
        <f t="shared" si="12"/>
        <v>FF934N</v>
      </c>
      <c r="B398" s="76" t="s">
        <v>41</v>
      </c>
      <c r="C398" s="76" t="str">
        <f>VLOOKUP(B398,Validación!G:I,3,0)</f>
        <v>FF</v>
      </c>
      <c r="D398" s="122" t="s">
        <v>301</v>
      </c>
      <c r="E398" s="76">
        <f>VLOOKUP(Tabla3[[#This Row],[Actividad]],Validación!AA:AB,2,0)</f>
        <v>9</v>
      </c>
      <c r="F398" s="76" t="s">
        <v>191</v>
      </c>
      <c r="G398" s="76">
        <f>VLOOKUP(H398,Validación!W:Y,3,0)</f>
        <v>3</v>
      </c>
      <c r="H398" s="76" t="s">
        <v>154</v>
      </c>
      <c r="I398" s="76">
        <f>VLOOKUP(J398,Validación!K:N,4,0)</f>
        <v>4</v>
      </c>
      <c r="J398" s="76" t="s">
        <v>163</v>
      </c>
      <c r="K398" s="76" t="s">
        <v>68</v>
      </c>
      <c r="L398" s="76" t="str">
        <f t="shared" si="13"/>
        <v>N</v>
      </c>
    </row>
    <row r="399" spans="1:12" x14ac:dyDescent="0.25">
      <c r="A399" s="76" t="str">
        <f t="shared" si="12"/>
        <v>BB934N</v>
      </c>
      <c r="B399" s="76" t="s">
        <v>32</v>
      </c>
      <c r="C399" s="76" t="str">
        <f>VLOOKUP(B399,Validación!G:I,3,0)</f>
        <v>BB</v>
      </c>
      <c r="D399" s="122" t="s">
        <v>457</v>
      </c>
      <c r="E399" s="76">
        <f>VLOOKUP(Tabla3[[#This Row],[Actividad]],Validación!AA:AB,2,0)</f>
        <v>9</v>
      </c>
      <c r="F399" s="76" t="s">
        <v>191</v>
      </c>
      <c r="G399" s="76">
        <f>VLOOKUP(H399,Validación!W:Y,3,0)</f>
        <v>3</v>
      </c>
      <c r="H399" s="76" t="s">
        <v>154</v>
      </c>
      <c r="I399" s="76">
        <f>VLOOKUP(J399,Validación!K:N,4,0)</f>
        <v>4</v>
      </c>
      <c r="J399" s="76" t="s">
        <v>163</v>
      </c>
      <c r="K399" s="76" t="s">
        <v>68</v>
      </c>
      <c r="L399" s="76" t="str">
        <f t="shared" si="13"/>
        <v>N</v>
      </c>
    </row>
    <row r="400" spans="1:12" x14ac:dyDescent="0.25">
      <c r="A400" s="76" t="str">
        <f t="shared" si="12"/>
        <v>W934N</v>
      </c>
      <c r="B400" s="76" t="s">
        <v>132</v>
      </c>
      <c r="C400" s="76" t="str">
        <f>VLOOKUP(B400,Validación!G:I,3,0)</f>
        <v>W</v>
      </c>
      <c r="D400" s="122" t="s">
        <v>302</v>
      </c>
      <c r="E400" s="76">
        <f>VLOOKUP(Tabla3[[#This Row],[Actividad]],Validación!AA:AB,2,0)</f>
        <v>9</v>
      </c>
      <c r="F400" s="76" t="s">
        <v>191</v>
      </c>
      <c r="G400" s="76">
        <f>VLOOKUP(H400,Validación!W:Y,3,0)</f>
        <v>3</v>
      </c>
      <c r="H400" s="76" t="s">
        <v>154</v>
      </c>
      <c r="I400" s="76">
        <f>VLOOKUP(J400,Validación!K:N,4,0)</f>
        <v>4</v>
      </c>
      <c r="J400" s="76" t="s">
        <v>163</v>
      </c>
      <c r="K400" s="76" t="s">
        <v>68</v>
      </c>
      <c r="L400" s="76" t="str">
        <f t="shared" si="13"/>
        <v>N</v>
      </c>
    </row>
    <row r="401" spans="1:12" x14ac:dyDescent="0.25">
      <c r="A401" s="76" t="str">
        <f t="shared" si="12"/>
        <v>CC934N</v>
      </c>
      <c r="B401" s="76" t="s">
        <v>55</v>
      </c>
      <c r="C401" s="76" t="str">
        <f>VLOOKUP(B401,Validación!G:I,3,0)</f>
        <v>CC</v>
      </c>
      <c r="D401" s="122" t="s">
        <v>303</v>
      </c>
      <c r="E401" s="76">
        <f>VLOOKUP(Tabla3[[#This Row],[Actividad]],Validación!AA:AB,2,0)</f>
        <v>9</v>
      </c>
      <c r="F401" s="76" t="s">
        <v>191</v>
      </c>
      <c r="G401" s="76">
        <f>VLOOKUP(H401,Validación!W:Y,3,0)</f>
        <v>3</v>
      </c>
      <c r="H401" s="76" t="s">
        <v>154</v>
      </c>
      <c r="I401" s="76">
        <f>VLOOKUP(J401,Validación!K:N,4,0)</f>
        <v>4</v>
      </c>
      <c r="J401" s="76" t="s">
        <v>163</v>
      </c>
      <c r="K401" s="76" t="s">
        <v>68</v>
      </c>
      <c r="L401" s="76" t="str">
        <f t="shared" si="13"/>
        <v>N</v>
      </c>
    </row>
    <row r="402" spans="1:12" x14ac:dyDescent="0.25">
      <c r="A402" s="76" t="str">
        <f t="shared" si="12"/>
        <v>U934N</v>
      </c>
      <c r="B402" s="76" t="s">
        <v>425</v>
      </c>
      <c r="C402" s="76" t="str">
        <f>VLOOKUP(B402,Validación!G:I,3,0)</f>
        <v>U</v>
      </c>
      <c r="D402" s="122" t="s">
        <v>458</v>
      </c>
      <c r="E402" s="76">
        <f>VLOOKUP(Tabla3[[#This Row],[Actividad]],Validación!AA:AB,2,0)</f>
        <v>9</v>
      </c>
      <c r="F402" s="76" t="s">
        <v>191</v>
      </c>
      <c r="G402" s="76">
        <f>VLOOKUP(H402,Validación!W:Y,3,0)</f>
        <v>3</v>
      </c>
      <c r="H402" s="76" t="s">
        <v>154</v>
      </c>
      <c r="I402" s="76">
        <f>VLOOKUP(J402,Validación!K:N,4,0)</f>
        <v>4</v>
      </c>
      <c r="J402" s="76" t="s">
        <v>163</v>
      </c>
      <c r="K402" s="76" t="s">
        <v>68</v>
      </c>
      <c r="L402" s="76" t="str">
        <f t="shared" si="13"/>
        <v>N</v>
      </c>
    </row>
    <row r="403" spans="1:12" x14ac:dyDescent="0.25">
      <c r="A403" s="76" t="str">
        <f t="shared" si="12"/>
        <v>I934N</v>
      </c>
      <c r="B403" s="76" t="s">
        <v>47</v>
      </c>
      <c r="C403" s="76" t="str">
        <f>VLOOKUP(B403,Validación!G:I,3,0)</f>
        <v>I</v>
      </c>
      <c r="D403" s="122" t="s">
        <v>459</v>
      </c>
      <c r="E403" s="76">
        <f>VLOOKUP(Tabla3[[#This Row],[Actividad]],Validación!AA:AB,2,0)</f>
        <v>9</v>
      </c>
      <c r="F403" s="76" t="s">
        <v>191</v>
      </c>
      <c r="G403" s="76">
        <f>VLOOKUP(H403,Validación!W:Y,3,0)</f>
        <v>3</v>
      </c>
      <c r="H403" s="76" t="s">
        <v>154</v>
      </c>
      <c r="I403" s="76">
        <f>VLOOKUP(J403,Validación!K:N,4,0)</f>
        <v>4</v>
      </c>
      <c r="J403" s="76" t="s">
        <v>163</v>
      </c>
      <c r="K403" s="76" t="s">
        <v>68</v>
      </c>
      <c r="L403" s="76" t="str">
        <f t="shared" si="13"/>
        <v>N</v>
      </c>
    </row>
    <row r="404" spans="1:12" x14ac:dyDescent="0.25">
      <c r="A404" s="76" t="str">
        <f t="shared" si="12"/>
        <v>Y934N</v>
      </c>
      <c r="B404" s="76" t="s">
        <v>134</v>
      </c>
      <c r="C404" s="76" t="str">
        <f>VLOOKUP(B404,Validación!G:I,3,0)</f>
        <v>Y</v>
      </c>
      <c r="D404" s="122" t="s">
        <v>306</v>
      </c>
      <c r="E404" s="76">
        <f>VLOOKUP(Tabla3[[#This Row],[Actividad]],Validación!AA:AB,2,0)</f>
        <v>9</v>
      </c>
      <c r="F404" s="76" t="s">
        <v>191</v>
      </c>
      <c r="G404" s="76">
        <f>VLOOKUP(H404,Validación!W:Y,3,0)</f>
        <v>3</v>
      </c>
      <c r="H404" s="76" t="s">
        <v>154</v>
      </c>
      <c r="I404" s="76">
        <f>VLOOKUP(J404,Validación!K:N,4,0)</f>
        <v>4</v>
      </c>
      <c r="J404" s="76" t="s">
        <v>163</v>
      </c>
      <c r="K404" s="76" t="s">
        <v>68</v>
      </c>
      <c r="L404" s="76" t="str">
        <f t="shared" si="13"/>
        <v>N</v>
      </c>
    </row>
    <row r="405" spans="1:12" x14ac:dyDescent="0.25">
      <c r="A405" s="76" t="str">
        <f t="shared" si="12"/>
        <v>R934N</v>
      </c>
      <c r="B405" s="76" t="s">
        <v>51</v>
      </c>
      <c r="C405" s="76" t="str">
        <f>VLOOKUP(B405,Validación!G:I,3,0)</f>
        <v>R</v>
      </c>
      <c r="D405" s="122">
        <v>109</v>
      </c>
      <c r="E405" s="76">
        <f>VLOOKUP(Tabla3[[#This Row],[Actividad]],Validación!AA:AB,2,0)</f>
        <v>9</v>
      </c>
      <c r="F405" s="76" t="s">
        <v>191</v>
      </c>
      <c r="G405" s="76">
        <f>VLOOKUP(H405,Validación!W:Y,3,0)</f>
        <v>3</v>
      </c>
      <c r="H405" s="76" t="s">
        <v>154</v>
      </c>
      <c r="I405" s="76">
        <f>VLOOKUP(J405,Validación!K:N,4,0)</f>
        <v>4</v>
      </c>
      <c r="J405" s="76" t="s">
        <v>163</v>
      </c>
      <c r="K405" s="76" t="s">
        <v>68</v>
      </c>
      <c r="L405" s="76" t="str">
        <f t="shared" si="13"/>
        <v>N</v>
      </c>
    </row>
    <row r="406" spans="1:12" x14ac:dyDescent="0.25">
      <c r="A406" s="76" t="str">
        <f t="shared" si="12"/>
        <v>HH934N</v>
      </c>
      <c r="B406" s="76" t="s">
        <v>122</v>
      </c>
      <c r="C406" s="76" t="str">
        <f>VLOOKUP(B406,Validación!G:I,3,0)</f>
        <v>HH</v>
      </c>
      <c r="D406" s="122" t="s">
        <v>460</v>
      </c>
      <c r="E406" s="76">
        <f>VLOOKUP(Tabla3[[#This Row],[Actividad]],Validación!AA:AB,2,0)</f>
        <v>9</v>
      </c>
      <c r="F406" s="76" t="s">
        <v>191</v>
      </c>
      <c r="G406" s="76">
        <f>VLOOKUP(H406,Validación!W:Y,3,0)</f>
        <v>3</v>
      </c>
      <c r="H406" s="76" t="s">
        <v>154</v>
      </c>
      <c r="I406" s="76">
        <f>VLOOKUP(J406,Validación!K:N,4,0)</f>
        <v>4</v>
      </c>
      <c r="J406" s="76" t="s">
        <v>163</v>
      </c>
      <c r="K406" s="76" t="s">
        <v>68</v>
      </c>
      <c r="L406" s="76" t="str">
        <f t="shared" si="13"/>
        <v>N</v>
      </c>
    </row>
    <row r="407" spans="1:12" x14ac:dyDescent="0.25">
      <c r="A407" s="76" t="str">
        <f t="shared" si="12"/>
        <v>II934N</v>
      </c>
      <c r="B407" s="173" t="s">
        <v>423</v>
      </c>
      <c r="C407" s="76" t="str">
        <f>VLOOKUP(B407,Validación!G:I,3,0)</f>
        <v>II</v>
      </c>
      <c r="D407" s="122" t="s">
        <v>309</v>
      </c>
      <c r="E407" s="76">
        <f>VLOOKUP(Tabla3[[#This Row],[Actividad]],Validación!AA:AB,2,0)</f>
        <v>9</v>
      </c>
      <c r="F407" s="76" t="s">
        <v>191</v>
      </c>
      <c r="G407" s="76">
        <f>VLOOKUP(H407,Validación!W:Y,3,0)</f>
        <v>3</v>
      </c>
      <c r="H407" s="76" t="s">
        <v>154</v>
      </c>
      <c r="I407" s="76">
        <f>VLOOKUP(J407,Validación!K:N,4,0)</f>
        <v>4</v>
      </c>
      <c r="J407" s="76" t="s">
        <v>163</v>
      </c>
      <c r="K407" s="76" t="s">
        <v>68</v>
      </c>
      <c r="L407" s="76" t="str">
        <f t="shared" si="13"/>
        <v>N</v>
      </c>
    </row>
    <row r="408" spans="1:12" x14ac:dyDescent="0.25">
      <c r="A408" s="76" t="str">
        <f t="shared" si="12"/>
        <v>L934N</v>
      </c>
      <c r="B408" s="76" t="s">
        <v>48</v>
      </c>
      <c r="C408" s="76" t="str">
        <f>VLOOKUP(B408,Validación!G:I,3,0)</f>
        <v>L</v>
      </c>
      <c r="D408" s="122" t="s">
        <v>461</v>
      </c>
      <c r="E408" s="76">
        <f>VLOOKUP(Tabla3[[#This Row],[Actividad]],Validación!AA:AB,2,0)</f>
        <v>9</v>
      </c>
      <c r="F408" s="76" t="s">
        <v>191</v>
      </c>
      <c r="G408" s="76">
        <f>VLOOKUP(H408,Validación!W:Y,3,0)</f>
        <v>3</v>
      </c>
      <c r="H408" s="76" t="s">
        <v>154</v>
      </c>
      <c r="I408" s="76">
        <f>VLOOKUP(J408,Validación!K:N,4,0)</f>
        <v>4</v>
      </c>
      <c r="J408" s="76" t="s">
        <v>163</v>
      </c>
      <c r="K408" s="76" t="s">
        <v>68</v>
      </c>
      <c r="L408" s="76" t="str">
        <f t="shared" si="13"/>
        <v>N</v>
      </c>
    </row>
    <row r="409" spans="1:12" x14ac:dyDescent="0.25">
      <c r="A409" s="76" t="str">
        <f t="shared" si="12"/>
        <v>B934N</v>
      </c>
      <c r="B409" s="76" t="s">
        <v>43</v>
      </c>
      <c r="C409" s="76" t="str">
        <f>VLOOKUP(B409,Validación!G:I,3,0)</f>
        <v>B</v>
      </c>
      <c r="D409" s="122" t="s">
        <v>462</v>
      </c>
      <c r="E409" s="76">
        <f>VLOOKUP(Tabla3[[#This Row],[Actividad]],Validación!AA:AB,2,0)</f>
        <v>9</v>
      </c>
      <c r="F409" s="76" t="s">
        <v>191</v>
      </c>
      <c r="G409" s="76">
        <f>VLOOKUP(H409,Validación!W:Y,3,0)</f>
        <v>3</v>
      </c>
      <c r="H409" s="76" t="s">
        <v>154</v>
      </c>
      <c r="I409" s="76">
        <f>VLOOKUP(J409,Validación!K:N,4,0)</f>
        <v>4</v>
      </c>
      <c r="J409" s="76" t="s">
        <v>163</v>
      </c>
      <c r="K409" s="76" t="s">
        <v>68</v>
      </c>
      <c r="L409" s="76" t="str">
        <f t="shared" si="13"/>
        <v>N</v>
      </c>
    </row>
    <row r="410" spans="1:12" x14ac:dyDescent="0.25">
      <c r="A410" s="76" t="str">
        <f t="shared" si="12"/>
        <v>A934N</v>
      </c>
      <c r="B410" s="76" t="s">
        <v>42</v>
      </c>
      <c r="C410" s="76" t="str">
        <f>VLOOKUP(B410,Validación!G:I,3,0)</f>
        <v>A</v>
      </c>
      <c r="D410" s="122" t="s">
        <v>463</v>
      </c>
      <c r="E410" s="76">
        <f>VLOOKUP(Tabla3[[#This Row],[Actividad]],Validación!AA:AB,2,0)</f>
        <v>9</v>
      </c>
      <c r="F410" s="76" t="s">
        <v>191</v>
      </c>
      <c r="G410" s="76">
        <f>VLOOKUP(H410,Validación!W:Y,3,0)</f>
        <v>3</v>
      </c>
      <c r="H410" s="76" t="s">
        <v>154</v>
      </c>
      <c r="I410" s="76">
        <f>VLOOKUP(J410,Validación!K:N,4,0)</f>
        <v>4</v>
      </c>
      <c r="J410" s="76" t="s">
        <v>163</v>
      </c>
      <c r="K410" s="76" t="s">
        <v>68</v>
      </c>
      <c r="L410" s="76" t="str">
        <f t="shared" si="13"/>
        <v>N</v>
      </c>
    </row>
    <row r="411" spans="1:12" x14ac:dyDescent="0.25">
      <c r="A411" s="76" t="str">
        <f t="shared" si="12"/>
        <v>X1134N</v>
      </c>
      <c r="B411" s="76" t="s">
        <v>133</v>
      </c>
      <c r="C411" s="76" t="str">
        <f>VLOOKUP(B411,Validación!G:I,3,0)</f>
        <v>X</v>
      </c>
      <c r="D411" s="122">
        <v>122201</v>
      </c>
      <c r="E411" s="76">
        <f>VLOOKUP(Tabla3[[#This Row],[Actividad]],Validación!AA:AB,2,0)</f>
        <v>11</v>
      </c>
      <c r="F411" s="76" t="s">
        <v>193</v>
      </c>
      <c r="G411" s="76">
        <f>VLOOKUP(H411,Validación!W:Y,3,0)</f>
        <v>3</v>
      </c>
      <c r="H411" s="76" t="s">
        <v>154</v>
      </c>
      <c r="I411" s="76">
        <f>VLOOKUP(J411,Validación!K:N,4,0)</f>
        <v>4</v>
      </c>
      <c r="J411" s="76" t="s">
        <v>163</v>
      </c>
      <c r="K411" s="76" t="s">
        <v>68</v>
      </c>
      <c r="L411" s="76" t="str">
        <f t="shared" si="13"/>
        <v>N</v>
      </c>
    </row>
    <row r="412" spans="1:12" x14ac:dyDescent="0.25">
      <c r="A412" s="76" t="str">
        <f t="shared" si="12"/>
        <v>C1134N</v>
      </c>
      <c r="B412" s="76" t="s">
        <v>44</v>
      </c>
      <c r="C412" s="76" t="str">
        <f>VLOOKUP(B412,Validación!G:I,3,0)</f>
        <v>C</v>
      </c>
      <c r="D412" s="122" t="s">
        <v>289</v>
      </c>
      <c r="E412" s="76">
        <f>VLOOKUP(Tabla3[[#This Row],[Actividad]],Validación!AA:AB,2,0)</f>
        <v>11</v>
      </c>
      <c r="F412" s="76" t="s">
        <v>193</v>
      </c>
      <c r="G412" s="76">
        <f>VLOOKUP(H412,Validación!W:Y,3,0)</f>
        <v>3</v>
      </c>
      <c r="H412" s="76" t="s">
        <v>154</v>
      </c>
      <c r="I412" s="76">
        <f>VLOOKUP(J412,Validación!K:N,4,0)</f>
        <v>4</v>
      </c>
      <c r="J412" s="76" t="s">
        <v>163</v>
      </c>
      <c r="K412" s="76" t="s">
        <v>68</v>
      </c>
      <c r="L412" s="76" t="str">
        <f t="shared" si="13"/>
        <v>N</v>
      </c>
    </row>
    <row r="413" spans="1:12" x14ac:dyDescent="0.25">
      <c r="A413" s="76" t="str">
        <f t="shared" si="12"/>
        <v>T1134N</v>
      </c>
      <c r="B413" s="76" t="s">
        <v>52</v>
      </c>
      <c r="C413" s="76" t="str">
        <f>VLOOKUP(B413,Validación!G:I,3,0)</f>
        <v>T</v>
      </c>
      <c r="D413" s="122">
        <v>122202</v>
      </c>
      <c r="E413" s="76">
        <f>VLOOKUP(Tabla3[[#This Row],[Actividad]],Validación!AA:AB,2,0)</f>
        <v>11</v>
      </c>
      <c r="F413" s="76" t="s">
        <v>193</v>
      </c>
      <c r="G413" s="76">
        <f>VLOOKUP(H413,Validación!W:Y,3,0)</f>
        <v>3</v>
      </c>
      <c r="H413" s="76" t="s">
        <v>154</v>
      </c>
      <c r="I413" s="76">
        <f>VLOOKUP(J413,Validación!K:N,4,0)</f>
        <v>4</v>
      </c>
      <c r="J413" s="76" t="s">
        <v>163</v>
      </c>
      <c r="K413" s="76" t="s">
        <v>68</v>
      </c>
      <c r="L413" s="76" t="str">
        <f t="shared" si="13"/>
        <v>N</v>
      </c>
    </row>
    <row r="414" spans="1:12" x14ac:dyDescent="0.25">
      <c r="A414" s="76" t="str">
        <f t="shared" si="12"/>
        <v>EE1134N</v>
      </c>
      <c r="B414" s="76" t="s">
        <v>33</v>
      </c>
      <c r="C414" s="76" t="str">
        <f>VLOOKUP(B414,Validación!G:I,3,0)</f>
        <v>EE</v>
      </c>
      <c r="D414" s="122" t="s">
        <v>290</v>
      </c>
      <c r="E414" s="76">
        <f>VLOOKUP(Tabla3[[#This Row],[Actividad]],Validación!AA:AB,2,0)</f>
        <v>11</v>
      </c>
      <c r="F414" s="76" t="s">
        <v>193</v>
      </c>
      <c r="G414" s="76">
        <f>VLOOKUP(H414,Validación!W:Y,3,0)</f>
        <v>3</v>
      </c>
      <c r="H414" s="76" t="s">
        <v>154</v>
      </c>
      <c r="I414" s="76">
        <f>VLOOKUP(J414,Validación!K:N,4,0)</f>
        <v>4</v>
      </c>
      <c r="J414" s="76" t="s">
        <v>163</v>
      </c>
      <c r="K414" s="76" t="s">
        <v>68</v>
      </c>
      <c r="L414" s="76" t="str">
        <f t="shared" si="13"/>
        <v>N</v>
      </c>
    </row>
    <row r="415" spans="1:12" x14ac:dyDescent="0.25">
      <c r="A415" s="76" t="str">
        <f t="shared" si="12"/>
        <v>E1134N</v>
      </c>
      <c r="B415" s="76" t="s">
        <v>45</v>
      </c>
      <c r="C415" s="76" t="str">
        <f>VLOOKUP(B415,Validación!G:I,3,0)</f>
        <v>E</v>
      </c>
      <c r="D415" s="122" t="s">
        <v>180</v>
      </c>
      <c r="E415" s="76">
        <f>VLOOKUP(Tabla3[[#This Row],[Actividad]],Validación!AA:AB,2,0)</f>
        <v>11</v>
      </c>
      <c r="F415" s="76" t="s">
        <v>193</v>
      </c>
      <c r="G415" s="76">
        <f>VLOOKUP(H415,Validación!W:Y,3,0)</f>
        <v>3</v>
      </c>
      <c r="H415" s="76" t="s">
        <v>154</v>
      </c>
      <c r="I415" s="76">
        <f>VLOOKUP(J415,Validación!K:N,4,0)</f>
        <v>4</v>
      </c>
      <c r="J415" s="76" t="s">
        <v>163</v>
      </c>
      <c r="K415" s="76" t="s">
        <v>68</v>
      </c>
      <c r="L415" s="76" t="str">
        <f t="shared" si="13"/>
        <v>N</v>
      </c>
    </row>
    <row r="416" spans="1:12" x14ac:dyDescent="0.25">
      <c r="A416" s="76" t="str">
        <f t="shared" si="12"/>
        <v>J1134N</v>
      </c>
      <c r="B416" s="76" t="s">
        <v>30</v>
      </c>
      <c r="C416" s="76" t="str">
        <f>VLOOKUP(B416,Validación!G:I,3,0)</f>
        <v>J</v>
      </c>
      <c r="D416" s="122" t="s">
        <v>292</v>
      </c>
      <c r="E416" s="76">
        <f>VLOOKUP(Tabla3[[#This Row],[Actividad]],Validación!AA:AB,2,0)</f>
        <v>11</v>
      </c>
      <c r="F416" s="76" t="s">
        <v>193</v>
      </c>
      <c r="G416" s="76">
        <f>VLOOKUP(H416,Validación!W:Y,3,0)</f>
        <v>3</v>
      </c>
      <c r="H416" s="76" t="s">
        <v>154</v>
      </c>
      <c r="I416" s="76">
        <f>VLOOKUP(J416,Validación!K:N,4,0)</f>
        <v>4</v>
      </c>
      <c r="J416" s="76" t="s">
        <v>163</v>
      </c>
      <c r="K416" s="76" t="s">
        <v>68</v>
      </c>
      <c r="L416" s="76" t="str">
        <f t="shared" si="13"/>
        <v>N</v>
      </c>
    </row>
    <row r="417" spans="1:12" x14ac:dyDescent="0.25">
      <c r="A417" s="76" t="str">
        <f t="shared" si="12"/>
        <v>H1134N</v>
      </c>
      <c r="B417" s="76" t="s">
        <v>46</v>
      </c>
      <c r="C417" s="76" t="str">
        <f>VLOOKUP(B417,Validación!G:I,3,0)</f>
        <v>H</v>
      </c>
      <c r="D417" s="122" t="s">
        <v>115</v>
      </c>
      <c r="E417" s="76">
        <f>VLOOKUP(Tabla3[[#This Row],[Actividad]],Validación!AA:AB,2,0)</f>
        <v>11</v>
      </c>
      <c r="F417" s="76" t="s">
        <v>193</v>
      </c>
      <c r="G417" s="76">
        <f>VLOOKUP(H417,Validación!W:Y,3,0)</f>
        <v>3</v>
      </c>
      <c r="H417" s="76" t="s">
        <v>154</v>
      </c>
      <c r="I417" s="76">
        <f>VLOOKUP(J417,Validación!K:N,4,0)</f>
        <v>4</v>
      </c>
      <c r="J417" s="76" t="s">
        <v>163</v>
      </c>
      <c r="K417" s="76" t="s">
        <v>68</v>
      </c>
      <c r="L417" s="76" t="str">
        <f t="shared" si="13"/>
        <v>N</v>
      </c>
    </row>
    <row r="418" spans="1:12" x14ac:dyDescent="0.25">
      <c r="A418" s="76" t="str">
        <f t="shared" si="12"/>
        <v>Q1134N</v>
      </c>
      <c r="B418" s="76" t="s">
        <v>130</v>
      </c>
      <c r="C418" s="76" t="str">
        <f>VLOOKUP(B418,Validación!G:I,3,0)</f>
        <v>Q</v>
      </c>
      <c r="D418" s="122" t="s">
        <v>293</v>
      </c>
      <c r="E418" s="76">
        <f>VLOOKUP(Tabla3[[#This Row],[Actividad]],Validación!AA:AB,2,0)</f>
        <v>11</v>
      </c>
      <c r="F418" s="76" t="s">
        <v>193</v>
      </c>
      <c r="G418" s="76">
        <f>VLOOKUP(H418,Validación!W:Y,3,0)</f>
        <v>3</v>
      </c>
      <c r="H418" s="76" t="s">
        <v>154</v>
      </c>
      <c r="I418" s="76">
        <f>VLOOKUP(J418,Validación!K:N,4,0)</f>
        <v>4</v>
      </c>
      <c r="J418" s="76" t="s">
        <v>163</v>
      </c>
      <c r="K418" s="76" t="s">
        <v>68</v>
      </c>
      <c r="L418" s="76" t="str">
        <f t="shared" si="13"/>
        <v>N</v>
      </c>
    </row>
    <row r="419" spans="1:12" x14ac:dyDescent="0.25">
      <c r="A419" s="76" t="str">
        <f t="shared" si="12"/>
        <v>P1134N</v>
      </c>
      <c r="B419" s="76" t="s">
        <v>50</v>
      </c>
      <c r="C419" s="76" t="str">
        <f>VLOOKUP(B419,Validación!G:I,3,0)</f>
        <v>P</v>
      </c>
      <c r="D419" s="122" t="s">
        <v>295</v>
      </c>
      <c r="E419" s="76">
        <f>VLOOKUP(Tabla3[[#This Row],[Actividad]],Validación!AA:AB,2,0)</f>
        <v>11</v>
      </c>
      <c r="F419" s="76" t="s">
        <v>193</v>
      </c>
      <c r="G419" s="76">
        <f>VLOOKUP(H419,Validación!W:Y,3,0)</f>
        <v>3</v>
      </c>
      <c r="H419" s="76" t="s">
        <v>154</v>
      </c>
      <c r="I419" s="76">
        <f>VLOOKUP(J419,Validación!K:N,4,0)</f>
        <v>4</v>
      </c>
      <c r="J419" s="76" t="s">
        <v>163</v>
      </c>
      <c r="K419" s="76" t="s">
        <v>68</v>
      </c>
      <c r="L419" s="76" t="str">
        <f t="shared" si="13"/>
        <v>N</v>
      </c>
    </row>
    <row r="420" spans="1:12" x14ac:dyDescent="0.25">
      <c r="A420" s="76" t="str">
        <f t="shared" si="12"/>
        <v>K1134N</v>
      </c>
      <c r="B420" s="76" t="s">
        <v>31</v>
      </c>
      <c r="C420" s="76" t="str">
        <f>VLOOKUP(B420,Validación!G:I,3,0)</f>
        <v>K</v>
      </c>
      <c r="D420" s="122" t="s">
        <v>297</v>
      </c>
      <c r="E420" s="76">
        <f>VLOOKUP(Tabla3[[#This Row],[Actividad]],Validación!AA:AB,2,0)</f>
        <v>11</v>
      </c>
      <c r="F420" s="76" t="s">
        <v>193</v>
      </c>
      <c r="G420" s="76">
        <f>VLOOKUP(H420,Validación!W:Y,3,0)</f>
        <v>3</v>
      </c>
      <c r="H420" s="76" t="s">
        <v>154</v>
      </c>
      <c r="I420" s="76">
        <f>VLOOKUP(J420,Validación!K:N,4,0)</f>
        <v>4</v>
      </c>
      <c r="J420" s="76" t="s">
        <v>163</v>
      </c>
      <c r="K420" s="76" t="s">
        <v>68</v>
      </c>
      <c r="L420" s="76" t="str">
        <f t="shared" si="13"/>
        <v>N</v>
      </c>
    </row>
    <row r="421" spans="1:12" x14ac:dyDescent="0.25">
      <c r="A421" s="76" t="str">
        <f t="shared" si="12"/>
        <v>N1134N</v>
      </c>
      <c r="B421" s="76" t="s">
        <v>49</v>
      </c>
      <c r="C421" s="76" t="str">
        <f>VLOOKUP(B421,Validación!G:I,3,0)</f>
        <v>N</v>
      </c>
      <c r="D421" s="122" t="s">
        <v>298</v>
      </c>
      <c r="E421" s="76">
        <f>VLOOKUP(Tabla3[[#This Row],[Actividad]],Validación!AA:AB,2,0)</f>
        <v>11</v>
      </c>
      <c r="F421" s="76" t="s">
        <v>193</v>
      </c>
      <c r="G421" s="76">
        <f>VLOOKUP(H421,Validación!W:Y,3,0)</f>
        <v>3</v>
      </c>
      <c r="H421" s="76" t="s">
        <v>154</v>
      </c>
      <c r="I421" s="76">
        <f>VLOOKUP(J421,Validación!K:N,4,0)</f>
        <v>4</v>
      </c>
      <c r="J421" s="76" t="s">
        <v>163</v>
      </c>
      <c r="K421" s="76" t="s">
        <v>68</v>
      </c>
      <c r="L421" s="76" t="str">
        <f t="shared" si="13"/>
        <v>N</v>
      </c>
    </row>
    <row r="422" spans="1:12" x14ac:dyDescent="0.25">
      <c r="A422" s="76" t="str">
        <f t="shared" si="12"/>
        <v>AA1134N</v>
      </c>
      <c r="B422" s="76" t="s">
        <v>54</v>
      </c>
      <c r="C422" s="76" t="str">
        <f>VLOOKUP(B422,Validación!G:I,3,0)</f>
        <v>AA</v>
      </c>
      <c r="D422" s="122" t="s">
        <v>118</v>
      </c>
      <c r="E422" s="76">
        <f>VLOOKUP(Tabla3[[#This Row],[Actividad]],Validación!AA:AB,2,0)</f>
        <v>11</v>
      </c>
      <c r="F422" s="76" t="s">
        <v>193</v>
      </c>
      <c r="G422" s="76">
        <f>VLOOKUP(H422,Validación!W:Y,3,0)</f>
        <v>3</v>
      </c>
      <c r="H422" s="76" t="s">
        <v>154</v>
      </c>
      <c r="I422" s="76">
        <f>VLOOKUP(J422,Validación!K:N,4,0)</f>
        <v>4</v>
      </c>
      <c r="J422" s="76" t="s">
        <v>163</v>
      </c>
      <c r="K422" s="76" t="s">
        <v>68</v>
      </c>
      <c r="L422" s="76" t="str">
        <f t="shared" si="13"/>
        <v>N</v>
      </c>
    </row>
    <row r="423" spans="1:12" x14ac:dyDescent="0.25">
      <c r="A423" s="76" t="str">
        <f t="shared" si="12"/>
        <v>G1134N</v>
      </c>
      <c r="B423" s="76" t="s">
        <v>427</v>
      </c>
      <c r="C423" s="76" t="str">
        <f>VLOOKUP(B423,Validación!G:I,3,0)</f>
        <v>G</v>
      </c>
      <c r="D423" s="122" t="s">
        <v>299</v>
      </c>
      <c r="E423" s="76">
        <f>VLOOKUP(Tabla3[[#This Row],[Actividad]],Validación!AA:AB,2,0)</f>
        <v>11</v>
      </c>
      <c r="F423" s="76" t="s">
        <v>193</v>
      </c>
      <c r="G423" s="76">
        <f>VLOOKUP(H423,Validación!W:Y,3,0)</f>
        <v>3</v>
      </c>
      <c r="H423" s="76" t="s">
        <v>154</v>
      </c>
      <c r="I423" s="76">
        <f>VLOOKUP(J423,Validación!K:N,4,0)</f>
        <v>4</v>
      </c>
      <c r="J423" s="76" t="s">
        <v>163</v>
      </c>
      <c r="K423" s="76" t="s">
        <v>68</v>
      </c>
      <c r="L423" s="76" t="str">
        <f t="shared" si="13"/>
        <v>N</v>
      </c>
    </row>
    <row r="424" spans="1:12" x14ac:dyDescent="0.25">
      <c r="A424" s="76" t="str">
        <f t="shared" si="12"/>
        <v>D1134N</v>
      </c>
      <c r="B424" s="76" t="s">
        <v>203</v>
      </c>
      <c r="C424" s="76" t="str">
        <f>VLOOKUP(B424,Validación!G:I,3,0)</f>
        <v>D</v>
      </c>
      <c r="D424" s="122">
        <v>122327</v>
      </c>
      <c r="E424" s="76">
        <f>VLOOKUP(Tabla3[[#This Row],[Actividad]],Validación!AA:AB,2,0)</f>
        <v>11</v>
      </c>
      <c r="F424" s="76" t="s">
        <v>193</v>
      </c>
      <c r="G424" s="76">
        <f>VLOOKUP(H424,Validación!W:Y,3,0)</f>
        <v>3</v>
      </c>
      <c r="H424" s="76" t="s">
        <v>154</v>
      </c>
      <c r="I424" s="76">
        <f>VLOOKUP(J424,Validación!K:N,4,0)</f>
        <v>4</v>
      </c>
      <c r="J424" s="76" t="s">
        <v>163</v>
      </c>
      <c r="K424" s="76" t="s">
        <v>68</v>
      </c>
      <c r="L424" s="76" t="str">
        <f t="shared" si="13"/>
        <v>N</v>
      </c>
    </row>
    <row r="425" spans="1:12" x14ac:dyDescent="0.25">
      <c r="A425" s="76" t="str">
        <f t="shared" si="12"/>
        <v>F1134N</v>
      </c>
      <c r="B425" s="76" t="s">
        <v>426</v>
      </c>
      <c r="C425" s="76" t="str">
        <f>VLOOKUP(B425,Validación!G:I,3,0)</f>
        <v>F</v>
      </c>
      <c r="D425" s="122" t="s">
        <v>456</v>
      </c>
      <c r="E425" s="76">
        <f>VLOOKUP(Tabla3[[#This Row],[Actividad]],Validación!AA:AB,2,0)</f>
        <v>11</v>
      </c>
      <c r="F425" s="76" t="s">
        <v>193</v>
      </c>
      <c r="G425" s="76">
        <f>VLOOKUP(H425,Validación!W:Y,3,0)</f>
        <v>3</v>
      </c>
      <c r="H425" s="76" t="s">
        <v>154</v>
      </c>
      <c r="I425" s="76">
        <f>VLOOKUP(J425,Validación!K:N,4,0)</f>
        <v>4</v>
      </c>
      <c r="J425" s="76" t="s">
        <v>163</v>
      </c>
      <c r="K425" s="76" t="s">
        <v>68</v>
      </c>
      <c r="L425" s="76" t="str">
        <f t="shared" si="13"/>
        <v>N</v>
      </c>
    </row>
    <row r="426" spans="1:12" x14ac:dyDescent="0.25">
      <c r="A426" s="76" t="str">
        <f t="shared" si="12"/>
        <v>FF1134N</v>
      </c>
      <c r="B426" s="76" t="s">
        <v>41</v>
      </c>
      <c r="C426" s="76" t="str">
        <f>VLOOKUP(B426,Validación!G:I,3,0)</f>
        <v>FF</v>
      </c>
      <c r="D426" s="122" t="s">
        <v>301</v>
      </c>
      <c r="E426" s="76">
        <f>VLOOKUP(Tabla3[[#This Row],[Actividad]],Validación!AA:AB,2,0)</f>
        <v>11</v>
      </c>
      <c r="F426" s="76" t="s">
        <v>193</v>
      </c>
      <c r="G426" s="76">
        <f>VLOOKUP(H426,Validación!W:Y,3,0)</f>
        <v>3</v>
      </c>
      <c r="H426" s="76" t="s">
        <v>154</v>
      </c>
      <c r="I426" s="76">
        <f>VLOOKUP(J426,Validación!K:N,4,0)</f>
        <v>4</v>
      </c>
      <c r="J426" s="76" t="s">
        <v>163</v>
      </c>
      <c r="K426" s="76" t="s">
        <v>68</v>
      </c>
      <c r="L426" s="76" t="str">
        <f t="shared" si="13"/>
        <v>N</v>
      </c>
    </row>
    <row r="427" spans="1:12" x14ac:dyDescent="0.25">
      <c r="A427" s="76" t="str">
        <f t="shared" si="12"/>
        <v>BB1134N</v>
      </c>
      <c r="B427" s="76" t="s">
        <v>32</v>
      </c>
      <c r="C427" s="76" t="str">
        <f>VLOOKUP(B427,Validación!G:I,3,0)</f>
        <v>BB</v>
      </c>
      <c r="D427" s="122" t="s">
        <v>457</v>
      </c>
      <c r="E427" s="76">
        <f>VLOOKUP(Tabla3[[#This Row],[Actividad]],Validación!AA:AB,2,0)</f>
        <v>11</v>
      </c>
      <c r="F427" s="76" t="s">
        <v>193</v>
      </c>
      <c r="G427" s="76">
        <f>VLOOKUP(H427,Validación!W:Y,3,0)</f>
        <v>3</v>
      </c>
      <c r="H427" s="76" t="s">
        <v>154</v>
      </c>
      <c r="I427" s="76">
        <f>VLOOKUP(J427,Validación!K:N,4,0)</f>
        <v>4</v>
      </c>
      <c r="J427" s="76" t="s">
        <v>163</v>
      </c>
      <c r="K427" s="76" t="s">
        <v>68</v>
      </c>
      <c r="L427" s="76" t="str">
        <f t="shared" si="13"/>
        <v>N</v>
      </c>
    </row>
    <row r="428" spans="1:12" x14ac:dyDescent="0.25">
      <c r="A428" s="76" t="str">
        <f t="shared" si="12"/>
        <v>W1134N</v>
      </c>
      <c r="B428" s="76" t="s">
        <v>132</v>
      </c>
      <c r="C428" s="76" t="str">
        <f>VLOOKUP(B428,Validación!G:I,3,0)</f>
        <v>W</v>
      </c>
      <c r="D428" s="122" t="s">
        <v>302</v>
      </c>
      <c r="E428" s="76">
        <f>VLOOKUP(Tabla3[[#This Row],[Actividad]],Validación!AA:AB,2,0)</f>
        <v>11</v>
      </c>
      <c r="F428" s="76" t="s">
        <v>193</v>
      </c>
      <c r="G428" s="76">
        <f>VLOOKUP(H428,Validación!W:Y,3,0)</f>
        <v>3</v>
      </c>
      <c r="H428" s="76" t="s">
        <v>154</v>
      </c>
      <c r="I428" s="76">
        <f>VLOOKUP(J428,Validación!K:N,4,0)</f>
        <v>4</v>
      </c>
      <c r="J428" s="76" t="s">
        <v>163</v>
      </c>
      <c r="K428" s="76" t="s">
        <v>68</v>
      </c>
      <c r="L428" s="76" t="str">
        <f t="shared" si="13"/>
        <v>N</v>
      </c>
    </row>
    <row r="429" spans="1:12" x14ac:dyDescent="0.25">
      <c r="A429" s="76" t="str">
        <f t="shared" si="12"/>
        <v>CC1134N</v>
      </c>
      <c r="B429" s="76" t="s">
        <v>55</v>
      </c>
      <c r="C429" s="76" t="str">
        <f>VLOOKUP(B429,Validación!G:I,3,0)</f>
        <v>CC</v>
      </c>
      <c r="D429" s="122" t="s">
        <v>303</v>
      </c>
      <c r="E429" s="76">
        <f>VLOOKUP(Tabla3[[#This Row],[Actividad]],Validación!AA:AB,2,0)</f>
        <v>11</v>
      </c>
      <c r="F429" s="76" t="s">
        <v>193</v>
      </c>
      <c r="G429" s="76">
        <f>VLOOKUP(H429,Validación!W:Y,3,0)</f>
        <v>3</v>
      </c>
      <c r="H429" s="76" t="s">
        <v>154</v>
      </c>
      <c r="I429" s="76">
        <f>VLOOKUP(J429,Validación!K:N,4,0)</f>
        <v>4</v>
      </c>
      <c r="J429" s="76" t="s">
        <v>163</v>
      </c>
      <c r="K429" s="76" t="s">
        <v>68</v>
      </c>
      <c r="L429" s="76" t="str">
        <f t="shared" si="13"/>
        <v>N</v>
      </c>
    </row>
    <row r="430" spans="1:12" x14ac:dyDescent="0.25">
      <c r="A430" s="76" t="str">
        <f t="shared" si="12"/>
        <v>U1134N</v>
      </c>
      <c r="B430" s="76" t="s">
        <v>425</v>
      </c>
      <c r="C430" s="76" t="str">
        <f>VLOOKUP(B430,Validación!G:I,3,0)</f>
        <v>U</v>
      </c>
      <c r="D430" s="122" t="s">
        <v>458</v>
      </c>
      <c r="E430" s="76">
        <f>VLOOKUP(Tabla3[[#This Row],[Actividad]],Validación!AA:AB,2,0)</f>
        <v>11</v>
      </c>
      <c r="F430" s="76" t="s">
        <v>193</v>
      </c>
      <c r="G430" s="76">
        <f>VLOOKUP(H430,Validación!W:Y,3,0)</f>
        <v>3</v>
      </c>
      <c r="H430" s="76" t="s">
        <v>154</v>
      </c>
      <c r="I430" s="76">
        <f>VLOOKUP(J430,Validación!K:N,4,0)</f>
        <v>4</v>
      </c>
      <c r="J430" s="76" t="s">
        <v>163</v>
      </c>
      <c r="K430" s="76" t="s">
        <v>68</v>
      </c>
      <c r="L430" s="76" t="str">
        <f t="shared" si="13"/>
        <v>N</v>
      </c>
    </row>
    <row r="431" spans="1:12" x14ac:dyDescent="0.25">
      <c r="A431" s="76" t="str">
        <f t="shared" si="12"/>
        <v>I1134N</v>
      </c>
      <c r="B431" s="76" t="s">
        <v>47</v>
      </c>
      <c r="C431" s="76" t="str">
        <f>VLOOKUP(B431,Validación!G:I,3,0)</f>
        <v>I</v>
      </c>
      <c r="D431" s="122" t="s">
        <v>459</v>
      </c>
      <c r="E431" s="76">
        <f>VLOOKUP(Tabla3[[#This Row],[Actividad]],Validación!AA:AB,2,0)</f>
        <v>11</v>
      </c>
      <c r="F431" s="76" t="s">
        <v>193</v>
      </c>
      <c r="G431" s="76">
        <f>VLOOKUP(H431,Validación!W:Y,3,0)</f>
        <v>3</v>
      </c>
      <c r="H431" s="76" t="s">
        <v>154</v>
      </c>
      <c r="I431" s="76">
        <f>VLOOKUP(J431,Validación!K:N,4,0)</f>
        <v>4</v>
      </c>
      <c r="J431" s="76" t="s">
        <v>163</v>
      </c>
      <c r="K431" s="76" t="s">
        <v>68</v>
      </c>
      <c r="L431" s="76" t="str">
        <f t="shared" si="13"/>
        <v>N</v>
      </c>
    </row>
    <row r="432" spans="1:12" x14ac:dyDescent="0.25">
      <c r="A432" s="76" t="str">
        <f t="shared" si="12"/>
        <v>Y1134N</v>
      </c>
      <c r="B432" s="76" t="s">
        <v>134</v>
      </c>
      <c r="C432" s="76" t="str">
        <f>VLOOKUP(B432,Validación!G:I,3,0)</f>
        <v>Y</v>
      </c>
      <c r="D432" s="122" t="s">
        <v>306</v>
      </c>
      <c r="E432" s="76">
        <f>VLOOKUP(Tabla3[[#This Row],[Actividad]],Validación!AA:AB,2,0)</f>
        <v>11</v>
      </c>
      <c r="F432" s="76" t="s">
        <v>193</v>
      </c>
      <c r="G432" s="76">
        <f>VLOOKUP(H432,Validación!W:Y,3,0)</f>
        <v>3</v>
      </c>
      <c r="H432" s="76" t="s">
        <v>154</v>
      </c>
      <c r="I432" s="76">
        <f>VLOOKUP(J432,Validación!K:N,4,0)</f>
        <v>4</v>
      </c>
      <c r="J432" s="76" t="s">
        <v>163</v>
      </c>
      <c r="K432" s="76" t="s">
        <v>68</v>
      </c>
      <c r="L432" s="76" t="str">
        <f t="shared" si="13"/>
        <v>N</v>
      </c>
    </row>
    <row r="433" spans="1:12" x14ac:dyDescent="0.25">
      <c r="A433" s="76" t="str">
        <f t="shared" si="12"/>
        <v>R1134N</v>
      </c>
      <c r="B433" s="76" t="s">
        <v>51</v>
      </c>
      <c r="C433" s="76" t="str">
        <f>VLOOKUP(B433,Validación!G:I,3,0)</f>
        <v>R</v>
      </c>
      <c r="D433" s="122">
        <v>109</v>
      </c>
      <c r="E433" s="76">
        <f>VLOOKUP(Tabla3[[#This Row],[Actividad]],Validación!AA:AB,2,0)</f>
        <v>11</v>
      </c>
      <c r="F433" s="76" t="s">
        <v>193</v>
      </c>
      <c r="G433" s="76">
        <f>VLOOKUP(H433,Validación!W:Y,3,0)</f>
        <v>3</v>
      </c>
      <c r="H433" s="76" t="s">
        <v>154</v>
      </c>
      <c r="I433" s="76">
        <f>VLOOKUP(J433,Validación!K:N,4,0)</f>
        <v>4</v>
      </c>
      <c r="J433" s="76" t="s">
        <v>163</v>
      </c>
      <c r="K433" s="76" t="s">
        <v>68</v>
      </c>
      <c r="L433" s="76" t="str">
        <f t="shared" si="13"/>
        <v>N</v>
      </c>
    </row>
    <row r="434" spans="1:12" x14ac:dyDescent="0.25">
      <c r="A434" s="76" t="str">
        <f t="shared" si="12"/>
        <v>HH1134N</v>
      </c>
      <c r="B434" s="76" t="s">
        <v>122</v>
      </c>
      <c r="C434" s="76" t="str">
        <f>VLOOKUP(B434,Validación!G:I,3,0)</f>
        <v>HH</v>
      </c>
      <c r="D434" s="122" t="s">
        <v>460</v>
      </c>
      <c r="E434" s="76">
        <f>VLOOKUP(Tabla3[[#This Row],[Actividad]],Validación!AA:AB,2,0)</f>
        <v>11</v>
      </c>
      <c r="F434" s="76" t="s">
        <v>193</v>
      </c>
      <c r="G434" s="76">
        <f>VLOOKUP(H434,Validación!W:Y,3,0)</f>
        <v>3</v>
      </c>
      <c r="H434" s="76" t="s">
        <v>154</v>
      </c>
      <c r="I434" s="76">
        <f>VLOOKUP(J434,Validación!K:N,4,0)</f>
        <v>4</v>
      </c>
      <c r="J434" s="76" t="s">
        <v>163</v>
      </c>
      <c r="K434" s="76" t="s">
        <v>68</v>
      </c>
      <c r="L434" s="76" t="str">
        <f t="shared" si="13"/>
        <v>N</v>
      </c>
    </row>
    <row r="435" spans="1:12" x14ac:dyDescent="0.25">
      <c r="A435" s="76" t="str">
        <f t="shared" si="12"/>
        <v>II1134N</v>
      </c>
      <c r="B435" s="173" t="s">
        <v>423</v>
      </c>
      <c r="C435" s="76" t="str">
        <f>VLOOKUP(B435,Validación!G:I,3,0)</f>
        <v>II</v>
      </c>
      <c r="D435" s="122" t="s">
        <v>309</v>
      </c>
      <c r="E435" s="76">
        <f>VLOOKUP(Tabla3[[#This Row],[Actividad]],Validación!AA:AB,2,0)</f>
        <v>11</v>
      </c>
      <c r="F435" s="76" t="s">
        <v>193</v>
      </c>
      <c r="G435" s="76">
        <f>VLOOKUP(H435,Validación!W:Y,3,0)</f>
        <v>3</v>
      </c>
      <c r="H435" s="76" t="s">
        <v>154</v>
      </c>
      <c r="I435" s="76">
        <f>VLOOKUP(J435,Validación!K:N,4,0)</f>
        <v>4</v>
      </c>
      <c r="J435" s="76" t="s">
        <v>163</v>
      </c>
      <c r="K435" s="76" t="s">
        <v>68</v>
      </c>
      <c r="L435" s="76" t="str">
        <f t="shared" si="13"/>
        <v>N</v>
      </c>
    </row>
    <row r="436" spans="1:12" x14ac:dyDescent="0.25">
      <c r="A436" s="76" t="str">
        <f t="shared" si="12"/>
        <v>L1134N</v>
      </c>
      <c r="B436" s="76" t="s">
        <v>48</v>
      </c>
      <c r="C436" s="76" t="str">
        <f>VLOOKUP(B436,Validación!G:I,3,0)</f>
        <v>L</v>
      </c>
      <c r="D436" s="122" t="s">
        <v>461</v>
      </c>
      <c r="E436" s="76">
        <f>VLOOKUP(Tabla3[[#This Row],[Actividad]],Validación!AA:AB,2,0)</f>
        <v>11</v>
      </c>
      <c r="F436" s="76" t="s">
        <v>193</v>
      </c>
      <c r="G436" s="76">
        <f>VLOOKUP(H436,Validación!W:Y,3,0)</f>
        <v>3</v>
      </c>
      <c r="H436" s="76" t="s">
        <v>154</v>
      </c>
      <c r="I436" s="76">
        <f>VLOOKUP(J436,Validación!K:N,4,0)</f>
        <v>4</v>
      </c>
      <c r="J436" s="76" t="s">
        <v>163</v>
      </c>
      <c r="K436" s="76" t="s">
        <v>68</v>
      </c>
      <c r="L436" s="76" t="str">
        <f t="shared" si="13"/>
        <v>N</v>
      </c>
    </row>
    <row r="437" spans="1:12" x14ac:dyDescent="0.25">
      <c r="A437" s="76" t="str">
        <f t="shared" si="12"/>
        <v>B1134N</v>
      </c>
      <c r="B437" s="76" t="s">
        <v>43</v>
      </c>
      <c r="C437" s="76" t="str">
        <f>VLOOKUP(B437,Validación!G:I,3,0)</f>
        <v>B</v>
      </c>
      <c r="D437" s="122" t="s">
        <v>462</v>
      </c>
      <c r="E437" s="76">
        <f>VLOOKUP(Tabla3[[#This Row],[Actividad]],Validación!AA:AB,2,0)</f>
        <v>11</v>
      </c>
      <c r="F437" s="76" t="s">
        <v>193</v>
      </c>
      <c r="G437" s="76">
        <f>VLOOKUP(H437,Validación!W:Y,3,0)</f>
        <v>3</v>
      </c>
      <c r="H437" s="76" t="s">
        <v>154</v>
      </c>
      <c r="I437" s="76">
        <f>VLOOKUP(J437,Validación!K:N,4,0)</f>
        <v>4</v>
      </c>
      <c r="J437" s="76" t="s">
        <v>163</v>
      </c>
      <c r="K437" s="76" t="s">
        <v>68</v>
      </c>
      <c r="L437" s="76" t="str">
        <f t="shared" si="13"/>
        <v>N</v>
      </c>
    </row>
    <row r="438" spans="1:12" x14ac:dyDescent="0.25">
      <c r="A438" s="76" t="str">
        <f t="shared" si="12"/>
        <v>A1134N</v>
      </c>
      <c r="B438" s="76" t="s">
        <v>42</v>
      </c>
      <c r="C438" s="76" t="str">
        <f>VLOOKUP(B438,Validación!G:I,3,0)</f>
        <v>A</v>
      </c>
      <c r="D438" s="122" t="s">
        <v>463</v>
      </c>
      <c r="E438" s="76">
        <f>VLOOKUP(Tabla3[[#This Row],[Actividad]],Validación!AA:AB,2,0)</f>
        <v>11</v>
      </c>
      <c r="F438" s="76" t="s">
        <v>193</v>
      </c>
      <c r="G438" s="76">
        <f>VLOOKUP(H438,Validación!W:Y,3,0)</f>
        <v>3</v>
      </c>
      <c r="H438" s="76" t="s">
        <v>154</v>
      </c>
      <c r="I438" s="76">
        <f>VLOOKUP(J438,Validación!K:N,4,0)</f>
        <v>4</v>
      </c>
      <c r="J438" s="76" t="s">
        <v>163</v>
      </c>
      <c r="K438" s="76" t="s">
        <v>68</v>
      </c>
      <c r="L438" s="76" t="str">
        <f t="shared" si="13"/>
        <v>N</v>
      </c>
    </row>
    <row r="439" spans="1:12" x14ac:dyDescent="0.25">
      <c r="A439" s="76" t="str">
        <f t="shared" si="12"/>
        <v>C1334N</v>
      </c>
      <c r="B439" s="76" t="s">
        <v>44</v>
      </c>
      <c r="C439" s="76" t="str">
        <f>VLOOKUP(B439,Validación!G:I,3,0)</f>
        <v>C</v>
      </c>
      <c r="D439" s="122" t="s">
        <v>331</v>
      </c>
      <c r="E439" s="76">
        <f>VLOOKUP(Tabla3[[#This Row],[Actividad]],Validación!AA:AB,2,0)</f>
        <v>13</v>
      </c>
      <c r="F439" s="76" t="s">
        <v>195</v>
      </c>
      <c r="G439" s="76">
        <f>VLOOKUP(H439,Validación!W:Y,3,0)</f>
        <v>3</v>
      </c>
      <c r="H439" s="76" t="s">
        <v>154</v>
      </c>
      <c r="I439" s="76">
        <f>VLOOKUP(J439,Validación!K:N,4,0)</f>
        <v>4</v>
      </c>
      <c r="J439" s="76" t="s">
        <v>163</v>
      </c>
      <c r="K439" s="76" t="s">
        <v>68</v>
      </c>
      <c r="L439" s="76" t="str">
        <f t="shared" si="13"/>
        <v>N</v>
      </c>
    </row>
    <row r="440" spans="1:12" x14ac:dyDescent="0.25">
      <c r="A440" s="76" t="str">
        <f t="shared" si="12"/>
        <v>EE1334N</v>
      </c>
      <c r="B440" s="76" t="s">
        <v>33</v>
      </c>
      <c r="C440" s="76" t="str">
        <f>VLOOKUP(B440,Validación!G:I,3,0)</f>
        <v>EE</v>
      </c>
      <c r="D440" s="122" t="s">
        <v>334</v>
      </c>
      <c r="E440" s="76">
        <f>VLOOKUP(Tabla3[[#This Row],[Actividad]],Validación!AA:AB,2,0)</f>
        <v>13</v>
      </c>
      <c r="F440" s="76" t="s">
        <v>195</v>
      </c>
      <c r="G440" s="76">
        <f>VLOOKUP(H440,Validación!W:Y,3,0)</f>
        <v>3</v>
      </c>
      <c r="H440" s="76" t="s">
        <v>154</v>
      </c>
      <c r="I440" s="76">
        <f>VLOOKUP(J440,Validación!K:N,4,0)</f>
        <v>4</v>
      </c>
      <c r="J440" s="76" t="s">
        <v>163</v>
      </c>
      <c r="K440" s="76" t="s">
        <v>68</v>
      </c>
      <c r="L440" s="76" t="str">
        <f t="shared" si="13"/>
        <v>N</v>
      </c>
    </row>
    <row r="441" spans="1:12" x14ac:dyDescent="0.25">
      <c r="A441" s="76" t="str">
        <f t="shared" si="12"/>
        <v>E1334N</v>
      </c>
      <c r="B441" s="76" t="s">
        <v>45</v>
      </c>
      <c r="C441" s="76" t="str">
        <f>VLOOKUP(B441,Validación!G:I,3,0)</f>
        <v>E</v>
      </c>
      <c r="D441" s="122" t="s">
        <v>319</v>
      </c>
      <c r="E441" s="76">
        <f>VLOOKUP(Tabla3[[#This Row],[Actividad]],Validación!AA:AB,2,0)</f>
        <v>13</v>
      </c>
      <c r="F441" s="76" t="s">
        <v>195</v>
      </c>
      <c r="G441" s="76">
        <f>VLOOKUP(H441,Validación!W:Y,3,0)</f>
        <v>3</v>
      </c>
      <c r="H441" s="76" t="s">
        <v>154</v>
      </c>
      <c r="I441" s="76">
        <f>VLOOKUP(J441,Validación!K:N,4,0)</f>
        <v>4</v>
      </c>
      <c r="J441" s="76" t="s">
        <v>163</v>
      </c>
      <c r="K441" s="76" t="s">
        <v>68</v>
      </c>
      <c r="L441" s="76" t="str">
        <f t="shared" si="13"/>
        <v>N</v>
      </c>
    </row>
    <row r="442" spans="1:12" x14ac:dyDescent="0.25">
      <c r="A442" s="76" t="str">
        <f t="shared" si="12"/>
        <v>J1334N</v>
      </c>
      <c r="B442" s="76" t="s">
        <v>30</v>
      </c>
      <c r="C442" s="76" t="str">
        <f>VLOOKUP(B442,Validación!G:I,3,0)</f>
        <v>J</v>
      </c>
      <c r="D442" s="122" t="s">
        <v>326</v>
      </c>
      <c r="E442" s="76">
        <f>VLOOKUP(Tabla3[[#This Row],[Actividad]],Validación!AA:AB,2,0)</f>
        <v>13</v>
      </c>
      <c r="F442" s="76" t="s">
        <v>195</v>
      </c>
      <c r="G442" s="76">
        <f>VLOOKUP(H442,Validación!W:Y,3,0)</f>
        <v>3</v>
      </c>
      <c r="H442" s="76" t="s">
        <v>154</v>
      </c>
      <c r="I442" s="76">
        <f>VLOOKUP(J442,Validación!K:N,4,0)</f>
        <v>4</v>
      </c>
      <c r="J442" s="76" t="s">
        <v>163</v>
      </c>
      <c r="K442" s="76" t="s">
        <v>68</v>
      </c>
      <c r="L442" s="76" t="str">
        <f t="shared" si="13"/>
        <v>N</v>
      </c>
    </row>
    <row r="443" spans="1:12" x14ac:dyDescent="0.25">
      <c r="A443" s="76" t="str">
        <f t="shared" si="12"/>
        <v>H1334N</v>
      </c>
      <c r="B443" s="76" t="s">
        <v>46</v>
      </c>
      <c r="C443" s="76" t="str">
        <f>VLOOKUP(B443,Validación!G:I,3,0)</f>
        <v>H</v>
      </c>
      <c r="D443" s="122">
        <v>121790</v>
      </c>
      <c r="E443" s="76">
        <f>VLOOKUP(Tabla3[[#This Row],[Actividad]],Validación!AA:AB,2,0)</f>
        <v>13</v>
      </c>
      <c r="F443" s="76" t="s">
        <v>195</v>
      </c>
      <c r="G443" s="76">
        <f>VLOOKUP(H443,Validación!W:Y,3,0)</f>
        <v>3</v>
      </c>
      <c r="H443" s="76" t="s">
        <v>154</v>
      </c>
      <c r="I443" s="76">
        <f>VLOOKUP(J443,Validación!K:N,4,0)</f>
        <v>4</v>
      </c>
      <c r="J443" s="76" t="s">
        <v>163</v>
      </c>
      <c r="K443" s="76" t="s">
        <v>68</v>
      </c>
      <c r="L443" s="76" t="str">
        <f t="shared" si="13"/>
        <v>N</v>
      </c>
    </row>
    <row r="444" spans="1:12" x14ac:dyDescent="0.25">
      <c r="A444" s="76" t="str">
        <f t="shared" si="12"/>
        <v>Q1334N</v>
      </c>
      <c r="B444" s="76" t="s">
        <v>130</v>
      </c>
      <c r="C444" s="76" t="str">
        <f>VLOOKUP(B444,Validación!G:I,3,0)</f>
        <v>Q</v>
      </c>
      <c r="D444" s="122" t="s">
        <v>327</v>
      </c>
      <c r="E444" s="76">
        <f>VLOOKUP(Tabla3[[#This Row],[Actividad]],Validación!AA:AB,2,0)</f>
        <v>13</v>
      </c>
      <c r="F444" s="76" t="s">
        <v>195</v>
      </c>
      <c r="G444" s="76">
        <f>VLOOKUP(H444,Validación!W:Y,3,0)</f>
        <v>3</v>
      </c>
      <c r="H444" s="76" t="s">
        <v>154</v>
      </c>
      <c r="I444" s="76">
        <f>VLOOKUP(J444,Validación!K:N,4,0)</f>
        <v>4</v>
      </c>
      <c r="J444" s="76" t="s">
        <v>163</v>
      </c>
      <c r="K444" s="76" t="s">
        <v>68</v>
      </c>
      <c r="L444" s="76" t="str">
        <f t="shared" si="13"/>
        <v>N</v>
      </c>
    </row>
    <row r="445" spans="1:12" x14ac:dyDescent="0.25">
      <c r="A445" s="76" t="str">
        <f t="shared" si="12"/>
        <v>P1334N</v>
      </c>
      <c r="B445" s="76" t="s">
        <v>50</v>
      </c>
      <c r="C445" s="76" t="str">
        <f>VLOOKUP(B445,Validación!G:I,3,0)</f>
        <v>P</v>
      </c>
      <c r="D445" s="122">
        <v>122270</v>
      </c>
      <c r="E445" s="76">
        <f>VLOOKUP(Tabla3[[#This Row],[Actividad]],Validación!AA:AB,2,0)</f>
        <v>13</v>
      </c>
      <c r="F445" s="76" t="s">
        <v>195</v>
      </c>
      <c r="G445" s="76">
        <f>VLOOKUP(H445,Validación!W:Y,3,0)</f>
        <v>3</v>
      </c>
      <c r="H445" s="76" t="s">
        <v>154</v>
      </c>
      <c r="I445" s="76">
        <f>VLOOKUP(J445,Validación!K:N,4,0)</f>
        <v>4</v>
      </c>
      <c r="J445" s="76" t="s">
        <v>163</v>
      </c>
      <c r="K445" s="76" t="s">
        <v>68</v>
      </c>
      <c r="L445" s="76" t="str">
        <f t="shared" si="13"/>
        <v>N</v>
      </c>
    </row>
    <row r="446" spans="1:12" x14ac:dyDescent="0.25">
      <c r="A446" s="76" t="str">
        <f t="shared" si="12"/>
        <v>K1334N</v>
      </c>
      <c r="B446" s="76" t="s">
        <v>31</v>
      </c>
      <c r="C446" s="76" t="str">
        <f>VLOOKUP(B446,Validación!G:I,3,0)</f>
        <v>K</v>
      </c>
      <c r="D446" s="122" t="s">
        <v>297</v>
      </c>
      <c r="E446" s="76">
        <f>VLOOKUP(Tabla3[[#This Row],[Actividad]],Validación!AA:AB,2,0)</f>
        <v>13</v>
      </c>
      <c r="F446" s="76" t="s">
        <v>195</v>
      </c>
      <c r="G446" s="76">
        <f>VLOOKUP(H446,Validación!W:Y,3,0)</f>
        <v>3</v>
      </c>
      <c r="H446" s="76" t="s">
        <v>154</v>
      </c>
      <c r="I446" s="76">
        <f>VLOOKUP(J446,Validación!K:N,4,0)</f>
        <v>4</v>
      </c>
      <c r="J446" s="76" t="s">
        <v>163</v>
      </c>
      <c r="K446" s="76" t="s">
        <v>68</v>
      </c>
      <c r="L446" s="76" t="str">
        <f t="shared" si="13"/>
        <v>N</v>
      </c>
    </row>
    <row r="447" spans="1:12" x14ac:dyDescent="0.25">
      <c r="A447" s="76" t="str">
        <f t="shared" si="12"/>
        <v>N1334N</v>
      </c>
      <c r="B447" s="76" t="s">
        <v>49</v>
      </c>
      <c r="C447" s="76" t="str">
        <f>VLOOKUP(B447,Validación!G:I,3,0)</f>
        <v>N</v>
      </c>
      <c r="D447" s="122" t="s">
        <v>328</v>
      </c>
      <c r="E447" s="76">
        <f>VLOOKUP(Tabla3[[#This Row],[Actividad]],Validación!AA:AB,2,0)</f>
        <v>13</v>
      </c>
      <c r="F447" s="76" t="s">
        <v>195</v>
      </c>
      <c r="G447" s="76">
        <f>VLOOKUP(H447,Validación!W:Y,3,0)</f>
        <v>3</v>
      </c>
      <c r="H447" s="76" t="s">
        <v>154</v>
      </c>
      <c r="I447" s="76">
        <f>VLOOKUP(J447,Validación!K:N,4,0)</f>
        <v>4</v>
      </c>
      <c r="J447" s="76" t="s">
        <v>163</v>
      </c>
      <c r="K447" s="76" t="s">
        <v>68</v>
      </c>
      <c r="L447" s="76" t="str">
        <f t="shared" si="13"/>
        <v>N</v>
      </c>
    </row>
    <row r="448" spans="1:12" x14ac:dyDescent="0.25">
      <c r="A448" s="76" t="str">
        <f t="shared" si="12"/>
        <v>AA1334N</v>
      </c>
      <c r="B448" s="76" t="s">
        <v>54</v>
      </c>
      <c r="C448" s="76" t="str">
        <f>VLOOKUP(B448,Validación!G:I,3,0)</f>
        <v>AA</v>
      </c>
      <c r="D448" s="122" t="s">
        <v>317</v>
      </c>
      <c r="E448" s="76">
        <f>VLOOKUP(Tabla3[[#This Row],[Actividad]],Validación!AA:AB,2,0)</f>
        <v>13</v>
      </c>
      <c r="F448" s="76" t="s">
        <v>195</v>
      </c>
      <c r="G448" s="76">
        <f>VLOOKUP(H448,Validación!W:Y,3,0)</f>
        <v>3</v>
      </c>
      <c r="H448" s="76" t="s">
        <v>154</v>
      </c>
      <c r="I448" s="76">
        <f>VLOOKUP(J448,Validación!K:N,4,0)</f>
        <v>4</v>
      </c>
      <c r="J448" s="76" t="s">
        <v>163</v>
      </c>
      <c r="K448" s="76" t="s">
        <v>68</v>
      </c>
      <c r="L448" s="76" t="str">
        <f t="shared" si="13"/>
        <v>N</v>
      </c>
    </row>
    <row r="449" spans="1:12" x14ac:dyDescent="0.25">
      <c r="A449" s="76" t="str">
        <f t="shared" si="12"/>
        <v>F1334N</v>
      </c>
      <c r="B449" s="76" t="s">
        <v>426</v>
      </c>
      <c r="C449" s="76" t="str">
        <f>VLOOKUP(B449,Validación!G:I,3,0)</f>
        <v>F</v>
      </c>
      <c r="D449" s="122" t="s">
        <v>333</v>
      </c>
      <c r="E449" s="76">
        <f>VLOOKUP(Tabla3[[#This Row],[Actividad]],Validación!AA:AB,2,0)</f>
        <v>13</v>
      </c>
      <c r="F449" s="76" t="s">
        <v>195</v>
      </c>
      <c r="G449" s="76">
        <f>VLOOKUP(H449,Validación!W:Y,3,0)</f>
        <v>3</v>
      </c>
      <c r="H449" s="76" t="s">
        <v>154</v>
      </c>
      <c r="I449" s="76">
        <f>VLOOKUP(J449,Validación!K:N,4,0)</f>
        <v>4</v>
      </c>
      <c r="J449" s="76" t="s">
        <v>163</v>
      </c>
      <c r="K449" s="76" t="s">
        <v>68</v>
      </c>
      <c r="L449" s="76" t="str">
        <f t="shared" si="13"/>
        <v>N</v>
      </c>
    </row>
    <row r="450" spans="1:12" x14ac:dyDescent="0.25">
      <c r="A450" s="76" t="str">
        <f t="shared" ref="A450:A513" si="14">CONCATENATE(C450,E450,G450,I450,L450,)</f>
        <v>W1334N</v>
      </c>
      <c r="B450" s="76" t="s">
        <v>132</v>
      </c>
      <c r="C450" s="76" t="str">
        <f>VLOOKUP(B450,Validación!G:I,3,0)</f>
        <v>W</v>
      </c>
      <c r="D450" s="122" t="s">
        <v>476</v>
      </c>
      <c r="E450" s="76">
        <f>VLOOKUP(Tabla3[[#This Row],[Actividad]],Validación!AA:AB,2,0)</f>
        <v>13</v>
      </c>
      <c r="F450" s="76" t="s">
        <v>195</v>
      </c>
      <c r="G450" s="76">
        <f>VLOOKUP(H450,Validación!W:Y,3,0)</f>
        <v>3</v>
      </c>
      <c r="H450" s="76" t="s">
        <v>154</v>
      </c>
      <c r="I450" s="76">
        <f>VLOOKUP(J450,Validación!K:N,4,0)</f>
        <v>4</v>
      </c>
      <c r="J450" s="76" t="s">
        <v>163</v>
      </c>
      <c r="K450" s="76" t="s">
        <v>68</v>
      </c>
      <c r="L450" s="76" t="str">
        <f t="shared" ref="L450:L513" si="15">VLOOKUP(K450,O:P,2,0)</f>
        <v>N</v>
      </c>
    </row>
    <row r="451" spans="1:12" x14ac:dyDescent="0.25">
      <c r="A451" s="76" t="str">
        <f t="shared" si="14"/>
        <v>U1334N</v>
      </c>
      <c r="B451" s="76" t="s">
        <v>425</v>
      </c>
      <c r="C451" s="76" t="str">
        <f>VLOOKUP(B451,Validación!G:I,3,0)</f>
        <v>U</v>
      </c>
      <c r="D451" s="122">
        <v>122196</v>
      </c>
      <c r="E451" s="76">
        <f>VLOOKUP(Tabla3[[#This Row],[Actividad]],Validación!AA:AB,2,0)</f>
        <v>13</v>
      </c>
      <c r="F451" s="76" t="s">
        <v>195</v>
      </c>
      <c r="G451" s="76">
        <f>VLOOKUP(H451,Validación!W:Y,3,0)</f>
        <v>3</v>
      </c>
      <c r="H451" s="76" t="s">
        <v>154</v>
      </c>
      <c r="I451" s="76">
        <f>VLOOKUP(J451,Validación!K:N,4,0)</f>
        <v>4</v>
      </c>
      <c r="J451" s="76" t="s">
        <v>163</v>
      </c>
      <c r="K451" s="76" t="s">
        <v>68</v>
      </c>
      <c r="L451" s="76" t="str">
        <f t="shared" si="15"/>
        <v>N</v>
      </c>
    </row>
    <row r="452" spans="1:12" x14ac:dyDescent="0.25">
      <c r="A452" s="76" t="str">
        <f t="shared" si="14"/>
        <v>R1334N</v>
      </c>
      <c r="B452" s="76" t="s">
        <v>51</v>
      </c>
      <c r="C452" s="76" t="str">
        <f>VLOOKUP(B452,Validación!G:I,3,0)</f>
        <v>R</v>
      </c>
      <c r="D452" s="122">
        <v>109</v>
      </c>
      <c r="E452" s="76">
        <f>VLOOKUP(Tabla3[[#This Row],[Actividad]],Validación!AA:AB,2,0)</f>
        <v>13</v>
      </c>
      <c r="F452" s="76" t="s">
        <v>195</v>
      </c>
      <c r="G452" s="76">
        <f>VLOOKUP(H452,Validación!W:Y,3,0)</f>
        <v>3</v>
      </c>
      <c r="H452" s="76" t="s">
        <v>154</v>
      </c>
      <c r="I452" s="76">
        <f>VLOOKUP(J452,Validación!K:N,4,0)</f>
        <v>4</v>
      </c>
      <c r="J452" s="76" t="s">
        <v>163</v>
      </c>
      <c r="K452" s="76" t="s">
        <v>68</v>
      </c>
      <c r="L452" s="76" t="str">
        <f t="shared" si="15"/>
        <v>N</v>
      </c>
    </row>
    <row r="453" spans="1:12" x14ac:dyDescent="0.25">
      <c r="A453" s="76" t="str">
        <f t="shared" si="14"/>
        <v>HH1334N</v>
      </c>
      <c r="B453" s="76" t="s">
        <v>122</v>
      </c>
      <c r="C453" s="76" t="str">
        <f>VLOOKUP(B453,Validación!G:I,3,0)</f>
        <v>HH</v>
      </c>
      <c r="D453" s="122" t="s">
        <v>477</v>
      </c>
      <c r="E453" s="76">
        <f>VLOOKUP(Tabla3[[#This Row],[Actividad]],Validación!AA:AB,2,0)</f>
        <v>13</v>
      </c>
      <c r="F453" s="76" t="s">
        <v>195</v>
      </c>
      <c r="G453" s="76">
        <f>VLOOKUP(H453,Validación!W:Y,3,0)</f>
        <v>3</v>
      </c>
      <c r="H453" s="76" t="s">
        <v>154</v>
      </c>
      <c r="I453" s="76">
        <f>VLOOKUP(J453,Validación!K:N,4,0)</f>
        <v>4</v>
      </c>
      <c r="J453" s="76" t="s">
        <v>163</v>
      </c>
      <c r="K453" s="76" t="s">
        <v>68</v>
      </c>
      <c r="L453" s="76" t="str">
        <f t="shared" si="15"/>
        <v>N</v>
      </c>
    </row>
    <row r="454" spans="1:12" x14ac:dyDescent="0.25">
      <c r="A454" s="76" t="str">
        <f t="shared" si="14"/>
        <v>L1334N</v>
      </c>
      <c r="B454" s="76" t="s">
        <v>48</v>
      </c>
      <c r="C454" s="76" t="str">
        <f>VLOOKUP(B454,Validación!G:I,3,0)</f>
        <v>L</v>
      </c>
      <c r="D454" s="122" t="s">
        <v>478</v>
      </c>
      <c r="E454" s="76">
        <f>VLOOKUP(Tabla3[[#This Row],[Actividad]],Validación!AA:AB,2,0)</f>
        <v>13</v>
      </c>
      <c r="F454" s="76" t="s">
        <v>195</v>
      </c>
      <c r="G454" s="76">
        <f>VLOOKUP(H454,Validación!W:Y,3,0)</f>
        <v>3</v>
      </c>
      <c r="H454" s="76" t="s">
        <v>154</v>
      </c>
      <c r="I454" s="76">
        <f>VLOOKUP(J454,Validación!K:N,4,0)</f>
        <v>4</v>
      </c>
      <c r="J454" s="76" t="s">
        <v>163</v>
      </c>
      <c r="K454" s="76" t="s">
        <v>68</v>
      </c>
      <c r="L454" s="76" t="str">
        <f t="shared" si="15"/>
        <v>N</v>
      </c>
    </row>
    <row r="455" spans="1:12" x14ac:dyDescent="0.25">
      <c r="A455" s="76" t="str">
        <f t="shared" si="14"/>
        <v>B1334N</v>
      </c>
      <c r="B455" s="76" t="s">
        <v>43</v>
      </c>
      <c r="C455" s="76" t="str">
        <f>VLOOKUP(B455,Validación!G:I,3,0)</f>
        <v>B</v>
      </c>
      <c r="D455" s="122" t="s">
        <v>479</v>
      </c>
      <c r="E455" s="76">
        <f>VLOOKUP(Tabla3[[#This Row],[Actividad]],Validación!AA:AB,2,0)</f>
        <v>13</v>
      </c>
      <c r="F455" s="76" t="s">
        <v>195</v>
      </c>
      <c r="G455" s="76">
        <f>VLOOKUP(H455,Validación!W:Y,3,0)</f>
        <v>3</v>
      </c>
      <c r="H455" s="76" t="s">
        <v>154</v>
      </c>
      <c r="I455" s="76">
        <f>VLOOKUP(J455,Validación!K:N,4,0)</f>
        <v>4</v>
      </c>
      <c r="J455" s="76" t="s">
        <v>163</v>
      </c>
      <c r="K455" s="76" t="s">
        <v>68</v>
      </c>
      <c r="L455" s="76" t="str">
        <f t="shared" si="15"/>
        <v>N</v>
      </c>
    </row>
    <row r="456" spans="1:12" x14ac:dyDescent="0.25">
      <c r="A456" s="76" t="str">
        <f t="shared" si="14"/>
        <v>A1334N</v>
      </c>
      <c r="B456" s="76" t="s">
        <v>42</v>
      </c>
      <c r="C456" s="76" t="str">
        <f>VLOOKUP(B456,Validación!G:I,3,0)</f>
        <v>A</v>
      </c>
      <c r="D456" s="122" t="s">
        <v>480</v>
      </c>
      <c r="E456" s="76">
        <f>VLOOKUP(Tabla3[[#This Row],[Actividad]],Validación!AA:AB,2,0)</f>
        <v>13</v>
      </c>
      <c r="F456" s="76" t="s">
        <v>195</v>
      </c>
      <c r="G456" s="76">
        <f>VLOOKUP(H456,Validación!W:Y,3,0)</f>
        <v>3</v>
      </c>
      <c r="H456" s="76" t="s">
        <v>154</v>
      </c>
      <c r="I456" s="76">
        <f>VLOOKUP(J456,Validación!K:N,4,0)</f>
        <v>4</v>
      </c>
      <c r="J456" s="76" t="s">
        <v>163</v>
      </c>
      <c r="K456" s="76" t="s">
        <v>68</v>
      </c>
      <c r="L456" s="76" t="str">
        <f t="shared" si="15"/>
        <v>N</v>
      </c>
    </row>
    <row r="457" spans="1:12" x14ac:dyDescent="0.25">
      <c r="A457" s="76" t="str">
        <f t="shared" si="14"/>
        <v>T1243N</v>
      </c>
      <c r="B457" s="76" t="s">
        <v>52</v>
      </c>
      <c r="C457" s="76" t="str">
        <f>VLOOKUP(B457,Validación!G:I,3,0)</f>
        <v>T</v>
      </c>
      <c r="D457" s="122">
        <v>122202</v>
      </c>
      <c r="E457" s="76">
        <f>VLOOKUP(Tabla3[[#This Row],[Actividad]],Validación!AA:AB,2,0)</f>
        <v>12</v>
      </c>
      <c r="F457" s="76" t="s">
        <v>194</v>
      </c>
      <c r="G457" s="76">
        <f>VLOOKUP(H457,Validación!W:Y,3,0)</f>
        <v>4</v>
      </c>
      <c r="H457" s="76" t="s">
        <v>335</v>
      </c>
      <c r="I457" s="76">
        <f>VLOOKUP(J457,Validación!K:N,4,0)</f>
        <v>3</v>
      </c>
      <c r="J457" s="76" t="s">
        <v>162</v>
      </c>
      <c r="K457" s="76" t="s">
        <v>68</v>
      </c>
      <c r="L457" s="76" t="str">
        <f t="shared" si="15"/>
        <v>N</v>
      </c>
    </row>
    <row r="458" spans="1:12" x14ac:dyDescent="0.25">
      <c r="A458" s="76" t="str">
        <f t="shared" si="14"/>
        <v>W1243N</v>
      </c>
      <c r="B458" s="76" t="s">
        <v>132</v>
      </c>
      <c r="C458" s="76" t="str">
        <f>VLOOKUP(B458,Validación!G:I,3,0)</f>
        <v>W</v>
      </c>
      <c r="D458" s="122" t="s">
        <v>302</v>
      </c>
      <c r="E458" s="76">
        <f>VLOOKUP(Tabla3[[#This Row],[Actividad]],Validación!AA:AB,2,0)</f>
        <v>12</v>
      </c>
      <c r="F458" s="76" t="s">
        <v>194</v>
      </c>
      <c r="G458" s="76">
        <f>VLOOKUP(H458,Validación!W:Y,3,0)</f>
        <v>4</v>
      </c>
      <c r="H458" s="76" t="s">
        <v>335</v>
      </c>
      <c r="I458" s="76">
        <f>VLOOKUP(J458,Validación!K:N,4,0)</f>
        <v>3</v>
      </c>
      <c r="J458" s="76" t="s">
        <v>162</v>
      </c>
      <c r="K458" s="76" t="s">
        <v>68</v>
      </c>
      <c r="L458" s="76" t="str">
        <f t="shared" si="15"/>
        <v>N</v>
      </c>
    </row>
    <row r="459" spans="1:12" x14ac:dyDescent="0.25">
      <c r="A459" s="76" t="str">
        <f t="shared" si="14"/>
        <v>U1243N</v>
      </c>
      <c r="B459" s="76" t="s">
        <v>425</v>
      </c>
      <c r="C459" s="76" t="str">
        <f>VLOOKUP(B459,Validación!G:I,3,0)</f>
        <v>U</v>
      </c>
      <c r="D459" s="122" t="s">
        <v>474</v>
      </c>
      <c r="E459" s="76">
        <f>VLOOKUP(Tabla3[[#This Row],[Actividad]],Validación!AA:AB,2,0)</f>
        <v>12</v>
      </c>
      <c r="F459" s="76" t="s">
        <v>194</v>
      </c>
      <c r="G459" s="76">
        <f>VLOOKUP(H459,Validación!W:Y,3,0)</f>
        <v>4</v>
      </c>
      <c r="H459" s="76" t="s">
        <v>335</v>
      </c>
      <c r="I459" s="76">
        <f>VLOOKUP(J459,Validación!K:N,4,0)</f>
        <v>3</v>
      </c>
      <c r="J459" s="76" t="s">
        <v>162</v>
      </c>
      <c r="K459" s="76" t="s">
        <v>68</v>
      </c>
      <c r="L459" s="76" t="str">
        <f t="shared" si="15"/>
        <v>N</v>
      </c>
    </row>
    <row r="460" spans="1:12" x14ac:dyDescent="0.25">
      <c r="A460" s="76" t="str">
        <f t="shared" si="14"/>
        <v>AA1243N</v>
      </c>
      <c r="B460" s="76" t="s">
        <v>54</v>
      </c>
      <c r="C460" s="76" t="str">
        <f>VLOOKUP(B460,Validación!G:I,3,0)</f>
        <v>AA</v>
      </c>
      <c r="D460" s="122" t="s">
        <v>329</v>
      </c>
      <c r="E460" s="76">
        <f>VLOOKUP(Tabla3[[#This Row],[Actividad]],Validación!AA:AB,2,0)</f>
        <v>12</v>
      </c>
      <c r="F460" s="76" t="s">
        <v>194</v>
      </c>
      <c r="G460" s="76">
        <f>VLOOKUP(H460,Validación!W:Y,3,0)</f>
        <v>4</v>
      </c>
      <c r="H460" s="76" t="s">
        <v>335</v>
      </c>
      <c r="I460" s="76">
        <f>VLOOKUP(J460,Validación!K:N,4,0)</f>
        <v>3</v>
      </c>
      <c r="J460" s="76" t="s">
        <v>162</v>
      </c>
      <c r="K460" s="76" t="s">
        <v>68</v>
      </c>
      <c r="L460" s="76" t="str">
        <f t="shared" si="15"/>
        <v>N</v>
      </c>
    </row>
    <row r="461" spans="1:12" x14ac:dyDescent="0.25">
      <c r="A461" s="76" t="str">
        <f t="shared" si="14"/>
        <v>P1243N</v>
      </c>
      <c r="B461" s="76" t="s">
        <v>50</v>
      </c>
      <c r="C461" s="76" t="str">
        <f>VLOOKUP(B461,Validación!G:I,3,0)</f>
        <v>P</v>
      </c>
      <c r="D461" s="122" t="s">
        <v>330</v>
      </c>
      <c r="E461" s="76">
        <f>VLOOKUP(Tabla3[[#This Row],[Actividad]],Validación!AA:AB,2,0)</f>
        <v>12</v>
      </c>
      <c r="F461" s="76" t="s">
        <v>194</v>
      </c>
      <c r="G461" s="76">
        <f>VLOOKUP(H461,Validación!W:Y,3,0)</f>
        <v>4</v>
      </c>
      <c r="H461" s="76" t="s">
        <v>335</v>
      </c>
      <c r="I461" s="76">
        <f>VLOOKUP(J461,Validación!K:N,4,0)</f>
        <v>3</v>
      </c>
      <c r="J461" s="76" t="s">
        <v>162</v>
      </c>
      <c r="K461" s="76" t="s">
        <v>68</v>
      </c>
      <c r="L461" s="76" t="str">
        <f t="shared" si="15"/>
        <v>N</v>
      </c>
    </row>
    <row r="462" spans="1:12" x14ac:dyDescent="0.25">
      <c r="A462" s="76" t="str">
        <f t="shared" si="14"/>
        <v>R1243N</v>
      </c>
      <c r="B462" s="76" t="s">
        <v>51</v>
      </c>
      <c r="C462" s="76" t="str">
        <f>VLOOKUP(B462,Validación!G:I,3,0)</f>
        <v>R</v>
      </c>
      <c r="D462" s="122">
        <v>109</v>
      </c>
      <c r="E462" s="76">
        <f>VLOOKUP(Tabla3[[#This Row],[Actividad]],Validación!AA:AB,2,0)</f>
        <v>12</v>
      </c>
      <c r="F462" s="76" t="s">
        <v>194</v>
      </c>
      <c r="G462" s="76">
        <f>VLOOKUP(H462,Validación!W:Y,3,0)</f>
        <v>4</v>
      </c>
      <c r="H462" s="76" t="s">
        <v>335</v>
      </c>
      <c r="I462" s="76">
        <f>VLOOKUP(J462,Validación!K:N,4,0)</f>
        <v>3</v>
      </c>
      <c r="J462" s="76" t="s">
        <v>162</v>
      </c>
      <c r="K462" s="76" t="s">
        <v>68</v>
      </c>
      <c r="L462" s="76" t="str">
        <f t="shared" si="15"/>
        <v>N</v>
      </c>
    </row>
    <row r="463" spans="1:12" x14ac:dyDescent="0.25">
      <c r="A463" s="76" t="str">
        <f t="shared" si="14"/>
        <v>HH1243N</v>
      </c>
      <c r="B463" s="76" t="s">
        <v>122</v>
      </c>
      <c r="C463" s="76" t="str">
        <f>VLOOKUP(B463,Validación!G:I,3,0)</f>
        <v>HH</v>
      </c>
      <c r="D463" s="122" t="s">
        <v>475</v>
      </c>
      <c r="E463" s="76">
        <f>VLOOKUP(Tabla3[[#This Row],[Actividad]],Validación!AA:AB,2,0)</f>
        <v>12</v>
      </c>
      <c r="F463" s="76" t="s">
        <v>194</v>
      </c>
      <c r="G463" s="76">
        <f>VLOOKUP(H463,Validación!W:Y,3,0)</f>
        <v>4</v>
      </c>
      <c r="H463" s="76" t="s">
        <v>335</v>
      </c>
      <c r="I463" s="76">
        <f>VLOOKUP(J463,Validación!K:N,4,0)</f>
        <v>3</v>
      </c>
      <c r="J463" s="76" t="s">
        <v>162</v>
      </c>
      <c r="K463" s="76" t="s">
        <v>68</v>
      </c>
      <c r="L463" s="76" t="str">
        <f t="shared" si="15"/>
        <v>N</v>
      </c>
    </row>
    <row r="464" spans="1:12" x14ac:dyDescent="0.25">
      <c r="A464" s="76" t="str">
        <f t="shared" si="14"/>
        <v>L1243N</v>
      </c>
      <c r="B464" s="76" t="s">
        <v>48</v>
      </c>
      <c r="C464" s="76" t="str">
        <f>VLOOKUP(B464,Validación!G:I,3,0)</f>
        <v>L</v>
      </c>
      <c r="D464" s="122" t="s">
        <v>461</v>
      </c>
      <c r="E464" s="76">
        <f>VLOOKUP(Tabla3[[#This Row],[Actividad]],Validación!AA:AB,2,0)</f>
        <v>12</v>
      </c>
      <c r="F464" s="76" t="s">
        <v>194</v>
      </c>
      <c r="G464" s="76">
        <f>VLOOKUP(H464,Validación!W:Y,3,0)</f>
        <v>4</v>
      </c>
      <c r="H464" s="76" t="s">
        <v>335</v>
      </c>
      <c r="I464" s="76">
        <f>VLOOKUP(J464,Validación!K:N,4,0)</f>
        <v>3</v>
      </c>
      <c r="J464" s="76" t="s">
        <v>162</v>
      </c>
      <c r="K464" s="76" t="s">
        <v>68</v>
      </c>
      <c r="L464" s="76" t="str">
        <f t="shared" si="15"/>
        <v>N</v>
      </c>
    </row>
    <row r="465" spans="1:12" x14ac:dyDescent="0.25">
      <c r="A465" s="76" t="str">
        <f t="shared" si="14"/>
        <v>T1248N</v>
      </c>
      <c r="B465" s="76" t="s">
        <v>52</v>
      </c>
      <c r="C465" s="76" t="str">
        <f>VLOOKUP(B465,Validación!G:I,3,0)</f>
        <v>T</v>
      </c>
      <c r="D465" s="122">
        <v>122202</v>
      </c>
      <c r="E465" s="76">
        <f>VLOOKUP(Tabla3[[#This Row],[Actividad]],Validación!AA:AB,2,0)</f>
        <v>12</v>
      </c>
      <c r="F465" s="76" t="s">
        <v>194</v>
      </c>
      <c r="G465" s="76">
        <f>VLOOKUP(H465,Validación!W:Y,3,0)</f>
        <v>4</v>
      </c>
      <c r="H465" s="76" t="s">
        <v>335</v>
      </c>
      <c r="I465" s="76">
        <f>VLOOKUP(J465,Validación!K:N,4,0)</f>
        <v>8</v>
      </c>
      <c r="J465" s="76" t="s">
        <v>167</v>
      </c>
      <c r="K465" s="76" t="s">
        <v>68</v>
      </c>
      <c r="L465" s="76" t="str">
        <f t="shared" si="15"/>
        <v>N</v>
      </c>
    </row>
    <row r="466" spans="1:12" x14ac:dyDescent="0.25">
      <c r="A466" s="76" t="str">
        <f t="shared" si="14"/>
        <v>W1248N</v>
      </c>
      <c r="B466" s="76" t="s">
        <v>132</v>
      </c>
      <c r="C466" s="76" t="str">
        <f>VLOOKUP(B466,Validación!G:I,3,0)</f>
        <v>W</v>
      </c>
      <c r="D466" s="122" t="s">
        <v>302</v>
      </c>
      <c r="E466" s="76">
        <f>VLOOKUP(Tabla3[[#This Row],[Actividad]],Validación!AA:AB,2,0)</f>
        <v>12</v>
      </c>
      <c r="F466" s="76" t="s">
        <v>194</v>
      </c>
      <c r="G466" s="76">
        <f>VLOOKUP(H466,Validación!W:Y,3,0)</f>
        <v>4</v>
      </c>
      <c r="H466" s="76" t="s">
        <v>335</v>
      </c>
      <c r="I466" s="76">
        <f>VLOOKUP(J466,Validación!K:N,4,0)</f>
        <v>8</v>
      </c>
      <c r="J466" s="76" t="s">
        <v>167</v>
      </c>
      <c r="K466" s="76" t="s">
        <v>68</v>
      </c>
      <c r="L466" s="76" t="str">
        <f t="shared" si="15"/>
        <v>N</v>
      </c>
    </row>
    <row r="467" spans="1:12" x14ac:dyDescent="0.25">
      <c r="A467" s="76" t="str">
        <f t="shared" si="14"/>
        <v>U1248N</v>
      </c>
      <c r="B467" s="76" t="s">
        <v>425</v>
      </c>
      <c r="C467" s="76" t="str">
        <f>VLOOKUP(B467,Validación!G:I,3,0)</f>
        <v>U</v>
      </c>
      <c r="D467" s="122" t="s">
        <v>474</v>
      </c>
      <c r="E467" s="76">
        <f>VLOOKUP(Tabla3[[#This Row],[Actividad]],Validación!AA:AB,2,0)</f>
        <v>12</v>
      </c>
      <c r="F467" s="76" t="s">
        <v>194</v>
      </c>
      <c r="G467" s="76">
        <f>VLOOKUP(H467,Validación!W:Y,3,0)</f>
        <v>4</v>
      </c>
      <c r="H467" s="76" t="s">
        <v>335</v>
      </c>
      <c r="I467" s="76">
        <f>VLOOKUP(J467,Validación!K:N,4,0)</f>
        <v>8</v>
      </c>
      <c r="J467" s="76" t="s">
        <v>167</v>
      </c>
      <c r="K467" s="76" t="s">
        <v>68</v>
      </c>
      <c r="L467" s="76" t="str">
        <f t="shared" si="15"/>
        <v>N</v>
      </c>
    </row>
    <row r="468" spans="1:12" x14ac:dyDescent="0.25">
      <c r="A468" s="76" t="str">
        <f t="shared" si="14"/>
        <v>AA1248N</v>
      </c>
      <c r="B468" s="76" t="s">
        <v>54</v>
      </c>
      <c r="C468" s="76" t="str">
        <f>VLOOKUP(B468,Validación!G:I,3,0)</f>
        <v>AA</v>
      </c>
      <c r="D468" s="122" t="s">
        <v>329</v>
      </c>
      <c r="E468" s="76">
        <f>VLOOKUP(Tabla3[[#This Row],[Actividad]],Validación!AA:AB,2,0)</f>
        <v>12</v>
      </c>
      <c r="F468" s="76" t="s">
        <v>194</v>
      </c>
      <c r="G468" s="76">
        <f>VLOOKUP(H468,Validación!W:Y,3,0)</f>
        <v>4</v>
      </c>
      <c r="H468" s="76" t="s">
        <v>335</v>
      </c>
      <c r="I468" s="76">
        <f>VLOOKUP(J468,Validación!K:N,4,0)</f>
        <v>8</v>
      </c>
      <c r="J468" s="76" t="s">
        <v>167</v>
      </c>
      <c r="K468" s="76" t="s">
        <v>68</v>
      </c>
      <c r="L468" s="76" t="str">
        <f t="shared" si="15"/>
        <v>N</v>
      </c>
    </row>
    <row r="469" spans="1:12" x14ac:dyDescent="0.25">
      <c r="A469" s="76" t="str">
        <f t="shared" si="14"/>
        <v>P1248N</v>
      </c>
      <c r="B469" s="76" t="s">
        <v>50</v>
      </c>
      <c r="C469" s="76" t="str">
        <f>VLOOKUP(B469,Validación!G:I,3,0)</f>
        <v>P</v>
      </c>
      <c r="D469" s="122" t="s">
        <v>330</v>
      </c>
      <c r="E469" s="76">
        <f>VLOOKUP(Tabla3[[#This Row],[Actividad]],Validación!AA:AB,2,0)</f>
        <v>12</v>
      </c>
      <c r="F469" s="76" t="s">
        <v>194</v>
      </c>
      <c r="G469" s="76">
        <f>VLOOKUP(H469,Validación!W:Y,3,0)</f>
        <v>4</v>
      </c>
      <c r="H469" s="76" t="s">
        <v>335</v>
      </c>
      <c r="I469" s="76">
        <f>VLOOKUP(J469,Validación!K:N,4,0)</f>
        <v>8</v>
      </c>
      <c r="J469" s="76" t="s">
        <v>167</v>
      </c>
      <c r="K469" s="76" t="s">
        <v>68</v>
      </c>
      <c r="L469" s="76" t="str">
        <f t="shared" si="15"/>
        <v>N</v>
      </c>
    </row>
    <row r="470" spans="1:12" x14ac:dyDescent="0.25">
      <c r="A470" s="76" t="str">
        <f t="shared" si="14"/>
        <v>R1248N</v>
      </c>
      <c r="B470" s="76" t="s">
        <v>51</v>
      </c>
      <c r="C470" s="76" t="str">
        <f>VLOOKUP(B470,Validación!G:I,3,0)</f>
        <v>R</v>
      </c>
      <c r="D470" s="122">
        <v>109</v>
      </c>
      <c r="E470" s="76">
        <f>VLOOKUP(Tabla3[[#This Row],[Actividad]],Validación!AA:AB,2,0)</f>
        <v>12</v>
      </c>
      <c r="F470" s="76" t="s">
        <v>194</v>
      </c>
      <c r="G470" s="76">
        <f>VLOOKUP(H470,Validación!W:Y,3,0)</f>
        <v>4</v>
      </c>
      <c r="H470" s="76" t="s">
        <v>335</v>
      </c>
      <c r="I470" s="76">
        <f>VLOOKUP(J470,Validación!K:N,4,0)</f>
        <v>8</v>
      </c>
      <c r="J470" s="76" t="s">
        <v>167</v>
      </c>
      <c r="K470" s="76" t="s">
        <v>68</v>
      </c>
      <c r="L470" s="76" t="str">
        <f t="shared" si="15"/>
        <v>N</v>
      </c>
    </row>
    <row r="471" spans="1:12" x14ac:dyDescent="0.25">
      <c r="A471" s="76" t="str">
        <f t="shared" si="14"/>
        <v>HH1248N</v>
      </c>
      <c r="B471" s="76" t="s">
        <v>122</v>
      </c>
      <c r="C471" s="76" t="str">
        <f>VLOOKUP(B471,Validación!G:I,3,0)</f>
        <v>HH</v>
      </c>
      <c r="D471" s="122" t="s">
        <v>475</v>
      </c>
      <c r="E471" s="76">
        <f>VLOOKUP(Tabla3[[#This Row],[Actividad]],Validación!AA:AB,2,0)</f>
        <v>12</v>
      </c>
      <c r="F471" s="76" t="s">
        <v>194</v>
      </c>
      <c r="G471" s="76">
        <f>VLOOKUP(H471,Validación!W:Y,3,0)</f>
        <v>4</v>
      </c>
      <c r="H471" s="76" t="s">
        <v>335</v>
      </c>
      <c r="I471" s="76">
        <f>VLOOKUP(J471,Validación!K:N,4,0)</f>
        <v>8</v>
      </c>
      <c r="J471" s="76" t="s">
        <v>167</v>
      </c>
      <c r="K471" s="76" t="s">
        <v>68</v>
      </c>
      <c r="L471" s="76" t="str">
        <f t="shared" si="15"/>
        <v>N</v>
      </c>
    </row>
    <row r="472" spans="1:12" x14ac:dyDescent="0.25">
      <c r="A472" s="76" t="str">
        <f t="shared" si="14"/>
        <v>L1248N</v>
      </c>
      <c r="B472" s="76" t="s">
        <v>48</v>
      </c>
      <c r="C472" s="76" t="str">
        <f>VLOOKUP(B472,Validación!G:I,3,0)</f>
        <v>L</v>
      </c>
      <c r="D472" s="122" t="s">
        <v>461</v>
      </c>
      <c r="E472" s="76">
        <f>VLOOKUP(Tabla3[[#This Row],[Actividad]],Validación!AA:AB,2,0)</f>
        <v>12</v>
      </c>
      <c r="F472" s="76" t="s">
        <v>194</v>
      </c>
      <c r="G472" s="76">
        <f>VLOOKUP(H472,Validación!W:Y,3,0)</f>
        <v>4</v>
      </c>
      <c r="H472" s="76" t="s">
        <v>335</v>
      </c>
      <c r="I472" s="76">
        <f>VLOOKUP(J472,Validación!K:N,4,0)</f>
        <v>8</v>
      </c>
      <c r="J472" s="76" t="s">
        <v>167</v>
      </c>
      <c r="K472" s="76" t="s">
        <v>68</v>
      </c>
      <c r="L472" s="76" t="str">
        <f t="shared" si="15"/>
        <v>N</v>
      </c>
    </row>
    <row r="473" spans="1:12" x14ac:dyDescent="0.25">
      <c r="A473" s="76" t="str">
        <f t="shared" si="14"/>
        <v>C1358N</v>
      </c>
      <c r="B473" s="76" t="s">
        <v>44</v>
      </c>
      <c r="C473" s="76" t="str">
        <f>VLOOKUP(B473,Validación!G:I,3,0)</f>
        <v>C</v>
      </c>
      <c r="D473" s="122" t="s">
        <v>331</v>
      </c>
      <c r="E473" s="76">
        <f>VLOOKUP(Tabla3[[#This Row],[Actividad]],Validación!AA:AB,2,0)</f>
        <v>13</v>
      </c>
      <c r="F473" s="76" t="s">
        <v>195</v>
      </c>
      <c r="G473" s="76">
        <f>VLOOKUP(H473,Validación!W:Y,3,0)</f>
        <v>5</v>
      </c>
      <c r="H473" s="76" t="s">
        <v>336</v>
      </c>
      <c r="I473" s="76">
        <f>VLOOKUP(J473,Validación!K:N,4,0)</f>
        <v>8</v>
      </c>
      <c r="J473" s="76" t="s">
        <v>167</v>
      </c>
      <c r="K473" s="76" t="s">
        <v>68</v>
      </c>
      <c r="L473" s="76" t="str">
        <f t="shared" si="15"/>
        <v>N</v>
      </c>
    </row>
    <row r="474" spans="1:12" x14ac:dyDescent="0.25">
      <c r="A474" s="76" t="str">
        <f t="shared" si="14"/>
        <v>EE1358N</v>
      </c>
      <c r="B474" s="76" t="s">
        <v>33</v>
      </c>
      <c r="C474" s="76" t="str">
        <f>VLOOKUP(B474,Validación!G:I,3,0)</f>
        <v>EE</v>
      </c>
      <c r="D474" s="122" t="s">
        <v>337</v>
      </c>
      <c r="E474" s="76">
        <f>VLOOKUP(Tabla3[[#This Row],[Actividad]],Validación!AA:AB,2,0)</f>
        <v>13</v>
      </c>
      <c r="F474" s="76" t="s">
        <v>195</v>
      </c>
      <c r="G474" s="76">
        <f>VLOOKUP(H474,Validación!W:Y,3,0)</f>
        <v>5</v>
      </c>
      <c r="H474" s="76" t="s">
        <v>336</v>
      </c>
      <c r="I474" s="76">
        <f>VLOOKUP(J474,Validación!K:N,4,0)</f>
        <v>8</v>
      </c>
      <c r="J474" s="76" t="s">
        <v>167</v>
      </c>
      <c r="K474" s="76" t="s">
        <v>68</v>
      </c>
      <c r="L474" s="76" t="str">
        <f t="shared" si="15"/>
        <v>N</v>
      </c>
    </row>
    <row r="475" spans="1:12" x14ac:dyDescent="0.25">
      <c r="A475" s="76" t="str">
        <f t="shared" si="14"/>
        <v>F1358N</v>
      </c>
      <c r="B475" s="76" t="s">
        <v>426</v>
      </c>
      <c r="C475" s="76" t="str">
        <f>VLOOKUP(B475,Validación!G:I,3,0)</f>
        <v>F</v>
      </c>
      <c r="D475" s="122" t="s">
        <v>333</v>
      </c>
      <c r="E475" s="76">
        <f>VLOOKUP(Tabla3[[#This Row],[Actividad]],Validación!AA:AB,2,0)</f>
        <v>13</v>
      </c>
      <c r="F475" s="76" t="s">
        <v>195</v>
      </c>
      <c r="G475" s="76">
        <f>VLOOKUP(H475,Validación!W:Y,3,0)</f>
        <v>5</v>
      </c>
      <c r="H475" s="76" t="s">
        <v>336</v>
      </c>
      <c r="I475" s="76">
        <f>VLOOKUP(J475,Validación!K:N,4,0)</f>
        <v>8</v>
      </c>
      <c r="J475" s="76" t="s">
        <v>167</v>
      </c>
      <c r="K475" s="76" t="s">
        <v>68</v>
      </c>
      <c r="L475" s="76" t="str">
        <f t="shared" si="15"/>
        <v>N</v>
      </c>
    </row>
    <row r="476" spans="1:12" x14ac:dyDescent="0.25">
      <c r="A476" s="76" t="str">
        <f t="shared" si="14"/>
        <v>W1358N</v>
      </c>
      <c r="B476" s="76" t="s">
        <v>132</v>
      </c>
      <c r="C476" s="76" t="str">
        <f>VLOOKUP(B476,Validación!G:I,3,0)</f>
        <v>W</v>
      </c>
      <c r="D476" s="122" t="s">
        <v>476</v>
      </c>
      <c r="E476" s="76">
        <f>VLOOKUP(Tabla3[[#This Row],[Actividad]],Validación!AA:AB,2,0)</f>
        <v>13</v>
      </c>
      <c r="F476" s="76" t="s">
        <v>195</v>
      </c>
      <c r="G476" s="76">
        <f>VLOOKUP(H476,Validación!W:Y,3,0)</f>
        <v>5</v>
      </c>
      <c r="H476" s="76" t="s">
        <v>336</v>
      </c>
      <c r="I476" s="76">
        <f>VLOOKUP(J476,Validación!K:N,4,0)</f>
        <v>8</v>
      </c>
      <c r="J476" s="76" t="s">
        <v>167</v>
      </c>
      <c r="K476" s="76" t="s">
        <v>68</v>
      </c>
      <c r="L476" s="76" t="str">
        <f t="shared" si="15"/>
        <v>N</v>
      </c>
    </row>
    <row r="477" spans="1:12" x14ac:dyDescent="0.25">
      <c r="A477" s="76" t="str">
        <f t="shared" si="14"/>
        <v>U1358N</v>
      </c>
      <c r="B477" s="76" t="s">
        <v>425</v>
      </c>
      <c r="C477" s="76" t="str">
        <f>VLOOKUP(B477,Validación!G:I,3,0)</f>
        <v>U</v>
      </c>
      <c r="D477" s="122">
        <v>122196</v>
      </c>
      <c r="E477" s="76">
        <f>VLOOKUP(Tabla3[[#This Row],[Actividad]],Validación!AA:AB,2,0)</f>
        <v>13</v>
      </c>
      <c r="F477" s="76" t="s">
        <v>195</v>
      </c>
      <c r="G477" s="76">
        <f>VLOOKUP(H477,Validación!W:Y,3,0)</f>
        <v>5</v>
      </c>
      <c r="H477" s="76" t="s">
        <v>336</v>
      </c>
      <c r="I477" s="76">
        <f>VLOOKUP(J477,Validación!K:N,4,0)</f>
        <v>8</v>
      </c>
      <c r="J477" s="76" t="s">
        <v>167</v>
      </c>
      <c r="K477" s="76" t="s">
        <v>68</v>
      </c>
      <c r="L477" s="76" t="str">
        <f t="shared" si="15"/>
        <v>N</v>
      </c>
    </row>
    <row r="478" spans="1:12" x14ac:dyDescent="0.25">
      <c r="A478" s="76" t="str">
        <f t="shared" si="14"/>
        <v>R1358N</v>
      </c>
      <c r="B478" s="76" t="s">
        <v>51</v>
      </c>
      <c r="C478" s="76" t="str">
        <f>VLOOKUP(B478,Validación!G:I,3,0)</f>
        <v>R</v>
      </c>
      <c r="D478" s="122">
        <v>109</v>
      </c>
      <c r="E478" s="76">
        <f>VLOOKUP(Tabla3[[#This Row],[Actividad]],Validación!AA:AB,2,0)</f>
        <v>13</v>
      </c>
      <c r="F478" s="76" t="s">
        <v>195</v>
      </c>
      <c r="G478" s="76">
        <f>VLOOKUP(H478,Validación!W:Y,3,0)</f>
        <v>5</v>
      </c>
      <c r="H478" s="76" t="s">
        <v>336</v>
      </c>
      <c r="I478" s="76">
        <f>VLOOKUP(J478,Validación!K:N,4,0)</f>
        <v>8</v>
      </c>
      <c r="J478" s="76" t="s">
        <v>167</v>
      </c>
      <c r="K478" s="76" t="s">
        <v>68</v>
      </c>
      <c r="L478" s="76" t="str">
        <f t="shared" si="15"/>
        <v>N</v>
      </c>
    </row>
    <row r="479" spans="1:12" x14ac:dyDescent="0.25">
      <c r="A479" s="76" t="str">
        <f t="shared" si="14"/>
        <v>HH1358N</v>
      </c>
      <c r="B479" s="76" t="s">
        <v>122</v>
      </c>
      <c r="C479" s="76" t="str">
        <f>VLOOKUP(B479,Validación!G:I,3,0)</f>
        <v>HH</v>
      </c>
      <c r="D479" s="122" t="s">
        <v>477</v>
      </c>
      <c r="E479" s="76">
        <f>VLOOKUP(Tabla3[[#This Row],[Actividad]],Validación!AA:AB,2,0)</f>
        <v>13</v>
      </c>
      <c r="F479" s="76" t="s">
        <v>195</v>
      </c>
      <c r="G479" s="76">
        <f>VLOOKUP(H479,Validación!W:Y,3,0)</f>
        <v>5</v>
      </c>
      <c r="H479" s="76" t="s">
        <v>336</v>
      </c>
      <c r="I479" s="76">
        <f>VLOOKUP(J479,Validación!K:N,4,0)</f>
        <v>8</v>
      </c>
      <c r="J479" s="76" t="s">
        <v>167</v>
      </c>
      <c r="K479" s="76" t="s">
        <v>68</v>
      </c>
      <c r="L479" s="76" t="str">
        <f t="shared" si="15"/>
        <v>N</v>
      </c>
    </row>
    <row r="480" spans="1:12" x14ac:dyDescent="0.25">
      <c r="A480" s="76" t="str">
        <f t="shared" si="14"/>
        <v>L1358N</v>
      </c>
      <c r="B480" s="76" t="s">
        <v>48</v>
      </c>
      <c r="C480" s="76" t="str">
        <f>VLOOKUP(B480,Validación!G:I,3,0)</f>
        <v>L</v>
      </c>
      <c r="D480" s="122" t="s">
        <v>478</v>
      </c>
      <c r="E480" s="76">
        <f>VLOOKUP(Tabla3[[#This Row],[Actividad]],Validación!AA:AB,2,0)</f>
        <v>13</v>
      </c>
      <c r="F480" s="76" t="s">
        <v>195</v>
      </c>
      <c r="G480" s="76">
        <f>VLOOKUP(H480,Validación!W:Y,3,0)</f>
        <v>5</v>
      </c>
      <c r="H480" s="76" t="s">
        <v>336</v>
      </c>
      <c r="I480" s="76">
        <f>VLOOKUP(J480,Validación!K:N,4,0)</f>
        <v>8</v>
      </c>
      <c r="J480" s="76" t="s">
        <v>167</v>
      </c>
      <c r="K480" s="76" t="s">
        <v>68</v>
      </c>
      <c r="L480" s="76" t="str">
        <f t="shared" si="15"/>
        <v>N</v>
      </c>
    </row>
    <row r="481" spans="1:12" x14ac:dyDescent="0.25">
      <c r="A481" s="76" t="str">
        <f t="shared" si="14"/>
        <v>B1358N</v>
      </c>
      <c r="B481" s="76" t="s">
        <v>43</v>
      </c>
      <c r="C481" s="76" t="str">
        <f>VLOOKUP(B481,Validación!G:I,3,0)</f>
        <v>B</v>
      </c>
      <c r="D481" s="122" t="s">
        <v>479</v>
      </c>
      <c r="E481" s="76">
        <f>VLOOKUP(Tabla3[[#This Row],[Actividad]],Validación!AA:AB,2,0)</f>
        <v>13</v>
      </c>
      <c r="F481" s="76" t="s">
        <v>195</v>
      </c>
      <c r="G481" s="76">
        <f>VLOOKUP(H481,Validación!W:Y,3,0)</f>
        <v>5</v>
      </c>
      <c r="H481" s="76" t="s">
        <v>336</v>
      </c>
      <c r="I481" s="76">
        <f>VLOOKUP(J481,Validación!K:N,4,0)</f>
        <v>8</v>
      </c>
      <c r="J481" s="76" t="s">
        <v>167</v>
      </c>
      <c r="K481" s="76" t="s">
        <v>68</v>
      </c>
      <c r="L481" s="76" t="str">
        <f t="shared" si="15"/>
        <v>N</v>
      </c>
    </row>
    <row r="482" spans="1:12" x14ac:dyDescent="0.25">
      <c r="A482" s="76" t="str">
        <f t="shared" si="14"/>
        <v>A1358N</v>
      </c>
      <c r="B482" s="76" t="s">
        <v>42</v>
      </c>
      <c r="C482" s="76" t="str">
        <f>VLOOKUP(B482,Validación!G:I,3,0)</f>
        <v>A</v>
      </c>
      <c r="D482" s="122" t="s">
        <v>481</v>
      </c>
      <c r="E482" s="76">
        <f>VLOOKUP(Tabla3[[#This Row],[Actividad]],Validación!AA:AB,2,0)</f>
        <v>13</v>
      </c>
      <c r="F482" s="76" t="s">
        <v>195</v>
      </c>
      <c r="G482" s="76">
        <f>VLOOKUP(H482,Validación!W:Y,3,0)</f>
        <v>5</v>
      </c>
      <c r="H482" s="76" t="s">
        <v>336</v>
      </c>
      <c r="I482" s="76">
        <f>VLOOKUP(J482,Validación!K:N,4,0)</f>
        <v>8</v>
      </c>
      <c r="J482" s="76" t="s">
        <v>167</v>
      </c>
      <c r="K482" s="76" t="s">
        <v>68</v>
      </c>
      <c r="L482" s="76" t="str">
        <f t="shared" si="15"/>
        <v>N</v>
      </c>
    </row>
    <row r="483" spans="1:12" x14ac:dyDescent="0.25">
      <c r="A483" s="76" t="str">
        <f t="shared" si="14"/>
        <v>C358N</v>
      </c>
      <c r="B483" s="76" t="s">
        <v>44</v>
      </c>
      <c r="C483" s="76" t="str">
        <f>VLOOKUP(B483,Validación!G:I,3,0)</f>
        <v>C</v>
      </c>
      <c r="D483" s="122" t="s">
        <v>289</v>
      </c>
      <c r="E483" s="76">
        <f>VLOOKUP(Tabla3[[#This Row],[Actividad]],Validación!AA:AB,2,0)</f>
        <v>3</v>
      </c>
      <c r="F483" s="76" t="s">
        <v>185</v>
      </c>
      <c r="G483" s="76">
        <f>VLOOKUP(H483,Validación!W:Y,3,0)</f>
        <v>5</v>
      </c>
      <c r="H483" s="76" t="s">
        <v>336</v>
      </c>
      <c r="I483" s="76">
        <f>VLOOKUP(J483,Validación!K:N,4,0)</f>
        <v>8</v>
      </c>
      <c r="J483" s="76" t="s">
        <v>167</v>
      </c>
      <c r="K483" s="76" t="s">
        <v>68</v>
      </c>
      <c r="L483" s="76" t="str">
        <f t="shared" si="15"/>
        <v>N</v>
      </c>
    </row>
    <row r="484" spans="1:12" x14ac:dyDescent="0.25">
      <c r="A484" s="76" t="str">
        <f t="shared" si="14"/>
        <v>T358N</v>
      </c>
      <c r="B484" s="76" t="s">
        <v>52</v>
      </c>
      <c r="C484" s="76" t="str">
        <f>VLOOKUP(B484,Validación!G:I,3,0)</f>
        <v>T</v>
      </c>
      <c r="D484" s="122">
        <v>122202</v>
      </c>
      <c r="E484" s="76">
        <f>VLOOKUP(Tabla3[[#This Row],[Actividad]],Validación!AA:AB,2,0)</f>
        <v>3</v>
      </c>
      <c r="F484" s="76" t="s">
        <v>185</v>
      </c>
      <c r="G484" s="76">
        <f>VLOOKUP(H484,Validación!W:Y,3,0)</f>
        <v>5</v>
      </c>
      <c r="H484" s="76" t="s">
        <v>336</v>
      </c>
      <c r="I484" s="76">
        <f>VLOOKUP(J484,Validación!K:N,4,0)</f>
        <v>8</v>
      </c>
      <c r="J484" s="76" t="s">
        <v>167</v>
      </c>
      <c r="K484" s="76" t="s">
        <v>68</v>
      </c>
      <c r="L484" s="76" t="str">
        <f t="shared" si="15"/>
        <v>N</v>
      </c>
    </row>
    <row r="485" spans="1:12" x14ac:dyDescent="0.25">
      <c r="A485" s="76" t="str">
        <f t="shared" si="14"/>
        <v>EE358N</v>
      </c>
      <c r="B485" s="76" t="s">
        <v>33</v>
      </c>
      <c r="C485" s="76" t="str">
        <f>VLOOKUP(B485,Validación!G:I,3,0)</f>
        <v>EE</v>
      </c>
      <c r="D485" s="122" t="s">
        <v>311</v>
      </c>
      <c r="E485" s="76">
        <f>VLOOKUP(Tabla3[[#This Row],[Actividad]],Validación!AA:AB,2,0)</f>
        <v>3</v>
      </c>
      <c r="F485" s="76" t="s">
        <v>185</v>
      </c>
      <c r="G485" s="76">
        <f>VLOOKUP(H485,Validación!W:Y,3,0)</f>
        <v>5</v>
      </c>
      <c r="H485" s="76" t="s">
        <v>336</v>
      </c>
      <c r="I485" s="76">
        <f>VLOOKUP(J485,Validación!K:N,4,0)</f>
        <v>8</v>
      </c>
      <c r="J485" s="76" t="s">
        <v>167</v>
      </c>
      <c r="K485" s="76" t="s">
        <v>68</v>
      </c>
      <c r="L485" s="76" t="str">
        <f t="shared" si="15"/>
        <v>N</v>
      </c>
    </row>
    <row r="486" spans="1:12" x14ac:dyDescent="0.25">
      <c r="A486" s="76" t="str">
        <f t="shared" si="14"/>
        <v>E358N</v>
      </c>
      <c r="B486" s="76" t="s">
        <v>45</v>
      </c>
      <c r="C486" s="76" t="str">
        <f>VLOOKUP(B486,Validación!G:I,3,0)</f>
        <v>E</v>
      </c>
      <c r="D486" s="122" t="s">
        <v>312</v>
      </c>
      <c r="E486" s="76">
        <f>VLOOKUP(Tabla3[[#This Row],[Actividad]],Validación!AA:AB,2,0)</f>
        <v>3</v>
      </c>
      <c r="F486" s="76" t="s">
        <v>185</v>
      </c>
      <c r="G486" s="76">
        <f>VLOOKUP(H486,Validación!W:Y,3,0)</f>
        <v>5</v>
      </c>
      <c r="H486" s="76" t="s">
        <v>336</v>
      </c>
      <c r="I486" s="76">
        <f>VLOOKUP(J486,Validación!K:N,4,0)</f>
        <v>8</v>
      </c>
      <c r="J486" s="76" t="s">
        <v>167</v>
      </c>
      <c r="K486" s="76" t="s">
        <v>68</v>
      </c>
      <c r="L486" s="76" t="str">
        <f t="shared" si="15"/>
        <v>N</v>
      </c>
    </row>
    <row r="487" spans="1:12" x14ac:dyDescent="0.25">
      <c r="A487" s="76" t="str">
        <f t="shared" si="14"/>
        <v>J358N</v>
      </c>
      <c r="B487" s="76" t="s">
        <v>30</v>
      </c>
      <c r="C487" s="76" t="str">
        <f>VLOOKUP(B487,Validación!G:I,3,0)</f>
        <v>J</v>
      </c>
      <c r="D487" s="122" t="s">
        <v>313</v>
      </c>
      <c r="E487" s="76">
        <f>VLOOKUP(Tabla3[[#This Row],[Actividad]],Validación!AA:AB,2,0)</f>
        <v>3</v>
      </c>
      <c r="F487" s="76" t="s">
        <v>185</v>
      </c>
      <c r="G487" s="76">
        <f>VLOOKUP(H487,Validación!W:Y,3,0)</f>
        <v>5</v>
      </c>
      <c r="H487" s="76" t="s">
        <v>336</v>
      </c>
      <c r="I487" s="76">
        <f>VLOOKUP(J487,Validación!K:N,4,0)</f>
        <v>8</v>
      </c>
      <c r="J487" s="76" t="s">
        <v>167</v>
      </c>
      <c r="K487" s="76" t="s">
        <v>68</v>
      </c>
      <c r="L487" s="76" t="str">
        <f t="shared" si="15"/>
        <v>N</v>
      </c>
    </row>
    <row r="488" spans="1:12" x14ac:dyDescent="0.25">
      <c r="A488" s="76" t="str">
        <f t="shared" si="14"/>
        <v>Q358N</v>
      </c>
      <c r="B488" s="76" t="s">
        <v>130</v>
      </c>
      <c r="C488" s="76" t="str">
        <f>VLOOKUP(B488,Validación!G:I,3,0)</f>
        <v>Q</v>
      </c>
      <c r="D488" s="122" t="s">
        <v>314</v>
      </c>
      <c r="E488" s="76">
        <f>VLOOKUP(Tabla3[[#This Row],[Actividad]],Validación!AA:AB,2,0)</f>
        <v>3</v>
      </c>
      <c r="F488" s="76" t="s">
        <v>185</v>
      </c>
      <c r="G488" s="76">
        <f>VLOOKUP(H488,Validación!W:Y,3,0)</f>
        <v>5</v>
      </c>
      <c r="H488" s="76" t="s">
        <v>336</v>
      </c>
      <c r="I488" s="76">
        <f>VLOOKUP(J488,Validación!K:N,4,0)</f>
        <v>8</v>
      </c>
      <c r="J488" s="76" t="s">
        <v>167</v>
      </c>
      <c r="K488" s="76" t="s">
        <v>68</v>
      </c>
      <c r="L488" s="76" t="str">
        <f t="shared" si="15"/>
        <v>N</v>
      </c>
    </row>
    <row r="489" spans="1:12" x14ac:dyDescent="0.25">
      <c r="A489" s="76" t="str">
        <f t="shared" si="14"/>
        <v>P358N</v>
      </c>
      <c r="B489" s="76" t="s">
        <v>50</v>
      </c>
      <c r="C489" s="76" t="str">
        <f>VLOOKUP(B489,Validación!G:I,3,0)</f>
        <v>P</v>
      </c>
      <c r="D489" s="122" t="s">
        <v>315</v>
      </c>
      <c r="E489" s="76">
        <f>VLOOKUP(Tabla3[[#This Row],[Actividad]],Validación!AA:AB,2,0)</f>
        <v>3</v>
      </c>
      <c r="F489" s="76" t="s">
        <v>185</v>
      </c>
      <c r="G489" s="76">
        <f>VLOOKUP(H489,Validación!W:Y,3,0)</f>
        <v>5</v>
      </c>
      <c r="H489" s="76" t="s">
        <v>336</v>
      </c>
      <c r="I489" s="76">
        <f>VLOOKUP(J489,Validación!K:N,4,0)</f>
        <v>8</v>
      </c>
      <c r="J489" s="76" t="s">
        <v>167</v>
      </c>
      <c r="K489" s="76" t="s">
        <v>68</v>
      </c>
      <c r="L489" s="76" t="str">
        <f t="shared" si="15"/>
        <v>N</v>
      </c>
    </row>
    <row r="490" spans="1:12" x14ac:dyDescent="0.25">
      <c r="A490" s="76" t="str">
        <f t="shared" si="14"/>
        <v>K358N</v>
      </c>
      <c r="B490" s="76" t="s">
        <v>31</v>
      </c>
      <c r="C490" s="76" t="str">
        <f>VLOOKUP(B490,Validación!G:I,3,0)</f>
        <v>K</v>
      </c>
      <c r="D490" s="122" t="s">
        <v>297</v>
      </c>
      <c r="E490" s="76">
        <f>VLOOKUP(Tabla3[[#This Row],[Actividad]],Validación!AA:AB,2,0)</f>
        <v>3</v>
      </c>
      <c r="F490" s="76" t="s">
        <v>185</v>
      </c>
      <c r="G490" s="76">
        <f>VLOOKUP(H490,Validación!W:Y,3,0)</f>
        <v>5</v>
      </c>
      <c r="H490" s="76" t="s">
        <v>336</v>
      </c>
      <c r="I490" s="76">
        <f>VLOOKUP(J490,Validación!K:N,4,0)</f>
        <v>8</v>
      </c>
      <c r="J490" s="76" t="s">
        <v>167</v>
      </c>
      <c r="K490" s="76" t="s">
        <v>68</v>
      </c>
      <c r="L490" s="76" t="str">
        <f t="shared" si="15"/>
        <v>N</v>
      </c>
    </row>
    <row r="491" spans="1:12" x14ac:dyDescent="0.25">
      <c r="A491" s="76" t="str">
        <f t="shared" si="14"/>
        <v>N358N</v>
      </c>
      <c r="B491" s="76" t="s">
        <v>49</v>
      </c>
      <c r="C491" s="76" t="str">
        <f>VLOOKUP(B491,Validación!G:I,3,0)</f>
        <v>N</v>
      </c>
      <c r="D491" s="122" t="s">
        <v>316</v>
      </c>
      <c r="E491" s="76">
        <f>VLOOKUP(Tabla3[[#This Row],[Actividad]],Validación!AA:AB,2,0)</f>
        <v>3</v>
      </c>
      <c r="F491" s="76" t="s">
        <v>185</v>
      </c>
      <c r="G491" s="76">
        <f>VLOOKUP(H491,Validación!W:Y,3,0)</f>
        <v>5</v>
      </c>
      <c r="H491" s="76" t="s">
        <v>336</v>
      </c>
      <c r="I491" s="76">
        <f>VLOOKUP(J491,Validación!K:N,4,0)</f>
        <v>8</v>
      </c>
      <c r="J491" s="76" t="s">
        <v>167</v>
      </c>
      <c r="K491" s="76" t="s">
        <v>68</v>
      </c>
      <c r="L491" s="76" t="str">
        <f t="shared" si="15"/>
        <v>N</v>
      </c>
    </row>
    <row r="492" spans="1:12" x14ac:dyDescent="0.25">
      <c r="A492" s="76" t="str">
        <f t="shared" si="14"/>
        <v>AA358N</v>
      </c>
      <c r="B492" s="76" t="s">
        <v>54</v>
      </c>
      <c r="C492" s="76" t="str">
        <f>VLOOKUP(B492,Validación!G:I,3,0)</f>
        <v>AA</v>
      </c>
      <c r="D492" s="122" t="s">
        <v>317</v>
      </c>
      <c r="E492" s="76">
        <f>VLOOKUP(Tabla3[[#This Row],[Actividad]],Validación!AA:AB,2,0)</f>
        <v>3</v>
      </c>
      <c r="F492" s="76" t="s">
        <v>185</v>
      </c>
      <c r="G492" s="76">
        <f>VLOOKUP(H492,Validación!W:Y,3,0)</f>
        <v>5</v>
      </c>
      <c r="H492" s="76" t="s">
        <v>336</v>
      </c>
      <c r="I492" s="76">
        <f>VLOOKUP(J492,Validación!K:N,4,0)</f>
        <v>8</v>
      </c>
      <c r="J492" s="76" t="s">
        <v>167</v>
      </c>
      <c r="K492" s="76" t="s">
        <v>68</v>
      </c>
      <c r="L492" s="76" t="str">
        <f t="shared" si="15"/>
        <v>N</v>
      </c>
    </row>
    <row r="493" spans="1:12" x14ac:dyDescent="0.25">
      <c r="A493" s="76" t="str">
        <f t="shared" si="14"/>
        <v>G358N</v>
      </c>
      <c r="B493" s="76" t="s">
        <v>427</v>
      </c>
      <c r="C493" s="76" t="str">
        <f>VLOOKUP(B493,Validación!G:I,3,0)</f>
        <v>G</v>
      </c>
      <c r="D493" s="122" t="s">
        <v>318</v>
      </c>
      <c r="E493" s="76">
        <f>VLOOKUP(Tabla3[[#This Row],[Actividad]],Validación!AA:AB,2,0)</f>
        <v>3</v>
      </c>
      <c r="F493" s="76" t="s">
        <v>185</v>
      </c>
      <c r="G493" s="76">
        <f>VLOOKUP(H493,Validación!W:Y,3,0)</f>
        <v>5</v>
      </c>
      <c r="H493" s="76" t="s">
        <v>336</v>
      </c>
      <c r="I493" s="76">
        <f>VLOOKUP(J493,Validación!K:N,4,0)</f>
        <v>8</v>
      </c>
      <c r="J493" s="76" t="s">
        <v>167</v>
      </c>
      <c r="K493" s="76" t="s">
        <v>68</v>
      </c>
      <c r="L493" s="76" t="str">
        <f t="shared" si="15"/>
        <v>N</v>
      </c>
    </row>
    <row r="494" spans="1:12" x14ac:dyDescent="0.25">
      <c r="A494" s="76" t="str">
        <f t="shared" si="14"/>
        <v>D358N</v>
      </c>
      <c r="B494" s="76" t="s">
        <v>203</v>
      </c>
      <c r="C494" s="76" t="str">
        <f>VLOOKUP(B494,Validación!G:I,3,0)</f>
        <v>D</v>
      </c>
      <c r="D494" s="122">
        <v>122327</v>
      </c>
      <c r="E494" s="76">
        <f>VLOOKUP(Tabla3[[#This Row],[Actividad]],Validación!AA:AB,2,0)</f>
        <v>3</v>
      </c>
      <c r="F494" s="76" t="s">
        <v>185</v>
      </c>
      <c r="G494" s="76">
        <f>VLOOKUP(H494,Validación!W:Y,3,0)</f>
        <v>5</v>
      </c>
      <c r="H494" s="76" t="s">
        <v>336</v>
      </c>
      <c r="I494" s="76">
        <f>VLOOKUP(J494,Validación!K:N,4,0)</f>
        <v>8</v>
      </c>
      <c r="J494" s="76" t="s">
        <v>167</v>
      </c>
      <c r="K494" s="76" t="s">
        <v>68</v>
      </c>
      <c r="L494" s="76" t="str">
        <f t="shared" si="15"/>
        <v>N</v>
      </c>
    </row>
    <row r="495" spans="1:12" x14ac:dyDescent="0.25">
      <c r="A495" s="76" t="str">
        <f t="shared" si="14"/>
        <v>F358N</v>
      </c>
      <c r="B495" s="76" t="s">
        <v>426</v>
      </c>
      <c r="C495" s="76" t="str">
        <f>VLOOKUP(B495,Validación!G:I,3,0)</f>
        <v>F</v>
      </c>
      <c r="D495" s="122" t="s">
        <v>464</v>
      </c>
      <c r="E495" s="76">
        <f>VLOOKUP(Tabla3[[#This Row],[Actividad]],Validación!AA:AB,2,0)</f>
        <v>3</v>
      </c>
      <c r="F495" s="76" t="s">
        <v>185</v>
      </c>
      <c r="G495" s="76">
        <f>VLOOKUP(H495,Validación!W:Y,3,0)</f>
        <v>5</v>
      </c>
      <c r="H495" s="76" t="s">
        <v>336</v>
      </c>
      <c r="I495" s="76">
        <f>VLOOKUP(J495,Validación!K:N,4,0)</f>
        <v>8</v>
      </c>
      <c r="J495" s="76" t="s">
        <v>167</v>
      </c>
      <c r="K495" s="76" t="s">
        <v>68</v>
      </c>
      <c r="L495" s="76" t="str">
        <f t="shared" si="15"/>
        <v>N</v>
      </c>
    </row>
    <row r="496" spans="1:12" x14ac:dyDescent="0.25">
      <c r="A496" s="76" t="str">
        <f t="shared" si="14"/>
        <v>FF358N</v>
      </c>
      <c r="B496" s="76" t="s">
        <v>41</v>
      </c>
      <c r="C496" s="76" t="str">
        <f>VLOOKUP(B496,Validación!G:I,3,0)</f>
        <v>FF</v>
      </c>
      <c r="D496" s="122" t="s">
        <v>465</v>
      </c>
      <c r="E496" s="76">
        <f>VLOOKUP(Tabla3[[#This Row],[Actividad]],Validación!AA:AB,2,0)</f>
        <v>3</v>
      </c>
      <c r="F496" s="76" t="s">
        <v>185</v>
      </c>
      <c r="G496" s="76">
        <f>VLOOKUP(H496,Validación!W:Y,3,0)</f>
        <v>5</v>
      </c>
      <c r="H496" s="76" t="s">
        <v>336</v>
      </c>
      <c r="I496" s="76">
        <f>VLOOKUP(J496,Validación!K:N,4,0)</f>
        <v>8</v>
      </c>
      <c r="J496" s="76" t="s">
        <v>167</v>
      </c>
      <c r="K496" s="76" t="s">
        <v>68</v>
      </c>
      <c r="L496" s="76" t="str">
        <f t="shared" si="15"/>
        <v>N</v>
      </c>
    </row>
    <row r="497" spans="1:12" x14ac:dyDescent="0.25">
      <c r="A497" s="76" t="str">
        <f t="shared" si="14"/>
        <v>BB358N</v>
      </c>
      <c r="B497" s="76" t="s">
        <v>32</v>
      </c>
      <c r="C497" s="76" t="str">
        <f>VLOOKUP(B497,Validación!G:I,3,0)</f>
        <v>BB</v>
      </c>
      <c r="D497" s="122">
        <v>445</v>
      </c>
      <c r="E497" s="76">
        <f>VLOOKUP(Tabla3[[#This Row],[Actividad]],Validación!AA:AB,2,0)</f>
        <v>3</v>
      </c>
      <c r="F497" s="76" t="s">
        <v>185</v>
      </c>
      <c r="G497" s="76">
        <f>VLOOKUP(H497,Validación!W:Y,3,0)</f>
        <v>5</v>
      </c>
      <c r="H497" s="76" t="s">
        <v>336</v>
      </c>
      <c r="I497" s="76">
        <f>VLOOKUP(J497,Validación!K:N,4,0)</f>
        <v>8</v>
      </c>
      <c r="J497" s="76" t="s">
        <v>167</v>
      </c>
      <c r="K497" s="76" t="s">
        <v>68</v>
      </c>
      <c r="L497" s="76" t="str">
        <f t="shared" si="15"/>
        <v>N</v>
      </c>
    </row>
    <row r="498" spans="1:12" x14ac:dyDescent="0.25">
      <c r="A498" s="76" t="str">
        <f t="shared" si="14"/>
        <v>W358N</v>
      </c>
      <c r="B498" s="76" t="s">
        <v>132</v>
      </c>
      <c r="C498" s="76" t="str">
        <f>VLOOKUP(B498,Validación!G:I,3,0)</f>
        <v>W</v>
      </c>
      <c r="D498" s="122" t="s">
        <v>302</v>
      </c>
      <c r="E498" s="76">
        <f>VLOOKUP(Tabla3[[#This Row],[Actividad]],Validación!AA:AB,2,0)</f>
        <v>3</v>
      </c>
      <c r="F498" s="76" t="s">
        <v>185</v>
      </c>
      <c r="G498" s="76">
        <f>VLOOKUP(H498,Validación!W:Y,3,0)</f>
        <v>5</v>
      </c>
      <c r="H498" s="76" t="s">
        <v>336</v>
      </c>
      <c r="I498" s="76">
        <f>VLOOKUP(J498,Validación!K:N,4,0)</f>
        <v>8</v>
      </c>
      <c r="J498" s="76" t="s">
        <v>167</v>
      </c>
      <c r="K498" s="76" t="s">
        <v>68</v>
      </c>
      <c r="L498" s="76" t="str">
        <f t="shared" si="15"/>
        <v>N</v>
      </c>
    </row>
    <row r="499" spans="1:12" x14ac:dyDescent="0.25">
      <c r="A499" s="76" t="str">
        <f t="shared" si="14"/>
        <v>CC358N</v>
      </c>
      <c r="B499" s="76" t="s">
        <v>55</v>
      </c>
      <c r="C499" s="76" t="str">
        <f>VLOOKUP(B499,Validación!G:I,3,0)</f>
        <v>CC</v>
      </c>
      <c r="D499" s="122">
        <v>122295</v>
      </c>
      <c r="E499" s="76">
        <f>VLOOKUP(Tabla3[[#This Row],[Actividad]],Validación!AA:AB,2,0)</f>
        <v>3</v>
      </c>
      <c r="F499" s="76" t="s">
        <v>185</v>
      </c>
      <c r="G499" s="76">
        <f>VLOOKUP(H499,Validación!W:Y,3,0)</f>
        <v>5</v>
      </c>
      <c r="H499" s="76" t="s">
        <v>336</v>
      </c>
      <c r="I499" s="76">
        <f>VLOOKUP(J499,Validación!K:N,4,0)</f>
        <v>8</v>
      </c>
      <c r="J499" s="76" t="s">
        <v>167</v>
      </c>
      <c r="K499" s="76" t="s">
        <v>68</v>
      </c>
      <c r="L499" s="76" t="str">
        <f t="shared" si="15"/>
        <v>N</v>
      </c>
    </row>
    <row r="500" spans="1:12" x14ac:dyDescent="0.25">
      <c r="A500" s="76" t="str">
        <f t="shared" si="14"/>
        <v>U358N</v>
      </c>
      <c r="B500" s="76" t="s">
        <v>425</v>
      </c>
      <c r="C500" s="76" t="str">
        <f>VLOOKUP(B500,Validación!G:I,3,0)</f>
        <v>U</v>
      </c>
      <c r="D500" s="122">
        <v>122228</v>
      </c>
      <c r="E500" s="76">
        <f>VLOOKUP(Tabla3[[#This Row],[Actividad]],Validación!AA:AB,2,0)</f>
        <v>3</v>
      </c>
      <c r="F500" s="76" t="s">
        <v>185</v>
      </c>
      <c r="G500" s="76">
        <f>VLOOKUP(H500,Validación!W:Y,3,0)</f>
        <v>5</v>
      </c>
      <c r="H500" s="76" t="s">
        <v>336</v>
      </c>
      <c r="I500" s="76">
        <f>VLOOKUP(J500,Validación!K:N,4,0)</f>
        <v>8</v>
      </c>
      <c r="J500" s="76" t="s">
        <v>167</v>
      </c>
      <c r="K500" s="76" t="s">
        <v>68</v>
      </c>
      <c r="L500" s="76" t="str">
        <f t="shared" si="15"/>
        <v>N</v>
      </c>
    </row>
    <row r="501" spans="1:12" x14ac:dyDescent="0.25">
      <c r="A501" s="76" t="str">
        <f t="shared" si="14"/>
        <v>I358N</v>
      </c>
      <c r="B501" s="76" t="s">
        <v>47</v>
      </c>
      <c r="C501" s="76" t="str">
        <f>VLOOKUP(B501,Validación!G:I,3,0)</f>
        <v>I</v>
      </c>
      <c r="D501" s="122" t="s">
        <v>466</v>
      </c>
      <c r="E501" s="76">
        <f>VLOOKUP(Tabla3[[#This Row],[Actividad]],Validación!AA:AB,2,0)</f>
        <v>3</v>
      </c>
      <c r="F501" s="76" t="s">
        <v>185</v>
      </c>
      <c r="G501" s="76">
        <f>VLOOKUP(H501,Validación!W:Y,3,0)</f>
        <v>5</v>
      </c>
      <c r="H501" s="76" t="s">
        <v>336</v>
      </c>
      <c r="I501" s="76">
        <f>VLOOKUP(J501,Validación!K:N,4,0)</f>
        <v>8</v>
      </c>
      <c r="J501" s="76" t="s">
        <v>167</v>
      </c>
      <c r="K501" s="76" t="s">
        <v>68</v>
      </c>
      <c r="L501" s="76" t="str">
        <f t="shared" si="15"/>
        <v>N</v>
      </c>
    </row>
    <row r="502" spans="1:12" x14ac:dyDescent="0.25">
      <c r="A502" s="76" t="str">
        <f t="shared" si="14"/>
        <v>Y358N</v>
      </c>
      <c r="B502" s="76" t="s">
        <v>134</v>
      </c>
      <c r="C502" s="76" t="str">
        <f>VLOOKUP(B502,Validación!G:I,3,0)</f>
        <v>Y</v>
      </c>
      <c r="D502" s="122">
        <v>121693</v>
      </c>
      <c r="E502" s="76">
        <f>VLOOKUP(Tabla3[[#This Row],[Actividad]],Validación!AA:AB,2,0)</f>
        <v>3</v>
      </c>
      <c r="F502" s="76" t="s">
        <v>185</v>
      </c>
      <c r="G502" s="76">
        <f>VLOOKUP(H502,Validación!W:Y,3,0)</f>
        <v>5</v>
      </c>
      <c r="H502" s="76" t="s">
        <v>336</v>
      </c>
      <c r="I502" s="76">
        <f>VLOOKUP(J502,Validación!K:N,4,0)</f>
        <v>8</v>
      </c>
      <c r="J502" s="76" t="s">
        <v>167</v>
      </c>
      <c r="K502" s="76" t="s">
        <v>68</v>
      </c>
      <c r="L502" s="76" t="str">
        <f t="shared" si="15"/>
        <v>N</v>
      </c>
    </row>
    <row r="503" spans="1:12" x14ac:dyDescent="0.25">
      <c r="A503" s="76" t="str">
        <f t="shared" si="14"/>
        <v>R358N</v>
      </c>
      <c r="B503" s="76" t="s">
        <v>51</v>
      </c>
      <c r="C503" s="76" t="str">
        <f>VLOOKUP(B503,Validación!G:I,3,0)</f>
        <v>R</v>
      </c>
      <c r="D503" s="122">
        <v>109</v>
      </c>
      <c r="E503" s="76">
        <f>VLOOKUP(Tabla3[[#This Row],[Actividad]],Validación!AA:AB,2,0)</f>
        <v>3</v>
      </c>
      <c r="F503" s="76" t="s">
        <v>185</v>
      </c>
      <c r="G503" s="76">
        <f>VLOOKUP(H503,Validación!W:Y,3,0)</f>
        <v>5</v>
      </c>
      <c r="H503" s="76" t="s">
        <v>336</v>
      </c>
      <c r="I503" s="76">
        <f>VLOOKUP(J503,Validación!K:N,4,0)</f>
        <v>8</v>
      </c>
      <c r="J503" s="76" t="s">
        <v>167</v>
      </c>
      <c r="K503" s="76" t="s">
        <v>68</v>
      </c>
      <c r="L503" s="76" t="str">
        <f t="shared" si="15"/>
        <v>N</v>
      </c>
    </row>
    <row r="504" spans="1:12" x14ac:dyDescent="0.25">
      <c r="A504" s="76" t="str">
        <f t="shared" si="14"/>
        <v>HH358N</v>
      </c>
      <c r="B504" s="76" t="s">
        <v>122</v>
      </c>
      <c r="C504" s="76" t="str">
        <f>VLOOKUP(B504,Validación!G:I,3,0)</f>
        <v>HH</v>
      </c>
      <c r="D504" s="122" t="s">
        <v>467</v>
      </c>
      <c r="E504" s="76">
        <f>VLOOKUP(Tabla3[[#This Row],[Actividad]],Validación!AA:AB,2,0)</f>
        <v>3</v>
      </c>
      <c r="F504" s="76" t="s">
        <v>185</v>
      </c>
      <c r="G504" s="76">
        <f>VLOOKUP(H504,Validación!W:Y,3,0)</f>
        <v>5</v>
      </c>
      <c r="H504" s="76" t="s">
        <v>336</v>
      </c>
      <c r="I504" s="76">
        <f>VLOOKUP(J504,Validación!K:N,4,0)</f>
        <v>8</v>
      </c>
      <c r="J504" s="76" t="s">
        <v>167</v>
      </c>
      <c r="K504" s="76" t="s">
        <v>68</v>
      </c>
      <c r="L504" s="76" t="str">
        <f t="shared" si="15"/>
        <v>N</v>
      </c>
    </row>
    <row r="505" spans="1:12" x14ac:dyDescent="0.25">
      <c r="A505" s="76" t="str">
        <f t="shared" si="14"/>
        <v>L358N</v>
      </c>
      <c r="B505" s="76" t="s">
        <v>48</v>
      </c>
      <c r="C505" s="76" t="str">
        <f>VLOOKUP(B505,Validación!G:I,3,0)</f>
        <v>L</v>
      </c>
      <c r="D505" s="122" t="s">
        <v>461</v>
      </c>
      <c r="E505" s="76">
        <f>VLOOKUP(Tabla3[[#This Row],[Actividad]],Validación!AA:AB,2,0)</f>
        <v>3</v>
      </c>
      <c r="F505" s="76" t="s">
        <v>185</v>
      </c>
      <c r="G505" s="76">
        <f>VLOOKUP(H505,Validación!W:Y,3,0)</f>
        <v>5</v>
      </c>
      <c r="H505" s="76" t="s">
        <v>336</v>
      </c>
      <c r="I505" s="76">
        <f>VLOOKUP(J505,Validación!K:N,4,0)</f>
        <v>8</v>
      </c>
      <c r="J505" s="76" t="s">
        <v>167</v>
      </c>
      <c r="K505" s="76" t="s">
        <v>68</v>
      </c>
      <c r="L505" s="76" t="str">
        <f t="shared" si="15"/>
        <v>N</v>
      </c>
    </row>
    <row r="506" spans="1:12" x14ac:dyDescent="0.25">
      <c r="A506" s="76" t="str">
        <f t="shared" si="14"/>
        <v>A358N</v>
      </c>
      <c r="B506" s="76" t="s">
        <v>42</v>
      </c>
      <c r="C506" s="76" t="str">
        <f>VLOOKUP(B506,Validación!G:I,3,0)</f>
        <v>A</v>
      </c>
      <c r="D506" s="122" t="s">
        <v>482</v>
      </c>
      <c r="E506" s="76">
        <f>VLOOKUP(Tabla3[[#This Row],[Actividad]],Validación!AA:AB,2,0)</f>
        <v>3</v>
      </c>
      <c r="F506" s="76" t="s">
        <v>185</v>
      </c>
      <c r="G506" s="76">
        <f>VLOOKUP(H506,Validación!W:Y,3,0)</f>
        <v>5</v>
      </c>
      <c r="H506" s="76" t="s">
        <v>336</v>
      </c>
      <c r="I506" s="76">
        <f>VLOOKUP(J506,Validación!K:N,4,0)</f>
        <v>8</v>
      </c>
      <c r="J506" s="76" t="s">
        <v>167</v>
      </c>
      <c r="K506" s="76" t="s">
        <v>68</v>
      </c>
      <c r="L506" s="76" t="str">
        <f t="shared" si="15"/>
        <v>N</v>
      </c>
    </row>
    <row r="507" spans="1:12" x14ac:dyDescent="0.25">
      <c r="A507" s="76" t="str">
        <f t="shared" si="14"/>
        <v>C858N</v>
      </c>
      <c r="B507" s="76" t="s">
        <v>44</v>
      </c>
      <c r="C507" s="76" t="str">
        <f>VLOOKUP(B507,Validación!G:I,3,0)</f>
        <v>C</v>
      </c>
      <c r="D507" s="122" t="s">
        <v>289</v>
      </c>
      <c r="E507" s="76">
        <f>VLOOKUP(Tabla3[[#This Row],[Actividad]],Validación!AA:AB,2,0)</f>
        <v>8</v>
      </c>
      <c r="F507" s="76" t="s">
        <v>190</v>
      </c>
      <c r="G507" s="76">
        <f>VLOOKUP(H507,Validación!W:Y,3,0)</f>
        <v>5</v>
      </c>
      <c r="H507" s="76" t="s">
        <v>336</v>
      </c>
      <c r="I507" s="76">
        <f>VLOOKUP(J507,Validación!K:N,4,0)</f>
        <v>8</v>
      </c>
      <c r="J507" s="76" t="s">
        <v>167</v>
      </c>
      <c r="K507" s="76" t="s">
        <v>68</v>
      </c>
      <c r="L507" s="76" t="str">
        <f t="shared" si="15"/>
        <v>N</v>
      </c>
    </row>
    <row r="508" spans="1:12" x14ac:dyDescent="0.25">
      <c r="A508" s="76" t="str">
        <f t="shared" si="14"/>
        <v>E858N</v>
      </c>
      <c r="B508" s="76" t="s">
        <v>45</v>
      </c>
      <c r="C508" s="76" t="str">
        <f>VLOOKUP(B508,Validación!G:I,3,0)</f>
        <v>E</v>
      </c>
      <c r="D508" s="122" t="s">
        <v>319</v>
      </c>
      <c r="E508" s="76">
        <f>VLOOKUP(Tabla3[[#This Row],[Actividad]],Validación!AA:AB,2,0)</f>
        <v>8</v>
      </c>
      <c r="F508" s="76" t="s">
        <v>190</v>
      </c>
      <c r="G508" s="76">
        <f>VLOOKUP(H508,Validación!W:Y,3,0)</f>
        <v>5</v>
      </c>
      <c r="H508" s="76" t="s">
        <v>336</v>
      </c>
      <c r="I508" s="76">
        <f>VLOOKUP(J508,Validación!K:N,4,0)</f>
        <v>8</v>
      </c>
      <c r="J508" s="76" t="s">
        <v>167</v>
      </c>
      <c r="K508" s="76" t="s">
        <v>68</v>
      </c>
      <c r="L508" s="76" t="str">
        <f t="shared" si="15"/>
        <v>N</v>
      </c>
    </row>
    <row r="509" spans="1:12" x14ac:dyDescent="0.25">
      <c r="A509" s="76" t="str">
        <f t="shared" si="14"/>
        <v>J858N</v>
      </c>
      <c r="B509" s="76" t="s">
        <v>30</v>
      </c>
      <c r="C509" s="76" t="str">
        <f>VLOOKUP(B509,Validación!G:I,3,0)</f>
        <v>J</v>
      </c>
      <c r="D509" s="122" t="s">
        <v>320</v>
      </c>
      <c r="E509" s="76">
        <f>VLOOKUP(Tabla3[[#This Row],[Actividad]],Validación!AA:AB,2,0)</f>
        <v>8</v>
      </c>
      <c r="F509" s="76" t="s">
        <v>190</v>
      </c>
      <c r="G509" s="76">
        <f>VLOOKUP(H509,Validación!W:Y,3,0)</f>
        <v>5</v>
      </c>
      <c r="H509" s="76" t="s">
        <v>336</v>
      </c>
      <c r="I509" s="76">
        <f>VLOOKUP(J509,Validación!K:N,4,0)</f>
        <v>8</v>
      </c>
      <c r="J509" s="76" t="s">
        <v>167</v>
      </c>
      <c r="K509" s="76" t="s">
        <v>68</v>
      </c>
      <c r="L509" s="76" t="str">
        <f t="shared" si="15"/>
        <v>N</v>
      </c>
    </row>
    <row r="510" spans="1:12" x14ac:dyDescent="0.25">
      <c r="A510" s="76" t="str">
        <f t="shared" si="14"/>
        <v>Q858N</v>
      </c>
      <c r="B510" s="76" t="s">
        <v>130</v>
      </c>
      <c r="C510" s="76" t="str">
        <f>VLOOKUP(B510,Validación!G:I,3,0)</f>
        <v>Q</v>
      </c>
      <c r="D510" s="122" t="s">
        <v>321</v>
      </c>
      <c r="E510" s="76">
        <f>VLOOKUP(Tabla3[[#This Row],[Actividad]],Validación!AA:AB,2,0)</f>
        <v>8</v>
      </c>
      <c r="F510" s="76" t="s">
        <v>190</v>
      </c>
      <c r="G510" s="76">
        <f>VLOOKUP(H510,Validación!W:Y,3,0)</f>
        <v>5</v>
      </c>
      <c r="H510" s="76" t="s">
        <v>336</v>
      </c>
      <c r="I510" s="76">
        <f>VLOOKUP(J510,Validación!K:N,4,0)</f>
        <v>8</v>
      </c>
      <c r="J510" s="76" t="s">
        <v>167</v>
      </c>
      <c r="K510" s="76" t="s">
        <v>68</v>
      </c>
      <c r="L510" s="76" t="str">
        <f t="shared" si="15"/>
        <v>N</v>
      </c>
    </row>
    <row r="511" spans="1:12" x14ac:dyDescent="0.25">
      <c r="A511" s="76" t="str">
        <f t="shared" si="14"/>
        <v>P858N</v>
      </c>
      <c r="B511" s="76" t="s">
        <v>50</v>
      </c>
      <c r="C511" s="76" t="str">
        <f>VLOOKUP(B511,Validación!G:I,3,0)</f>
        <v>P</v>
      </c>
      <c r="D511" s="122" t="s">
        <v>322</v>
      </c>
      <c r="E511" s="76">
        <f>VLOOKUP(Tabla3[[#This Row],[Actividad]],Validación!AA:AB,2,0)</f>
        <v>8</v>
      </c>
      <c r="F511" s="76" t="s">
        <v>190</v>
      </c>
      <c r="G511" s="76">
        <f>VLOOKUP(H511,Validación!W:Y,3,0)</f>
        <v>5</v>
      </c>
      <c r="H511" s="76" t="s">
        <v>336</v>
      </c>
      <c r="I511" s="76">
        <f>VLOOKUP(J511,Validación!K:N,4,0)</f>
        <v>8</v>
      </c>
      <c r="J511" s="76" t="s">
        <v>167</v>
      </c>
      <c r="K511" s="76" t="s">
        <v>68</v>
      </c>
      <c r="L511" s="76" t="str">
        <f t="shared" si="15"/>
        <v>N</v>
      </c>
    </row>
    <row r="512" spans="1:12" x14ac:dyDescent="0.25">
      <c r="A512" s="76" t="str">
        <f t="shared" si="14"/>
        <v>K858N</v>
      </c>
      <c r="B512" s="76" t="s">
        <v>31</v>
      </c>
      <c r="C512" s="76" t="str">
        <f>VLOOKUP(B512,Validación!G:I,3,0)</f>
        <v>K</v>
      </c>
      <c r="D512" s="122" t="s">
        <v>297</v>
      </c>
      <c r="E512" s="76">
        <f>VLOOKUP(Tabla3[[#This Row],[Actividad]],Validación!AA:AB,2,0)</f>
        <v>8</v>
      </c>
      <c r="F512" s="76" t="s">
        <v>190</v>
      </c>
      <c r="G512" s="76">
        <f>VLOOKUP(H512,Validación!W:Y,3,0)</f>
        <v>5</v>
      </c>
      <c r="H512" s="76" t="s">
        <v>336</v>
      </c>
      <c r="I512" s="76">
        <f>VLOOKUP(J512,Validación!K:N,4,0)</f>
        <v>8</v>
      </c>
      <c r="J512" s="76" t="s">
        <v>167</v>
      </c>
      <c r="K512" s="76" t="s">
        <v>68</v>
      </c>
      <c r="L512" s="76" t="str">
        <f t="shared" si="15"/>
        <v>N</v>
      </c>
    </row>
    <row r="513" spans="1:12" x14ac:dyDescent="0.25">
      <c r="A513" s="76" t="str">
        <f t="shared" si="14"/>
        <v>N858N</v>
      </c>
      <c r="B513" s="76" t="s">
        <v>49</v>
      </c>
      <c r="C513" s="76" t="str">
        <f>VLOOKUP(B513,Validación!G:I,3,0)</f>
        <v>N</v>
      </c>
      <c r="D513" s="122" t="s">
        <v>323</v>
      </c>
      <c r="E513" s="76">
        <f>VLOOKUP(Tabla3[[#This Row],[Actividad]],Validación!AA:AB,2,0)</f>
        <v>8</v>
      </c>
      <c r="F513" s="76" t="s">
        <v>190</v>
      </c>
      <c r="G513" s="76">
        <f>VLOOKUP(H513,Validación!W:Y,3,0)</f>
        <v>5</v>
      </c>
      <c r="H513" s="76" t="s">
        <v>336</v>
      </c>
      <c r="I513" s="76">
        <f>VLOOKUP(J513,Validación!K:N,4,0)</f>
        <v>8</v>
      </c>
      <c r="J513" s="76" t="s">
        <v>167</v>
      </c>
      <c r="K513" s="76" t="s">
        <v>68</v>
      </c>
      <c r="L513" s="76" t="str">
        <f t="shared" si="15"/>
        <v>N</v>
      </c>
    </row>
    <row r="514" spans="1:12" x14ac:dyDescent="0.25">
      <c r="A514" s="76" t="str">
        <f t="shared" ref="A514:A577" si="16">CONCATENATE(C514,E514,G514,I514,L514,)</f>
        <v>AA858N</v>
      </c>
      <c r="B514" s="76" t="s">
        <v>54</v>
      </c>
      <c r="C514" s="76" t="str">
        <f>VLOOKUP(B514,Validación!G:I,3,0)</f>
        <v>AA</v>
      </c>
      <c r="D514" s="122" t="s">
        <v>324</v>
      </c>
      <c r="E514" s="76">
        <f>VLOOKUP(Tabla3[[#This Row],[Actividad]],Validación!AA:AB,2,0)</f>
        <v>8</v>
      </c>
      <c r="F514" s="76" t="s">
        <v>190</v>
      </c>
      <c r="G514" s="76">
        <f>VLOOKUP(H514,Validación!W:Y,3,0)</f>
        <v>5</v>
      </c>
      <c r="H514" s="76" t="s">
        <v>336</v>
      </c>
      <c r="I514" s="76">
        <f>VLOOKUP(J514,Validación!K:N,4,0)</f>
        <v>8</v>
      </c>
      <c r="J514" s="76" t="s">
        <v>167</v>
      </c>
      <c r="K514" s="76" t="s">
        <v>68</v>
      </c>
      <c r="L514" s="76" t="str">
        <f t="shared" ref="L514:L577" si="17">VLOOKUP(K514,O:P,2,0)</f>
        <v>N</v>
      </c>
    </row>
    <row r="515" spans="1:12" x14ac:dyDescent="0.25">
      <c r="A515" s="76" t="str">
        <f t="shared" si="16"/>
        <v>G858N</v>
      </c>
      <c r="B515" s="76" t="s">
        <v>427</v>
      </c>
      <c r="C515" s="76" t="str">
        <f>VLOOKUP(B515,Validación!G:I,3,0)</f>
        <v>G</v>
      </c>
      <c r="D515" s="122" t="s">
        <v>318</v>
      </c>
      <c r="E515" s="76">
        <f>VLOOKUP(Tabla3[[#This Row],[Actividad]],Validación!AA:AB,2,0)</f>
        <v>8</v>
      </c>
      <c r="F515" s="76" t="s">
        <v>190</v>
      </c>
      <c r="G515" s="76">
        <f>VLOOKUP(H515,Validación!W:Y,3,0)</f>
        <v>5</v>
      </c>
      <c r="H515" s="76" t="s">
        <v>336</v>
      </c>
      <c r="I515" s="76">
        <f>VLOOKUP(J515,Validación!K:N,4,0)</f>
        <v>8</v>
      </c>
      <c r="J515" s="76" t="s">
        <v>167</v>
      </c>
      <c r="K515" s="76" t="s">
        <v>68</v>
      </c>
      <c r="L515" s="76" t="str">
        <f t="shared" si="17"/>
        <v>N</v>
      </c>
    </row>
    <row r="516" spans="1:12" x14ac:dyDescent="0.25">
      <c r="A516" s="76" t="str">
        <f t="shared" si="16"/>
        <v>D858N</v>
      </c>
      <c r="B516" s="76" t="s">
        <v>203</v>
      </c>
      <c r="C516" s="76" t="str">
        <f>VLOOKUP(B516,Validación!G:I,3,0)</f>
        <v>D</v>
      </c>
      <c r="D516" s="122">
        <v>122327</v>
      </c>
      <c r="E516" s="76">
        <f>VLOOKUP(Tabla3[[#This Row],[Actividad]],Validación!AA:AB,2,0)</f>
        <v>8</v>
      </c>
      <c r="F516" s="76" t="s">
        <v>190</v>
      </c>
      <c r="G516" s="76">
        <f>VLOOKUP(H516,Validación!W:Y,3,0)</f>
        <v>5</v>
      </c>
      <c r="H516" s="76" t="s">
        <v>336</v>
      </c>
      <c r="I516" s="76">
        <f>VLOOKUP(J516,Validación!K:N,4,0)</f>
        <v>8</v>
      </c>
      <c r="J516" s="76" t="s">
        <v>167</v>
      </c>
      <c r="K516" s="76" t="s">
        <v>68</v>
      </c>
      <c r="L516" s="76" t="str">
        <f t="shared" si="17"/>
        <v>N</v>
      </c>
    </row>
    <row r="517" spans="1:12" x14ac:dyDescent="0.25">
      <c r="A517" s="76" t="str">
        <f t="shared" si="16"/>
        <v>FF858N</v>
      </c>
      <c r="B517" s="76" t="s">
        <v>41</v>
      </c>
      <c r="C517" s="76" t="str">
        <f>VLOOKUP(B517,Validación!G:I,3,0)</f>
        <v>FF</v>
      </c>
      <c r="D517" s="122" t="s">
        <v>325</v>
      </c>
      <c r="E517" s="76">
        <f>VLOOKUP(Tabla3[[#This Row],[Actividad]],Validación!AA:AB,2,0)</f>
        <v>8</v>
      </c>
      <c r="F517" s="76" t="s">
        <v>190</v>
      </c>
      <c r="G517" s="76">
        <f>VLOOKUP(H517,Validación!W:Y,3,0)</f>
        <v>5</v>
      </c>
      <c r="H517" s="76" t="s">
        <v>336</v>
      </c>
      <c r="I517" s="76">
        <f>VLOOKUP(J517,Validación!K:N,4,0)</f>
        <v>8</v>
      </c>
      <c r="J517" s="76" t="s">
        <v>167</v>
      </c>
      <c r="K517" s="76" t="s">
        <v>68</v>
      </c>
      <c r="L517" s="76" t="str">
        <f t="shared" si="17"/>
        <v>N</v>
      </c>
    </row>
    <row r="518" spans="1:12" x14ac:dyDescent="0.25">
      <c r="A518" s="76" t="str">
        <f t="shared" si="16"/>
        <v>W858N</v>
      </c>
      <c r="B518" s="76" t="s">
        <v>132</v>
      </c>
      <c r="C518" s="76" t="str">
        <f>VLOOKUP(B518,Validación!G:I,3,0)</f>
        <v>W</v>
      </c>
      <c r="D518" s="122" t="s">
        <v>302</v>
      </c>
      <c r="E518" s="76">
        <f>VLOOKUP(Tabla3[[#This Row],[Actividad]],Validación!AA:AB,2,0)</f>
        <v>8</v>
      </c>
      <c r="F518" s="76" t="s">
        <v>190</v>
      </c>
      <c r="G518" s="76">
        <f>VLOOKUP(H518,Validación!W:Y,3,0)</f>
        <v>5</v>
      </c>
      <c r="H518" s="76" t="s">
        <v>336</v>
      </c>
      <c r="I518" s="76">
        <f>VLOOKUP(J518,Validación!K:N,4,0)</f>
        <v>8</v>
      </c>
      <c r="J518" s="76" t="s">
        <v>167</v>
      </c>
      <c r="K518" s="76" t="s">
        <v>68</v>
      </c>
      <c r="L518" s="76" t="str">
        <f t="shared" si="17"/>
        <v>N</v>
      </c>
    </row>
    <row r="519" spans="1:12" x14ac:dyDescent="0.25">
      <c r="A519" s="76" t="str">
        <f t="shared" si="16"/>
        <v>U858N</v>
      </c>
      <c r="B519" s="76" t="s">
        <v>425</v>
      </c>
      <c r="C519" s="76" t="str">
        <f>VLOOKUP(B519,Validación!G:I,3,0)</f>
        <v>U</v>
      </c>
      <c r="D519" s="122" t="s">
        <v>469</v>
      </c>
      <c r="E519" s="76">
        <f>VLOOKUP(Tabla3[[#This Row],[Actividad]],Validación!AA:AB,2,0)</f>
        <v>8</v>
      </c>
      <c r="F519" s="76" t="s">
        <v>190</v>
      </c>
      <c r="G519" s="76">
        <f>VLOOKUP(H519,Validación!W:Y,3,0)</f>
        <v>5</v>
      </c>
      <c r="H519" s="76" t="s">
        <v>336</v>
      </c>
      <c r="I519" s="76">
        <f>VLOOKUP(J519,Validación!K:N,4,0)</f>
        <v>8</v>
      </c>
      <c r="J519" s="76" t="s">
        <v>167</v>
      </c>
      <c r="K519" s="76" t="s">
        <v>68</v>
      </c>
      <c r="L519" s="76" t="str">
        <f t="shared" si="17"/>
        <v>N</v>
      </c>
    </row>
    <row r="520" spans="1:12" x14ac:dyDescent="0.25">
      <c r="A520" s="76" t="str">
        <f t="shared" si="16"/>
        <v>R858N</v>
      </c>
      <c r="B520" s="76" t="s">
        <v>51</v>
      </c>
      <c r="C520" s="76" t="str">
        <f>VLOOKUP(B520,Validación!G:I,3,0)</f>
        <v>R</v>
      </c>
      <c r="D520" s="122">
        <v>109</v>
      </c>
      <c r="E520" s="76">
        <f>VLOOKUP(Tabla3[[#This Row],[Actividad]],Validación!AA:AB,2,0)</f>
        <v>8</v>
      </c>
      <c r="F520" s="76" t="s">
        <v>190</v>
      </c>
      <c r="G520" s="76">
        <f>VLOOKUP(H520,Validación!W:Y,3,0)</f>
        <v>5</v>
      </c>
      <c r="H520" s="76" t="s">
        <v>336</v>
      </c>
      <c r="I520" s="76">
        <f>VLOOKUP(J520,Validación!K:N,4,0)</f>
        <v>8</v>
      </c>
      <c r="J520" s="76" t="s">
        <v>167</v>
      </c>
      <c r="K520" s="76" t="s">
        <v>68</v>
      </c>
      <c r="L520" s="76" t="str">
        <f t="shared" si="17"/>
        <v>N</v>
      </c>
    </row>
    <row r="521" spans="1:12" x14ac:dyDescent="0.25">
      <c r="A521" s="76" t="str">
        <f t="shared" si="16"/>
        <v>L858N</v>
      </c>
      <c r="B521" s="76" t="s">
        <v>48</v>
      </c>
      <c r="C521" s="76" t="str">
        <f>VLOOKUP(B521,Validación!G:I,3,0)</f>
        <v>L</v>
      </c>
      <c r="D521" s="122" t="s">
        <v>461</v>
      </c>
      <c r="E521" s="76">
        <f>VLOOKUP(Tabla3[[#This Row],[Actividad]],Validación!AA:AB,2,0)</f>
        <v>8</v>
      </c>
      <c r="F521" s="76" t="s">
        <v>190</v>
      </c>
      <c r="G521" s="76">
        <f>VLOOKUP(H521,Validación!W:Y,3,0)</f>
        <v>5</v>
      </c>
      <c r="H521" s="76" t="s">
        <v>336</v>
      </c>
      <c r="I521" s="76">
        <f>VLOOKUP(J521,Validación!K:N,4,0)</f>
        <v>8</v>
      </c>
      <c r="J521" s="76" t="s">
        <v>167</v>
      </c>
      <c r="K521" s="76" t="s">
        <v>68</v>
      </c>
      <c r="L521" s="76" t="str">
        <f t="shared" si="17"/>
        <v>N</v>
      </c>
    </row>
    <row r="522" spans="1:12" x14ac:dyDescent="0.25">
      <c r="A522" s="76" t="str">
        <f t="shared" si="16"/>
        <v>B858N</v>
      </c>
      <c r="B522" s="76" t="s">
        <v>43</v>
      </c>
      <c r="C522" s="76" t="str">
        <f>VLOOKUP(B522,Validación!G:I,3,0)</f>
        <v>B</v>
      </c>
      <c r="D522" s="122" t="s">
        <v>470</v>
      </c>
      <c r="E522" s="76">
        <f>VLOOKUP(Tabla3[[#This Row],[Actividad]],Validación!AA:AB,2,0)</f>
        <v>8</v>
      </c>
      <c r="F522" s="76" t="s">
        <v>190</v>
      </c>
      <c r="G522" s="76">
        <f>VLOOKUP(H522,Validación!W:Y,3,0)</f>
        <v>5</v>
      </c>
      <c r="H522" s="76" t="s">
        <v>336</v>
      </c>
      <c r="I522" s="76">
        <f>VLOOKUP(J522,Validación!K:N,4,0)</f>
        <v>8</v>
      </c>
      <c r="J522" s="76" t="s">
        <v>167</v>
      </c>
      <c r="K522" s="76" t="s">
        <v>68</v>
      </c>
      <c r="L522" s="76" t="str">
        <f t="shared" si="17"/>
        <v>N</v>
      </c>
    </row>
    <row r="523" spans="1:12" x14ac:dyDescent="0.25">
      <c r="A523" s="76" t="str">
        <f t="shared" si="16"/>
        <v>A858N</v>
      </c>
      <c r="B523" s="76" t="s">
        <v>42</v>
      </c>
      <c r="C523" s="76" t="str">
        <f>VLOOKUP(B523,Validación!G:I,3,0)</f>
        <v>A</v>
      </c>
      <c r="D523" s="122" t="s">
        <v>471</v>
      </c>
      <c r="E523" s="76">
        <f>VLOOKUP(Tabla3[[#This Row],[Actividad]],Validación!AA:AB,2,0)</f>
        <v>8</v>
      </c>
      <c r="F523" s="76" t="s">
        <v>190</v>
      </c>
      <c r="G523" s="76">
        <f>VLOOKUP(H523,Validación!W:Y,3,0)</f>
        <v>5</v>
      </c>
      <c r="H523" s="76" t="s">
        <v>336</v>
      </c>
      <c r="I523" s="76">
        <f>VLOOKUP(J523,Validación!K:N,4,0)</f>
        <v>8</v>
      </c>
      <c r="J523" s="76" t="s">
        <v>167</v>
      </c>
      <c r="K523" s="76" t="s">
        <v>68</v>
      </c>
      <c r="L523" s="76" t="str">
        <f t="shared" si="17"/>
        <v>N</v>
      </c>
    </row>
    <row r="524" spans="1:12" x14ac:dyDescent="0.25">
      <c r="A524" s="76" t="str">
        <f t="shared" si="16"/>
        <v>X958N</v>
      </c>
      <c r="B524" s="76" t="s">
        <v>133</v>
      </c>
      <c r="C524" s="76" t="str">
        <f>VLOOKUP(B524,Validación!G:I,3,0)</f>
        <v>X</v>
      </c>
      <c r="D524" s="122">
        <v>122201</v>
      </c>
      <c r="E524" s="76">
        <f>VLOOKUP(Tabla3[[#This Row],[Actividad]],Validación!AA:AB,2,0)</f>
        <v>9</v>
      </c>
      <c r="F524" s="76" t="s">
        <v>191</v>
      </c>
      <c r="G524" s="76">
        <f>VLOOKUP(H524,Validación!W:Y,3,0)</f>
        <v>5</v>
      </c>
      <c r="H524" s="76" t="s">
        <v>336</v>
      </c>
      <c r="I524" s="76">
        <f>VLOOKUP(J524,Validación!K:N,4,0)</f>
        <v>8</v>
      </c>
      <c r="J524" s="76" t="s">
        <v>167</v>
      </c>
      <c r="K524" s="76" t="s">
        <v>68</v>
      </c>
      <c r="L524" s="76" t="str">
        <f t="shared" si="17"/>
        <v>N</v>
      </c>
    </row>
    <row r="525" spans="1:12" x14ac:dyDescent="0.25">
      <c r="A525" s="76" t="str">
        <f t="shared" si="16"/>
        <v>C958N</v>
      </c>
      <c r="B525" s="76" t="s">
        <v>44</v>
      </c>
      <c r="C525" s="76" t="str">
        <f>VLOOKUP(B525,Validación!G:I,3,0)</f>
        <v>C</v>
      </c>
      <c r="D525" s="122" t="s">
        <v>289</v>
      </c>
      <c r="E525" s="76">
        <f>VLOOKUP(Tabla3[[#This Row],[Actividad]],Validación!AA:AB,2,0)</f>
        <v>9</v>
      </c>
      <c r="F525" s="76" t="s">
        <v>191</v>
      </c>
      <c r="G525" s="76">
        <f>VLOOKUP(H525,Validación!W:Y,3,0)</f>
        <v>5</v>
      </c>
      <c r="H525" s="76" t="s">
        <v>336</v>
      </c>
      <c r="I525" s="76">
        <f>VLOOKUP(J525,Validación!K:N,4,0)</f>
        <v>8</v>
      </c>
      <c r="J525" s="76" t="s">
        <v>167</v>
      </c>
      <c r="K525" s="76" t="s">
        <v>68</v>
      </c>
      <c r="L525" s="76" t="str">
        <f t="shared" si="17"/>
        <v>N</v>
      </c>
    </row>
    <row r="526" spans="1:12" x14ac:dyDescent="0.25">
      <c r="A526" s="76" t="str">
        <f t="shared" si="16"/>
        <v>T958N</v>
      </c>
      <c r="B526" s="76" t="s">
        <v>52</v>
      </c>
      <c r="C526" s="76" t="str">
        <f>VLOOKUP(B526,Validación!G:I,3,0)</f>
        <v>T</v>
      </c>
      <c r="D526" s="122">
        <v>122202</v>
      </c>
      <c r="E526" s="76">
        <f>VLOOKUP(Tabla3[[#This Row],[Actividad]],Validación!AA:AB,2,0)</f>
        <v>9</v>
      </c>
      <c r="F526" s="76" t="s">
        <v>191</v>
      </c>
      <c r="G526" s="76">
        <f>VLOOKUP(H526,Validación!W:Y,3,0)</f>
        <v>5</v>
      </c>
      <c r="H526" s="76" t="s">
        <v>336</v>
      </c>
      <c r="I526" s="76">
        <f>VLOOKUP(J526,Validación!K:N,4,0)</f>
        <v>8</v>
      </c>
      <c r="J526" s="76" t="s">
        <v>167</v>
      </c>
      <c r="K526" s="76" t="s">
        <v>68</v>
      </c>
      <c r="L526" s="76" t="str">
        <f t="shared" si="17"/>
        <v>N</v>
      </c>
    </row>
    <row r="527" spans="1:12" x14ac:dyDescent="0.25">
      <c r="A527" s="76" t="str">
        <f t="shared" si="16"/>
        <v>EE958N</v>
      </c>
      <c r="B527" s="76" t="s">
        <v>33</v>
      </c>
      <c r="C527" s="76" t="str">
        <f>VLOOKUP(B527,Validación!G:I,3,0)</f>
        <v>EE</v>
      </c>
      <c r="D527" s="122" t="s">
        <v>290</v>
      </c>
      <c r="E527" s="76">
        <f>VLOOKUP(Tabla3[[#This Row],[Actividad]],Validación!AA:AB,2,0)</f>
        <v>9</v>
      </c>
      <c r="F527" s="76" t="s">
        <v>191</v>
      </c>
      <c r="G527" s="76">
        <f>VLOOKUP(H527,Validación!W:Y,3,0)</f>
        <v>5</v>
      </c>
      <c r="H527" s="76" t="s">
        <v>336</v>
      </c>
      <c r="I527" s="76">
        <f>VLOOKUP(J527,Validación!K:N,4,0)</f>
        <v>8</v>
      </c>
      <c r="J527" s="76" t="s">
        <v>167</v>
      </c>
      <c r="K527" s="76" t="s">
        <v>68</v>
      </c>
      <c r="L527" s="76" t="str">
        <f t="shared" si="17"/>
        <v>N</v>
      </c>
    </row>
    <row r="528" spans="1:12" x14ac:dyDescent="0.25">
      <c r="A528" s="76" t="str">
        <f t="shared" si="16"/>
        <v>E958N</v>
      </c>
      <c r="B528" s="76" t="s">
        <v>45</v>
      </c>
      <c r="C528" s="76" t="str">
        <f>VLOOKUP(B528,Validación!G:I,3,0)</f>
        <v>E</v>
      </c>
      <c r="D528" s="122" t="s">
        <v>180</v>
      </c>
      <c r="E528" s="76">
        <f>VLOOKUP(Tabla3[[#This Row],[Actividad]],Validación!AA:AB,2,0)</f>
        <v>9</v>
      </c>
      <c r="F528" s="76" t="s">
        <v>191</v>
      </c>
      <c r="G528" s="76">
        <f>VLOOKUP(H528,Validación!W:Y,3,0)</f>
        <v>5</v>
      </c>
      <c r="H528" s="76" t="s">
        <v>336</v>
      </c>
      <c r="I528" s="76">
        <f>VLOOKUP(J528,Validación!K:N,4,0)</f>
        <v>8</v>
      </c>
      <c r="J528" s="76" t="s">
        <v>167</v>
      </c>
      <c r="K528" s="76" t="s">
        <v>68</v>
      </c>
      <c r="L528" s="76" t="str">
        <f t="shared" si="17"/>
        <v>N</v>
      </c>
    </row>
    <row r="529" spans="1:12" x14ac:dyDescent="0.25">
      <c r="A529" s="76" t="str">
        <f t="shared" si="16"/>
        <v>J958N</v>
      </c>
      <c r="B529" s="76" t="s">
        <v>30</v>
      </c>
      <c r="C529" s="76" t="str">
        <f>VLOOKUP(B529,Validación!G:I,3,0)</f>
        <v>J</v>
      </c>
      <c r="D529" s="122" t="s">
        <v>292</v>
      </c>
      <c r="E529" s="76">
        <f>VLOOKUP(Tabla3[[#This Row],[Actividad]],Validación!AA:AB,2,0)</f>
        <v>9</v>
      </c>
      <c r="F529" s="76" t="s">
        <v>191</v>
      </c>
      <c r="G529" s="76">
        <f>VLOOKUP(H529,Validación!W:Y,3,0)</f>
        <v>5</v>
      </c>
      <c r="H529" s="76" t="s">
        <v>336</v>
      </c>
      <c r="I529" s="76">
        <f>VLOOKUP(J529,Validación!K:N,4,0)</f>
        <v>8</v>
      </c>
      <c r="J529" s="76" t="s">
        <v>167</v>
      </c>
      <c r="K529" s="76" t="s">
        <v>68</v>
      </c>
      <c r="L529" s="76" t="str">
        <f t="shared" si="17"/>
        <v>N</v>
      </c>
    </row>
    <row r="530" spans="1:12" x14ac:dyDescent="0.25">
      <c r="A530" s="76" t="str">
        <f t="shared" si="16"/>
        <v>H958N</v>
      </c>
      <c r="B530" s="76" t="s">
        <v>46</v>
      </c>
      <c r="C530" s="76" t="str">
        <f>VLOOKUP(B530,Validación!G:I,3,0)</f>
        <v>H</v>
      </c>
      <c r="D530" s="122" t="s">
        <v>115</v>
      </c>
      <c r="E530" s="76">
        <f>VLOOKUP(Tabla3[[#This Row],[Actividad]],Validación!AA:AB,2,0)</f>
        <v>9</v>
      </c>
      <c r="F530" s="76" t="s">
        <v>191</v>
      </c>
      <c r="G530" s="76">
        <f>VLOOKUP(H530,Validación!W:Y,3,0)</f>
        <v>5</v>
      </c>
      <c r="H530" s="76" t="s">
        <v>336</v>
      </c>
      <c r="I530" s="76">
        <f>VLOOKUP(J530,Validación!K:N,4,0)</f>
        <v>8</v>
      </c>
      <c r="J530" s="76" t="s">
        <v>167</v>
      </c>
      <c r="K530" s="76" t="s">
        <v>68</v>
      </c>
      <c r="L530" s="76" t="str">
        <f t="shared" si="17"/>
        <v>N</v>
      </c>
    </row>
    <row r="531" spans="1:12" x14ac:dyDescent="0.25">
      <c r="A531" s="76" t="str">
        <f t="shared" si="16"/>
        <v>Q958N</v>
      </c>
      <c r="B531" s="76" t="s">
        <v>130</v>
      </c>
      <c r="C531" s="76" t="str">
        <f>VLOOKUP(B531,Validación!G:I,3,0)</f>
        <v>Q</v>
      </c>
      <c r="D531" s="122" t="s">
        <v>293</v>
      </c>
      <c r="E531" s="76">
        <f>VLOOKUP(Tabla3[[#This Row],[Actividad]],Validación!AA:AB,2,0)</f>
        <v>9</v>
      </c>
      <c r="F531" s="76" t="s">
        <v>191</v>
      </c>
      <c r="G531" s="76">
        <f>VLOOKUP(H531,Validación!W:Y,3,0)</f>
        <v>5</v>
      </c>
      <c r="H531" s="76" t="s">
        <v>336</v>
      </c>
      <c r="I531" s="76">
        <f>VLOOKUP(J531,Validación!K:N,4,0)</f>
        <v>8</v>
      </c>
      <c r="J531" s="76" t="s">
        <v>167</v>
      </c>
      <c r="K531" s="76" t="s">
        <v>68</v>
      </c>
      <c r="L531" s="76" t="str">
        <f t="shared" si="17"/>
        <v>N</v>
      </c>
    </row>
    <row r="532" spans="1:12" x14ac:dyDescent="0.25">
      <c r="A532" s="76" t="str">
        <f t="shared" si="16"/>
        <v>P958N</v>
      </c>
      <c r="B532" s="76" t="s">
        <v>50</v>
      </c>
      <c r="C532" s="76" t="str">
        <f>VLOOKUP(B532,Validación!G:I,3,0)</f>
        <v>P</v>
      </c>
      <c r="D532" s="122" t="s">
        <v>295</v>
      </c>
      <c r="E532" s="76">
        <f>VLOOKUP(Tabla3[[#This Row],[Actividad]],Validación!AA:AB,2,0)</f>
        <v>9</v>
      </c>
      <c r="F532" s="76" t="s">
        <v>191</v>
      </c>
      <c r="G532" s="76">
        <f>VLOOKUP(H532,Validación!W:Y,3,0)</f>
        <v>5</v>
      </c>
      <c r="H532" s="76" t="s">
        <v>336</v>
      </c>
      <c r="I532" s="76">
        <f>VLOOKUP(J532,Validación!K:N,4,0)</f>
        <v>8</v>
      </c>
      <c r="J532" s="76" t="s">
        <v>167</v>
      </c>
      <c r="K532" s="76" t="s">
        <v>68</v>
      </c>
      <c r="L532" s="76" t="str">
        <f t="shared" si="17"/>
        <v>N</v>
      </c>
    </row>
    <row r="533" spans="1:12" x14ac:dyDescent="0.25">
      <c r="A533" s="76" t="str">
        <f t="shared" si="16"/>
        <v>K958N</v>
      </c>
      <c r="B533" s="76" t="s">
        <v>31</v>
      </c>
      <c r="C533" s="76" t="str">
        <f>VLOOKUP(B533,Validación!G:I,3,0)</f>
        <v>K</v>
      </c>
      <c r="D533" s="122" t="s">
        <v>297</v>
      </c>
      <c r="E533" s="76">
        <f>VLOOKUP(Tabla3[[#This Row],[Actividad]],Validación!AA:AB,2,0)</f>
        <v>9</v>
      </c>
      <c r="F533" s="76" t="s">
        <v>191</v>
      </c>
      <c r="G533" s="76">
        <f>VLOOKUP(H533,Validación!W:Y,3,0)</f>
        <v>5</v>
      </c>
      <c r="H533" s="76" t="s">
        <v>336</v>
      </c>
      <c r="I533" s="76">
        <f>VLOOKUP(J533,Validación!K:N,4,0)</f>
        <v>8</v>
      </c>
      <c r="J533" s="76" t="s">
        <v>167</v>
      </c>
      <c r="K533" s="76" t="s">
        <v>68</v>
      </c>
      <c r="L533" s="76" t="str">
        <f t="shared" si="17"/>
        <v>N</v>
      </c>
    </row>
    <row r="534" spans="1:12" x14ac:dyDescent="0.25">
      <c r="A534" s="76" t="str">
        <f t="shared" si="16"/>
        <v>N958N</v>
      </c>
      <c r="B534" s="76" t="s">
        <v>49</v>
      </c>
      <c r="C534" s="76" t="str">
        <f>VLOOKUP(B534,Validación!G:I,3,0)</f>
        <v>N</v>
      </c>
      <c r="D534" s="122" t="s">
        <v>298</v>
      </c>
      <c r="E534" s="76">
        <f>VLOOKUP(Tabla3[[#This Row],[Actividad]],Validación!AA:AB,2,0)</f>
        <v>9</v>
      </c>
      <c r="F534" s="76" t="s">
        <v>191</v>
      </c>
      <c r="G534" s="76">
        <f>VLOOKUP(H534,Validación!W:Y,3,0)</f>
        <v>5</v>
      </c>
      <c r="H534" s="76" t="s">
        <v>336</v>
      </c>
      <c r="I534" s="76">
        <f>VLOOKUP(J534,Validación!K:N,4,0)</f>
        <v>8</v>
      </c>
      <c r="J534" s="76" t="s">
        <v>167</v>
      </c>
      <c r="K534" s="76" t="s">
        <v>68</v>
      </c>
      <c r="L534" s="76" t="str">
        <f t="shared" si="17"/>
        <v>N</v>
      </c>
    </row>
    <row r="535" spans="1:12" x14ac:dyDescent="0.25">
      <c r="A535" s="76" t="str">
        <f t="shared" si="16"/>
        <v>AA958N</v>
      </c>
      <c r="B535" s="76" t="s">
        <v>54</v>
      </c>
      <c r="C535" s="76" t="str">
        <f>VLOOKUP(B535,Validación!G:I,3,0)</f>
        <v>AA</v>
      </c>
      <c r="D535" s="122" t="s">
        <v>118</v>
      </c>
      <c r="E535" s="76">
        <f>VLOOKUP(Tabla3[[#This Row],[Actividad]],Validación!AA:AB,2,0)</f>
        <v>9</v>
      </c>
      <c r="F535" s="76" t="s">
        <v>191</v>
      </c>
      <c r="G535" s="76">
        <f>VLOOKUP(H535,Validación!W:Y,3,0)</f>
        <v>5</v>
      </c>
      <c r="H535" s="76" t="s">
        <v>336</v>
      </c>
      <c r="I535" s="76">
        <f>VLOOKUP(J535,Validación!K:N,4,0)</f>
        <v>8</v>
      </c>
      <c r="J535" s="76" t="s">
        <v>167</v>
      </c>
      <c r="K535" s="76" t="s">
        <v>68</v>
      </c>
      <c r="L535" s="76" t="str">
        <f t="shared" si="17"/>
        <v>N</v>
      </c>
    </row>
    <row r="536" spans="1:12" x14ac:dyDescent="0.25">
      <c r="A536" s="76" t="str">
        <f t="shared" si="16"/>
        <v>G958N</v>
      </c>
      <c r="B536" s="76" t="s">
        <v>427</v>
      </c>
      <c r="C536" s="76" t="str">
        <f>VLOOKUP(B536,Validación!G:I,3,0)</f>
        <v>G</v>
      </c>
      <c r="D536" s="122" t="s">
        <v>299</v>
      </c>
      <c r="E536" s="76">
        <f>VLOOKUP(Tabla3[[#This Row],[Actividad]],Validación!AA:AB,2,0)</f>
        <v>9</v>
      </c>
      <c r="F536" s="76" t="s">
        <v>191</v>
      </c>
      <c r="G536" s="76">
        <f>VLOOKUP(H536,Validación!W:Y,3,0)</f>
        <v>5</v>
      </c>
      <c r="H536" s="76" t="s">
        <v>336</v>
      </c>
      <c r="I536" s="76">
        <f>VLOOKUP(J536,Validación!K:N,4,0)</f>
        <v>8</v>
      </c>
      <c r="J536" s="76" t="s">
        <v>167</v>
      </c>
      <c r="K536" s="76" t="s">
        <v>68</v>
      </c>
      <c r="L536" s="76" t="str">
        <f t="shared" si="17"/>
        <v>N</v>
      </c>
    </row>
    <row r="537" spans="1:12" x14ac:dyDescent="0.25">
      <c r="A537" s="76" t="str">
        <f t="shared" si="16"/>
        <v>D958N</v>
      </c>
      <c r="B537" s="76" t="s">
        <v>203</v>
      </c>
      <c r="C537" s="76" t="str">
        <f>VLOOKUP(B537,Validación!G:I,3,0)</f>
        <v>D</v>
      </c>
      <c r="D537" s="122">
        <v>122327</v>
      </c>
      <c r="E537" s="76">
        <f>VLOOKUP(Tabla3[[#This Row],[Actividad]],Validación!AA:AB,2,0)</f>
        <v>9</v>
      </c>
      <c r="F537" s="76" t="s">
        <v>191</v>
      </c>
      <c r="G537" s="76">
        <f>VLOOKUP(H537,Validación!W:Y,3,0)</f>
        <v>5</v>
      </c>
      <c r="H537" s="76" t="s">
        <v>336</v>
      </c>
      <c r="I537" s="76">
        <f>VLOOKUP(J537,Validación!K:N,4,0)</f>
        <v>8</v>
      </c>
      <c r="J537" s="76" t="s">
        <v>167</v>
      </c>
      <c r="K537" s="76" t="s">
        <v>68</v>
      </c>
      <c r="L537" s="76" t="str">
        <f t="shared" si="17"/>
        <v>N</v>
      </c>
    </row>
    <row r="538" spans="1:12" x14ac:dyDescent="0.25">
      <c r="A538" s="76" t="str">
        <f t="shared" si="16"/>
        <v>F958N</v>
      </c>
      <c r="B538" s="76" t="s">
        <v>426</v>
      </c>
      <c r="C538" s="76" t="str">
        <f>VLOOKUP(B538,Validación!G:I,3,0)</f>
        <v>F</v>
      </c>
      <c r="D538" s="122" t="s">
        <v>456</v>
      </c>
      <c r="E538" s="76">
        <f>VLOOKUP(Tabla3[[#This Row],[Actividad]],Validación!AA:AB,2,0)</f>
        <v>9</v>
      </c>
      <c r="F538" s="76" t="s">
        <v>191</v>
      </c>
      <c r="G538" s="76">
        <f>VLOOKUP(H538,Validación!W:Y,3,0)</f>
        <v>5</v>
      </c>
      <c r="H538" s="76" t="s">
        <v>336</v>
      </c>
      <c r="I538" s="76">
        <f>VLOOKUP(J538,Validación!K:N,4,0)</f>
        <v>8</v>
      </c>
      <c r="J538" s="76" t="s">
        <v>167</v>
      </c>
      <c r="K538" s="76" t="s">
        <v>68</v>
      </c>
      <c r="L538" s="76" t="str">
        <f t="shared" si="17"/>
        <v>N</v>
      </c>
    </row>
    <row r="539" spans="1:12" x14ac:dyDescent="0.25">
      <c r="A539" s="76" t="str">
        <f t="shared" si="16"/>
        <v>FF958N</v>
      </c>
      <c r="B539" s="76" t="s">
        <v>41</v>
      </c>
      <c r="C539" s="76" t="str">
        <f>VLOOKUP(B539,Validación!G:I,3,0)</f>
        <v>FF</v>
      </c>
      <c r="D539" s="122" t="s">
        <v>301</v>
      </c>
      <c r="E539" s="76">
        <f>VLOOKUP(Tabla3[[#This Row],[Actividad]],Validación!AA:AB,2,0)</f>
        <v>9</v>
      </c>
      <c r="F539" s="76" t="s">
        <v>191</v>
      </c>
      <c r="G539" s="76">
        <f>VLOOKUP(H539,Validación!W:Y,3,0)</f>
        <v>5</v>
      </c>
      <c r="H539" s="76" t="s">
        <v>336</v>
      </c>
      <c r="I539" s="76">
        <f>VLOOKUP(J539,Validación!K:N,4,0)</f>
        <v>8</v>
      </c>
      <c r="J539" s="76" t="s">
        <v>167</v>
      </c>
      <c r="K539" s="76" t="s">
        <v>68</v>
      </c>
      <c r="L539" s="76" t="str">
        <f t="shared" si="17"/>
        <v>N</v>
      </c>
    </row>
    <row r="540" spans="1:12" x14ac:dyDescent="0.25">
      <c r="A540" s="76" t="str">
        <f t="shared" si="16"/>
        <v>BB958N</v>
      </c>
      <c r="B540" s="76" t="s">
        <v>32</v>
      </c>
      <c r="C540" s="76" t="str">
        <f>VLOOKUP(B540,Validación!G:I,3,0)</f>
        <v>BB</v>
      </c>
      <c r="D540" s="122" t="s">
        <v>457</v>
      </c>
      <c r="E540" s="76">
        <f>VLOOKUP(Tabla3[[#This Row],[Actividad]],Validación!AA:AB,2,0)</f>
        <v>9</v>
      </c>
      <c r="F540" s="76" t="s">
        <v>191</v>
      </c>
      <c r="G540" s="76">
        <f>VLOOKUP(H540,Validación!W:Y,3,0)</f>
        <v>5</v>
      </c>
      <c r="H540" s="76" t="s">
        <v>336</v>
      </c>
      <c r="I540" s="76">
        <f>VLOOKUP(J540,Validación!K:N,4,0)</f>
        <v>8</v>
      </c>
      <c r="J540" s="76" t="s">
        <v>167</v>
      </c>
      <c r="K540" s="76" t="s">
        <v>68</v>
      </c>
      <c r="L540" s="76" t="str">
        <f t="shared" si="17"/>
        <v>N</v>
      </c>
    </row>
    <row r="541" spans="1:12" x14ac:dyDescent="0.25">
      <c r="A541" s="76" t="str">
        <f t="shared" si="16"/>
        <v>W958N</v>
      </c>
      <c r="B541" s="76" t="s">
        <v>132</v>
      </c>
      <c r="C541" s="76" t="str">
        <f>VLOOKUP(B541,Validación!G:I,3,0)</f>
        <v>W</v>
      </c>
      <c r="D541" s="122" t="s">
        <v>302</v>
      </c>
      <c r="E541" s="76">
        <f>VLOOKUP(Tabla3[[#This Row],[Actividad]],Validación!AA:AB,2,0)</f>
        <v>9</v>
      </c>
      <c r="F541" s="76" t="s">
        <v>191</v>
      </c>
      <c r="G541" s="76">
        <f>VLOOKUP(H541,Validación!W:Y,3,0)</f>
        <v>5</v>
      </c>
      <c r="H541" s="76" t="s">
        <v>336</v>
      </c>
      <c r="I541" s="76">
        <f>VLOOKUP(J541,Validación!K:N,4,0)</f>
        <v>8</v>
      </c>
      <c r="J541" s="76" t="s">
        <v>167</v>
      </c>
      <c r="K541" s="76" t="s">
        <v>68</v>
      </c>
      <c r="L541" s="76" t="str">
        <f t="shared" si="17"/>
        <v>N</v>
      </c>
    </row>
    <row r="542" spans="1:12" x14ac:dyDescent="0.25">
      <c r="A542" s="76" t="str">
        <f t="shared" si="16"/>
        <v>CC958N</v>
      </c>
      <c r="B542" s="76" t="s">
        <v>55</v>
      </c>
      <c r="C542" s="76" t="str">
        <f>VLOOKUP(B542,Validación!G:I,3,0)</f>
        <v>CC</v>
      </c>
      <c r="D542" s="122" t="s">
        <v>303</v>
      </c>
      <c r="E542" s="76">
        <f>VLOOKUP(Tabla3[[#This Row],[Actividad]],Validación!AA:AB,2,0)</f>
        <v>9</v>
      </c>
      <c r="F542" s="76" t="s">
        <v>191</v>
      </c>
      <c r="G542" s="76">
        <f>VLOOKUP(H542,Validación!W:Y,3,0)</f>
        <v>5</v>
      </c>
      <c r="H542" s="76" t="s">
        <v>336</v>
      </c>
      <c r="I542" s="76">
        <f>VLOOKUP(J542,Validación!K:N,4,0)</f>
        <v>8</v>
      </c>
      <c r="J542" s="76" t="s">
        <v>167</v>
      </c>
      <c r="K542" s="76" t="s">
        <v>68</v>
      </c>
      <c r="L542" s="76" t="str">
        <f t="shared" si="17"/>
        <v>N</v>
      </c>
    </row>
    <row r="543" spans="1:12" x14ac:dyDescent="0.25">
      <c r="A543" s="76" t="str">
        <f t="shared" si="16"/>
        <v>U958N</v>
      </c>
      <c r="B543" s="76" t="s">
        <v>425</v>
      </c>
      <c r="C543" s="76" t="str">
        <f>VLOOKUP(B543,Validación!G:I,3,0)</f>
        <v>U</v>
      </c>
      <c r="D543" s="122" t="s">
        <v>458</v>
      </c>
      <c r="E543" s="76">
        <f>VLOOKUP(Tabla3[[#This Row],[Actividad]],Validación!AA:AB,2,0)</f>
        <v>9</v>
      </c>
      <c r="F543" s="76" t="s">
        <v>191</v>
      </c>
      <c r="G543" s="76">
        <f>VLOOKUP(H543,Validación!W:Y,3,0)</f>
        <v>5</v>
      </c>
      <c r="H543" s="76" t="s">
        <v>336</v>
      </c>
      <c r="I543" s="76">
        <f>VLOOKUP(J543,Validación!K:N,4,0)</f>
        <v>8</v>
      </c>
      <c r="J543" s="76" t="s">
        <v>167</v>
      </c>
      <c r="K543" s="76" t="s">
        <v>68</v>
      </c>
      <c r="L543" s="76" t="str">
        <f t="shared" si="17"/>
        <v>N</v>
      </c>
    </row>
    <row r="544" spans="1:12" x14ac:dyDescent="0.25">
      <c r="A544" s="76" t="str">
        <f t="shared" si="16"/>
        <v>I958N</v>
      </c>
      <c r="B544" s="76" t="s">
        <v>47</v>
      </c>
      <c r="C544" s="76" t="str">
        <f>VLOOKUP(B544,Validación!G:I,3,0)</f>
        <v>I</v>
      </c>
      <c r="D544" s="122" t="s">
        <v>459</v>
      </c>
      <c r="E544" s="76">
        <f>VLOOKUP(Tabla3[[#This Row],[Actividad]],Validación!AA:AB,2,0)</f>
        <v>9</v>
      </c>
      <c r="F544" s="76" t="s">
        <v>191</v>
      </c>
      <c r="G544" s="76">
        <f>VLOOKUP(H544,Validación!W:Y,3,0)</f>
        <v>5</v>
      </c>
      <c r="H544" s="76" t="s">
        <v>336</v>
      </c>
      <c r="I544" s="76">
        <f>VLOOKUP(J544,Validación!K:N,4,0)</f>
        <v>8</v>
      </c>
      <c r="J544" s="76" t="s">
        <v>167</v>
      </c>
      <c r="K544" s="76" t="s">
        <v>68</v>
      </c>
      <c r="L544" s="76" t="str">
        <f t="shared" si="17"/>
        <v>N</v>
      </c>
    </row>
    <row r="545" spans="1:12" x14ac:dyDescent="0.25">
      <c r="A545" s="76" t="str">
        <f t="shared" si="16"/>
        <v>Y958N</v>
      </c>
      <c r="B545" s="76" t="s">
        <v>134</v>
      </c>
      <c r="C545" s="76" t="str">
        <f>VLOOKUP(B545,Validación!G:I,3,0)</f>
        <v>Y</v>
      </c>
      <c r="D545" s="122" t="s">
        <v>306</v>
      </c>
      <c r="E545" s="76">
        <f>VLOOKUP(Tabla3[[#This Row],[Actividad]],Validación!AA:AB,2,0)</f>
        <v>9</v>
      </c>
      <c r="F545" s="76" t="s">
        <v>191</v>
      </c>
      <c r="G545" s="76">
        <f>VLOOKUP(H545,Validación!W:Y,3,0)</f>
        <v>5</v>
      </c>
      <c r="H545" s="76" t="s">
        <v>336</v>
      </c>
      <c r="I545" s="76">
        <f>VLOOKUP(J545,Validación!K:N,4,0)</f>
        <v>8</v>
      </c>
      <c r="J545" s="76" t="s">
        <v>167</v>
      </c>
      <c r="K545" s="76" t="s">
        <v>68</v>
      </c>
      <c r="L545" s="76" t="str">
        <f t="shared" si="17"/>
        <v>N</v>
      </c>
    </row>
    <row r="546" spans="1:12" x14ac:dyDescent="0.25">
      <c r="A546" s="76" t="str">
        <f t="shared" si="16"/>
        <v>R958N</v>
      </c>
      <c r="B546" s="76" t="s">
        <v>51</v>
      </c>
      <c r="C546" s="76" t="str">
        <f>VLOOKUP(B546,Validación!G:I,3,0)</f>
        <v>R</v>
      </c>
      <c r="D546" s="122">
        <v>109</v>
      </c>
      <c r="E546" s="76">
        <f>VLOOKUP(Tabla3[[#This Row],[Actividad]],Validación!AA:AB,2,0)</f>
        <v>9</v>
      </c>
      <c r="F546" s="76" t="s">
        <v>191</v>
      </c>
      <c r="G546" s="76">
        <f>VLOOKUP(H546,Validación!W:Y,3,0)</f>
        <v>5</v>
      </c>
      <c r="H546" s="76" t="s">
        <v>336</v>
      </c>
      <c r="I546" s="76">
        <f>VLOOKUP(J546,Validación!K:N,4,0)</f>
        <v>8</v>
      </c>
      <c r="J546" s="76" t="s">
        <v>167</v>
      </c>
      <c r="K546" s="76" t="s">
        <v>68</v>
      </c>
      <c r="L546" s="76" t="str">
        <f t="shared" si="17"/>
        <v>N</v>
      </c>
    </row>
    <row r="547" spans="1:12" x14ac:dyDescent="0.25">
      <c r="A547" s="76" t="str">
        <f t="shared" si="16"/>
        <v>HH958N</v>
      </c>
      <c r="B547" s="76" t="s">
        <v>122</v>
      </c>
      <c r="C547" s="76" t="str">
        <f>VLOOKUP(B547,Validación!G:I,3,0)</f>
        <v>HH</v>
      </c>
      <c r="D547" s="122" t="s">
        <v>460</v>
      </c>
      <c r="E547" s="76">
        <f>VLOOKUP(Tabla3[[#This Row],[Actividad]],Validación!AA:AB,2,0)</f>
        <v>9</v>
      </c>
      <c r="F547" s="76" t="s">
        <v>191</v>
      </c>
      <c r="G547" s="76">
        <f>VLOOKUP(H547,Validación!W:Y,3,0)</f>
        <v>5</v>
      </c>
      <c r="H547" s="76" t="s">
        <v>336</v>
      </c>
      <c r="I547" s="76">
        <f>VLOOKUP(J547,Validación!K:N,4,0)</f>
        <v>8</v>
      </c>
      <c r="J547" s="76" t="s">
        <v>167</v>
      </c>
      <c r="K547" s="76" t="s">
        <v>68</v>
      </c>
      <c r="L547" s="76" t="str">
        <f t="shared" si="17"/>
        <v>N</v>
      </c>
    </row>
    <row r="548" spans="1:12" x14ac:dyDescent="0.25">
      <c r="A548" s="76" t="str">
        <f t="shared" si="16"/>
        <v>II958N</v>
      </c>
      <c r="B548" s="173" t="s">
        <v>423</v>
      </c>
      <c r="C548" s="76" t="str">
        <f>VLOOKUP(B548,Validación!G:I,3,0)</f>
        <v>II</v>
      </c>
      <c r="D548" s="122" t="s">
        <v>309</v>
      </c>
      <c r="E548" s="76">
        <f>VLOOKUP(Tabla3[[#This Row],[Actividad]],Validación!AA:AB,2,0)</f>
        <v>9</v>
      </c>
      <c r="F548" s="76" t="s">
        <v>191</v>
      </c>
      <c r="G548" s="76">
        <f>VLOOKUP(H548,Validación!W:Y,3,0)</f>
        <v>5</v>
      </c>
      <c r="H548" s="76" t="s">
        <v>336</v>
      </c>
      <c r="I548" s="76">
        <f>VLOOKUP(J548,Validación!K:N,4,0)</f>
        <v>8</v>
      </c>
      <c r="J548" s="76" t="s">
        <v>167</v>
      </c>
      <c r="K548" s="76" t="s">
        <v>68</v>
      </c>
      <c r="L548" s="76" t="str">
        <f t="shared" si="17"/>
        <v>N</v>
      </c>
    </row>
    <row r="549" spans="1:12" x14ac:dyDescent="0.25">
      <c r="A549" s="76" t="str">
        <f t="shared" si="16"/>
        <v>L958N</v>
      </c>
      <c r="B549" s="76" t="s">
        <v>48</v>
      </c>
      <c r="C549" s="76" t="str">
        <f>VLOOKUP(B549,Validación!G:I,3,0)</f>
        <v>L</v>
      </c>
      <c r="D549" s="122" t="s">
        <v>461</v>
      </c>
      <c r="E549" s="76">
        <f>VLOOKUP(Tabla3[[#This Row],[Actividad]],Validación!AA:AB,2,0)</f>
        <v>9</v>
      </c>
      <c r="F549" s="76" t="s">
        <v>191</v>
      </c>
      <c r="G549" s="76">
        <f>VLOOKUP(H549,Validación!W:Y,3,0)</f>
        <v>5</v>
      </c>
      <c r="H549" s="76" t="s">
        <v>336</v>
      </c>
      <c r="I549" s="76">
        <f>VLOOKUP(J549,Validación!K:N,4,0)</f>
        <v>8</v>
      </c>
      <c r="J549" s="76" t="s">
        <v>167</v>
      </c>
      <c r="K549" s="76" t="s">
        <v>68</v>
      </c>
      <c r="L549" s="76" t="str">
        <f t="shared" si="17"/>
        <v>N</v>
      </c>
    </row>
    <row r="550" spans="1:12" x14ac:dyDescent="0.25">
      <c r="A550" s="76" t="str">
        <f t="shared" si="16"/>
        <v>B958N</v>
      </c>
      <c r="B550" s="76" t="s">
        <v>43</v>
      </c>
      <c r="C550" s="76" t="str">
        <f>VLOOKUP(B550,Validación!G:I,3,0)</f>
        <v>B</v>
      </c>
      <c r="D550" s="122" t="s">
        <v>462</v>
      </c>
      <c r="E550" s="76">
        <f>VLOOKUP(Tabla3[[#This Row],[Actividad]],Validación!AA:AB,2,0)</f>
        <v>9</v>
      </c>
      <c r="F550" s="76" t="s">
        <v>191</v>
      </c>
      <c r="G550" s="76">
        <f>VLOOKUP(H550,Validación!W:Y,3,0)</f>
        <v>5</v>
      </c>
      <c r="H550" s="76" t="s">
        <v>336</v>
      </c>
      <c r="I550" s="76">
        <f>VLOOKUP(J550,Validación!K:N,4,0)</f>
        <v>8</v>
      </c>
      <c r="J550" s="76" t="s">
        <v>167</v>
      </c>
      <c r="K550" s="76" t="s">
        <v>68</v>
      </c>
      <c r="L550" s="76" t="str">
        <f t="shared" si="17"/>
        <v>N</v>
      </c>
    </row>
    <row r="551" spans="1:12" x14ac:dyDescent="0.25">
      <c r="A551" s="76" t="str">
        <f t="shared" si="16"/>
        <v>A958N</v>
      </c>
      <c r="B551" s="76" t="s">
        <v>42</v>
      </c>
      <c r="C551" s="76" t="str">
        <f>VLOOKUP(B551,Validación!G:I,3,0)</f>
        <v>A</v>
      </c>
      <c r="D551" s="122" t="s">
        <v>463</v>
      </c>
      <c r="E551" s="76">
        <f>VLOOKUP(Tabla3[[#This Row],[Actividad]],Validación!AA:AB,2,0)</f>
        <v>9</v>
      </c>
      <c r="F551" s="76" t="s">
        <v>191</v>
      </c>
      <c r="G551" s="76">
        <f>VLOOKUP(H551,Validación!W:Y,3,0)</f>
        <v>5</v>
      </c>
      <c r="H551" s="76" t="s">
        <v>336</v>
      </c>
      <c r="I551" s="76">
        <f>VLOOKUP(J551,Validación!K:N,4,0)</f>
        <v>8</v>
      </c>
      <c r="J551" s="76" t="s">
        <v>167</v>
      </c>
      <c r="K551" s="76" t="s">
        <v>68</v>
      </c>
      <c r="L551" s="76" t="str">
        <f t="shared" si="17"/>
        <v>N</v>
      </c>
    </row>
    <row r="552" spans="1:12" x14ac:dyDescent="0.25">
      <c r="A552" s="76" t="str">
        <f t="shared" si="16"/>
        <v>X1158N</v>
      </c>
      <c r="B552" s="76" t="s">
        <v>133</v>
      </c>
      <c r="C552" s="76" t="str">
        <f>VLOOKUP(B552,Validación!G:I,3,0)</f>
        <v>X</v>
      </c>
      <c r="D552" s="122">
        <v>122201</v>
      </c>
      <c r="E552" s="76">
        <f>VLOOKUP(Tabla3[[#This Row],[Actividad]],Validación!AA:AB,2,0)</f>
        <v>11</v>
      </c>
      <c r="F552" s="76" t="s">
        <v>193</v>
      </c>
      <c r="G552" s="76">
        <f>VLOOKUP(H552,Validación!W:Y,3,0)</f>
        <v>5</v>
      </c>
      <c r="H552" s="76" t="s">
        <v>336</v>
      </c>
      <c r="I552" s="76">
        <f>VLOOKUP(J552,Validación!K:N,4,0)</f>
        <v>8</v>
      </c>
      <c r="J552" s="76" t="s">
        <v>167</v>
      </c>
      <c r="K552" s="76" t="s">
        <v>68</v>
      </c>
      <c r="L552" s="76" t="str">
        <f t="shared" si="17"/>
        <v>N</v>
      </c>
    </row>
    <row r="553" spans="1:12" x14ac:dyDescent="0.25">
      <c r="A553" s="76" t="str">
        <f t="shared" si="16"/>
        <v>C1158N</v>
      </c>
      <c r="B553" s="76" t="s">
        <v>44</v>
      </c>
      <c r="C553" s="76" t="str">
        <f>VLOOKUP(B553,Validación!G:I,3,0)</f>
        <v>C</v>
      </c>
      <c r="D553" s="122" t="s">
        <v>289</v>
      </c>
      <c r="E553" s="76">
        <f>VLOOKUP(Tabla3[[#This Row],[Actividad]],Validación!AA:AB,2,0)</f>
        <v>11</v>
      </c>
      <c r="F553" s="76" t="s">
        <v>193</v>
      </c>
      <c r="G553" s="76">
        <f>VLOOKUP(H553,Validación!W:Y,3,0)</f>
        <v>5</v>
      </c>
      <c r="H553" s="76" t="s">
        <v>336</v>
      </c>
      <c r="I553" s="76">
        <f>VLOOKUP(J553,Validación!K:N,4,0)</f>
        <v>8</v>
      </c>
      <c r="J553" s="76" t="s">
        <v>167</v>
      </c>
      <c r="K553" s="76" t="s">
        <v>68</v>
      </c>
      <c r="L553" s="76" t="str">
        <f t="shared" si="17"/>
        <v>N</v>
      </c>
    </row>
    <row r="554" spans="1:12" x14ac:dyDescent="0.25">
      <c r="A554" s="76" t="str">
        <f t="shared" si="16"/>
        <v>T1158N</v>
      </c>
      <c r="B554" s="76" t="s">
        <v>52</v>
      </c>
      <c r="C554" s="76" t="str">
        <f>VLOOKUP(B554,Validación!G:I,3,0)</f>
        <v>T</v>
      </c>
      <c r="D554" s="122">
        <v>122202</v>
      </c>
      <c r="E554" s="76">
        <f>VLOOKUP(Tabla3[[#This Row],[Actividad]],Validación!AA:AB,2,0)</f>
        <v>11</v>
      </c>
      <c r="F554" s="76" t="s">
        <v>193</v>
      </c>
      <c r="G554" s="76">
        <f>VLOOKUP(H554,Validación!W:Y,3,0)</f>
        <v>5</v>
      </c>
      <c r="H554" s="76" t="s">
        <v>336</v>
      </c>
      <c r="I554" s="76">
        <f>VLOOKUP(J554,Validación!K:N,4,0)</f>
        <v>8</v>
      </c>
      <c r="J554" s="76" t="s">
        <v>167</v>
      </c>
      <c r="K554" s="76" t="s">
        <v>68</v>
      </c>
      <c r="L554" s="76" t="str">
        <f t="shared" si="17"/>
        <v>N</v>
      </c>
    </row>
    <row r="555" spans="1:12" x14ac:dyDescent="0.25">
      <c r="A555" s="76" t="str">
        <f t="shared" si="16"/>
        <v>EE1158N</v>
      </c>
      <c r="B555" s="76" t="s">
        <v>33</v>
      </c>
      <c r="C555" s="76" t="str">
        <f>VLOOKUP(B555,Validación!G:I,3,0)</f>
        <v>EE</v>
      </c>
      <c r="D555" s="122" t="s">
        <v>290</v>
      </c>
      <c r="E555" s="76">
        <f>VLOOKUP(Tabla3[[#This Row],[Actividad]],Validación!AA:AB,2,0)</f>
        <v>11</v>
      </c>
      <c r="F555" s="76" t="s">
        <v>193</v>
      </c>
      <c r="G555" s="76">
        <f>VLOOKUP(H555,Validación!W:Y,3,0)</f>
        <v>5</v>
      </c>
      <c r="H555" s="76" t="s">
        <v>336</v>
      </c>
      <c r="I555" s="76">
        <f>VLOOKUP(J555,Validación!K:N,4,0)</f>
        <v>8</v>
      </c>
      <c r="J555" s="76" t="s">
        <v>167</v>
      </c>
      <c r="K555" s="76" t="s">
        <v>68</v>
      </c>
      <c r="L555" s="76" t="str">
        <f t="shared" si="17"/>
        <v>N</v>
      </c>
    </row>
    <row r="556" spans="1:12" x14ac:dyDescent="0.25">
      <c r="A556" s="76" t="str">
        <f t="shared" si="16"/>
        <v>E1158N</v>
      </c>
      <c r="B556" s="76" t="s">
        <v>45</v>
      </c>
      <c r="C556" s="76" t="str">
        <f>VLOOKUP(B556,Validación!G:I,3,0)</f>
        <v>E</v>
      </c>
      <c r="D556" s="122" t="s">
        <v>180</v>
      </c>
      <c r="E556" s="76">
        <f>VLOOKUP(Tabla3[[#This Row],[Actividad]],Validación!AA:AB,2,0)</f>
        <v>11</v>
      </c>
      <c r="F556" s="76" t="s">
        <v>193</v>
      </c>
      <c r="G556" s="76">
        <f>VLOOKUP(H556,Validación!W:Y,3,0)</f>
        <v>5</v>
      </c>
      <c r="H556" s="76" t="s">
        <v>336</v>
      </c>
      <c r="I556" s="76">
        <f>VLOOKUP(J556,Validación!K:N,4,0)</f>
        <v>8</v>
      </c>
      <c r="J556" s="76" t="s">
        <v>167</v>
      </c>
      <c r="K556" s="76" t="s">
        <v>68</v>
      </c>
      <c r="L556" s="76" t="str">
        <f t="shared" si="17"/>
        <v>N</v>
      </c>
    </row>
    <row r="557" spans="1:12" x14ac:dyDescent="0.25">
      <c r="A557" s="76" t="str">
        <f t="shared" si="16"/>
        <v>J1158N</v>
      </c>
      <c r="B557" s="76" t="s">
        <v>30</v>
      </c>
      <c r="C557" s="76" t="str">
        <f>VLOOKUP(B557,Validación!G:I,3,0)</f>
        <v>J</v>
      </c>
      <c r="D557" s="122" t="s">
        <v>292</v>
      </c>
      <c r="E557" s="76">
        <f>VLOOKUP(Tabla3[[#This Row],[Actividad]],Validación!AA:AB,2,0)</f>
        <v>11</v>
      </c>
      <c r="F557" s="76" t="s">
        <v>193</v>
      </c>
      <c r="G557" s="76">
        <f>VLOOKUP(H557,Validación!W:Y,3,0)</f>
        <v>5</v>
      </c>
      <c r="H557" s="76" t="s">
        <v>336</v>
      </c>
      <c r="I557" s="76">
        <f>VLOOKUP(J557,Validación!K:N,4,0)</f>
        <v>8</v>
      </c>
      <c r="J557" s="76" t="s">
        <v>167</v>
      </c>
      <c r="K557" s="76" t="s">
        <v>68</v>
      </c>
      <c r="L557" s="76" t="str">
        <f t="shared" si="17"/>
        <v>N</v>
      </c>
    </row>
    <row r="558" spans="1:12" x14ac:dyDescent="0.25">
      <c r="A558" s="76" t="str">
        <f t="shared" si="16"/>
        <v>H1158N</v>
      </c>
      <c r="B558" s="76" t="s">
        <v>46</v>
      </c>
      <c r="C558" s="76" t="str">
        <f>VLOOKUP(B558,Validación!G:I,3,0)</f>
        <v>H</v>
      </c>
      <c r="D558" s="122" t="s">
        <v>115</v>
      </c>
      <c r="E558" s="76">
        <f>VLOOKUP(Tabla3[[#This Row],[Actividad]],Validación!AA:AB,2,0)</f>
        <v>11</v>
      </c>
      <c r="F558" s="76" t="s">
        <v>193</v>
      </c>
      <c r="G558" s="76">
        <f>VLOOKUP(H558,Validación!W:Y,3,0)</f>
        <v>5</v>
      </c>
      <c r="H558" s="76" t="s">
        <v>336</v>
      </c>
      <c r="I558" s="76">
        <f>VLOOKUP(J558,Validación!K:N,4,0)</f>
        <v>8</v>
      </c>
      <c r="J558" s="76" t="s">
        <v>167</v>
      </c>
      <c r="K558" s="76" t="s">
        <v>68</v>
      </c>
      <c r="L558" s="76" t="str">
        <f t="shared" si="17"/>
        <v>N</v>
      </c>
    </row>
    <row r="559" spans="1:12" x14ac:dyDescent="0.25">
      <c r="A559" s="76" t="str">
        <f t="shared" si="16"/>
        <v>Q1158N</v>
      </c>
      <c r="B559" s="76" t="s">
        <v>130</v>
      </c>
      <c r="C559" s="76" t="str">
        <f>VLOOKUP(B559,Validación!G:I,3,0)</f>
        <v>Q</v>
      </c>
      <c r="D559" s="122" t="s">
        <v>293</v>
      </c>
      <c r="E559" s="76">
        <f>VLOOKUP(Tabla3[[#This Row],[Actividad]],Validación!AA:AB,2,0)</f>
        <v>11</v>
      </c>
      <c r="F559" s="76" t="s">
        <v>193</v>
      </c>
      <c r="G559" s="76">
        <f>VLOOKUP(H559,Validación!W:Y,3,0)</f>
        <v>5</v>
      </c>
      <c r="H559" s="76" t="s">
        <v>336</v>
      </c>
      <c r="I559" s="76">
        <f>VLOOKUP(J559,Validación!K:N,4,0)</f>
        <v>8</v>
      </c>
      <c r="J559" s="76" t="s">
        <v>167</v>
      </c>
      <c r="K559" s="76" t="s">
        <v>68</v>
      </c>
      <c r="L559" s="76" t="str">
        <f t="shared" si="17"/>
        <v>N</v>
      </c>
    </row>
    <row r="560" spans="1:12" x14ac:dyDescent="0.25">
      <c r="A560" s="76" t="str">
        <f t="shared" si="16"/>
        <v>P1158N</v>
      </c>
      <c r="B560" s="76" t="s">
        <v>50</v>
      </c>
      <c r="C560" s="76" t="str">
        <f>VLOOKUP(B560,Validación!G:I,3,0)</f>
        <v>P</v>
      </c>
      <c r="D560" s="122" t="s">
        <v>295</v>
      </c>
      <c r="E560" s="76">
        <f>VLOOKUP(Tabla3[[#This Row],[Actividad]],Validación!AA:AB,2,0)</f>
        <v>11</v>
      </c>
      <c r="F560" s="76" t="s">
        <v>193</v>
      </c>
      <c r="G560" s="76">
        <f>VLOOKUP(H560,Validación!W:Y,3,0)</f>
        <v>5</v>
      </c>
      <c r="H560" s="76" t="s">
        <v>336</v>
      </c>
      <c r="I560" s="76">
        <f>VLOOKUP(J560,Validación!K:N,4,0)</f>
        <v>8</v>
      </c>
      <c r="J560" s="76" t="s">
        <v>167</v>
      </c>
      <c r="K560" s="76" t="s">
        <v>68</v>
      </c>
      <c r="L560" s="76" t="str">
        <f t="shared" si="17"/>
        <v>N</v>
      </c>
    </row>
    <row r="561" spans="1:12" x14ac:dyDescent="0.25">
      <c r="A561" s="76" t="str">
        <f t="shared" si="16"/>
        <v>K1158N</v>
      </c>
      <c r="B561" s="76" t="s">
        <v>31</v>
      </c>
      <c r="C561" s="76" t="str">
        <f>VLOOKUP(B561,Validación!G:I,3,0)</f>
        <v>K</v>
      </c>
      <c r="D561" s="122" t="s">
        <v>297</v>
      </c>
      <c r="E561" s="76">
        <f>VLOOKUP(Tabla3[[#This Row],[Actividad]],Validación!AA:AB,2,0)</f>
        <v>11</v>
      </c>
      <c r="F561" s="76" t="s">
        <v>193</v>
      </c>
      <c r="G561" s="76">
        <f>VLOOKUP(H561,Validación!W:Y,3,0)</f>
        <v>5</v>
      </c>
      <c r="H561" s="76" t="s">
        <v>336</v>
      </c>
      <c r="I561" s="76">
        <f>VLOOKUP(J561,Validación!K:N,4,0)</f>
        <v>8</v>
      </c>
      <c r="J561" s="76" t="s">
        <v>167</v>
      </c>
      <c r="K561" s="76" t="s">
        <v>68</v>
      </c>
      <c r="L561" s="76" t="str">
        <f t="shared" si="17"/>
        <v>N</v>
      </c>
    </row>
    <row r="562" spans="1:12" x14ac:dyDescent="0.25">
      <c r="A562" s="76" t="str">
        <f t="shared" si="16"/>
        <v>N1158N</v>
      </c>
      <c r="B562" s="76" t="s">
        <v>49</v>
      </c>
      <c r="C562" s="76" t="str">
        <f>VLOOKUP(B562,Validación!G:I,3,0)</f>
        <v>N</v>
      </c>
      <c r="D562" s="122" t="s">
        <v>298</v>
      </c>
      <c r="E562" s="76">
        <f>VLOOKUP(Tabla3[[#This Row],[Actividad]],Validación!AA:AB,2,0)</f>
        <v>11</v>
      </c>
      <c r="F562" s="76" t="s">
        <v>193</v>
      </c>
      <c r="G562" s="76">
        <f>VLOOKUP(H562,Validación!W:Y,3,0)</f>
        <v>5</v>
      </c>
      <c r="H562" s="76" t="s">
        <v>336</v>
      </c>
      <c r="I562" s="76">
        <f>VLOOKUP(J562,Validación!K:N,4,0)</f>
        <v>8</v>
      </c>
      <c r="J562" s="76" t="s">
        <v>167</v>
      </c>
      <c r="K562" s="76" t="s">
        <v>68</v>
      </c>
      <c r="L562" s="76" t="str">
        <f t="shared" si="17"/>
        <v>N</v>
      </c>
    </row>
    <row r="563" spans="1:12" x14ac:dyDescent="0.25">
      <c r="A563" s="76" t="str">
        <f t="shared" si="16"/>
        <v>AA1158N</v>
      </c>
      <c r="B563" s="76" t="s">
        <v>54</v>
      </c>
      <c r="C563" s="76" t="str">
        <f>VLOOKUP(B563,Validación!G:I,3,0)</f>
        <v>AA</v>
      </c>
      <c r="D563" s="122" t="s">
        <v>118</v>
      </c>
      <c r="E563" s="76">
        <f>VLOOKUP(Tabla3[[#This Row],[Actividad]],Validación!AA:AB,2,0)</f>
        <v>11</v>
      </c>
      <c r="F563" s="76" t="s">
        <v>193</v>
      </c>
      <c r="G563" s="76">
        <f>VLOOKUP(H563,Validación!W:Y,3,0)</f>
        <v>5</v>
      </c>
      <c r="H563" s="76" t="s">
        <v>336</v>
      </c>
      <c r="I563" s="76">
        <f>VLOOKUP(J563,Validación!K:N,4,0)</f>
        <v>8</v>
      </c>
      <c r="J563" s="76" t="s">
        <v>167</v>
      </c>
      <c r="K563" s="76" t="s">
        <v>68</v>
      </c>
      <c r="L563" s="76" t="str">
        <f t="shared" si="17"/>
        <v>N</v>
      </c>
    </row>
    <row r="564" spans="1:12" x14ac:dyDescent="0.25">
      <c r="A564" s="76" t="str">
        <f t="shared" si="16"/>
        <v>G1158N</v>
      </c>
      <c r="B564" s="76" t="s">
        <v>427</v>
      </c>
      <c r="C564" s="76" t="str">
        <f>VLOOKUP(B564,Validación!G:I,3,0)</f>
        <v>G</v>
      </c>
      <c r="D564" s="122" t="s">
        <v>299</v>
      </c>
      <c r="E564" s="76">
        <f>VLOOKUP(Tabla3[[#This Row],[Actividad]],Validación!AA:AB,2,0)</f>
        <v>11</v>
      </c>
      <c r="F564" s="76" t="s">
        <v>193</v>
      </c>
      <c r="G564" s="76">
        <f>VLOOKUP(H564,Validación!W:Y,3,0)</f>
        <v>5</v>
      </c>
      <c r="H564" s="76" t="s">
        <v>336</v>
      </c>
      <c r="I564" s="76">
        <f>VLOOKUP(J564,Validación!K:N,4,0)</f>
        <v>8</v>
      </c>
      <c r="J564" s="76" t="s">
        <v>167</v>
      </c>
      <c r="K564" s="76" t="s">
        <v>68</v>
      </c>
      <c r="L564" s="76" t="str">
        <f t="shared" si="17"/>
        <v>N</v>
      </c>
    </row>
    <row r="565" spans="1:12" x14ac:dyDescent="0.25">
      <c r="A565" s="76" t="str">
        <f t="shared" si="16"/>
        <v>D1158N</v>
      </c>
      <c r="B565" s="76" t="s">
        <v>203</v>
      </c>
      <c r="C565" s="76" t="str">
        <f>VLOOKUP(B565,Validación!G:I,3,0)</f>
        <v>D</v>
      </c>
      <c r="D565" s="122">
        <v>122327</v>
      </c>
      <c r="E565" s="76">
        <f>VLOOKUP(Tabla3[[#This Row],[Actividad]],Validación!AA:AB,2,0)</f>
        <v>11</v>
      </c>
      <c r="F565" s="76" t="s">
        <v>193</v>
      </c>
      <c r="G565" s="76">
        <f>VLOOKUP(H565,Validación!W:Y,3,0)</f>
        <v>5</v>
      </c>
      <c r="H565" s="76" t="s">
        <v>336</v>
      </c>
      <c r="I565" s="76">
        <f>VLOOKUP(J565,Validación!K:N,4,0)</f>
        <v>8</v>
      </c>
      <c r="J565" s="76" t="s">
        <v>167</v>
      </c>
      <c r="K565" s="76" t="s">
        <v>68</v>
      </c>
      <c r="L565" s="76" t="str">
        <f t="shared" si="17"/>
        <v>N</v>
      </c>
    </row>
    <row r="566" spans="1:12" x14ac:dyDescent="0.25">
      <c r="A566" s="76" t="str">
        <f t="shared" si="16"/>
        <v>F1158N</v>
      </c>
      <c r="B566" s="76" t="s">
        <v>426</v>
      </c>
      <c r="C566" s="76" t="str">
        <f>VLOOKUP(B566,Validación!G:I,3,0)</f>
        <v>F</v>
      </c>
      <c r="D566" s="122" t="s">
        <v>456</v>
      </c>
      <c r="E566" s="76">
        <f>VLOOKUP(Tabla3[[#This Row],[Actividad]],Validación!AA:AB,2,0)</f>
        <v>11</v>
      </c>
      <c r="F566" s="76" t="s">
        <v>193</v>
      </c>
      <c r="G566" s="76">
        <f>VLOOKUP(H566,Validación!W:Y,3,0)</f>
        <v>5</v>
      </c>
      <c r="H566" s="76" t="s">
        <v>336</v>
      </c>
      <c r="I566" s="76">
        <f>VLOOKUP(J566,Validación!K:N,4,0)</f>
        <v>8</v>
      </c>
      <c r="J566" s="76" t="s">
        <v>167</v>
      </c>
      <c r="K566" s="76" t="s">
        <v>68</v>
      </c>
      <c r="L566" s="76" t="str">
        <f t="shared" si="17"/>
        <v>N</v>
      </c>
    </row>
    <row r="567" spans="1:12" x14ac:dyDescent="0.25">
      <c r="A567" s="76" t="str">
        <f t="shared" si="16"/>
        <v>FF1158N</v>
      </c>
      <c r="B567" s="76" t="s">
        <v>41</v>
      </c>
      <c r="C567" s="76" t="str">
        <f>VLOOKUP(B567,Validación!G:I,3,0)</f>
        <v>FF</v>
      </c>
      <c r="D567" s="122" t="s">
        <v>301</v>
      </c>
      <c r="E567" s="76">
        <f>VLOOKUP(Tabla3[[#This Row],[Actividad]],Validación!AA:AB,2,0)</f>
        <v>11</v>
      </c>
      <c r="F567" s="76" t="s">
        <v>193</v>
      </c>
      <c r="G567" s="76">
        <f>VLOOKUP(H567,Validación!W:Y,3,0)</f>
        <v>5</v>
      </c>
      <c r="H567" s="76" t="s">
        <v>336</v>
      </c>
      <c r="I567" s="76">
        <f>VLOOKUP(J567,Validación!K:N,4,0)</f>
        <v>8</v>
      </c>
      <c r="J567" s="76" t="s">
        <v>167</v>
      </c>
      <c r="K567" s="76" t="s">
        <v>68</v>
      </c>
      <c r="L567" s="76" t="str">
        <f t="shared" si="17"/>
        <v>N</v>
      </c>
    </row>
    <row r="568" spans="1:12" x14ac:dyDescent="0.25">
      <c r="A568" s="76" t="str">
        <f t="shared" si="16"/>
        <v>BB1158N</v>
      </c>
      <c r="B568" s="76" t="s">
        <v>32</v>
      </c>
      <c r="C568" s="76" t="str">
        <f>VLOOKUP(B568,Validación!G:I,3,0)</f>
        <v>BB</v>
      </c>
      <c r="D568" s="122" t="s">
        <v>457</v>
      </c>
      <c r="E568" s="76">
        <f>VLOOKUP(Tabla3[[#This Row],[Actividad]],Validación!AA:AB,2,0)</f>
        <v>11</v>
      </c>
      <c r="F568" s="76" t="s">
        <v>193</v>
      </c>
      <c r="G568" s="76">
        <f>VLOOKUP(H568,Validación!W:Y,3,0)</f>
        <v>5</v>
      </c>
      <c r="H568" s="76" t="s">
        <v>336</v>
      </c>
      <c r="I568" s="76">
        <f>VLOOKUP(J568,Validación!K:N,4,0)</f>
        <v>8</v>
      </c>
      <c r="J568" s="76" t="s">
        <v>167</v>
      </c>
      <c r="K568" s="76" t="s">
        <v>68</v>
      </c>
      <c r="L568" s="76" t="str">
        <f t="shared" si="17"/>
        <v>N</v>
      </c>
    </row>
    <row r="569" spans="1:12" x14ac:dyDescent="0.25">
      <c r="A569" s="76" t="str">
        <f t="shared" si="16"/>
        <v>W1158N</v>
      </c>
      <c r="B569" s="76" t="s">
        <v>132</v>
      </c>
      <c r="C569" s="76" t="str">
        <f>VLOOKUP(B569,Validación!G:I,3,0)</f>
        <v>W</v>
      </c>
      <c r="D569" s="122" t="s">
        <v>302</v>
      </c>
      <c r="E569" s="76">
        <f>VLOOKUP(Tabla3[[#This Row],[Actividad]],Validación!AA:AB,2,0)</f>
        <v>11</v>
      </c>
      <c r="F569" s="76" t="s">
        <v>193</v>
      </c>
      <c r="G569" s="76">
        <f>VLOOKUP(H569,Validación!W:Y,3,0)</f>
        <v>5</v>
      </c>
      <c r="H569" s="76" t="s">
        <v>336</v>
      </c>
      <c r="I569" s="76">
        <f>VLOOKUP(J569,Validación!K:N,4,0)</f>
        <v>8</v>
      </c>
      <c r="J569" s="76" t="s">
        <v>167</v>
      </c>
      <c r="K569" s="76" t="s">
        <v>68</v>
      </c>
      <c r="L569" s="76" t="str">
        <f t="shared" si="17"/>
        <v>N</v>
      </c>
    </row>
    <row r="570" spans="1:12" x14ac:dyDescent="0.25">
      <c r="A570" s="76" t="str">
        <f t="shared" si="16"/>
        <v>CC1158N</v>
      </c>
      <c r="B570" s="76" t="s">
        <v>55</v>
      </c>
      <c r="C570" s="76" t="str">
        <f>VLOOKUP(B570,Validación!G:I,3,0)</f>
        <v>CC</v>
      </c>
      <c r="D570" s="122" t="s">
        <v>303</v>
      </c>
      <c r="E570" s="76">
        <f>VLOOKUP(Tabla3[[#This Row],[Actividad]],Validación!AA:AB,2,0)</f>
        <v>11</v>
      </c>
      <c r="F570" s="76" t="s">
        <v>193</v>
      </c>
      <c r="G570" s="76">
        <f>VLOOKUP(H570,Validación!W:Y,3,0)</f>
        <v>5</v>
      </c>
      <c r="H570" s="76" t="s">
        <v>336</v>
      </c>
      <c r="I570" s="76">
        <f>VLOOKUP(J570,Validación!K:N,4,0)</f>
        <v>8</v>
      </c>
      <c r="J570" s="76" t="s">
        <v>167</v>
      </c>
      <c r="K570" s="76" t="s">
        <v>68</v>
      </c>
      <c r="L570" s="76" t="str">
        <f t="shared" si="17"/>
        <v>N</v>
      </c>
    </row>
    <row r="571" spans="1:12" x14ac:dyDescent="0.25">
      <c r="A571" s="76" t="str">
        <f t="shared" si="16"/>
        <v>U1158N</v>
      </c>
      <c r="B571" s="76" t="s">
        <v>425</v>
      </c>
      <c r="C571" s="76" t="str">
        <f>VLOOKUP(B571,Validación!G:I,3,0)</f>
        <v>U</v>
      </c>
      <c r="D571" s="122" t="s">
        <v>458</v>
      </c>
      <c r="E571" s="76">
        <f>VLOOKUP(Tabla3[[#This Row],[Actividad]],Validación!AA:AB,2,0)</f>
        <v>11</v>
      </c>
      <c r="F571" s="76" t="s">
        <v>193</v>
      </c>
      <c r="G571" s="76">
        <f>VLOOKUP(H571,Validación!W:Y,3,0)</f>
        <v>5</v>
      </c>
      <c r="H571" s="76" t="s">
        <v>336</v>
      </c>
      <c r="I571" s="76">
        <f>VLOOKUP(J571,Validación!K:N,4,0)</f>
        <v>8</v>
      </c>
      <c r="J571" s="76" t="s">
        <v>167</v>
      </c>
      <c r="K571" s="76" t="s">
        <v>68</v>
      </c>
      <c r="L571" s="76" t="str">
        <f t="shared" si="17"/>
        <v>N</v>
      </c>
    </row>
    <row r="572" spans="1:12" x14ac:dyDescent="0.25">
      <c r="A572" s="76" t="str">
        <f t="shared" si="16"/>
        <v>I1158N</v>
      </c>
      <c r="B572" s="76" t="s">
        <v>47</v>
      </c>
      <c r="C572" s="76" t="str">
        <f>VLOOKUP(B572,Validación!G:I,3,0)</f>
        <v>I</v>
      </c>
      <c r="D572" s="122" t="s">
        <v>459</v>
      </c>
      <c r="E572" s="76">
        <f>VLOOKUP(Tabla3[[#This Row],[Actividad]],Validación!AA:AB,2,0)</f>
        <v>11</v>
      </c>
      <c r="F572" s="76" t="s">
        <v>193</v>
      </c>
      <c r="G572" s="76">
        <f>VLOOKUP(H572,Validación!W:Y,3,0)</f>
        <v>5</v>
      </c>
      <c r="H572" s="76" t="s">
        <v>336</v>
      </c>
      <c r="I572" s="76">
        <f>VLOOKUP(J572,Validación!K:N,4,0)</f>
        <v>8</v>
      </c>
      <c r="J572" s="76" t="s">
        <v>167</v>
      </c>
      <c r="K572" s="76" t="s">
        <v>68</v>
      </c>
      <c r="L572" s="76" t="str">
        <f t="shared" si="17"/>
        <v>N</v>
      </c>
    </row>
    <row r="573" spans="1:12" x14ac:dyDescent="0.25">
      <c r="A573" s="76" t="str">
        <f t="shared" si="16"/>
        <v>Y1158N</v>
      </c>
      <c r="B573" s="76" t="s">
        <v>134</v>
      </c>
      <c r="C573" s="76" t="str">
        <f>VLOOKUP(B573,Validación!G:I,3,0)</f>
        <v>Y</v>
      </c>
      <c r="D573" s="122" t="s">
        <v>306</v>
      </c>
      <c r="E573" s="76">
        <f>VLOOKUP(Tabla3[[#This Row],[Actividad]],Validación!AA:AB,2,0)</f>
        <v>11</v>
      </c>
      <c r="F573" s="76" t="s">
        <v>193</v>
      </c>
      <c r="G573" s="76">
        <f>VLOOKUP(H573,Validación!W:Y,3,0)</f>
        <v>5</v>
      </c>
      <c r="H573" s="76" t="s">
        <v>336</v>
      </c>
      <c r="I573" s="76">
        <f>VLOOKUP(J573,Validación!K:N,4,0)</f>
        <v>8</v>
      </c>
      <c r="J573" s="76" t="s">
        <v>167</v>
      </c>
      <c r="K573" s="76" t="s">
        <v>68</v>
      </c>
      <c r="L573" s="76" t="str">
        <f t="shared" si="17"/>
        <v>N</v>
      </c>
    </row>
    <row r="574" spans="1:12" x14ac:dyDescent="0.25">
      <c r="A574" s="76" t="str">
        <f t="shared" si="16"/>
        <v>R1158N</v>
      </c>
      <c r="B574" s="76" t="s">
        <v>51</v>
      </c>
      <c r="C574" s="76" t="str">
        <f>VLOOKUP(B574,Validación!G:I,3,0)</f>
        <v>R</v>
      </c>
      <c r="D574" s="122">
        <v>109</v>
      </c>
      <c r="E574" s="76">
        <f>VLOOKUP(Tabla3[[#This Row],[Actividad]],Validación!AA:AB,2,0)</f>
        <v>11</v>
      </c>
      <c r="F574" s="76" t="s">
        <v>193</v>
      </c>
      <c r="G574" s="76">
        <f>VLOOKUP(H574,Validación!W:Y,3,0)</f>
        <v>5</v>
      </c>
      <c r="H574" s="76" t="s">
        <v>336</v>
      </c>
      <c r="I574" s="76">
        <f>VLOOKUP(J574,Validación!K:N,4,0)</f>
        <v>8</v>
      </c>
      <c r="J574" s="76" t="s">
        <v>167</v>
      </c>
      <c r="K574" s="76" t="s">
        <v>68</v>
      </c>
      <c r="L574" s="76" t="str">
        <f t="shared" si="17"/>
        <v>N</v>
      </c>
    </row>
    <row r="575" spans="1:12" x14ac:dyDescent="0.25">
      <c r="A575" s="76" t="str">
        <f t="shared" si="16"/>
        <v>HH1158N</v>
      </c>
      <c r="B575" s="76" t="s">
        <v>122</v>
      </c>
      <c r="C575" s="76" t="str">
        <f>VLOOKUP(B575,Validación!G:I,3,0)</f>
        <v>HH</v>
      </c>
      <c r="D575" s="122" t="s">
        <v>460</v>
      </c>
      <c r="E575" s="76">
        <f>VLOOKUP(Tabla3[[#This Row],[Actividad]],Validación!AA:AB,2,0)</f>
        <v>11</v>
      </c>
      <c r="F575" s="76" t="s">
        <v>193</v>
      </c>
      <c r="G575" s="76">
        <f>VLOOKUP(H575,Validación!W:Y,3,0)</f>
        <v>5</v>
      </c>
      <c r="H575" s="76" t="s">
        <v>336</v>
      </c>
      <c r="I575" s="76">
        <f>VLOOKUP(J575,Validación!K:N,4,0)</f>
        <v>8</v>
      </c>
      <c r="J575" s="76" t="s">
        <v>167</v>
      </c>
      <c r="K575" s="76" t="s">
        <v>68</v>
      </c>
      <c r="L575" s="76" t="str">
        <f t="shared" si="17"/>
        <v>N</v>
      </c>
    </row>
    <row r="576" spans="1:12" x14ac:dyDescent="0.25">
      <c r="A576" s="76" t="str">
        <f t="shared" si="16"/>
        <v>II1158N</v>
      </c>
      <c r="B576" s="173" t="s">
        <v>423</v>
      </c>
      <c r="C576" s="76" t="str">
        <f>VLOOKUP(B576,Validación!G:I,3,0)</f>
        <v>II</v>
      </c>
      <c r="D576" s="122" t="s">
        <v>309</v>
      </c>
      <c r="E576" s="76">
        <f>VLOOKUP(Tabla3[[#This Row],[Actividad]],Validación!AA:AB,2,0)</f>
        <v>11</v>
      </c>
      <c r="F576" s="76" t="s">
        <v>193</v>
      </c>
      <c r="G576" s="76">
        <f>VLOOKUP(H576,Validación!W:Y,3,0)</f>
        <v>5</v>
      </c>
      <c r="H576" s="76" t="s">
        <v>336</v>
      </c>
      <c r="I576" s="76">
        <f>VLOOKUP(J576,Validación!K:N,4,0)</f>
        <v>8</v>
      </c>
      <c r="J576" s="76" t="s">
        <v>167</v>
      </c>
      <c r="K576" s="76" t="s">
        <v>68</v>
      </c>
      <c r="L576" s="76" t="str">
        <f t="shared" si="17"/>
        <v>N</v>
      </c>
    </row>
    <row r="577" spans="1:12" x14ac:dyDescent="0.25">
      <c r="A577" s="76" t="str">
        <f t="shared" si="16"/>
        <v>L1158N</v>
      </c>
      <c r="B577" s="76" t="s">
        <v>48</v>
      </c>
      <c r="C577" s="76" t="str">
        <f>VLOOKUP(B577,Validación!G:I,3,0)</f>
        <v>L</v>
      </c>
      <c r="D577" s="122" t="s">
        <v>461</v>
      </c>
      <c r="E577" s="76">
        <f>VLOOKUP(Tabla3[[#This Row],[Actividad]],Validación!AA:AB,2,0)</f>
        <v>11</v>
      </c>
      <c r="F577" s="76" t="s">
        <v>193</v>
      </c>
      <c r="G577" s="76">
        <f>VLOOKUP(H577,Validación!W:Y,3,0)</f>
        <v>5</v>
      </c>
      <c r="H577" s="76" t="s">
        <v>336</v>
      </c>
      <c r="I577" s="76">
        <f>VLOOKUP(J577,Validación!K:N,4,0)</f>
        <v>8</v>
      </c>
      <c r="J577" s="76" t="s">
        <v>167</v>
      </c>
      <c r="K577" s="76" t="s">
        <v>68</v>
      </c>
      <c r="L577" s="76" t="str">
        <f t="shared" si="17"/>
        <v>N</v>
      </c>
    </row>
    <row r="578" spans="1:12" x14ac:dyDescent="0.25">
      <c r="A578" s="76" t="str">
        <f t="shared" ref="A578:A641" si="18">CONCATENATE(C578,E578,G578,I578,L578,)</f>
        <v>B1158N</v>
      </c>
      <c r="B578" s="76" t="s">
        <v>43</v>
      </c>
      <c r="C578" s="76" t="str">
        <f>VLOOKUP(B578,Validación!G:I,3,0)</f>
        <v>B</v>
      </c>
      <c r="D578" s="122" t="s">
        <v>462</v>
      </c>
      <c r="E578" s="76">
        <f>VLOOKUP(Tabla3[[#This Row],[Actividad]],Validación!AA:AB,2,0)</f>
        <v>11</v>
      </c>
      <c r="F578" s="76" t="s">
        <v>193</v>
      </c>
      <c r="G578" s="76">
        <f>VLOOKUP(H578,Validación!W:Y,3,0)</f>
        <v>5</v>
      </c>
      <c r="H578" s="76" t="s">
        <v>336</v>
      </c>
      <c r="I578" s="76">
        <f>VLOOKUP(J578,Validación!K:N,4,0)</f>
        <v>8</v>
      </c>
      <c r="J578" s="76" t="s">
        <v>167</v>
      </c>
      <c r="K578" s="76" t="s">
        <v>68</v>
      </c>
      <c r="L578" s="76" t="str">
        <f t="shared" ref="L578:L641" si="19">VLOOKUP(K578,O:P,2,0)</f>
        <v>N</v>
      </c>
    </row>
    <row r="579" spans="1:12" x14ac:dyDescent="0.25">
      <c r="A579" s="76" t="str">
        <f t="shared" si="18"/>
        <v>A1158N</v>
      </c>
      <c r="B579" s="76" t="s">
        <v>42</v>
      </c>
      <c r="C579" s="76" t="str">
        <f>VLOOKUP(B579,Validación!G:I,3,0)</f>
        <v>A</v>
      </c>
      <c r="D579" s="122" t="s">
        <v>463</v>
      </c>
      <c r="E579" s="76">
        <f>VLOOKUP(Tabla3[[#This Row],[Actividad]],Validación!AA:AB,2,0)</f>
        <v>11</v>
      </c>
      <c r="F579" s="76" t="s">
        <v>193</v>
      </c>
      <c r="G579" s="76">
        <f>VLOOKUP(H579,Validación!W:Y,3,0)</f>
        <v>5</v>
      </c>
      <c r="H579" s="76" t="s">
        <v>336</v>
      </c>
      <c r="I579" s="76">
        <f>VLOOKUP(J579,Validación!K:N,4,0)</f>
        <v>8</v>
      </c>
      <c r="J579" s="76" t="s">
        <v>167</v>
      </c>
      <c r="K579" s="76" t="s">
        <v>68</v>
      </c>
      <c r="L579" s="76" t="str">
        <f t="shared" si="19"/>
        <v>N</v>
      </c>
    </row>
    <row r="580" spans="1:12" x14ac:dyDescent="0.25">
      <c r="A580" s="76" t="str">
        <f t="shared" si="18"/>
        <v>X1163N</v>
      </c>
      <c r="B580" s="76" t="s">
        <v>133</v>
      </c>
      <c r="C580" s="76" t="str">
        <f>VLOOKUP(B580,Validación!G:I,3,0)</f>
        <v>X</v>
      </c>
      <c r="D580" s="122">
        <v>122201</v>
      </c>
      <c r="E580" s="76">
        <f>VLOOKUP(Tabla3[[#This Row],[Actividad]],Validación!AA:AB,2,0)</f>
        <v>11</v>
      </c>
      <c r="F580" s="76" t="s">
        <v>193</v>
      </c>
      <c r="G580" s="76">
        <f>VLOOKUP(H580,Validación!W:Y,3,0)</f>
        <v>6</v>
      </c>
      <c r="H580" s="76" t="s">
        <v>338</v>
      </c>
      <c r="I580" s="76">
        <f>VLOOKUP(J580,Validación!K:N,4,0)</f>
        <v>3</v>
      </c>
      <c r="J580" s="76" t="s">
        <v>162</v>
      </c>
      <c r="K580" s="76" t="s">
        <v>68</v>
      </c>
      <c r="L580" s="76" t="str">
        <f t="shared" si="19"/>
        <v>N</v>
      </c>
    </row>
    <row r="581" spans="1:12" x14ac:dyDescent="0.25">
      <c r="A581" s="76" t="str">
        <f t="shared" si="18"/>
        <v>C1163N</v>
      </c>
      <c r="B581" s="76" t="s">
        <v>44</v>
      </c>
      <c r="C581" s="76" t="str">
        <f>VLOOKUP(B581,Validación!G:I,3,0)</f>
        <v>C</v>
      </c>
      <c r="D581" s="122" t="s">
        <v>289</v>
      </c>
      <c r="E581" s="76">
        <f>VLOOKUP(Tabla3[[#This Row],[Actividad]],Validación!AA:AB,2,0)</f>
        <v>11</v>
      </c>
      <c r="F581" s="76" t="s">
        <v>193</v>
      </c>
      <c r="G581" s="76">
        <f>VLOOKUP(H581,Validación!W:Y,3,0)</f>
        <v>6</v>
      </c>
      <c r="H581" s="76" t="s">
        <v>338</v>
      </c>
      <c r="I581" s="76">
        <f>VLOOKUP(J581,Validación!K:N,4,0)</f>
        <v>3</v>
      </c>
      <c r="J581" s="76" t="s">
        <v>162</v>
      </c>
      <c r="K581" s="76" t="s">
        <v>68</v>
      </c>
      <c r="L581" s="76" t="str">
        <f t="shared" si="19"/>
        <v>N</v>
      </c>
    </row>
    <row r="582" spans="1:12" x14ac:dyDescent="0.25">
      <c r="A582" s="76" t="str">
        <f t="shared" si="18"/>
        <v>T1163N</v>
      </c>
      <c r="B582" s="76" t="s">
        <v>52</v>
      </c>
      <c r="C582" s="76" t="str">
        <f>VLOOKUP(B582,Validación!G:I,3,0)</f>
        <v>T</v>
      </c>
      <c r="D582" s="122">
        <v>122202</v>
      </c>
      <c r="E582" s="76">
        <f>VLOOKUP(Tabla3[[#This Row],[Actividad]],Validación!AA:AB,2,0)</f>
        <v>11</v>
      </c>
      <c r="F582" s="76" t="s">
        <v>193</v>
      </c>
      <c r="G582" s="76">
        <f>VLOOKUP(H582,Validación!W:Y,3,0)</f>
        <v>6</v>
      </c>
      <c r="H582" s="76" t="s">
        <v>338</v>
      </c>
      <c r="I582" s="76">
        <f>VLOOKUP(J582,Validación!K:N,4,0)</f>
        <v>3</v>
      </c>
      <c r="J582" s="76" t="s">
        <v>162</v>
      </c>
      <c r="K582" s="76" t="s">
        <v>68</v>
      </c>
      <c r="L582" s="76" t="str">
        <f t="shared" si="19"/>
        <v>N</v>
      </c>
    </row>
    <row r="583" spans="1:12" x14ac:dyDescent="0.25">
      <c r="A583" s="76" t="str">
        <f t="shared" si="18"/>
        <v>EE1163N</v>
      </c>
      <c r="B583" s="76" t="s">
        <v>33</v>
      </c>
      <c r="C583" s="76" t="str">
        <f>VLOOKUP(B583,Validación!G:I,3,0)</f>
        <v>EE</v>
      </c>
      <c r="D583" s="122" t="s">
        <v>290</v>
      </c>
      <c r="E583" s="76">
        <f>VLOOKUP(Tabla3[[#This Row],[Actividad]],Validación!AA:AB,2,0)</f>
        <v>11</v>
      </c>
      <c r="F583" s="76" t="s">
        <v>193</v>
      </c>
      <c r="G583" s="76">
        <f>VLOOKUP(H583,Validación!W:Y,3,0)</f>
        <v>6</v>
      </c>
      <c r="H583" s="76" t="s">
        <v>338</v>
      </c>
      <c r="I583" s="76">
        <f>VLOOKUP(J583,Validación!K:N,4,0)</f>
        <v>3</v>
      </c>
      <c r="J583" s="76" t="s">
        <v>162</v>
      </c>
      <c r="K583" s="76" t="s">
        <v>68</v>
      </c>
      <c r="L583" s="76" t="str">
        <f t="shared" si="19"/>
        <v>N</v>
      </c>
    </row>
    <row r="584" spans="1:12" x14ac:dyDescent="0.25">
      <c r="A584" s="76" t="str">
        <f t="shared" si="18"/>
        <v>E1163N</v>
      </c>
      <c r="B584" s="76" t="s">
        <v>45</v>
      </c>
      <c r="C584" s="76" t="str">
        <f>VLOOKUP(B584,Validación!G:I,3,0)</f>
        <v>E</v>
      </c>
      <c r="D584" s="122" t="s">
        <v>180</v>
      </c>
      <c r="E584" s="76">
        <f>VLOOKUP(Tabla3[[#This Row],[Actividad]],Validación!AA:AB,2,0)</f>
        <v>11</v>
      </c>
      <c r="F584" s="76" t="s">
        <v>193</v>
      </c>
      <c r="G584" s="76">
        <f>VLOOKUP(H584,Validación!W:Y,3,0)</f>
        <v>6</v>
      </c>
      <c r="H584" s="76" t="s">
        <v>338</v>
      </c>
      <c r="I584" s="76">
        <f>VLOOKUP(J584,Validación!K:N,4,0)</f>
        <v>3</v>
      </c>
      <c r="J584" s="76" t="s">
        <v>162</v>
      </c>
      <c r="K584" s="76" t="s">
        <v>68</v>
      </c>
      <c r="L584" s="76" t="str">
        <f t="shared" si="19"/>
        <v>N</v>
      </c>
    </row>
    <row r="585" spans="1:12" x14ac:dyDescent="0.25">
      <c r="A585" s="76" t="str">
        <f t="shared" si="18"/>
        <v>J1163N</v>
      </c>
      <c r="B585" s="76" t="s">
        <v>30</v>
      </c>
      <c r="C585" s="76" t="str">
        <f>VLOOKUP(B585,Validación!G:I,3,0)</f>
        <v>J</v>
      </c>
      <c r="D585" s="122" t="s">
        <v>292</v>
      </c>
      <c r="E585" s="76">
        <f>VLOOKUP(Tabla3[[#This Row],[Actividad]],Validación!AA:AB,2,0)</f>
        <v>11</v>
      </c>
      <c r="F585" s="76" t="s">
        <v>193</v>
      </c>
      <c r="G585" s="76">
        <f>VLOOKUP(H585,Validación!W:Y,3,0)</f>
        <v>6</v>
      </c>
      <c r="H585" s="76" t="s">
        <v>338</v>
      </c>
      <c r="I585" s="76">
        <f>VLOOKUP(J585,Validación!K:N,4,0)</f>
        <v>3</v>
      </c>
      <c r="J585" s="76" t="s">
        <v>162</v>
      </c>
      <c r="K585" s="76" t="s">
        <v>68</v>
      </c>
      <c r="L585" s="76" t="str">
        <f t="shared" si="19"/>
        <v>N</v>
      </c>
    </row>
    <row r="586" spans="1:12" x14ac:dyDescent="0.25">
      <c r="A586" s="76" t="str">
        <f t="shared" si="18"/>
        <v>H1163N</v>
      </c>
      <c r="B586" s="76" t="s">
        <v>46</v>
      </c>
      <c r="C586" s="76" t="str">
        <f>VLOOKUP(B586,Validación!G:I,3,0)</f>
        <v>H</v>
      </c>
      <c r="D586" s="122" t="s">
        <v>115</v>
      </c>
      <c r="E586" s="76">
        <f>VLOOKUP(Tabla3[[#This Row],[Actividad]],Validación!AA:AB,2,0)</f>
        <v>11</v>
      </c>
      <c r="F586" s="76" t="s">
        <v>193</v>
      </c>
      <c r="G586" s="76">
        <f>VLOOKUP(H586,Validación!W:Y,3,0)</f>
        <v>6</v>
      </c>
      <c r="H586" s="76" t="s">
        <v>338</v>
      </c>
      <c r="I586" s="76">
        <f>VLOOKUP(J586,Validación!K:N,4,0)</f>
        <v>3</v>
      </c>
      <c r="J586" s="76" t="s">
        <v>162</v>
      </c>
      <c r="K586" s="76" t="s">
        <v>68</v>
      </c>
      <c r="L586" s="76" t="str">
        <f t="shared" si="19"/>
        <v>N</v>
      </c>
    </row>
    <row r="587" spans="1:12" x14ac:dyDescent="0.25">
      <c r="A587" s="76" t="str">
        <f t="shared" si="18"/>
        <v>Q1163N</v>
      </c>
      <c r="B587" s="76" t="s">
        <v>130</v>
      </c>
      <c r="C587" s="76" t="str">
        <f>VLOOKUP(B587,Validación!G:I,3,0)</f>
        <v>Q</v>
      </c>
      <c r="D587" s="122" t="s">
        <v>293</v>
      </c>
      <c r="E587" s="76">
        <f>VLOOKUP(Tabla3[[#This Row],[Actividad]],Validación!AA:AB,2,0)</f>
        <v>11</v>
      </c>
      <c r="F587" s="76" t="s">
        <v>193</v>
      </c>
      <c r="G587" s="76">
        <f>VLOOKUP(H587,Validación!W:Y,3,0)</f>
        <v>6</v>
      </c>
      <c r="H587" s="76" t="s">
        <v>338</v>
      </c>
      <c r="I587" s="76">
        <f>VLOOKUP(J587,Validación!K:N,4,0)</f>
        <v>3</v>
      </c>
      <c r="J587" s="76" t="s">
        <v>162</v>
      </c>
      <c r="K587" s="76" t="s">
        <v>68</v>
      </c>
      <c r="L587" s="76" t="str">
        <f t="shared" si="19"/>
        <v>N</v>
      </c>
    </row>
    <row r="588" spans="1:12" x14ac:dyDescent="0.25">
      <c r="A588" s="76" t="str">
        <f t="shared" si="18"/>
        <v>P1163N</v>
      </c>
      <c r="B588" s="76" t="s">
        <v>50</v>
      </c>
      <c r="C588" s="76" t="str">
        <f>VLOOKUP(B588,Validación!G:I,3,0)</f>
        <v>P</v>
      </c>
      <c r="D588" s="122" t="s">
        <v>295</v>
      </c>
      <c r="E588" s="76">
        <f>VLOOKUP(Tabla3[[#This Row],[Actividad]],Validación!AA:AB,2,0)</f>
        <v>11</v>
      </c>
      <c r="F588" s="76" t="s">
        <v>193</v>
      </c>
      <c r="G588" s="76">
        <f>VLOOKUP(H588,Validación!W:Y,3,0)</f>
        <v>6</v>
      </c>
      <c r="H588" s="76" t="s">
        <v>338</v>
      </c>
      <c r="I588" s="76">
        <f>VLOOKUP(J588,Validación!K:N,4,0)</f>
        <v>3</v>
      </c>
      <c r="J588" s="76" t="s">
        <v>162</v>
      </c>
      <c r="K588" s="76" t="s">
        <v>68</v>
      </c>
      <c r="L588" s="76" t="str">
        <f t="shared" si="19"/>
        <v>N</v>
      </c>
    </row>
    <row r="589" spans="1:12" x14ac:dyDescent="0.25">
      <c r="A589" s="76" t="str">
        <f t="shared" si="18"/>
        <v>K1163N</v>
      </c>
      <c r="B589" s="76" t="s">
        <v>31</v>
      </c>
      <c r="C589" s="76" t="str">
        <f>VLOOKUP(B589,Validación!G:I,3,0)</f>
        <v>K</v>
      </c>
      <c r="D589" s="122" t="s">
        <v>297</v>
      </c>
      <c r="E589" s="76">
        <f>VLOOKUP(Tabla3[[#This Row],[Actividad]],Validación!AA:AB,2,0)</f>
        <v>11</v>
      </c>
      <c r="F589" s="76" t="s">
        <v>193</v>
      </c>
      <c r="G589" s="76">
        <f>VLOOKUP(H589,Validación!W:Y,3,0)</f>
        <v>6</v>
      </c>
      <c r="H589" s="76" t="s">
        <v>338</v>
      </c>
      <c r="I589" s="76">
        <f>VLOOKUP(J589,Validación!K:N,4,0)</f>
        <v>3</v>
      </c>
      <c r="J589" s="76" t="s">
        <v>162</v>
      </c>
      <c r="K589" s="76" t="s">
        <v>68</v>
      </c>
      <c r="L589" s="76" t="str">
        <f t="shared" si="19"/>
        <v>N</v>
      </c>
    </row>
    <row r="590" spans="1:12" x14ac:dyDescent="0.25">
      <c r="A590" s="76" t="str">
        <f t="shared" si="18"/>
        <v>N1163N</v>
      </c>
      <c r="B590" s="76" t="s">
        <v>49</v>
      </c>
      <c r="C590" s="76" t="str">
        <f>VLOOKUP(B590,Validación!G:I,3,0)</f>
        <v>N</v>
      </c>
      <c r="D590" s="122" t="s">
        <v>298</v>
      </c>
      <c r="E590" s="76">
        <f>VLOOKUP(Tabla3[[#This Row],[Actividad]],Validación!AA:AB,2,0)</f>
        <v>11</v>
      </c>
      <c r="F590" s="76" t="s">
        <v>193</v>
      </c>
      <c r="G590" s="76">
        <f>VLOOKUP(H590,Validación!W:Y,3,0)</f>
        <v>6</v>
      </c>
      <c r="H590" s="76" t="s">
        <v>338</v>
      </c>
      <c r="I590" s="76">
        <f>VLOOKUP(J590,Validación!K:N,4,0)</f>
        <v>3</v>
      </c>
      <c r="J590" s="76" t="s">
        <v>162</v>
      </c>
      <c r="K590" s="76" t="s">
        <v>68</v>
      </c>
      <c r="L590" s="76" t="str">
        <f t="shared" si="19"/>
        <v>N</v>
      </c>
    </row>
    <row r="591" spans="1:12" x14ac:dyDescent="0.25">
      <c r="A591" s="76" t="str">
        <f t="shared" si="18"/>
        <v>AA1163N</v>
      </c>
      <c r="B591" s="76" t="s">
        <v>54</v>
      </c>
      <c r="C591" s="76" t="str">
        <f>VLOOKUP(B591,Validación!G:I,3,0)</f>
        <v>AA</v>
      </c>
      <c r="D591" s="122" t="s">
        <v>118</v>
      </c>
      <c r="E591" s="76">
        <f>VLOOKUP(Tabla3[[#This Row],[Actividad]],Validación!AA:AB,2,0)</f>
        <v>11</v>
      </c>
      <c r="F591" s="76" t="s">
        <v>193</v>
      </c>
      <c r="G591" s="76">
        <f>VLOOKUP(H591,Validación!W:Y,3,0)</f>
        <v>6</v>
      </c>
      <c r="H591" s="76" t="s">
        <v>338</v>
      </c>
      <c r="I591" s="76">
        <f>VLOOKUP(J591,Validación!K:N,4,0)</f>
        <v>3</v>
      </c>
      <c r="J591" s="76" t="s">
        <v>162</v>
      </c>
      <c r="K591" s="76" t="s">
        <v>68</v>
      </c>
      <c r="L591" s="76" t="str">
        <f t="shared" si="19"/>
        <v>N</v>
      </c>
    </row>
    <row r="592" spans="1:12" x14ac:dyDescent="0.25">
      <c r="A592" s="76" t="str">
        <f t="shared" si="18"/>
        <v>G1163N</v>
      </c>
      <c r="B592" s="76" t="s">
        <v>427</v>
      </c>
      <c r="C592" s="76" t="str">
        <f>VLOOKUP(B592,Validación!G:I,3,0)</f>
        <v>G</v>
      </c>
      <c r="D592" s="122" t="s">
        <v>299</v>
      </c>
      <c r="E592" s="76">
        <f>VLOOKUP(Tabla3[[#This Row],[Actividad]],Validación!AA:AB,2,0)</f>
        <v>11</v>
      </c>
      <c r="F592" s="76" t="s">
        <v>193</v>
      </c>
      <c r="G592" s="76">
        <f>VLOOKUP(H592,Validación!W:Y,3,0)</f>
        <v>6</v>
      </c>
      <c r="H592" s="76" t="s">
        <v>338</v>
      </c>
      <c r="I592" s="76">
        <f>VLOOKUP(J592,Validación!K:N,4,0)</f>
        <v>3</v>
      </c>
      <c r="J592" s="76" t="s">
        <v>162</v>
      </c>
      <c r="K592" s="76" t="s">
        <v>68</v>
      </c>
      <c r="L592" s="76" t="str">
        <f t="shared" si="19"/>
        <v>N</v>
      </c>
    </row>
    <row r="593" spans="1:12" x14ac:dyDescent="0.25">
      <c r="A593" s="76" t="str">
        <f t="shared" si="18"/>
        <v>D1163N</v>
      </c>
      <c r="B593" s="76" t="s">
        <v>203</v>
      </c>
      <c r="C593" s="76" t="str">
        <f>VLOOKUP(B593,Validación!G:I,3,0)</f>
        <v>D</v>
      </c>
      <c r="D593" s="122">
        <v>122327</v>
      </c>
      <c r="E593" s="76">
        <f>VLOOKUP(Tabla3[[#This Row],[Actividad]],Validación!AA:AB,2,0)</f>
        <v>11</v>
      </c>
      <c r="F593" s="76" t="s">
        <v>193</v>
      </c>
      <c r="G593" s="76">
        <f>VLOOKUP(H593,Validación!W:Y,3,0)</f>
        <v>6</v>
      </c>
      <c r="H593" s="76" t="s">
        <v>338</v>
      </c>
      <c r="I593" s="76">
        <f>VLOOKUP(J593,Validación!K:N,4,0)</f>
        <v>3</v>
      </c>
      <c r="J593" s="76" t="s">
        <v>162</v>
      </c>
      <c r="K593" s="76" t="s">
        <v>68</v>
      </c>
      <c r="L593" s="76" t="str">
        <f t="shared" si="19"/>
        <v>N</v>
      </c>
    </row>
    <row r="594" spans="1:12" x14ac:dyDescent="0.25">
      <c r="A594" s="76" t="str">
        <f t="shared" si="18"/>
        <v>F1163N</v>
      </c>
      <c r="B594" s="76" t="s">
        <v>426</v>
      </c>
      <c r="C594" s="76" t="str">
        <f>VLOOKUP(B594,Validación!G:I,3,0)</f>
        <v>F</v>
      </c>
      <c r="D594" s="122" t="s">
        <v>456</v>
      </c>
      <c r="E594" s="76">
        <f>VLOOKUP(Tabla3[[#This Row],[Actividad]],Validación!AA:AB,2,0)</f>
        <v>11</v>
      </c>
      <c r="F594" s="76" t="s">
        <v>193</v>
      </c>
      <c r="G594" s="76">
        <f>VLOOKUP(H594,Validación!W:Y,3,0)</f>
        <v>6</v>
      </c>
      <c r="H594" s="76" t="s">
        <v>338</v>
      </c>
      <c r="I594" s="76">
        <f>VLOOKUP(J594,Validación!K:N,4,0)</f>
        <v>3</v>
      </c>
      <c r="J594" s="76" t="s">
        <v>162</v>
      </c>
      <c r="K594" s="76" t="s">
        <v>68</v>
      </c>
      <c r="L594" s="76" t="str">
        <f t="shared" si="19"/>
        <v>N</v>
      </c>
    </row>
    <row r="595" spans="1:12" x14ac:dyDescent="0.25">
      <c r="A595" s="76" t="str">
        <f t="shared" si="18"/>
        <v>FF1163N</v>
      </c>
      <c r="B595" s="76" t="s">
        <v>41</v>
      </c>
      <c r="C595" s="76" t="str">
        <f>VLOOKUP(B595,Validación!G:I,3,0)</f>
        <v>FF</v>
      </c>
      <c r="D595" s="122" t="s">
        <v>301</v>
      </c>
      <c r="E595" s="76">
        <f>VLOOKUP(Tabla3[[#This Row],[Actividad]],Validación!AA:AB,2,0)</f>
        <v>11</v>
      </c>
      <c r="F595" s="76" t="s">
        <v>193</v>
      </c>
      <c r="G595" s="76">
        <f>VLOOKUP(H595,Validación!W:Y,3,0)</f>
        <v>6</v>
      </c>
      <c r="H595" s="76" t="s">
        <v>338</v>
      </c>
      <c r="I595" s="76">
        <f>VLOOKUP(J595,Validación!K:N,4,0)</f>
        <v>3</v>
      </c>
      <c r="J595" s="76" t="s">
        <v>162</v>
      </c>
      <c r="K595" s="76" t="s">
        <v>68</v>
      </c>
      <c r="L595" s="76" t="str">
        <f t="shared" si="19"/>
        <v>N</v>
      </c>
    </row>
    <row r="596" spans="1:12" x14ac:dyDescent="0.25">
      <c r="A596" s="76" t="str">
        <f t="shared" si="18"/>
        <v>BB1163N</v>
      </c>
      <c r="B596" s="76" t="s">
        <v>32</v>
      </c>
      <c r="C596" s="76" t="str">
        <f>VLOOKUP(B596,Validación!G:I,3,0)</f>
        <v>BB</v>
      </c>
      <c r="D596" s="122" t="s">
        <v>457</v>
      </c>
      <c r="E596" s="76">
        <f>VLOOKUP(Tabla3[[#This Row],[Actividad]],Validación!AA:AB,2,0)</f>
        <v>11</v>
      </c>
      <c r="F596" s="76" t="s">
        <v>193</v>
      </c>
      <c r="G596" s="76">
        <f>VLOOKUP(H596,Validación!W:Y,3,0)</f>
        <v>6</v>
      </c>
      <c r="H596" s="76" t="s">
        <v>338</v>
      </c>
      <c r="I596" s="76">
        <f>VLOOKUP(J596,Validación!K:N,4,0)</f>
        <v>3</v>
      </c>
      <c r="J596" s="76" t="s">
        <v>162</v>
      </c>
      <c r="K596" s="76" t="s">
        <v>68</v>
      </c>
      <c r="L596" s="76" t="str">
        <f t="shared" si="19"/>
        <v>N</v>
      </c>
    </row>
    <row r="597" spans="1:12" x14ac:dyDescent="0.25">
      <c r="A597" s="76" t="str">
        <f t="shared" si="18"/>
        <v>W1163N</v>
      </c>
      <c r="B597" s="76" t="s">
        <v>132</v>
      </c>
      <c r="C597" s="76" t="str">
        <f>VLOOKUP(B597,Validación!G:I,3,0)</f>
        <v>W</v>
      </c>
      <c r="D597" s="122" t="s">
        <v>302</v>
      </c>
      <c r="E597" s="76">
        <f>VLOOKUP(Tabla3[[#This Row],[Actividad]],Validación!AA:AB,2,0)</f>
        <v>11</v>
      </c>
      <c r="F597" s="76" t="s">
        <v>193</v>
      </c>
      <c r="G597" s="76">
        <f>VLOOKUP(H597,Validación!W:Y,3,0)</f>
        <v>6</v>
      </c>
      <c r="H597" s="76" t="s">
        <v>338</v>
      </c>
      <c r="I597" s="76">
        <f>VLOOKUP(J597,Validación!K:N,4,0)</f>
        <v>3</v>
      </c>
      <c r="J597" s="76" t="s">
        <v>162</v>
      </c>
      <c r="K597" s="76" t="s">
        <v>68</v>
      </c>
      <c r="L597" s="76" t="str">
        <f t="shared" si="19"/>
        <v>N</v>
      </c>
    </row>
    <row r="598" spans="1:12" x14ac:dyDescent="0.25">
      <c r="A598" s="76" t="str">
        <f t="shared" si="18"/>
        <v>CC1163N</v>
      </c>
      <c r="B598" s="76" t="s">
        <v>55</v>
      </c>
      <c r="C598" s="76" t="str">
        <f>VLOOKUP(B598,Validación!G:I,3,0)</f>
        <v>CC</v>
      </c>
      <c r="D598" s="122" t="s">
        <v>303</v>
      </c>
      <c r="E598" s="76">
        <f>VLOOKUP(Tabla3[[#This Row],[Actividad]],Validación!AA:AB,2,0)</f>
        <v>11</v>
      </c>
      <c r="F598" s="76" t="s">
        <v>193</v>
      </c>
      <c r="G598" s="76">
        <f>VLOOKUP(H598,Validación!W:Y,3,0)</f>
        <v>6</v>
      </c>
      <c r="H598" s="76" t="s">
        <v>338</v>
      </c>
      <c r="I598" s="76">
        <f>VLOOKUP(J598,Validación!K:N,4,0)</f>
        <v>3</v>
      </c>
      <c r="J598" s="76" t="s">
        <v>162</v>
      </c>
      <c r="K598" s="76" t="s">
        <v>68</v>
      </c>
      <c r="L598" s="76" t="str">
        <f t="shared" si="19"/>
        <v>N</v>
      </c>
    </row>
    <row r="599" spans="1:12" x14ac:dyDescent="0.25">
      <c r="A599" s="76" t="str">
        <f t="shared" si="18"/>
        <v>U1163N</v>
      </c>
      <c r="B599" s="76" t="s">
        <v>425</v>
      </c>
      <c r="C599" s="76" t="str">
        <f>VLOOKUP(B599,Validación!G:I,3,0)</f>
        <v>U</v>
      </c>
      <c r="D599" s="122" t="s">
        <v>458</v>
      </c>
      <c r="E599" s="76">
        <f>VLOOKUP(Tabla3[[#This Row],[Actividad]],Validación!AA:AB,2,0)</f>
        <v>11</v>
      </c>
      <c r="F599" s="76" t="s">
        <v>193</v>
      </c>
      <c r="G599" s="76">
        <f>VLOOKUP(H599,Validación!W:Y,3,0)</f>
        <v>6</v>
      </c>
      <c r="H599" s="76" t="s">
        <v>338</v>
      </c>
      <c r="I599" s="76">
        <f>VLOOKUP(J599,Validación!K:N,4,0)</f>
        <v>3</v>
      </c>
      <c r="J599" s="76" t="s">
        <v>162</v>
      </c>
      <c r="K599" s="76" t="s">
        <v>68</v>
      </c>
      <c r="L599" s="76" t="str">
        <f t="shared" si="19"/>
        <v>N</v>
      </c>
    </row>
    <row r="600" spans="1:12" x14ac:dyDescent="0.25">
      <c r="A600" s="76" t="str">
        <f t="shared" si="18"/>
        <v>I1163N</v>
      </c>
      <c r="B600" s="76" t="s">
        <v>47</v>
      </c>
      <c r="C600" s="76" t="str">
        <f>VLOOKUP(B600,Validación!G:I,3,0)</f>
        <v>I</v>
      </c>
      <c r="D600" s="122" t="s">
        <v>459</v>
      </c>
      <c r="E600" s="76">
        <f>VLOOKUP(Tabla3[[#This Row],[Actividad]],Validación!AA:AB,2,0)</f>
        <v>11</v>
      </c>
      <c r="F600" s="76" t="s">
        <v>193</v>
      </c>
      <c r="G600" s="76">
        <f>VLOOKUP(H600,Validación!W:Y,3,0)</f>
        <v>6</v>
      </c>
      <c r="H600" s="76" t="s">
        <v>338</v>
      </c>
      <c r="I600" s="76">
        <f>VLOOKUP(J600,Validación!K:N,4,0)</f>
        <v>3</v>
      </c>
      <c r="J600" s="76" t="s">
        <v>162</v>
      </c>
      <c r="K600" s="76" t="s">
        <v>68</v>
      </c>
      <c r="L600" s="76" t="str">
        <f t="shared" si="19"/>
        <v>N</v>
      </c>
    </row>
    <row r="601" spans="1:12" x14ac:dyDescent="0.25">
      <c r="A601" s="76" t="str">
        <f t="shared" si="18"/>
        <v>Y1163N</v>
      </c>
      <c r="B601" s="76" t="s">
        <v>134</v>
      </c>
      <c r="C601" s="76" t="str">
        <f>VLOOKUP(B601,Validación!G:I,3,0)</f>
        <v>Y</v>
      </c>
      <c r="D601" s="122" t="s">
        <v>306</v>
      </c>
      <c r="E601" s="76">
        <f>VLOOKUP(Tabla3[[#This Row],[Actividad]],Validación!AA:AB,2,0)</f>
        <v>11</v>
      </c>
      <c r="F601" s="76" t="s">
        <v>193</v>
      </c>
      <c r="G601" s="76">
        <f>VLOOKUP(H601,Validación!W:Y,3,0)</f>
        <v>6</v>
      </c>
      <c r="H601" s="76" t="s">
        <v>338</v>
      </c>
      <c r="I601" s="76">
        <f>VLOOKUP(J601,Validación!K:N,4,0)</f>
        <v>3</v>
      </c>
      <c r="J601" s="76" t="s">
        <v>162</v>
      </c>
      <c r="K601" s="76" t="s">
        <v>68</v>
      </c>
      <c r="L601" s="76" t="str">
        <f t="shared" si="19"/>
        <v>N</v>
      </c>
    </row>
    <row r="602" spans="1:12" x14ac:dyDescent="0.25">
      <c r="A602" s="76" t="str">
        <f t="shared" si="18"/>
        <v>R1163N</v>
      </c>
      <c r="B602" s="76" t="s">
        <v>51</v>
      </c>
      <c r="C602" s="76" t="str">
        <f>VLOOKUP(B602,Validación!G:I,3,0)</f>
        <v>R</v>
      </c>
      <c r="D602" s="122">
        <v>109</v>
      </c>
      <c r="E602" s="76">
        <f>VLOOKUP(Tabla3[[#This Row],[Actividad]],Validación!AA:AB,2,0)</f>
        <v>11</v>
      </c>
      <c r="F602" s="76" t="s">
        <v>193</v>
      </c>
      <c r="G602" s="76">
        <f>VLOOKUP(H602,Validación!W:Y,3,0)</f>
        <v>6</v>
      </c>
      <c r="H602" s="76" t="s">
        <v>338</v>
      </c>
      <c r="I602" s="76">
        <f>VLOOKUP(J602,Validación!K:N,4,0)</f>
        <v>3</v>
      </c>
      <c r="J602" s="76" t="s">
        <v>162</v>
      </c>
      <c r="K602" s="76" t="s">
        <v>68</v>
      </c>
      <c r="L602" s="76" t="str">
        <f t="shared" si="19"/>
        <v>N</v>
      </c>
    </row>
    <row r="603" spans="1:12" x14ac:dyDescent="0.25">
      <c r="A603" s="76" t="str">
        <f t="shared" si="18"/>
        <v>HH1163N</v>
      </c>
      <c r="B603" s="76" t="s">
        <v>122</v>
      </c>
      <c r="C603" s="76" t="str">
        <f>VLOOKUP(B603,Validación!G:I,3,0)</f>
        <v>HH</v>
      </c>
      <c r="D603" s="122" t="s">
        <v>460</v>
      </c>
      <c r="E603" s="76">
        <f>VLOOKUP(Tabla3[[#This Row],[Actividad]],Validación!AA:AB,2,0)</f>
        <v>11</v>
      </c>
      <c r="F603" s="76" t="s">
        <v>193</v>
      </c>
      <c r="G603" s="76">
        <f>VLOOKUP(H603,Validación!W:Y,3,0)</f>
        <v>6</v>
      </c>
      <c r="H603" s="76" t="s">
        <v>338</v>
      </c>
      <c r="I603" s="76">
        <f>VLOOKUP(J603,Validación!K:N,4,0)</f>
        <v>3</v>
      </c>
      <c r="J603" s="76" t="s">
        <v>162</v>
      </c>
      <c r="K603" s="76" t="s">
        <v>68</v>
      </c>
      <c r="L603" s="76" t="str">
        <f t="shared" si="19"/>
        <v>N</v>
      </c>
    </row>
    <row r="604" spans="1:12" x14ac:dyDescent="0.25">
      <c r="A604" s="76" t="str">
        <f t="shared" si="18"/>
        <v>II1163N</v>
      </c>
      <c r="B604" s="173" t="s">
        <v>423</v>
      </c>
      <c r="C604" s="76" t="str">
        <f>VLOOKUP(B604,Validación!G:I,3,0)</f>
        <v>II</v>
      </c>
      <c r="D604" s="122" t="s">
        <v>309</v>
      </c>
      <c r="E604" s="76">
        <f>VLOOKUP(Tabla3[[#This Row],[Actividad]],Validación!AA:AB,2,0)</f>
        <v>11</v>
      </c>
      <c r="F604" s="76" t="s">
        <v>193</v>
      </c>
      <c r="G604" s="76">
        <f>VLOOKUP(H604,Validación!W:Y,3,0)</f>
        <v>6</v>
      </c>
      <c r="H604" s="76" t="s">
        <v>338</v>
      </c>
      <c r="I604" s="76">
        <f>VLOOKUP(J604,Validación!K:N,4,0)</f>
        <v>3</v>
      </c>
      <c r="J604" s="76" t="s">
        <v>162</v>
      </c>
      <c r="K604" s="76" t="s">
        <v>68</v>
      </c>
      <c r="L604" s="76" t="str">
        <f t="shared" si="19"/>
        <v>N</v>
      </c>
    </row>
    <row r="605" spans="1:12" x14ac:dyDescent="0.25">
      <c r="A605" s="76" t="str">
        <f t="shared" si="18"/>
        <v>L1163N</v>
      </c>
      <c r="B605" s="76" t="s">
        <v>48</v>
      </c>
      <c r="C605" s="76" t="str">
        <f>VLOOKUP(B605,Validación!G:I,3,0)</f>
        <v>L</v>
      </c>
      <c r="D605" s="122" t="s">
        <v>461</v>
      </c>
      <c r="E605" s="76">
        <f>VLOOKUP(Tabla3[[#This Row],[Actividad]],Validación!AA:AB,2,0)</f>
        <v>11</v>
      </c>
      <c r="F605" s="76" t="s">
        <v>193</v>
      </c>
      <c r="G605" s="76">
        <f>VLOOKUP(H605,Validación!W:Y,3,0)</f>
        <v>6</v>
      </c>
      <c r="H605" s="76" t="s">
        <v>338</v>
      </c>
      <c r="I605" s="76">
        <f>VLOOKUP(J605,Validación!K:N,4,0)</f>
        <v>3</v>
      </c>
      <c r="J605" s="76" t="s">
        <v>162</v>
      </c>
      <c r="K605" s="76" t="s">
        <v>68</v>
      </c>
      <c r="L605" s="76" t="str">
        <f t="shared" si="19"/>
        <v>N</v>
      </c>
    </row>
    <row r="606" spans="1:12" x14ac:dyDescent="0.25">
      <c r="A606" s="76" t="str">
        <f t="shared" si="18"/>
        <v>B1163N</v>
      </c>
      <c r="B606" s="76" t="s">
        <v>43</v>
      </c>
      <c r="C606" s="76" t="str">
        <f>VLOOKUP(B606,Validación!G:I,3,0)</f>
        <v>B</v>
      </c>
      <c r="D606" s="122" t="s">
        <v>462</v>
      </c>
      <c r="E606" s="76">
        <f>VLOOKUP(Tabla3[[#This Row],[Actividad]],Validación!AA:AB,2,0)</f>
        <v>11</v>
      </c>
      <c r="F606" s="76" t="s">
        <v>193</v>
      </c>
      <c r="G606" s="76">
        <f>VLOOKUP(H606,Validación!W:Y,3,0)</f>
        <v>6</v>
      </c>
      <c r="H606" s="76" t="s">
        <v>338</v>
      </c>
      <c r="I606" s="76">
        <f>VLOOKUP(J606,Validación!K:N,4,0)</f>
        <v>3</v>
      </c>
      <c r="J606" s="76" t="s">
        <v>162</v>
      </c>
      <c r="K606" s="76" t="s">
        <v>68</v>
      </c>
      <c r="L606" s="76" t="str">
        <f t="shared" si="19"/>
        <v>N</v>
      </c>
    </row>
    <row r="607" spans="1:12" x14ac:dyDescent="0.25">
      <c r="A607" s="76" t="str">
        <f t="shared" si="18"/>
        <v>A1163N</v>
      </c>
      <c r="B607" s="76" t="s">
        <v>42</v>
      </c>
      <c r="C607" s="76" t="str">
        <f>VLOOKUP(B607,Validación!G:I,3,0)</f>
        <v>A</v>
      </c>
      <c r="D607" s="122" t="s">
        <v>463</v>
      </c>
      <c r="E607" s="76">
        <f>VLOOKUP(Tabla3[[#This Row],[Actividad]],Validación!AA:AB,2,0)</f>
        <v>11</v>
      </c>
      <c r="F607" s="76" t="s">
        <v>193</v>
      </c>
      <c r="G607" s="76">
        <f>VLOOKUP(H607,Validación!W:Y,3,0)</f>
        <v>6</v>
      </c>
      <c r="H607" s="76" t="s">
        <v>338</v>
      </c>
      <c r="I607" s="76">
        <f>VLOOKUP(J607,Validación!K:N,4,0)</f>
        <v>3</v>
      </c>
      <c r="J607" s="76" t="s">
        <v>162</v>
      </c>
      <c r="K607" s="76" t="s">
        <v>68</v>
      </c>
      <c r="L607" s="76" t="str">
        <f t="shared" si="19"/>
        <v>N</v>
      </c>
    </row>
    <row r="608" spans="1:12" x14ac:dyDescent="0.25">
      <c r="A608" s="76" t="str">
        <f t="shared" si="18"/>
        <v>X1168N</v>
      </c>
      <c r="B608" s="76" t="s">
        <v>133</v>
      </c>
      <c r="C608" s="76" t="str">
        <f>VLOOKUP(B608,Validación!G:I,3,0)</f>
        <v>X</v>
      </c>
      <c r="D608" s="122">
        <v>122201</v>
      </c>
      <c r="E608" s="76">
        <f>VLOOKUP(Tabla3[[#This Row],[Actividad]],Validación!AA:AB,2,0)</f>
        <v>11</v>
      </c>
      <c r="F608" s="76" t="s">
        <v>193</v>
      </c>
      <c r="G608" s="76">
        <f>VLOOKUP(H608,Validación!W:Y,3,0)</f>
        <v>6</v>
      </c>
      <c r="H608" s="76" t="s">
        <v>338</v>
      </c>
      <c r="I608" s="76">
        <f>VLOOKUP(J608,Validación!K:N,4,0)</f>
        <v>8</v>
      </c>
      <c r="J608" s="76" t="s">
        <v>167</v>
      </c>
      <c r="K608" s="76" t="s">
        <v>68</v>
      </c>
      <c r="L608" s="76" t="str">
        <f t="shared" si="19"/>
        <v>N</v>
      </c>
    </row>
    <row r="609" spans="1:12" x14ac:dyDescent="0.25">
      <c r="A609" s="76" t="str">
        <f t="shared" si="18"/>
        <v>C1168N</v>
      </c>
      <c r="B609" s="76" t="s">
        <v>44</v>
      </c>
      <c r="C609" s="76" t="str">
        <f>VLOOKUP(B609,Validación!G:I,3,0)</f>
        <v>C</v>
      </c>
      <c r="D609" s="122" t="s">
        <v>289</v>
      </c>
      <c r="E609" s="76">
        <f>VLOOKUP(Tabla3[[#This Row],[Actividad]],Validación!AA:AB,2,0)</f>
        <v>11</v>
      </c>
      <c r="F609" s="76" t="s">
        <v>193</v>
      </c>
      <c r="G609" s="76">
        <f>VLOOKUP(H609,Validación!W:Y,3,0)</f>
        <v>6</v>
      </c>
      <c r="H609" s="76" t="s">
        <v>338</v>
      </c>
      <c r="I609" s="76">
        <f>VLOOKUP(J609,Validación!K:N,4,0)</f>
        <v>8</v>
      </c>
      <c r="J609" s="76" t="s">
        <v>167</v>
      </c>
      <c r="K609" s="76" t="s">
        <v>68</v>
      </c>
      <c r="L609" s="76" t="str">
        <f t="shared" si="19"/>
        <v>N</v>
      </c>
    </row>
    <row r="610" spans="1:12" x14ac:dyDescent="0.25">
      <c r="A610" s="76" t="str">
        <f t="shared" si="18"/>
        <v>T1168N</v>
      </c>
      <c r="B610" s="76" t="s">
        <v>52</v>
      </c>
      <c r="C610" s="76" t="str">
        <f>VLOOKUP(B610,Validación!G:I,3,0)</f>
        <v>T</v>
      </c>
      <c r="D610" s="122">
        <v>122202</v>
      </c>
      <c r="E610" s="76">
        <f>VLOOKUP(Tabla3[[#This Row],[Actividad]],Validación!AA:AB,2,0)</f>
        <v>11</v>
      </c>
      <c r="F610" s="76" t="s">
        <v>193</v>
      </c>
      <c r="G610" s="76">
        <f>VLOOKUP(H610,Validación!W:Y,3,0)</f>
        <v>6</v>
      </c>
      <c r="H610" s="76" t="s">
        <v>338</v>
      </c>
      <c r="I610" s="76">
        <f>VLOOKUP(J610,Validación!K:N,4,0)</f>
        <v>8</v>
      </c>
      <c r="J610" s="76" t="s">
        <v>167</v>
      </c>
      <c r="K610" s="76" t="s">
        <v>68</v>
      </c>
      <c r="L610" s="76" t="str">
        <f t="shared" si="19"/>
        <v>N</v>
      </c>
    </row>
    <row r="611" spans="1:12" x14ac:dyDescent="0.25">
      <c r="A611" s="76" t="str">
        <f t="shared" si="18"/>
        <v>EE1168N</v>
      </c>
      <c r="B611" s="76" t="s">
        <v>33</v>
      </c>
      <c r="C611" s="76" t="str">
        <f>VLOOKUP(B611,Validación!G:I,3,0)</f>
        <v>EE</v>
      </c>
      <c r="D611" s="122" t="s">
        <v>290</v>
      </c>
      <c r="E611" s="76">
        <f>VLOOKUP(Tabla3[[#This Row],[Actividad]],Validación!AA:AB,2,0)</f>
        <v>11</v>
      </c>
      <c r="F611" s="76" t="s">
        <v>193</v>
      </c>
      <c r="G611" s="76">
        <f>VLOOKUP(H611,Validación!W:Y,3,0)</f>
        <v>6</v>
      </c>
      <c r="H611" s="76" t="s">
        <v>338</v>
      </c>
      <c r="I611" s="76">
        <f>VLOOKUP(J611,Validación!K:N,4,0)</f>
        <v>8</v>
      </c>
      <c r="J611" s="76" t="s">
        <v>167</v>
      </c>
      <c r="K611" s="76" t="s">
        <v>68</v>
      </c>
      <c r="L611" s="76" t="str">
        <f t="shared" si="19"/>
        <v>N</v>
      </c>
    </row>
    <row r="612" spans="1:12" x14ac:dyDescent="0.25">
      <c r="A612" s="76" t="str">
        <f t="shared" si="18"/>
        <v>E1168N</v>
      </c>
      <c r="B612" s="76" t="s">
        <v>45</v>
      </c>
      <c r="C612" s="76" t="str">
        <f>VLOOKUP(B612,Validación!G:I,3,0)</f>
        <v>E</v>
      </c>
      <c r="D612" s="122" t="s">
        <v>180</v>
      </c>
      <c r="E612" s="76">
        <f>VLOOKUP(Tabla3[[#This Row],[Actividad]],Validación!AA:AB,2,0)</f>
        <v>11</v>
      </c>
      <c r="F612" s="76" t="s">
        <v>193</v>
      </c>
      <c r="G612" s="76">
        <f>VLOOKUP(H612,Validación!W:Y,3,0)</f>
        <v>6</v>
      </c>
      <c r="H612" s="76" t="s">
        <v>338</v>
      </c>
      <c r="I612" s="76">
        <f>VLOOKUP(J612,Validación!K:N,4,0)</f>
        <v>8</v>
      </c>
      <c r="J612" s="76" t="s">
        <v>167</v>
      </c>
      <c r="K612" s="76" t="s">
        <v>68</v>
      </c>
      <c r="L612" s="76" t="str">
        <f t="shared" si="19"/>
        <v>N</v>
      </c>
    </row>
    <row r="613" spans="1:12" x14ac:dyDescent="0.25">
      <c r="A613" s="76" t="str">
        <f t="shared" si="18"/>
        <v>J1168N</v>
      </c>
      <c r="B613" s="76" t="s">
        <v>30</v>
      </c>
      <c r="C613" s="76" t="str">
        <f>VLOOKUP(B613,Validación!G:I,3,0)</f>
        <v>J</v>
      </c>
      <c r="D613" s="122" t="s">
        <v>292</v>
      </c>
      <c r="E613" s="76">
        <f>VLOOKUP(Tabla3[[#This Row],[Actividad]],Validación!AA:AB,2,0)</f>
        <v>11</v>
      </c>
      <c r="F613" s="76" t="s">
        <v>193</v>
      </c>
      <c r="G613" s="76">
        <f>VLOOKUP(H613,Validación!W:Y,3,0)</f>
        <v>6</v>
      </c>
      <c r="H613" s="76" t="s">
        <v>338</v>
      </c>
      <c r="I613" s="76">
        <f>VLOOKUP(J613,Validación!K:N,4,0)</f>
        <v>8</v>
      </c>
      <c r="J613" s="76" t="s">
        <v>167</v>
      </c>
      <c r="K613" s="76" t="s">
        <v>68</v>
      </c>
      <c r="L613" s="76" t="str">
        <f t="shared" si="19"/>
        <v>N</v>
      </c>
    </row>
    <row r="614" spans="1:12" x14ac:dyDescent="0.25">
      <c r="A614" s="76" t="str">
        <f t="shared" si="18"/>
        <v>H1168N</v>
      </c>
      <c r="B614" s="76" t="s">
        <v>46</v>
      </c>
      <c r="C614" s="76" t="str">
        <f>VLOOKUP(B614,Validación!G:I,3,0)</f>
        <v>H</v>
      </c>
      <c r="D614" s="122" t="s">
        <v>115</v>
      </c>
      <c r="E614" s="76">
        <f>VLOOKUP(Tabla3[[#This Row],[Actividad]],Validación!AA:AB,2,0)</f>
        <v>11</v>
      </c>
      <c r="F614" s="76" t="s">
        <v>193</v>
      </c>
      <c r="G614" s="76">
        <f>VLOOKUP(H614,Validación!W:Y,3,0)</f>
        <v>6</v>
      </c>
      <c r="H614" s="76" t="s">
        <v>338</v>
      </c>
      <c r="I614" s="76">
        <f>VLOOKUP(J614,Validación!K:N,4,0)</f>
        <v>8</v>
      </c>
      <c r="J614" s="76" t="s">
        <v>167</v>
      </c>
      <c r="K614" s="76" t="s">
        <v>68</v>
      </c>
      <c r="L614" s="76" t="str">
        <f t="shared" si="19"/>
        <v>N</v>
      </c>
    </row>
    <row r="615" spans="1:12" x14ac:dyDescent="0.25">
      <c r="A615" s="76" t="str">
        <f t="shared" si="18"/>
        <v>Q1168N</v>
      </c>
      <c r="B615" s="76" t="s">
        <v>130</v>
      </c>
      <c r="C615" s="76" t="str">
        <f>VLOOKUP(B615,Validación!G:I,3,0)</f>
        <v>Q</v>
      </c>
      <c r="D615" s="122" t="s">
        <v>293</v>
      </c>
      <c r="E615" s="76">
        <f>VLOOKUP(Tabla3[[#This Row],[Actividad]],Validación!AA:AB,2,0)</f>
        <v>11</v>
      </c>
      <c r="F615" s="76" t="s">
        <v>193</v>
      </c>
      <c r="G615" s="76">
        <f>VLOOKUP(H615,Validación!W:Y,3,0)</f>
        <v>6</v>
      </c>
      <c r="H615" s="76" t="s">
        <v>338</v>
      </c>
      <c r="I615" s="76">
        <f>VLOOKUP(J615,Validación!K:N,4,0)</f>
        <v>8</v>
      </c>
      <c r="J615" s="76" t="s">
        <v>167</v>
      </c>
      <c r="K615" s="76" t="s">
        <v>68</v>
      </c>
      <c r="L615" s="76" t="str">
        <f t="shared" si="19"/>
        <v>N</v>
      </c>
    </row>
    <row r="616" spans="1:12" x14ac:dyDescent="0.25">
      <c r="A616" s="76" t="str">
        <f t="shared" si="18"/>
        <v>P1168N</v>
      </c>
      <c r="B616" s="76" t="s">
        <v>50</v>
      </c>
      <c r="C616" s="76" t="str">
        <f>VLOOKUP(B616,Validación!G:I,3,0)</f>
        <v>P</v>
      </c>
      <c r="D616" s="122" t="s">
        <v>295</v>
      </c>
      <c r="E616" s="76">
        <f>VLOOKUP(Tabla3[[#This Row],[Actividad]],Validación!AA:AB,2,0)</f>
        <v>11</v>
      </c>
      <c r="F616" s="76" t="s">
        <v>193</v>
      </c>
      <c r="G616" s="76">
        <f>VLOOKUP(H616,Validación!W:Y,3,0)</f>
        <v>6</v>
      </c>
      <c r="H616" s="76" t="s">
        <v>338</v>
      </c>
      <c r="I616" s="76">
        <f>VLOOKUP(J616,Validación!K:N,4,0)</f>
        <v>8</v>
      </c>
      <c r="J616" s="76" t="s">
        <v>167</v>
      </c>
      <c r="K616" s="76" t="s">
        <v>68</v>
      </c>
      <c r="L616" s="76" t="str">
        <f t="shared" si="19"/>
        <v>N</v>
      </c>
    </row>
    <row r="617" spans="1:12" x14ac:dyDescent="0.25">
      <c r="A617" s="76" t="str">
        <f t="shared" si="18"/>
        <v>K1168N</v>
      </c>
      <c r="B617" s="76" t="s">
        <v>31</v>
      </c>
      <c r="C617" s="76" t="str">
        <f>VLOOKUP(B617,Validación!G:I,3,0)</f>
        <v>K</v>
      </c>
      <c r="D617" s="122" t="s">
        <v>297</v>
      </c>
      <c r="E617" s="76">
        <f>VLOOKUP(Tabla3[[#This Row],[Actividad]],Validación!AA:AB,2,0)</f>
        <v>11</v>
      </c>
      <c r="F617" s="76" t="s">
        <v>193</v>
      </c>
      <c r="G617" s="76">
        <f>VLOOKUP(H617,Validación!W:Y,3,0)</f>
        <v>6</v>
      </c>
      <c r="H617" s="76" t="s">
        <v>338</v>
      </c>
      <c r="I617" s="76">
        <f>VLOOKUP(J617,Validación!K:N,4,0)</f>
        <v>8</v>
      </c>
      <c r="J617" s="76" t="s">
        <v>167</v>
      </c>
      <c r="K617" s="76" t="s">
        <v>68</v>
      </c>
      <c r="L617" s="76" t="str">
        <f t="shared" si="19"/>
        <v>N</v>
      </c>
    </row>
    <row r="618" spans="1:12" x14ac:dyDescent="0.25">
      <c r="A618" s="76" t="str">
        <f t="shared" si="18"/>
        <v>N1168N</v>
      </c>
      <c r="B618" s="76" t="s">
        <v>49</v>
      </c>
      <c r="C618" s="76" t="str">
        <f>VLOOKUP(B618,Validación!G:I,3,0)</f>
        <v>N</v>
      </c>
      <c r="D618" s="122" t="s">
        <v>298</v>
      </c>
      <c r="E618" s="76">
        <f>VLOOKUP(Tabla3[[#This Row],[Actividad]],Validación!AA:AB,2,0)</f>
        <v>11</v>
      </c>
      <c r="F618" s="76" t="s">
        <v>193</v>
      </c>
      <c r="G618" s="76">
        <f>VLOOKUP(H618,Validación!W:Y,3,0)</f>
        <v>6</v>
      </c>
      <c r="H618" s="76" t="s">
        <v>338</v>
      </c>
      <c r="I618" s="76">
        <f>VLOOKUP(J618,Validación!K:N,4,0)</f>
        <v>8</v>
      </c>
      <c r="J618" s="76" t="s">
        <v>167</v>
      </c>
      <c r="K618" s="76" t="s">
        <v>68</v>
      </c>
      <c r="L618" s="76" t="str">
        <f t="shared" si="19"/>
        <v>N</v>
      </c>
    </row>
    <row r="619" spans="1:12" x14ac:dyDescent="0.25">
      <c r="A619" s="76" t="str">
        <f t="shared" si="18"/>
        <v>AA1168N</v>
      </c>
      <c r="B619" s="76" t="s">
        <v>54</v>
      </c>
      <c r="C619" s="76" t="str">
        <f>VLOOKUP(B619,Validación!G:I,3,0)</f>
        <v>AA</v>
      </c>
      <c r="D619" s="122" t="s">
        <v>118</v>
      </c>
      <c r="E619" s="76">
        <f>VLOOKUP(Tabla3[[#This Row],[Actividad]],Validación!AA:AB,2,0)</f>
        <v>11</v>
      </c>
      <c r="F619" s="76" t="s">
        <v>193</v>
      </c>
      <c r="G619" s="76">
        <f>VLOOKUP(H619,Validación!W:Y,3,0)</f>
        <v>6</v>
      </c>
      <c r="H619" s="76" t="s">
        <v>338</v>
      </c>
      <c r="I619" s="76">
        <f>VLOOKUP(J619,Validación!K:N,4,0)</f>
        <v>8</v>
      </c>
      <c r="J619" s="76" t="s">
        <v>167</v>
      </c>
      <c r="K619" s="76" t="s">
        <v>68</v>
      </c>
      <c r="L619" s="76" t="str">
        <f t="shared" si="19"/>
        <v>N</v>
      </c>
    </row>
    <row r="620" spans="1:12" x14ac:dyDescent="0.25">
      <c r="A620" s="76" t="str">
        <f t="shared" si="18"/>
        <v>G1168N</v>
      </c>
      <c r="B620" s="76" t="s">
        <v>427</v>
      </c>
      <c r="C620" s="76" t="str">
        <f>VLOOKUP(B620,Validación!G:I,3,0)</f>
        <v>G</v>
      </c>
      <c r="D620" s="122" t="s">
        <v>299</v>
      </c>
      <c r="E620" s="76">
        <f>VLOOKUP(Tabla3[[#This Row],[Actividad]],Validación!AA:AB,2,0)</f>
        <v>11</v>
      </c>
      <c r="F620" s="76" t="s">
        <v>193</v>
      </c>
      <c r="G620" s="76">
        <f>VLOOKUP(H620,Validación!W:Y,3,0)</f>
        <v>6</v>
      </c>
      <c r="H620" s="76" t="s">
        <v>338</v>
      </c>
      <c r="I620" s="76">
        <f>VLOOKUP(J620,Validación!K:N,4,0)</f>
        <v>8</v>
      </c>
      <c r="J620" s="76" t="s">
        <v>167</v>
      </c>
      <c r="K620" s="76" t="s">
        <v>68</v>
      </c>
      <c r="L620" s="76" t="str">
        <f t="shared" si="19"/>
        <v>N</v>
      </c>
    </row>
    <row r="621" spans="1:12" x14ac:dyDescent="0.25">
      <c r="A621" s="76" t="str">
        <f t="shared" si="18"/>
        <v>D1168N</v>
      </c>
      <c r="B621" s="76" t="s">
        <v>203</v>
      </c>
      <c r="C621" s="76" t="str">
        <f>VLOOKUP(B621,Validación!G:I,3,0)</f>
        <v>D</v>
      </c>
      <c r="D621" s="122">
        <v>122327</v>
      </c>
      <c r="E621" s="76">
        <f>VLOOKUP(Tabla3[[#This Row],[Actividad]],Validación!AA:AB,2,0)</f>
        <v>11</v>
      </c>
      <c r="F621" s="76" t="s">
        <v>193</v>
      </c>
      <c r="G621" s="76">
        <f>VLOOKUP(H621,Validación!W:Y,3,0)</f>
        <v>6</v>
      </c>
      <c r="H621" s="76" t="s">
        <v>338</v>
      </c>
      <c r="I621" s="76">
        <f>VLOOKUP(J621,Validación!K:N,4,0)</f>
        <v>8</v>
      </c>
      <c r="J621" s="76" t="s">
        <v>167</v>
      </c>
      <c r="K621" s="76" t="s">
        <v>68</v>
      </c>
      <c r="L621" s="76" t="str">
        <f t="shared" si="19"/>
        <v>N</v>
      </c>
    </row>
    <row r="622" spans="1:12" x14ac:dyDescent="0.25">
      <c r="A622" s="76" t="str">
        <f t="shared" si="18"/>
        <v>F1168N</v>
      </c>
      <c r="B622" s="76" t="s">
        <v>426</v>
      </c>
      <c r="C622" s="76" t="str">
        <f>VLOOKUP(B622,Validación!G:I,3,0)</f>
        <v>F</v>
      </c>
      <c r="D622" s="122" t="s">
        <v>456</v>
      </c>
      <c r="E622" s="76">
        <f>VLOOKUP(Tabla3[[#This Row],[Actividad]],Validación!AA:AB,2,0)</f>
        <v>11</v>
      </c>
      <c r="F622" s="76" t="s">
        <v>193</v>
      </c>
      <c r="G622" s="76">
        <f>VLOOKUP(H622,Validación!W:Y,3,0)</f>
        <v>6</v>
      </c>
      <c r="H622" s="76" t="s">
        <v>338</v>
      </c>
      <c r="I622" s="76">
        <f>VLOOKUP(J622,Validación!K:N,4,0)</f>
        <v>8</v>
      </c>
      <c r="J622" s="76" t="s">
        <v>167</v>
      </c>
      <c r="K622" s="76" t="s">
        <v>68</v>
      </c>
      <c r="L622" s="76" t="str">
        <f t="shared" si="19"/>
        <v>N</v>
      </c>
    </row>
    <row r="623" spans="1:12" x14ac:dyDescent="0.25">
      <c r="A623" s="76" t="str">
        <f t="shared" si="18"/>
        <v>FF1168N</v>
      </c>
      <c r="B623" s="76" t="s">
        <v>41</v>
      </c>
      <c r="C623" s="76" t="str">
        <f>VLOOKUP(B623,Validación!G:I,3,0)</f>
        <v>FF</v>
      </c>
      <c r="D623" s="122" t="s">
        <v>301</v>
      </c>
      <c r="E623" s="76">
        <f>VLOOKUP(Tabla3[[#This Row],[Actividad]],Validación!AA:AB,2,0)</f>
        <v>11</v>
      </c>
      <c r="F623" s="76" t="s">
        <v>193</v>
      </c>
      <c r="G623" s="76">
        <f>VLOOKUP(H623,Validación!W:Y,3,0)</f>
        <v>6</v>
      </c>
      <c r="H623" s="76" t="s">
        <v>338</v>
      </c>
      <c r="I623" s="76">
        <f>VLOOKUP(J623,Validación!K:N,4,0)</f>
        <v>8</v>
      </c>
      <c r="J623" s="76" t="s">
        <v>167</v>
      </c>
      <c r="K623" s="76" t="s">
        <v>68</v>
      </c>
      <c r="L623" s="76" t="str">
        <f t="shared" si="19"/>
        <v>N</v>
      </c>
    </row>
    <row r="624" spans="1:12" x14ac:dyDescent="0.25">
      <c r="A624" s="76" t="str">
        <f t="shared" si="18"/>
        <v>BB1168N</v>
      </c>
      <c r="B624" s="76" t="s">
        <v>32</v>
      </c>
      <c r="C624" s="76" t="str">
        <f>VLOOKUP(B624,Validación!G:I,3,0)</f>
        <v>BB</v>
      </c>
      <c r="D624" s="122" t="s">
        <v>457</v>
      </c>
      <c r="E624" s="76">
        <f>VLOOKUP(Tabla3[[#This Row],[Actividad]],Validación!AA:AB,2,0)</f>
        <v>11</v>
      </c>
      <c r="F624" s="76" t="s">
        <v>193</v>
      </c>
      <c r="G624" s="76">
        <f>VLOOKUP(H624,Validación!W:Y,3,0)</f>
        <v>6</v>
      </c>
      <c r="H624" s="76" t="s">
        <v>338</v>
      </c>
      <c r="I624" s="76">
        <f>VLOOKUP(J624,Validación!K:N,4,0)</f>
        <v>8</v>
      </c>
      <c r="J624" s="76" t="s">
        <v>167</v>
      </c>
      <c r="K624" s="76" t="s">
        <v>68</v>
      </c>
      <c r="L624" s="76" t="str">
        <f t="shared" si="19"/>
        <v>N</v>
      </c>
    </row>
    <row r="625" spans="1:12" x14ac:dyDescent="0.25">
      <c r="A625" s="76" t="str">
        <f t="shared" si="18"/>
        <v>W1168N</v>
      </c>
      <c r="B625" s="76" t="s">
        <v>132</v>
      </c>
      <c r="C625" s="76" t="str">
        <f>VLOOKUP(B625,Validación!G:I,3,0)</f>
        <v>W</v>
      </c>
      <c r="D625" s="122" t="s">
        <v>302</v>
      </c>
      <c r="E625" s="76">
        <f>VLOOKUP(Tabla3[[#This Row],[Actividad]],Validación!AA:AB,2,0)</f>
        <v>11</v>
      </c>
      <c r="F625" s="76" t="s">
        <v>193</v>
      </c>
      <c r="G625" s="76">
        <f>VLOOKUP(H625,Validación!W:Y,3,0)</f>
        <v>6</v>
      </c>
      <c r="H625" s="76" t="s">
        <v>338</v>
      </c>
      <c r="I625" s="76">
        <f>VLOOKUP(J625,Validación!K:N,4,0)</f>
        <v>8</v>
      </c>
      <c r="J625" s="76" t="s">
        <v>167</v>
      </c>
      <c r="K625" s="76" t="s">
        <v>68</v>
      </c>
      <c r="L625" s="76" t="str">
        <f t="shared" si="19"/>
        <v>N</v>
      </c>
    </row>
    <row r="626" spans="1:12" x14ac:dyDescent="0.25">
      <c r="A626" s="76" t="str">
        <f t="shared" si="18"/>
        <v>CC1168N</v>
      </c>
      <c r="B626" s="76" t="s">
        <v>55</v>
      </c>
      <c r="C626" s="76" t="str">
        <f>VLOOKUP(B626,Validación!G:I,3,0)</f>
        <v>CC</v>
      </c>
      <c r="D626" s="122" t="s">
        <v>303</v>
      </c>
      <c r="E626" s="76">
        <f>VLOOKUP(Tabla3[[#This Row],[Actividad]],Validación!AA:AB,2,0)</f>
        <v>11</v>
      </c>
      <c r="F626" s="76" t="s">
        <v>193</v>
      </c>
      <c r="G626" s="76">
        <f>VLOOKUP(H626,Validación!W:Y,3,0)</f>
        <v>6</v>
      </c>
      <c r="H626" s="76" t="s">
        <v>338</v>
      </c>
      <c r="I626" s="76">
        <f>VLOOKUP(J626,Validación!K:N,4,0)</f>
        <v>8</v>
      </c>
      <c r="J626" s="76" t="s">
        <v>167</v>
      </c>
      <c r="K626" s="76" t="s">
        <v>68</v>
      </c>
      <c r="L626" s="76" t="str">
        <f t="shared" si="19"/>
        <v>N</v>
      </c>
    </row>
    <row r="627" spans="1:12" x14ac:dyDescent="0.25">
      <c r="A627" s="76" t="str">
        <f t="shared" si="18"/>
        <v>U1168N</v>
      </c>
      <c r="B627" s="76" t="s">
        <v>425</v>
      </c>
      <c r="C627" s="76" t="str">
        <f>VLOOKUP(B627,Validación!G:I,3,0)</f>
        <v>U</v>
      </c>
      <c r="D627" s="122" t="s">
        <v>458</v>
      </c>
      <c r="E627" s="76">
        <f>VLOOKUP(Tabla3[[#This Row],[Actividad]],Validación!AA:AB,2,0)</f>
        <v>11</v>
      </c>
      <c r="F627" s="76" t="s">
        <v>193</v>
      </c>
      <c r="G627" s="76">
        <f>VLOOKUP(H627,Validación!W:Y,3,0)</f>
        <v>6</v>
      </c>
      <c r="H627" s="76" t="s">
        <v>338</v>
      </c>
      <c r="I627" s="76">
        <f>VLOOKUP(J627,Validación!K:N,4,0)</f>
        <v>8</v>
      </c>
      <c r="J627" s="76" t="s">
        <v>167</v>
      </c>
      <c r="K627" s="76" t="s">
        <v>68</v>
      </c>
      <c r="L627" s="76" t="str">
        <f t="shared" si="19"/>
        <v>N</v>
      </c>
    </row>
    <row r="628" spans="1:12" x14ac:dyDescent="0.25">
      <c r="A628" s="76" t="str">
        <f t="shared" si="18"/>
        <v>I1168N</v>
      </c>
      <c r="B628" s="76" t="s">
        <v>47</v>
      </c>
      <c r="C628" s="76" t="str">
        <f>VLOOKUP(B628,Validación!G:I,3,0)</f>
        <v>I</v>
      </c>
      <c r="D628" s="122" t="s">
        <v>459</v>
      </c>
      <c r="E628" s="76">
        <f>VLOOKUP(Tabla3[[#This Row],[Actividad]],Validación!AA:AB,2,0)</f>
        <v>11</v>
      </c>
      <c r="F628" s="76" t="s">
        <v>193</v>
      </c>
      <c r="G628" s="76">
        <f>VLOOKUP(H628,Validación!W:Y,3,0)</f>
        <v>6</v>
      </c>
      <c r="H628" s="76" t="s">
        <v>338</v>
      </c>
      <c r="I628" s="76">
        <f>VLOOKUP(J628,Validación!K:N,4,0)</f>
        <v>8</v>
      </c>
      <c r="J628" s="76" t="s">
        <v>167</v>
      </c>
      <c r="K628" s="76" t="s">
        <v>68</v>
      </c>
      <c r="L628" s="76" t="str">
        <f t="shared" si="19"/>
        <v>N</v>
      </c>
    </row>
    <row r="629" spans="1:12" x14ac:dyDescent="0.25">
      <c r="A629" s="76" t="str">
        <f t="shared" si="18"/>
        <v>Y1168N</v>
      </c>
      <c r="B629" s="76" t="s">
        <v>134</v>
      </c>
      <c r="C629" s="76" t="str">
        <f>VLOOKUP(B629,Validación!G:I,3,0)</f>
        <v>Y</v>
      </c>
      <c r="D629" s="122" t="s">
        <v>306</v>
      </c>
      <c r="E629" s="76">
        <f>VLOOKUP(Tabla3[[#This Row],[Actividad]],Validación!AA:AB,2,0)</f>
        <v>11</v>
      </c>
      <c r="F629" s="76" t="s">
        <v>193</v>
      </c>
      <c r="G629" s="76">
        <f>VLOOKUP(H629,Validación!W:Y,3,0)</f>
        <v>6</v>
      </c>
      <c r="H629" s="76" t="s">
        <v>338</v>
      </c>
      <c r="I629" s="76">
        <f>VLOOKUP(J629,Validación!K:N,4,0)</f>
        <v>8</v>
      </c>
      <c r="J629" s="76" t="s">
        <v>167</v>
      </c>
      <c r="K629" s="76" t="s">
        <v>68</v>
      </c>
      <c r="L629" s="76" t="str">
        <f t="shared" si="19"/>
        <v>N</v>
      </c>
    </row>
    <row r="630" spans="1:12" x14ac:dyDescent="0.25">
      <c r="A630" s="76" t="str">
        <f t="shared" si="18"/>
        <v>R1168N</v>
      </c>
      <c r="B630" s="76" t="s">
        <v>51</v>
      </c>
      <c r="C630" s="76" t="str">
        <f>VLOOKUP(B630,Validación!G:I,3,0)</f>
        <v>R</v>
      </c>
      <c r="D630" s="122">
        <v>109</v>
      </c>
      <c r="E630" s="76">
        <f>VLOOKUP(Tabla3[[#This Row],[Actividad]],Validación!AA:AB,2,0)</f>
        <v>11</v>
      </c>
      <c r="F630" s="76" t="s">
        <v>193</v>
      </c>
      <c r="G630" s="76">
        <f>VLOOKUP(H630,Validación!W:Y,3,0)</f>
        <v>6</v>
      </c>
      <c r="H630" s="76" t="s">
        <v>338</v>
      </c>
      <c r="I630" s="76">
        <f>VLOOKUP(J630,Validación!K:N,4,0)</f>
        <v>8</v>
      </c>
      <c r="J630" s="76" t="s">
        <v>167</v>
      </c>
      <c r="K630" s="76" t="s">
        <v>68</v>
      </c>
      <c r="L630" s="76" t="str">
        <f t="shared" si="19"/>
        <v>N</v>
      </c>
    </row>
    <row r="631" spans="1:12" x14ac:dyDescent="0.25">
      <c r="A631" s="76" t="str">
        <f t="shared" si="18"/>
        <v>HH1168N</v>
      </c>
      <c r="B631" s="76" t="s">
        <v>122</v>
      </c>
      <c r="C631" s="76" t="str">
        <f>VLOOKUP(B631,Validación!G:I,3,0)</f>
        <v>HH</v>
      </c>
      <c r="D631" s="122" t="s">
        <v>460</v>
      </c>
      <c r="E631" s="76">
        <f>VLOOKUP(Tabla3[[#This Row],[Actividad]],Validación!AA:AB,2,0)</f>
        <v>11</v>
      </c>
      <c r="F631" s="76" t="s">
        <v>193</v>
      </c>
      <c r="G631" s="76">
        <f>VLOOKUP(H631,Validación!W:Y,3,0)</f>
        <v>6</v>
      </c>
      <c r="H631" s="76" t="s">
        <v>338</v>
      </c>
      <c r="I631" s="76">
        <f>VLOOKUP(J631,Validación!K:N,4,0)</f>
        <v>8</v>
      </c>
      <c r="J631" s="76" t="s">
        <v>167</v>
      </c>
      <c r="K631" s="76" t="s">
        <v>68</v>
      </c>
      <c r="L631" s="76" t="str">
        <f t="shared" si="19"/>
        <v>N</v>
      </c>
    </row>
    <row r="632" spans="1:12" x14ac:dyDescent="0.25">
      <c r="A632" s="76" t="str">
        <f t="shared" si="18"/>
        <v>II1168N</v>
      </c>
      <c r="B632" s="173" t="s">
        <v>423</v>
      </c>
      <c r="C632" s="76" t="str">
        <f>VLOOKUP(B632,Validación!G:I,3,0)</f>
        <v>II</v>
      </c>
      <c r="D632" s="122" t="s">
        <v>309</v>
      </c>
      <c r="E632" s="76">
        <f>VLOOKUP(Tabla3[[#This Row],[Actividad]],Validación!AA:AB,2,0)</f>
        <v>11</v>
      </c>
      <c r="F632" s="76" t="s">
        <v>193</v>
      </c>
      <c r="G632" s="76">
        <f>VLOOKUP(H632,Validación!W:Y,3,0)</f>
        <v>6</v>
      </c>
      <c r="H632" s="76" t="s">
        <v>338</v>
      </c>
      <c r="I632" s="76">
        <f>VLOOKUP(J632,Validación!K:N,4,0)</f>
        <v>8</v>
      </c>
      <c r="J632" s="76" t="s">
        <v>167</v>
      </c>
      <c r="K632" s="76" t="s">
        <v>68</v>
      </c>
      <c r="L632" s="76" t="str">
        <f t="shared" si="19"/>
        <v>N</v>
      </c>
    </row>
    <row r="633" spans="1:12" x14ac:dyDescent="0.25">
      <c r="A633" s="76" t="str">
        <f t="shared" si="18"/>
        <v>L1168N</v>
      </c>
      <c r="B633" s="76" t="s">
        <v>48</v>
      </c>
      <c r="C633" s="76" t="str">
        <f>VLOOKUP(B633,Validación!G:I,3,0)</f>
        <v>L</v>
      </c>
      <c r="D633" s="122" t="s">
        <v>461</v>
      </c>
      <c r="E633" s="76">
        <f>VLOOKUP(Tabla3[[#This Row],[Actividad]],Validación!AA:AB,2,0)</f>
        <v>11</v>
      </c>
      <c r="F633" s="76" t="s">
        <v>193</v>
      </c>
      <c r="G633" s="76">
        <f>VLOOKUP(H633,Validación!W:Y,3,0)</f>
        <v>6</v>
      </c>
      <c r="H633" s="76" t="s">
        <v>338</v>
      </c>
      <c r="I633" s="76">
        <f>VLOOKUP(J633,Validación!K:N,4,0)</f>
        <v>8</v>
      </c>
      <c r="J633" s="76" t="s">
        <v>167</v>
      </c>
      <c r="K633" s="76" t="s">
        <v>68</v>
      </c>
      <c r="L633" s="76" t="str">
        <f t="shared" si="19"/>
        <v>N</v>
      </c>
    </row>
    <row r="634" spans="1:12" x14ac:dyDescent="0.25">
      <c r="A634" s="76" t="str">
        <f t="shared" si="18"/>
        <v>B1168N</v>
      </c>
      <c r="B634" s="76" t="s">
        <v>43</v>
      </c>
      <c r="C634" s="76" t="str">
        <f>VLOOKUP(B634,Validación!G:I,3,0)</f>
        <v>B</v>
      </c>
      <c r="D634" s="122" t="s">
        <v>462</v>
      </c>
      <c r="E634" s="76">
        <f>VLOOKUP(Tabla3[[#This Row],[Actividad]],Validación!AA:AB,2,0)</f>
        <v>11</v>
      </c>
      <c r="F634" s="76" t="s">
        <v>193</v>
      </c>
      <c r="G634" s="76">
        <f>VLOOKUP(H634,Validación!W:Y,3,0)</f>
        <v>6</v>
      </c>
      <c r="H634" s="76" t="s">
        <v>338</v>
      </c>
      <c r="I634" s="76">
        <f>VLOOKUP(J634,Validación!K:N,4,0)</f>
        <v>8</v>
      </c>
      <c r="J634" s="76" t="s">
        <v>167</v>
      </c>
      <c r="K634" s="76" t="s">
        <v>68</v>
      </c>
      <c r="L634" s="76" t="str">
        <f t="shared" si="19"/>
        <v>N</v>
      </c>
    </row>
    <row r="635" spans="1:12" x14ac:dyDescent="0.25">
      <c r="A635" s="76" t="str">
        <f t="shared" si="18"/>
        <v>A1168N</v>
      </c>
      <c r="B635" s="76" t="s">
        <v>42</v>
      </c>
      <c r="C635" s="76" t="str">
        <f>VLOOKUP(B635,Validación!G:I,3,0)</f>
        <v>A</v>
      </c>
      <c r="D635" s="122" t="s">
        <v>463</v>
      </c>
      <c r="E635" s="76">
        <f>VLOOKUP(Tabla3[[#This Row],[Actividad]],Validación!AA:AB,2,0)</f>
        <v>11</v>
      </c>
      <c r="F635" s="76" t="s">
        <v>193</v>
      </c>
      <c r="G635" s="76">
        <f>VLOOKUP(H635,Validación!W:Y,3,0)</f>
        <v>6</v>
      </c>
      <c r="H635" s="76" t="s">
        <v>338</v>
      </c>
      <c r="I635" s="76">
        <f>VLOOKUP(J635,Validación!K:N,4,0)</f>
        <v>8</v>
      </c>
      <c r="J635" s="76" t="s">
        <v>167</v>
      </c>
      <c r="K635" s="76" t="s">
        <v>68</v>
      </c>
      <c r="L635" s="76" t="str">
        <f t="shared" si="19"/>
        <v>N</v>
      </c>
    </row>
    <row r="636" spans="1:12" x14ac:dyDescent="0.25">
      <c r="A636" s="76" t="str">
        <f t="shared" si="18"/>
        <v>C1363N</v>
      </c>
      <c r="B636" s="76" t="s">
        <v>44</v>
      </c>
      <c r="C636" s="76" t="str">
        <f>VLOOKUP(B636,Validación!G:I,3,0)</f>
        <v>C</v>
      </c>
      <c r="D636" s="122" t="s">
        <v>331</v>
      </c>
      <c r="E636" s="76">
        <f>VLOOKUP(Tabla3[[#This Row],[Actividad]],Validación!AA:AB,2,0)</f>
        <v>13</v>
      </c>
      <c r="F636" s="76" t="s">
        <v>195</v>
      </c>
      <c r="G636" s="76">
        <f>VLOOKUP(H636,Validación!W:Y,3,0)</f>
        <v>6</v>
      </c>
      <c r="H636" s="76" t="s">
        <v>338</v>
      </c>
      <c r="I636" s="76">
        <f>VLOOKUP(J636,Validación!K:N,4,0)</f>
        <v>3</v>
      </c>
      <c r="J636" s="76" t="s">
        <v>162</v>
      </c>
      <c r="K636" s="76" t="s">
        <v>68</v>
      </c>
      <c r="L636" s="76" t="str">
        <f t="shared" si="19"/>
        <v>N</v>
      </c>
    </row>
    <row r="637" spans="1:12" x14ac:dyDescent="0.25">
      <c r="A637" s="76" t="str">
        <f t="shared" si="18"/>
        <v>EE1363N</v>
      </c>
      <c r="B637" s="76" t="s">
        <v>33</v>
      </c>
      <c r="C637" s="76" t="str">
        <f>VLOOKUP(B637,Validación!G:I,3,0)</f>
        <v>EE</v>
      </c>
      <c r="D637" s="122" t="s">
        <v>334</v>
      </c>
      <c r="E637" s="76">
        <f>VLOOKUP(Tabla3[[#This Row],[Actividad]],Validación!AA:AB,2,0)</f>
        <v>13</v>
      </c>
      <c r="F637" s="76" t="s">
        <v>195</v>
      </c>
      <c r="G637" s="76">
        <f>VLOOKUP(H637,Validación!W:Y,3,0)</f>
        <v>6</v>
      </c>
      <c r="H637" s="76" t="s">
        <v>338</v>
      </c>
      <c r="I637" s="76">
        <f>VLOOKUP(J637,Validación!K:N,4,0)</f>
        <v>3</v>
      </c>
      <c r="J637" s="76" t="s">
        <v>162</v>
      </c>
      <c r="K637" s="76" t="s">
        <v>68</v>
      </c>
      <c r="L637" s="76" t="str">
        <f t="shared" si="19"/>
        <v>N</v>
      </c>
    </row>
    <row r="638" spans="1:12" x14ac:dyDescent="0.25">
      <c r="A638" s="76" t="str">
        <f t="shared" si="18"/>
        <v>E1363N</v>
      </c>
      <c r="B638" s="76" t="s">
        <v>45</v>
      </c>
      <c r="C638" s="76" t="str">
        <f>VLOOKUP(B638,Validación!G:I,3,0)</f>
        <v>E</v>
      </c>
      <c r="D638" s="122" t="s">
        <v>339</v>
      </c>
      <c r="E638" s="76">
        <f>VLOOKUP(Tabla3[[#This Row],[Actividad]],Validación!AA:AB,2,0)</f>
        <v>13</v>
      </c>
      <c r="F638" s="76" t="s">
        <v>195</v>
      </c>
      <c r="G638" s="76">
        <f>VLOOKUP(H638,Validación!W:Y,3,0)</f>
        <v>6</v>
      </c>
      <c r="H638" s="76" t="s">
        <v>338</v>
      </c>
      <c r="I638" s="76">
        <f>VLOOKUP(J638,Validación!K:N,4,0)</f>
        <v>3</v>
      </c>
      <c r="J638" s="76" t="s">
        <v>162</v>
      </c>
      <c r="K638" s="76" t="s">
        <v>68</v>
      </c>
      <c r="L638" s="76" t="str">
        <f t="shared" si="19"/>
        <v>N</v>
      </c>
    </row>
    <row r="639" spans="1:12" x14ac:dyDescent="0.25">
      <c r="A639" s="76" t="str">
        <f t="shared" si="18"/>
        <v>J1363N</v>
      </c>
      <c r="B639" s="76" t="s">
        <v>30</v>
      </c>
      <c r="C639" s="76" t="str">
        <f>VLOOKUP(B639,Validación!G:I,3,0)</f>
        <v>J</v>
      </c>
      <c r="D639" s="122" t="s">
        <v>340</v>
      </c>
      <c r="E639" s="76">
        <f>VLOOKUP(Tabla3[[#This Row],[Actividad]],Validación!AA:AB,2,0)</f>
        <v>13</v>
      </c>
      <c r="F639" s="76" t="s">
        <v>195</v>
      </c>
      <c r="G639" s="76">
        <f>VLOOKUP(H639,Validación!W:Y,3,0)</f>
        <v>6</v>
      </c>
      <c r="H639" s="76" t="s">
        <v>338</v>
      </c>
      <c r="I639" s="76">
        <f>VLOOKUP(J639,Validación!K:N,4,0)</f>
        <v>3</v>
      </c>
      <c r="J639" s="76" t="s">
        <v>162</v>
      </c>
      <c r="K639" s="76" t="s">
        <v>68</v>
      </c>
      <c r="L639" s="76" t="str">
        <f t="shared" si="19"/>
        <v>N</v>
      </c>
    </row>
    <row r="640" spans="1:12" x14ac:dyDescent="0.25">
      <c r="A640" s="76" t="str">
        <f t="shared" si="18"/>
        <v>H1363N</v>
      </c>
      <c r="B640" s="76" t="s">
        <v>46</v>
      </c>
      <c r="C640" s="76" t="str">
        <f>VLOOKUP(B640,Validación!G:I,3,0)</f>
        <v>H</v>
      </c>
      <c r="D640" s="122">
        <v>121790</v>
      </c>
      <c r="E640" s="76">
        <f>VLOOKUP(Tabla3[[#This Row],[Actividad]],Validación!AA:AB,2,0)</f>
        <v>13</v>
      </c>
      <c r="F640" s="76" t="s">
        <v>195</v>
      </c>
      <c r="G640" s="76">
        <f>VLOOKUP(H640,Validación!W:Y,3,0)</f>
        <v>6</v>
      </c>
      <c r="H640" s="76" t="s">
        <v>338</v>
      </c>
      <c r="I640" s="76">
        <f>VLOOKUP(J640,Validación!K:N,4,0)</f>
        <v>3</v>
      </c>
      <c r="J640" s="76" t="s">
        <v>162</v>
      </c>
      <c r="K640" s="76" t="s">
        <v>68</v>
      </c>
      <c r="L640" s="76" t="str">
        <f t="shared" si="19"/>
        <v>N</v>
      </c>
    </row>
    <row r="641" spans="1:12" x14ac:dyDescent="0.25">
      <c r="A641" s="76" t="str">
        <f t="shared" si="18"/>
        <v>Q1363N</v>
      </c>
      <c r="B641" s="76" t="s">
        <v>130</v>
      </c>
      <c r="C641" s="76" t="str">
        <f>VLOOKUP(B641,Validación!G:I,3,0)</f>
        <v>Q</v>
      </c>
      <c r="D641" s="122" t="s">
        <v>327</v>
      </c>
      <c r="E641" s="76">
        <f>VLOOKUP(Tabla3[[#This Row],[Actividad]],Validación!AA:AB,2,0)</f>
        <v>13</v>
      </c>
      <c r="F641" s="76" t="s">
        <v>195</v>
      </c>
      <c r="G641" s="76">
        <f>VLOOKUP(H641,Validación!W:Y,3,0)</f>
        <v>6</v>
      </c>
      <c r="H641" s="76" t="s">
        <v>338</v>
      </c>
      <c r="I641" s="76">
        <f>VLOOKUP(J641,Validación!K:N,4,0)</f>
        <v>3</v>
      </c>
      <c r="J641" s="76" t="s">
        <v>162</v>
      </c>
      <c r="K641" s="76" t="s">
        <v>68</v>
      </c>
      <c r="L641" s="76" t="str">
        <f t="shared" si="19"/>
        <v>N</v>
      </c>
    </row>
    <row r="642" spans="1:12" x14ac:dyDescent="0.25">
      <c r="A642" s="76" t="str">
        <f t="shared" ref="A642:A705" si="20">CONCATENATE(C642,E642,G642,I642,L642,)</f>
        <v>P1363N</v>
      </c>
      <c r="B642" s="76" t="s">
        <v>50</v>
      </c>
      <c r="C642" s="76" t="str">
        <f>VLOOKUP(B642,Validación!G:I,3,0)</f>
        <v>P</v>
      </c>
      <c r="D642" s="122">
        <v>122270</v>
      </c>
      <c r="E642" s="76">
        <f>VLOOKUP(Tabla3[[#This Row],[Actividad]],Validación!AA:AB,2,0)</f>
        <v>13</v>
      </c>
      <c r="F642" s="76" t="s">
        <v>195</v>
      </c>
      <c r="G642" s="76">
        <f>VLOOKUP(H642,Validación!W:Y,3,0)</f>
        <v>6</v>
      </c>
      <c r="H642" s="76" t="s">
        <v>338</v>
      </c>
      <c r="I642" s="76">
        <f>VLOOKUP(J642,Validación!K:N,4,0)</f>
        <v>3</v>
      </c>
      <c r="J642" s="76" t="s">
        <v>162</v>
      </c>
      <c r="K642" s="76" t="s">
        <v>68</v>
      </c>
      <c r="L642" s="76" t="str">
        <f t="shared" ref="L642:L705" si="21">VLOOKUP(K642,O:P,2,0)</f>
        <v>N</v>
      </c>
    </row>
    <row r="643" spans="1:12" x14ac:dyDescent="0.25">
      <c r="A643" s="76" t="str">
        <f t="shared" si="20"/>
        <v>K1363N</v>
      </c>
      <c r="B643" s="76" t="s">
        <v>31</v>
      </c>
      <c r="C643" s="76" t="str">
        <f>VLOOKUP(B643,Validación!G:I,3,0)</f>
        <v>K</v>
      </c>
      <c r="D643" s="122" t="s">
        <v>297</v>
      </c>
      <c r="E643" s="76">
        <f>VLOOKUP(Tabla3[[#This Row],[Actividad]],Validación!AA:AB,2,0)</f>
        <v>13</v>
      </c>
      <c r="F643" s="76" t="s">
        <v>195</v>
      </c>
      <c r="G643" s="76">
        <f>VLOOKUP(H643,Validación!W:Y,3,0)</f>
        <v>6</v>
      </c>
      <c r="H643" s="76" t="s">
        <v>338</v>
      </c>
      <c r="I643" s="76">
        <f>VLOOKUP(J643,Validación!K:N,4,0)</f>
        <v>3</v>
      </c>
      <c r="J643" s="76" t="s">
        <v>162</v>
      </c>
      <c r="K643" s="76" t="s">
        <v>68</v>
      </c>
      <c r="L643" s="76" t="str">
        <f t="shared" si="21"/>
        <v>N</v>
      </c>
    </row>
    <row r="644" spans="1:12" x14ac:dyDescent="0.25">
      <c r="A644" s="76" t="str">
        <f t="shared" si="20"/>
        <v>N1363N</v>
      </c>
      <c r="B644" s="76" t="s">
        <v>49</v>
      </c>
      <c r="C644" s="76" t="str">
        <f>VLOOKUP(B644,Validación!G:I,3,0)</f>
        <v>N</v>
      </c>
      <c r="D644" s="122" t="s">
        <v>328</v>
      </c>
      <c r="E644" s="76">
        <f>VLOOKUP(Tabla3[[#This Row],[Actividad]],Validación!AA:AB,2,0)</f>
        <v>13</v>
      </c>
      <c r="F644" s="76" t="s">
        <v>195</v>
      </c>
      <c r="G644" s="76">
        <f>VLOOKUP(H644,Validación!W:Y,3,0)</f>
        <v>6</v>
      </c>
      <c r="H644" s="76" t="s">
        <v>338</v>
      </c>
      <c r="I644" s="76">
        <f>VLOOKUP(J644,Validación!K:N,4,0)</f>
        <v>3</v>
      </c>
      <c r="J644" s="76" t="s">
        <v>162</v>
      </c>
      <c r="K644" s="76" t="s">
        <v>68</v>
      </c>
      <c r="L644" s="76" t="str">
        <f t="shared" si="21"/>
        <v>N</v>
      </c>
    </row>
    <row r="645" spans="1:12" x14ac:dyDescent="0.25">
      <c r="A645" s="76" t="str">
        <f t="shared" si="20"/>
        <v>AA1363N</v>
      </c>
      <c r="B645" s="76" t="s">
        <v>54</v>
      </c>
      <c r="C645" s="76" t="str">
        <f>VLOOKUP(B645,Validación!G:I,3,0)</f>
        <v>AA</v>
      </c>
      <c r="D645" s="122" t="s">
        <v>317</v>
      </c>
      <c r="E645" s="76">
        <f>VLOOKUP(Tabla3[[#This Row],[Actividad]],Validación!AA:AB,2,0)</f>
        <v>13</v>
      </c>
      <c r="F645" s="76" t="s">
        <v>195</v>
      </c>
      <c r="G645" s="76">
        <f>VLOOKUP(H645,Validación!W:Y,3,0)</f>
        <v>6</v>
      </c>
      <c r="H645" s="76" t="s">
        <v>338</v>
      </c>
      <c r="I645" s="76">
        <f>VLOOKUP(J645,Validación!K:N,4,0)</f>
        <v>3</v>
      </c>
      <c r="J645" s="76" t="s">
        <v>162</v>
      </c>
      <c r="K645" s="76" t="s">
        <v>68</v>
      </c>
      <c r="L645" s="76" t="str">
        <f t="shared" si="21"/>
        <v>N</v>
      </c>
    </row>
    <row r="646" spans="1:12" x14ac:dyDescent="0.25">
      <c r="A646" s="76" t="str">
        <f t="shared" si="20"/>
        <v>F1363N</v>
      </c>
      <c r="B646" s="76" t="s">
        <v>426</v>
      </c>
      <c r="C646" s="76" t="str">
        <f>VLOOKUP(B646,Validación!G:I,3,0)</f>
        <v>F</v>
      </c>
      <c r="D646" s="122" t="s">
        <v>333</v>
      </c>
      <c r="E646" s="76">
        <f>VLOOKUP(Tabla3[[#This Row],[Actividad]],Validación!AA:AB,2,0)</f>
        <v>13</v>
      </c>
      <c r="F646" s="76" t="s">
        <v>195</v>
      </c>
      <c r="G646" s="76">
        <f>VLOOKUP(H646,Validación!W:Y,3,0)</f>
        <v>6</v>
      </c>
      <c r="H646" s="76" t="s">
        <v>338</v>
      </c>
      <c r="I646" s="76">
        <f>VLOOKUP(J646,Validación!K:N,4,0)</f>
        <v>3</v>
      </c>
      <c r="J646" s="76" t="s">
        <v>162</v>
      </c>
      <c r="K646" s="76" t="s">
        <v>68</v>
      </c>
      <c r="L646" s="76" t="str">
        <f t="shared" si="21"/>
        <v>N</v>
      </c>
    </row>
    <row r="647" spans="1:12" x14ac:dyDescent="0.25">
      <c r="A647" s="76" t="str">
        <f t="shared" si="20"/>
        <v>W1363N</v>
      </c>
      <c r="B647" s="76" t="s">
        <v>132</v>
      </c>
      <c r="C647" s="76" t="str">
        <f>VLOOKUP(B647,Validación!G:I,3,0)</f>
        <v>W</v>
      </c>
      <c r="D647" s="122" t="s">
        <v>476</v>
      </c>
      <c r="E647" s="76">
        <f>VLOOKUP(Tabla3[[#This Row],[Actividad]],Validación!AA:AB,2,0)</f>
        <v>13</v>
      </c>
      <c r="F647" s="76" t="s">
        <v>195</v>
      </c>
      <c r="G647" s="76">
        <f>VLOOKUP(H647,Validación!W:Y,3,0)</f>
        <v>6</v>
      </c>
      <c r="H647" s="76" t="s">
        <v>338</v>
      </c>
      <c r="I647" s="76">
        <f>VLOOKUP(J647,Validación!K:N,4,0)</f>
        <v>3</v>
      </c>
      <c r="J647" s="76" t="s">
        <v>162</v>
      </c>
      <c r="K647" s="76" t="s">
        <v>68</v>
      </c>
      <c r="L647" s="76" t="str">
        <f t="shared" si="21"/>
        <v>N</v>
      </c>
    </row>
    <row r="648" spans="1:12" x14ac:dyDescent="0.25">
      <c r="A648" s="76" t="str">
        <f t="shared" si="20"/>
        <v>U1363N</v>
      </c>
      <c r="B648" s="76" t="s">
        <v>425</v>
      </c>
      <c r="C648" s="76" t="str">
        <f>VLOOKUP(B648,Validación!G:I,3,0)</f>
        <v>U</v>
      </c>
      <c r="D648" s="122">
        <v>122196</v>
      </c>
      <c r="E648" s="76">
        <f>VLOOKUP(Tabla3[[#This Row],[Actividad]],Validación!AA:AB,2,0)</f>
        <v>13</v>
      </c>
      <c r="F648" s="76" t="s">
        <v>195</v>
      </c>
      <c r="G648" s="76">
        <f>VLOOKUP(H648,Validación!W:Y,3,0)</f>
        <v>6</v>
      </c>
      <c r="H648" s="76" t="s">
        <v>338</v>
      </c>
      <c r="I648" s="76">
        <f>VLOOKUP(J648,Validación!K:N,4,0)</f>
        <v>3</v>
      </c>
      <c r="J648" s="76" t="s">
        <v>162</v>
      </c>
      <c r="K648" s="76" t="s">
        <v>68</v>
      </c>
      <c r="L648" s="76" t="str">
        <f t="shared" si="21"/>
        <v>N</v>
      </c>
    </row>
    <row r="649" spans="1:12" x14ac:dyDescent="0.25">
      <c r="A649" s="76" t="str">
        <f t="shared" si="20"/>
        <v>R1363N</v>
      </c>
      <c r="B649" s="76" t="s">
        <v>51</v>
      </c>
      <c r="C649" s="76" t="str">
        <f>VLOOKUP(B649,Validación!G:I,3,0)</f>
        <v>R</v>
      </c>
      <c r="D649" s="122">
        <v>109</v>
      </c>
      <c r="E649" s="76">
        <f>VLOOKUP(Tabla3[[#This Row],[Actividad]],Validación!AA:AB,2,0)</f>
        <v>13</v>
      </c>
      <c r="F649" s="76" t="s">
        <v>195</v>
      </c>
      <c r="G649" s="76">
        <f>VLOOKUP(H649,Validación!W:Y,3,0)</f>
        <v>6</v>
      </c>
      <c r="H649" s="76" t="s">
        <v>338</v>
      </c>
      <c r="I649" s="76">
        <f>VLOOKUP(J649,Validación!K:N,4,0)</f>
        <v>3</v>
      </c>
      <c r="J649" s="76" t="s">
        <v>162</v>
      </c>
      <c r="K649" s="76" t="s">
        <v>68</v>
      </c>
      <c r="L649" s="76" t="str">
        <f t="shared" si="21"/>
        <v>N</v>
      </c>
    </row>
    <row r="650" spans="1:12" x14ac:dyDescent="0.25">
      <c r="A650" s="76" t="str">
        <f t="shared" si="20"/>
        <v>HH1363N</v>
      </c>
      <c r="B650" s="76" t="s">
        <v>122</v>
      </c>
      <c r="C650" s="76" t="str">
        <f>VLOOKUP(B650,Validación!G:I,3,0)</f>
        <v>HH</v>
      </c>
      <c r="D650" s="122" t="s">
        <v>477</v>
      </c>
      <c r="E650" s="76">
        <f>VLOOKUP(Tabla3[[#This Row],[Actividad]],Validación!AA:AB,2,0)</f>
        <v>13</v>
      </c>
      <c r="F650" s="76" t="s">
        <v>195</v>
      </c>
      <c r="G650" s="76">
        <f>VLOOKUP(H650,Validación!W:Y,3,0)</f>
        <v>6</v>
      </c>
      <c r="H650" s="76" t="s">
        <v>338</v>
      </c>
      <c r="I650" s="76">
        <f>VLOOKUP(J650,Validación!K:N,4,0)</f>
        <v>3</v>
      </c>
      <c r="J650" s="76" t="s">
        <v>162</v>
      </c>
      <c r="K650" s="76" t="s">
        <v>68</v>
      </c>
      <c r="L650" s="76" t="str">
        <f t="shared" si="21"/>
        <v>N</v>
      </c>
    </row>
    <row r="651" spans="1:12" x14ac:dyDescent="0.25">
      <c r="A651" s="76" t="str">
        <f t="shared" si="20"/>
        <v>L1363N</v>
      </c>
      <c r="B651" s="76" t="s">
        <v>48</v>
      </c>
      <c r="C651" s="76" t="str">
        <f>VLOOKUP(B651,Validación!G:I,3,0)</f>
        <v>L</v>
      </c>
      <c r="D651" s="122" t="s">
        <v>478</v>
      </c>
      <c r="E651" s="76">
        <f>VLOOKUP(Tabla3[[#This Row],[Actividad]],Validación!AA:AB,2,0)</f>
        <v>13</v>
      </c>
      <c r="F651" s="76" t="s">
        <v>195</v>
      </c>
      <c r="G651" s="76">
        <f>VLOOKUP(H651,Validación!W:Y,3,0)</f>
        <v>6</v>
      </c>
      <c r="H651" s="76" t="s">
        <v>338</v>
      </c>
      <c r="I651" s="76">
        <f>VLOOKUP(J651,Validación!K:N,4,0)</f>
        <v>3</v>
      </c>
      <c r="J651" s="76" t="s">
        <v>162</v>
      </c>
      <c r="K651" s="76" t="s">
        <v>68</v>
      </c>
      <c r="L651" s="76" t="str">
        <f t="shared" si="21"/>
        <v>N</v>
      </c>
    </row>
    <row r="652" spans="1:12" x14ac:dyDescent="0.25">
      <c r="A652" s="76" t="str">
        <f t="shared" si="20"/>
        <v>B1363N</v>
      </c>
      <c r="B652" s="76" t="s">
        <v>43</v>
      </c>
      <c r="C652" s="76" t="str">
        <f>VLOOKUP(B652,Validación!G:I,3,0)</f>
        <v>B</v>
      </c>
      <c r="D652" s="122" t="s">
        <v>479</v>
      </c>
      <c r="E652" s="76">
        <f>VLOOKUP(Tabla3[[#This Row],[Actividad]],Validación!AA:AB,2,0)</f>
        <v>13</v>
      </c>
      <c r="F652" s="76" t="s">
        <v>195</v>
      </c>
      <c r="G652" s="76">
        <f>VLOOKUP(H652,Validación!W:Y,3,0)</f>
        <v>6</v>
      </c>
      <c r="H652" s="76" t="s">
        <v>338</v>
      </c>
      <c r="I652" s="76">
        <f>VLOOKUP(J652,Validación!K:N,4,0)</f>
        <v>3</v>
      </c>
      <c r="J652" s="76" t="s">
        <v>162</v>
      </c>
      <c r="K652" s="76" t="s">
        <v>68</v>
      </c>
      <c r="L652" s="76" t="str">
        <f t="shared" si="21"/>
        <v>N</v>
      </c>
    </row>
    <row r="653" spans="1:12" x14ac:dyDescent="0.25">
      <c r="A653" s="76" t="str">
        <f t="shared" si="20"/>
        <v>A1363N</v>
      </c>
      <c r="B653" s="76" t="s">
        <v>42</v>
      </c>
      <c r="C653" s="76" t="str">
        <f>VLOOKUP(B653,Validación!G:I,3,0)</f>
        <v>A</v>
      </c>
      <c r="D653" s="122" t="s">
        <v>483</v>
      </c>
      <c r="E653" s="76">
        <f>VLOOKUP(Tabla3[[#This Row],[Actividad]],Validación!AA:AB,2,0)</f>
        <v>13</v>
      </c>
      <c r="F653" s="76" t="s">
        <v>195</v>
      </c>
      <c r="G653" s="76">
        <f>VLOOKUP(H653,Validación!W:Y,3,0)</f>
        <v>6</v>
      </c>
      <c r="H653" s="76" t="s">
        <v>338</v>
      </c>
      <c r="I653" s="76">
        <f>VLOOKUP(J653,Validación!K:N,4,0)</f>
        <v>3</v>
      </c>
      <c r="J653" s="76" t="s">
        <v>162</v>
      </c>
      <c r="K653" s="76" t="s">
        <v>68</v>
      </c>
      <c r="L653" s="76" t="str">
        <f t="shared" si="21"/>
        <v>N</v>
      </c>
    </row>
    <row r="654" spans="1:12" x14ac:dyDescent="0.25">
      <c r="A654" s="76" t="str">
        <f t="shared" si="20"/>
        <v>C1368N</v>
      </c>
      <c r="B654" s="76" t="s">
        <v>44</v>
      </c>
      <c r="C654" s="76" t="str">
        <f>VLOOKUP(B654,Validación!G:I,3,0)</f>
        <v>C</v>
      </c>
      <c r="D654" s="122" t="s">
        <v>331</v>
      </c>
      <c r="E654" s="76">
        <f>VLOOKUP(Tabla3[[#This Row],[Actividad]],Validación!AA:AB,2,0)</f>
        <v>13</v>
      </c>
      <c r="F654" s="76" t="s">
        <v>195</v>
      </c>
      <c r="G654" s="76">
        <f>VLOOKUP(H654,Validación!W:Y,3,0)</f>
        <v>6</v>
      </c>
      <c r="H654" s="76" t="s">
        <v>338</v>
      </c>
      <c r="I654" s="76">
        <f>VLOOKUP(J654,Validación!K:N,4,0)</f>
        <v>8</v>
      </c>
      <c r="J654" s="76" t="s">
        <v>167</v>
      </c>
      <c r="K654" s="76" t="s">
        <v>68</v>
      </c>
      <c r="L654" s="76" t="str">
        <f t="shared" si="21"/>
        <v>N</v>
      </c>
    </row>
    <row r="655" spans="1:12" x14ac:dyDescent="0.25">
      <c r="A655" s="76" t="str">
        <f t="shared" si="20"/>
        <v>EE1368N</v>
      </c>
      <c r="B655" s="76" t="s">
        <v>33</v>
      </c>
      <c r="C655" s="76" t="str">
        <f>VLOOKUP(B655,Validación!G:I,3,0)</f>
        <v>EE</v>
      </c>
      <c r="D655" s="122" t="s">
        <v>334</v>
      </c>
      <c r="E655" s="76">
        <f>VLOOKUP(Tabla3[[#This Row],[Actividad]],Validación!AA:AB,2,0)</f>
        <v>13</v>
      </c>
      <c r="F655" s="76" t="s">
        <v>195</v>
      </c>
      <c r="G655" s="76">
        <f>VLOOKUP(H655,Validación!W:Y,3,0)</f>
        <v>6</v>
      </c>
      <c r="H655" s="76" t="s">
        <v>338</v>
      </c>
      <c r="I655" s="76">
        <f>VLOOKUP(J655,Validación!K:N,4,0)</f>
        <v>8</v>
      </c>
      <c r="J655" s="76" t="s">
        <v>167</v>
      </c>
      <c r="K655" s="76" t="s">
        <v>68</v>
      </c>
      <c r="L655" s="76" t="str">
        <f t="shared" si="21"/>
        <v>N</v>
      </c>
    </row>
    <row r="656" spans="1:12" x14ac:dyDescent="0.25">
      <c r="A656" s="76" t="str">
        <f t="shared" si="20"/>
        <v>E1368N</v>
      </c>
      <c r="B656" s="76" t="s">
        <v>45</v>
      </c>
      <c r="C656" s="76" t="str">
        <f>VLOOKUP(B656,Validación!G:I,3,0)</f>
        <v>E</v>
      </c>
      <c r="D656" s="122" t="s">
        <v>339</v>
      </c>
      <c r="E656" s="76">
        <f>VLOOKUP(Tabla3[[#This Row],[Actividad]],Validación!AA:AB,2,0)</f>
        <v>13</v>
      </c>
      <c r="F656" s="76" t="s">
        <v>195</v>
      </c>
      <c r="G656" s="76">
        <f>VLOOKUP(H656,Validación!W:Y,3,0)</f>
        <v>6</v>
      </c>
      <c r="H656" s="76" t="s">
        <v>338</v>
      </c>
      <c r="I656" s="76">
        <f>VLOOKUP(J656,Validación!K:N,4,0)</f>
        <v>8</v>
      </c>
      <c r="J656" s="76" t="s">
        <v>167</v>
      </c>
      <c r="K656" s="76" t="s">
        <v>68</v>
      </c>
      <c r="L656" s="76" t="str">
        <f t="shared" si="21"/>
        <v>N</v>
      </c>
    </row>
    <row r="657" spans="1:12" x14ac:dyDescent="0.25">
      <c r="A657" s="76" t="str">
        <f t="shared" si="20"/>
        <v>J1368N</v>
      </c>
      <c r="B657" s="76" t="s">
        <v>30</v>
      </c>
      <c r="C657" s="76" t="str">
        <f>VLOOKUP(B657,Validación!G:I,3,0)</f>
        <v>J</v>
      </c>
      <c r="D657" s="122" t="s">
        <v>340</v>
      </c>
      <c r="E657" s="76">
        <f>VLOOKUP(Tabla3[[#This Row],[Actividad]],Validación!AA:AB,2,0)</f>
        <v>13</v>
      </c>
      <c r="F657" s="76" t="s">
        <v>195</v>
      </c>
      <c r="G657" s="76">
        <f>VLOOKUP(H657,Validación!W:Y,3,0)</f>
        <v>6</v>
      </c>
      <c r="H657" s="76" t="s">
        <v>338</v>
      </c>
      <c r="I657" s="76">
        <f>VLOOKUP(J657,Validación!K:N,4,0)</f>
        <v>8</v>
      </c>
      <c r="J657" s="76" t="s">
        <v>167</v>
      </c>
      <c r="K657" s="76" t="s">
        <v>68</v>
      </c>
      <c r="L657" s="76" t="str">
        <f t="shared" si="21"/>
        <v>N</v>
      </c>
    </row>
    <row r="658" spans="1:12" x14ac:dyDescent="0.25">
      <c r="A658" s="76" t="str">
        <f t="shared" si="20"/>
        <v>H1368N</v>
      </c>
      <c r="B658" s="76" t="s">
        <v>46</v>
      </c>
      <c r="C658" s="76" t="str">
        <f>VLOOKUP(B658,Validación!G:I,3,0)</f>
        <v>H</v>
      </c>
      <c r="D658" s="122">
        <v>121790</v>
      </c>
      <c r="E658" s="76">
        <f>VLOOKUP(Tabla3[[#This Row],[Actividad]],Validación!AA:AB,2,0)</f>
        <v>13</v>
      </c>
      <c r="F658" s="76" t="s">
        <v>195</v>
      </c>
      <c r="G658" s="76">
        <f>VLOOKUP(H658,Validación!W:Y,3,0)</f>
        <v>6</v>
      </c>
      <c r="H658" s="76" t="s">
        <v>338</v>
      </c>
      <c r="I658" s="76">
        <f>VLOOKUP(J658,Validación!K:N,4,0)</f>
        <v>8</v>
      </c>
      <c r="J658" s="76" t="s">
        <v>167</v>
      </c>
      <c r="K658" s="76" t="s">
        <v>68</v>
      </c>
      <c r="L658" s="76" t="str">
        <f t="shared" si="21"/>
        <v>N</v>
      </c>
    </row>
    <row r="659" spans="1:12" x14ac:dyDescent="0.25">
      <c r="A659" s="76" t="str">
        <f t="shared" si="20"/>
        <v>Q1368N</v>
      </c>
      <c r="B659" s="76" t="s">
        <v>130</v>
      </c>
      <c r="C659" s="76" t="str">
        <f>VLOOKUP(B659,Validación!G:I,3,0)</f>
        <v>Q</v>
      </c>
      <c r="D659" s="122" t="s">
        <v>327</v>
      </c>
      <c r="E659" s="76">
        <f>VLOOKUP(Tabla3[[#This Row],[Actividad]],Validación!AA:AB,2,0)</f>
        <v>13</v>
      </c>
      <c r="F659" s="76" t="s">
        <v>195</v>
      </c>
      <c r="G659" s="76">
        <f>VLOOKUP(H659,Validación!W:Y,3,0)</f>
        <v>6</v>
      </c>
      <c r="H659" s="76" t="s">
        <v>338</v>
      </c>
      <c r="I659" s="76">
        <f>VLOOKUP(J659,Validación!K:N,4,0)</f>
        <v>8</v>
      </c>
      <c r="J659" s="76" t="s">
        <v>167</v>
      </c>
      <c r="K659" s="76" t="s">
        <v>68</v>
      </c>
      <c r="L659" s="76" t="str">
        <f t="shared" si="21"/>
        <v>N</v>
      </c>
    </row>
    <row r="660" spans="1:12" x14ac:dyDescent="0.25">
      <c r="A660" s="76" t="str">
        <f t="shared" si="20"/>
        <v>P1368N</v>
      </c>
      <c r="B660" s="76" t="s">
        <v>50</v>
      </c>
      <c r="C660" s="76" t="str">
        <f>VLOOKUP(B660,Validación!G:I,3,0)</f>
        <v>P</v>
      </c>
      <c r="D660" s="122">
        <v>122270</v>
      </c>
      <c r="E660" s="76">
        <f>VLOOKUP(Tabla3[[#This Row],[Actividad]],Validación!AA:AB,2,0)</f>
        <v>13</v>
      </c>
      <c r="F660" s="76" t="s">
        <v>195</v>
      </c>
      <c r="G660" s="76">
        <f>VLOOKUP(H660,Validación!W:Y,3,0)</f>
        <v>6</v>
      </c>
      <c r="H660" s="76" t="s">
        <v>338</v>
      </c>
      <c r="I660" s="76">
        <f>VLOOKUP(J660,Validación!K:N,4,0)</f>
        <v>8</v>
      </c>
      <c r="J660" s="76" t="s">
        <v>167</v>
      </c>
      <c r="K660" s="76" t="s">
        <v>68</v>
      </c>
      <c r="L660" s="76" t="str">
        <f t="shared" si="21"/>
        <v>N</v>
      </c>
    </row>
    <row r="661" spans="1:12" x14ac:dyDescent="0.25">
      <c r="A661" s="76" t="str">
        <f t="shared" si="20"/>
        <v>K1368N</v>
      </c>
      <c r="B661" s="76" t="s">
        <v>31</v>
      </c>
      <c r="C661" s="76" t="str">
        <f>VLOOKUP(B661,Validación!G:I,3,0)</f>
        <v>K</v>
      </c>
      <c r="D661" s="122" t="s">
        <v>297</v>
      </c>
      <c r="E661" s="76">
        <f>VLOOKUP(Tabla3[[#This Row],[Actividad]],Validación!AA:AB,2,0)</f>
        <v>13</v>
      </c>
      <c r="F661" s="76" t="s">
        <v>195</v>
      </c>
      <c r="G661" s="76">
        <f>VLOOKUP(H661,Validación!W:Y,3,0)</f>
        <v>6</v>
      </c>
      <c r="H661" s="76" t="s">
        <v>338</v>
      </c>
      <c r="I661" s="76">
        <f>VLOOKUP(J661,Validación!K:N,4,0)</f>
        <v>8</v>
      </c>
      <c r="J661" s="76" t="s">
        <v>167</v>
      </c>
      <c r="K661" s="76" t="s">
        <v>68</v>
      </c>
      <c r="L661" s="76" t="str">
        <f t="shared" si="21"/>
        <v>N</v>
      </c>
    </row>
    <row r="662" spans="1:12" x14ac:dyDescent="0.25">
      <c r="A662" s="76" t="str">
        <f t="shared" si="20"/>
        <v>N1368N</v>
      </c>
      <c r="B662" s="76" t="s">
        <v>49</v>
      </c>
      <c r="C662" s="76" t="str">
        <f>VLOOKUP(B662,Validación!G:I,3,0)</f>
        <v>N</v>
      </c>
      <c r="D662" s="122" t="s">
        <v>328</v>
      </c>
      <c r="E662" s="76">
        <f>VLOOKUP(Tabla3[[#This Row],[Actividad]],Validación!AA:AB,2,0)</f>
        <v>13</v>
      </c>
      <c r="F662" s="76" t="s">
        <v>195</v>
      </c>
      <c r="G662" s="76">
        <f>VLOOKUP(H662,Validación!W:Y,3,0)</f>
        <v>6</v>
      </c>
      <c r="H662" s="76" t="s">
        <v>338</v>
      </c>
      <c r="I662" s="76">
        <f>VLOOKUP(J662,Validación!K:N,4,0)</f>
        <v>8</v>
      </c>
      <c r="J662" s="76" t="s">
        <v>167</v>
      </c>
      <c r="K662" s="76" t="s">
        <v>68</v>
      </c>
      <c r="L662" s="76" t="str">
        <f t="shared" si="21"/>
        <v>N</v>
      </c>
    </row>
    <row r="663" spans="1:12" x14ac:dyDescent="0.25">
      <c r="A663" s="76" t="str">
        <f t="shared" si="20"/>
        <v>AA1368N</v>
      </c>
      <c r="B663" s="76" t="s">
        <v>54</v>
      </c>
      <c r="C663" s="76" t="str">
        <f>VLOOKUP(B663,Validación!G:I,3,0)</f>
        <v>AA</v>
      </c>
      <c r="D663" s="122" t="s">
        <v>317</v>
      </c>
      <c r="E663" s="76">
        <f>VLOOKUP(Tabla3[[#This Row],[Actividad]],Validación!AA:AB,2,0)</f>
        <v>13</v>
      </c>
      <c r="F663" s="76" t="s">
        <v>195</v>
      </c>
      <c r="G663" s="76">
        <f>VLOOKUP(H663,Validación!W:Y,3,0)</f>
        <v>6</v>
      </c>
      <c r="H663" s="76" t="s">
        <v>338</v>
      </c>
      <c r="I663" s="76">
        <f>VLOOKUP(J663,Validación!K:N,4,0)</f>
        <v>8</v>
      </c>
      <c r="J663" s="76" t="s">
        <v>167</v>
      </c>
      <c r="K663" s="76" t="s">
        <v>68</v>
      </c>
      <c r="L663" s="76" t="str">
        <f t="shared" si="21"/>
        <v>N</v>
      </c>
    </row>
    <row r="664" spans="1:12" x14ac:dyDescent="0.25">
      <c r="A664" s="76" t="str">
        <f t="shared" si="20"/>
        <v>F1368N</v>
      </c>
      <c r="B664" s="76" t="s">
        <v>426</v>
      </c>
      <c r="C664" s="76" t="str">
        <f>VLOOKUP(B664,Validación!G:I,3,0)</f>
        <v>F</v>
      </c>
      <c r="D664" s="122" t="s">
        <v>333</v>
      </c>
      <c r="E664" s="76">
        <f>VLOOKUP(Tabla3[[#This Row],[Actividad]],Validación!AA:AB,2,0)</f>
        <v>13</v>
      </c>
      <c r="F664" s="76" t="s">
        <v>195</v>
      </c>
      <c r="G664" s="76">
        <f>VLOOKUP(H664,Validación!W:Y,3,0)</f>
        <v>6</v>
      </c>
      <c r="H664" s="76" t="s">
        <v>338</v>
      </c>
      <c r="I664" s="76">
        <f>VLOOKUP(J664,Validación!K:N,4,0)</f>
        <v>8</v>
      </c>
      <c r="J664" s="76" t="s">
        <v>167</v>
      </c>
      <c r="K664" s="76" t="s">
        <v>68</v>
      </c>
      <c r="L664" s="76" t="str">
        <f t="shared" si="21"/>
        <v>N</v>
      </c>
    </row>
    <row r="665" spans="1:12" x14ac:dyDescent="0.25">
      <c r="A665" s="76" t="str">
        <f t="shared" si="20"/>
        <v>W1368N</v>
      </c>
      <c r="B665" s="76" t="s">
        <v>132</v>
      </c>
      <c r="C665" s="76" t="str">
        <f>VLOOKUP(B665,Validación!G:I,3,0)</f>
        <v>W</v>
      </c>
      <c r="D665" s="122" t="s">
        <v>476</v>
      </c>
      <c r="E665" s="76">
        <f>VLOOKUP(Tabla3[[#This Row],[Actividad]],Validación!AA:AB,2,0)</f>
        <v>13</v>
      </c>
      <c r="F665" s="76" t="s">
        <v>195</v>
      </c>
      <c r="G665" s="76">
        <f>VLOOKUP(H665,Validación!W:Y,3,0)</f>
        <v>6</v>
      </c>
      <c r="H665" s="76" t="s">
        <v>338</v>
      </c>
      <c r="I665" s="76">
        <f>VLOOKUP(J665,Validación!K:N,4,0)</f>
        <v>8</v>
      </c>
      <c r="J665" s="76" t="s">
        <v>167</v>
      </c>
      <c r="K665" s="76" t="s">
        <v>68</v>
      </c>
      <c r="L665" s="76" t="str">
        <f t="shared" si="21"/>
        <v>N</v>
      </c>
    </row>
    <row r="666" spans="1:12" x14ac:dyDescent="0.25">
      <c r="A666" s="76" t="str">
        <f t="shared" si="20"/>
        <v>U1368N</v>
      </c>
      <c r="B666" s="76" t="s">
        <v>425</v>
      </c>
      <c r="C666" s="76" t="str">
        <f>VLOOKUP(B666,Validación!G:I,3,0)</f>
        <v>U</v>
      </c>
      <c r="D666" s="122">
        <v>122196</v>
      </c>
      <c r="E666" s="76">
        <f>VLOOKUP(Tabla3[[#This Row],[Actividad]],Validación!AA:AB,2,0)</f>
        <v>13</v>
      </c>
      <c r="F666" s="76" t="s">
        <v>195</v>
      </c>
      <c r="G666" s="76">
        <f>VLOOKUP(H666,Validación!W:Y,3,0)</f>
        <v>6</v>
      </c>
      <c r="H666" s="76" t="s">
        <v>338</v>
      </c>
      <c r="I666" s="76">
        <f>VLOOKUP(J666,Validación!K:N,4,0)</f>
        <v>8</v>
      </c>
      <c r="J666" s="76" t="s">
        <v>167</v>
      </c>
      <c r="K666" s="76" t="s">
        <v>68</v>
      </c>
      <c r="L666" s="76" t="str">
        <f t="shared" si="21"/>
        <v>N</v>
      </c>
    </row>
    <row r="667" spans="1:12" x14ac:dyDescent="0.25">
      <c r="A667" s="76" t="str">
        <f t="shared" si="20"/>
        <v>R1368N</v>
      </c>
      <c r="B667" s="76" t="s">
        <v>51</v>
      </c>
      <c r="C667" s="76" t="str">
        <f>VLOOKUP(B667,Validación!G:I,3,0)</f>
        <v>R</v>
      </c>
      <c r="D667" s="122">
        <v>109</v>
      </c>
      <c r="E667" s="76">
        <f>VLOOKUP(Tabla3[[#This Row],[Actividad]],Validación!AA:AB,2,0)</f>
        <v>13</v>
      </c>
      <c r="F667" s="76" t="s">
        <v>195</v>
      </c>
      <c r="G667" s="76">
        <f>VLOOKUP(H667,Validación!W:Y,3,0)</f>
        <v>6</v>
      </c>
      <c r="H667" s="76" t="s">
        <v>338</v>
      </c>
      <c r="I667" s="76">
        <f>VLOOKUP(J667,Validación!K:N,4,0)</f>
        <v>8</v>
      </c>
      <c r="J667" s="76" t="s">
        <v>167</v>
      </c>
      <c r="K667" s="76" t="s">
        <v>68</v>
      </c>
      <c r="L667" s="76" t="str">
        <f t="shared" si="21"/>
        <v>N</v>
      </c>
    </row>
    <row r="668" spans="1:12" x14ac:dyDescent="0.25">
      <c r="A668" s="76" t="str">
        <f t="shared" si="20"/>
        <v>HH1368N</v>
      </c>
      <c r="B668" s="76" t="s">
        <v>122</v>
      </c>
      <c r="C668" s="76" t="str">
        <f>VLOOKUP(B668,Validación!G:I,3,0)</f>
        <v>HH</v>
      </c>
      <c r="D668" s="122" t="s">
        <v>477</v>
      </c>
      <c r="E668" s="76">
        <f>VLOOKUP(Tabla3[[#This Row],[Actividad]],Validación!AA:AB,2,0)</f>
        <v>13</v>
      </c>
      <c r="F668" s="76" t="s">
        <v>195</v>
      </c>
      <c r="G668" s="76">
        <f>VLOOKUP(H668,Validación!W:Y,3,0)</f>
        <v>6</v>
      </c>
      <c r="H668" s="76" t="s">
        <v>338</v>
      </c>
      <c r="I668" s="76">
        <f>VLOOKUP(J668,Validación!K:N,4,0)</f>
        <v>8</v>
      </c>
      <c r="J668" s="76" t="s">
        <v>167</v>
      </c>
      <c r="K668" s="76" t="s">
        <v>68</v>
      </c>
      <c r="L668" s="76" t="str">
        <f t="shared" si="21"/>
        <v>N</v>
      </c>
    </row>
    <row r="669" spans="1:12" x14ac:dyDescent="0.25">
      <c r="A669" s="76" t="str">
        <f t="shared" si="20"/>
        <v>L1368N</v>
      </c>
      <c r="B669" s="76" t="s">
        <v>48</v>
      </c>
      <c r="C669" s="76" t="str">
        <f>VLOOKUP(B669,Validación!G:I,3,0)</f>
        <v>L</v>
      </c>
      <c r="D669" s="122" t="s">
        <v>478</v>
      </c>
      <c r="E669" s="76">
        <f>VLOOKUP(Tabla3[[#This Row],[Actividad]],Validación!AA:AB,2,0)</f>
        <v>13</v>
      </c>
      <c r="F669" s="76" t="s">
        <v>195</v>
      </c>
      <c r="G669" s="76">
        <f>VLOOKUP(H669,Validación!W:Y,3,0)</f>
        <v>6</v>
      </c>
      <c r="H669" s="76" t="s">
        <v>338</v>
      </c>
      <c r="I669" s="76">
        <f>VLOOKUP(J669,Validación!K:N,4,0)</f>
        <v>8</v>
      </c>
      <c r="J669" s="76" t="s">
        <v>167</v>
      </c>
      <c r="K669" s="76" t="s">
        <v>68</v>
      </c>
      <c r="L669" s="76" t="str">
        <f t="shared" si="21"/>
        <v>N</v>
      </c>
    </row>
    <row r="670" spans="1:12" x14ac:dyDescent="0.25">
      <c r="A670" s="76" t="str">
        <f t="shared" si="20"/>
        <v>B1368N</v>
      </c>
      <c r="B670" s="76" t="s">
        <v>43</v>
      </c>
      <c r="C670" s="76" t="str">
        <f>VLOOKUP(B670,Validación!G:I,3,0)</f>
        <v>B</v>
      </c>
      <c r="D670" s="122" t="s">
        <v>479</v>
      </c>
      <c r="E670" s="76">
        <f>VLOOKUP(Tabla3[[#This Row],[Actividad]],Validación!AA:AB,2,0)</f>
        <v>13</v>
      </c>
      <c r="F670" s="76" t="s">
        <v>195</v>
      </c>
      <c r="G670" s="76">
        <f>VLOOKUP(H670,Validación!W:Y,3,0)</f>
        <v>6</v>
      </c>
      <c r="H670" s="76" t="s">
        <v>338</v>
      </c>
      <c r="I670" s="76">
        <f>VLOOKUP(J670,Validación!K:N,4,0)</f>
        <v>8</v>
      </c>
      <c r="J670" s="76" t="s">
        <v>167</v>
      </c>
      <c r="K670" s="76" t="s">
        <v>68</v>
      </c>
      <c r="L670" s="76" t="str">
        <f t="shared" si="21"/>
        <v>N</v>
      </c>
    </row>
    <row r="671" spans="1:12" x14ac:dyDescent="0.25">
      <c r="A671" s="76" t="str">
        <f t="shared" si="20"/>
        <v>A1368N</v>
      </c>
      <c r="B671" s="76" t="s">
        <v>42</v>
      </c>
      <c r="C671" s="76" t="str">
        <f>VLOOKUP(B671,Validación!G:I,3,0)</f>
        <v>A</v>
      </c>
      <c r="D671" s="122" t="s">
        <v>483</v>
      </c>
      <c r="E671" s="76">
        <f>VLOOKUP(Tabla3[[#This Row],[Actividad]],Validación!AA:AB,2,0)</f>
        <v>13</v>
      </c>
      <c r="F671" s="76" t="s">
        <v>195</v>
      </c>
      <c r="G671" s="76">
        <f>VLOOKUP(H671,Validación!W:Y,3,0)</f>
        <v>6</v>
      </c>
      <c r="H671" s="76" t="s">
        <v>338</v>
      </c>
      <c r="I671" s="76">
        <f>VLOOKUP(J671,Validación!K:N,4,0)</f>
        <v>8</v>
      </c>
      <c r="J671" s="76" t="s">
        <v>167</v>
      </c>
      <c r="K671" s="76" t="s">
        <v>68</v>
      </c>
      <c r="L671" s="76" t="str">
        <f t="shared" si="21"/>
        <v>N</v>
      </c>
    </row>
    <row r="672" spans="1:12" x14ac:dyDescent="0.25">
      <c r="A672" s="76" t="str">
        <f t="shared" si="20"/>
        <v>X1715N</v>
      </c>
      <c r="B672" s="76" t="s">
        <v>133</v>
      </c>
      <c r="C672" s="76" t="str">
        <f>VLOOKUP(B672,Validación!G:I,3,0)</f>
        <v>X</v>
      </c>
      <c r="D672" s="122">
        <v>122201</v>
      </c>
      <c r="E672" s="76">
        <f>VLOOKUP(Tabla3[[#This Row],[Actividad]],Validación!AA:AB,2,0)</f>
        <v>1</v>
      </c>
      <c r="F672" s="76" t="s">
        <v>183</v>
      </c>
      <c r="G672" s="76">
        <f>VLOOKUP(H672,Validación!W:Y,3,0)</f>
        <v>7</v>
      </c>
      <c r="H672" s="76" t="s">
        <v>341</v>
      </c>
      <c r="I672" s="76">
        <f>VLOOKUP(J672,Validación!K:N,4,0)</f>
        <v>15</v>
      </c>
      <c r="J672" s="76" t="s">
        <v>342</v>
      </c>
      <c r="K672" s="76" t="s">
        <v>68</v>
      </c>
      <c r="L672" s="76" t="str">
        <f t="shared" si="21"/>
        <v>N</v>
      </c>
    </row>
    <row r="673" spans="1:12" x14ac:dyDescent="0.25">
      <c r="A673" s="76" t="str">
        <f t="shared" si="20"/>
        <v>C1715N</v>
      </c>
      <c r="B673" s="76" t="s">
        <v>44</v>
      </c>
      <c r="C673" s="76" t="str">
        <f>VLOOKUP(B673,Validación!G:I,3,0)</f>
        <v>C</v>
      </c>
      <c r="D673" s="122" t="s">
        <v>289</v>
      </c>
      <c r="E673" s="76">
        <f>VLOOKUP(Tabla3[[#This Row],[Actividad]],Validación!AA:AB,2,0)</f>
        <v>1</v>
      </c>
      <c r="F673" s="76" t="s">
        <v>183</v>
      </c>
      <c r="G673" s="76">
        <f>VLOOKUP(H673,Validación!W:Y,3,0)</f>
        <v>7</v>
      </c>
      <c r="H673" s="76" t="s">
        <v>341</v>
      </c>
      <c r="I673" s="76">
        <f>VLOOKUP(J673,Validación!K:N,4,0)</f>
        <v>15</v>
      </c>
      <c r="J673" s="76" t="s">
        <v>342</v>
      </c>
      <c r="K673" s="76" t="s">
        <v>68</v>
      </c>
      <c r="L673" s="76" t="str">
        <f t="shared" si="21"/>
        <v>N</v>
      </c>
    </row>
    <row r="674" spans="1:12" x14ac:dyDescent="0.25">
      <c r="A674" s="76" t="str">
        <f t="shared" si="20"/>
        <v>T1715N</v>
      </c>
      <c r="B674" s="76" t="s">
        <v>52</v>
      </c>
      <c r="C674" s="76" t="str">
        <f>VLOOKUP(B674,Validación!G:I,3,0)</f>
        <v>T</v>
      </c>
      <c r="D674" s="122">
        <v>122202</v>
      </c>
      <c r="E674" s="76">
        <f>VLOOKUP(Tabla3[[#This Row],[Actividad]],Validación!AA:AB,2,0)</f>
        <v>1</v>
      </c>
      <c r="F674" s="76" t="s">
        <v>183</v>
      </c>
      <c r="G674" s="76">
        <f>VLOOKUP(H674,Validación!W:Y,3,0)</f>
        <v>7</v>
      </c>
      <c r="H674" s="76" t="s">
        <v>341</v>
      </c>
      <c r="I674" s="76">
        <f>VLOOKUP(J674,Validación!K:N,4,0)</f>
        <v>15</v>
      </c>
      <c r="J674" s="76" t="s">
        <v>342</v>
      </c>
      <c r="K674" s="76" t="s">
        <v>68</v>
      </c>
      <c r="L674" s="76" t="str">
        <f t="shared" si="21"/>
        <v>N</v>
      </c>
    </row>
    <row r="675" spans="1:12" x14ac:dyDescent="0.25">
      <c r="A675" s="76" t="str">
        <f t="shared" si="20"/>
        <v>EE1715N</v>
      </c>
      <c r="B675" s="76" t="s">
        <v>33</v>
      </c>
      <c r="C675" s="76" t="str">
        <f>VLOOKUP(B675,Validación!G:I,3,0)</f>
        <v>EE</v>
      </c>
      <c r="D675" s="122" t="s">
        <v>290</v>
      </c>
      <c r="E675" s="76">
        <f>VLOOKUP(Tabla3[[#This Row],[Actividad]],Validación!AA:AB,2,0)</f>
        <v>1</v>
      </c>
      <c r="F675" s="76" t="s">
        <v>183</v>
      </c>
      <c r="G675" s="76">
        <f>VLOOKUP(H675,Validación!W:Y,3,0)</f>
        <v>7</v>
      </c>
      <c r="H675" s="76" t="s">
        <v>341</v>
      </c>
      <c r="I675" s="76">
        <f>VLOOKUP(J675,Validación!K:N,4,0)</f>
        <v>15</v>
      </c>
      <c r="J675" s="76" t="s">
        <v>342</v>
      </c>
      <c r="K675" s="76" t="s">
        <v>68</v>
      </c>
      <c r="L675" s="76" t="str">
        <f t="shared" si="21"/>
        <v>N</v>
      </c>
    </row>
    <row r="676" spans="1:12" x14ac:dyDescent="0.25">
      <c r="A676" s="76" t="str">
        <f t="shared" si="20"/>
        <v>E1715N</v>
      </c>
      <c r="B676" s="76" t="s">
        <v>45</v>
      </c>
      <c r="C676" s="76" t="str">
        <f>VLOOKUP(B676,Validación!G:I,3,0)</f>
        <v>E</v>
      </c>
      <c r="D676" s="122" t="s">
        <v>180</v>
      </c>
      <c r="E676" s="76">
        <f>VLOOKUP(Tabla3[[#This Row],[Actividad]],Validación!AA:AB,2,0)</f>
        <v>1</v>
      </c>
      <c r="F676" s="76" t="s">
        <v>183</v>
      </c>
      <c r="G676" s="76">
        <f>VLOOKUP(H676,Validación!W:Y,3,0)</f>
        <v>7</v>
      </c>
      <c r="H676" s="76" t="s">
        <v>341</v>
      </c>
      <c r="I676" s="76">
        <f>VLOOKUP(J676,Validación!K:N,4,0)</f>
        <v>15</v>
      </c>
      <c r="J676" s="76" t="s">
        <v>342</v>
      </c>
      <c r="K676" s="76" t="s">
        <v>68</v>
      </c>
      <c r="L676" s="76" t="str">
        <f t="shared" si="21"/>
        <v>N</v>
      </c>
    </row>
    <row r="677" spans="1:12" x14ac:dyDescent="0.25">
      <c r="A677" s="76" t="str">
        <f t="shared" si="20"/>
        <v>J1715N</v>
      </c>
      <c r="B677" s="76" t="s">
        <v>30</v>
      </c>
      <c r="C677" s="76" t="str">
        <f>VLOOKUP(B677,Validación!G:I,3,0)</f>
        <v>J</v>
      </c>
      <c r="D677" s="122" t="s">
        <v>292</v>
      </c>
      <c r="E677" s="76">
        <f>VLOOKUP(Tabla3[[#This Row],[Actividad]],Validación!AA:AB,2,0)</f>
        <v>1</v>
      </c>
      <c r="F677" s="76" t="s">
        <v>183</v>
      </c>
      <c r="G677" s="76">
        <f>VLOOKUP(H677,Validación!W:Y,3,0)</f>
        <v>7</v>
      </c>
      <c r="H677" s="76" t="s">
        <v>341</v>
      </c>
      <c r="I677" s="76">
        <f>VLOOKUP(J677,Validación!K:N,4,0)</f>
        <v>15</v>
      </c>
      <c r="J677" s="76" t="s">
        <v>342</v>
      </c>
      <c r="K677" s="76" t="s">
        <v>68</v>
      </c>
      <c r="L677" s="76" t="str">
        <f t="shared" si="21"/>
        <v>N</v>
      </c>
    </row>
    <row r="678" spans="1:12" x14ac:dyDescent="0.25">
      <c r="A678" s="76" t="str">
        <f t="shared" si="20"/>
        <v>H1715N</v>
      </c>
      <c r="B678" s="76" t="s">
        <v>46</v>
      </c>
      <c r="C678" s="76" t="str">
        <f>VLOOKUP(B678,Validación!G:I,3,0)</f>
        <v>H</v>
      </c>
      <c r="D678" s="122" t="s">
        <v>115</v>
      </c>
      <c r="E678" s="76">
        <f>VLOOKUP(Tabla3[[#This Row],[Actividad]],Validación!AA:AB,2,0)</f>
        <v>1</v>
      </c>
      <c r="F678" s="76" t="s">
        <v>183</v>
      </c>
      <c r="G678" s="76">
        <f>VLOOKUP(H678,Validación!W:Y,3,0)</f>
        <v>7</v>
      </c>
      <c r="H678" s="76" t="s">
        <v>341</v>
      </c>
      <c r="I678" s="76">
        <f>VLOOKUP(J678,Validación!K:N,4,0)</f>
        <v>15</v>
      </c>
      <c r="J678" s="76" t="s">
        <v>342</v>
      </c>
      <c r="K678" s="76" t="s">
        <v>68</v>
      </c>
      <c r="L678" s="76" t="str">
        <f t="shared" si="21"/>
        <v>N</v>
      </c>
    </row>
    <row r="679" spans="1:12" x14ac:dyDescent="0.25">
      <c r="A679" s="76" t="str">
        <f t="shared" si="20"/>
        <v>Q1715N</v>
      </c>
      <c r="B679" s="76" t="s">
        <v>130</v>
      </c>
      <c r="C679" s="76" t="str">
        <f>VLOOKUP(B679,Validación!G:I,3,0)</f>
        <v>Q</v>
      </c>
      <c r="D679" s="122" t="s">
        <v>293</v>
      </c>
      <c r="E679" s="76">
        <f>VLOOKUP(Tabla3[[#This Row],[Actividad]],Validación!AA:AB,2,0)</f>
        <v>1</v>
      </c>
      <c r="F679" s="76" t="s">
        <v>183</v>
      </c>
      <c r="G679" s="76">
        <f>VLOOKUP(H679,Validación!W:Y,3,0)</f>
        <v>7</v>
      </c>
      <c r="H679" s="76" t="s">
        <v>341</v>
      </c>
      <c r="I679" s="76">
        <f>VLOOKUP(J679,Validación!K:N,4,0)</f>
        <v>15</v>
      </c>
      <c r="J679" s="76" t="s">
        <v>342</v>
      </c>
      <c r="K679" s="76" t="s">
        <v>68</v>
      </c>
      <c r="L679" s="76" t="str">
        <f t="shared" si="21"/>
        <v>N</v>
      </c>
    </row>
    <row r="680" spans="1:12" x14ac:dyDescent="0.25">
      <c r="A680" s="76" t="str">
        <f t="shared" si="20"/>
        <v>P1715N</v>
      </c>
      <c r="B680" s="76" t="s">
        <v>50</v>
      </c>
      <c r="C680" s="76" t="str">
        <f>VLOOKUP(B680,Validación!G:I,3,0)</f>
        <v>P</v>
      </c>
      <c r="D680" s="122" t="s">
        <v>295</v>
      </c>
      <c r="E680" s="76">
        <f>VLOOKUP(Tabla3[[#This Row],[Actividad]],Validación!AA:AB,2,0)</f>
        <v>1</v>
      </c>
      <c r="F680" s="76" t="s">
        <v>183</v>
      </c>
      <c r="G680" s="76">
        <f>VLOOKUP(H680,Validación!W:Y,3,0)</f>
        <v>7</v>
      </c>
      <c r="H680" s="76" t="s">
        <v>341</v>
      </c>
      <c r="I680" s="76">
        <f>VLOOKUP(J680,Validación!K:N,4,0)</f>
        <v>15</v>
      </c>
      <c r="J680" s="76" t="s">
        <v>342</v>
      </c>
      <c r="K680" s="76" t="s">
        <v>68</v>
      </c>
      <c r="L680" s="76" t="str">
        <f t="shared" si="21"/>
        <v>N</v>
      </c>
    </row>
    <row r="681" spans="1:12" x14ac:dyDescent="0.25">
      <c r="A681" s="76" t="str">
        <f t="shared" si="20"/>
        <v>K1715N</v>
      </c>
      <c r="B681" s="76" t="s">
        <v>31</v>
      </c>
      <c r="C681" s="76" t="str">
        <f>VLOOKUP(B681,Validación!G:I,3,0)</f>
        <v>K</v>
      </c>
      <c r="D681" s="122" t="s">
        <v>297</v>
      </c>
      <c r="E681" s="76">
        <f>VLOOKUP(Tabla3[[#This Row],[Actividad]],Validación!AA:AB,2,0)</f>
        <v>1</v>
      </c>
      <c r="F681" s="76" t="s">
        <v>183</v>
      </c>
      <c r="G681" s="76">
        <f>VLOOKUP(H681,Validación!W:Y,3,0)</f>
        <v>7</v>
      </c>
      <c r="H681" s="76" t="s">
        <v>341</v>
      </c>
      <c r="I681" s="76">
        <f>VLOOKUP(J681,Validación!K:N,4,0)</f>
        <v>15</v>
      </c>
      <c r="J681" s="76" t="s">
        <v>342</v>
      </c>
      <c r="K681" s="76" t="s">
        <v>68</v>
      </c>
      <c r="L681" s="76" t="str">
        <f t="shared" si="21"/>
        <v>N</v>
      </c>
    </row>
    <row r="682" spans="1:12" x14ac:dyDescent="0.25">
      <c r="A682" s="76" t="str">
        <f t="shared" si="20"/>
        <v>N1715N</v>
      </c>
      <c r="B682" s="76" t="s">
        <v>49</v>
      </c>
      <c r="C682" s="76" t="str">
        <f>VLOOKUP(B682,Validación!G:I,3,0)</f>
        <v>N</v>
      </c>
      <c r="D682" s="122" t="s">
        <v>298</v>
      </c>
      <c r="E682" s="76">
        <f>VLOOKUP(Tabla3[[#This Row],[Actividad]],Validación!AA:AB,2,0)</f>
        <v>1</v>
      </c>
      <c r="F682" s="76" t="s">
        <v>183</v>
      </c>
      <c r="G682" s="76">
        <f>VLOOKUP(H682,Validación!W:Y,3,0)</f>
        <v>7</v>
      </c>
      <c r="H682" s="76" t="s">
        <v>341</v>
      </c>
      <c r="I682" s="76">
        <f>VLOOKUP(J682,Validación!K:N,4,0)</f>
        <v>15</v>
      </c>
      <c r="J682" s="76" t="s">
        <v>342</v>
      </c>
      <c r="K682" s="76" t="s">
        <v>68</v>
      </c>
      <c r="L682" s="76" t="str">
        <f t="shared" si="21"/>
        <v>N</v>
      </c>
    </row>
    <row r="683" spans="1:12" x14ac:dyDescent="0.25">
      <c r="A683" s="76" t="str">
        <f t="shared" si="20"/>
        <v>AA1715N</v>
      </c>
      <c r="B683" s="76" t="s">
        <v>54</v>
      </c>
      <c r="C683" s="76" t="str">
        <f>VLOOKUP(B683,Validación!G:I,3,0)</f>
        <v>AA</v>
      </c>
      <c r="D683" s="122" t="s">
        <v>118</v>
      </c>
      <c r="E683" s="76">
        <f>VLOOKUP(Tabla3[[#This Row],[Actividad]],Validación!AA:AB,2,0)</f>
        <v>1</v>
      </c>
      <c r="F683" s="76" t="s">
        <v>183</v>
      </c>
      <c r="G683" s="76">
        <f>VLOOKUP(H683,Validación!W:Y,3,0)</f>
        <v>7</v>
      </c>
      <c r="H683" s="76" t="s">
        <v>341</v>
      </c>
      <c r="I683" s="76">
        <f>VLOOKUP(J683,Validación!K:N,4,0)</f>
        <v>15</v>
      </c>
      <c r="J683" s="76" t="s">
        <v>342</v>
      </c>
      <c r="K683" s="76" t="s">
        <v>68</v>
      </c>
      <c r="L683" s="76" t="str">
        <f t="shared" si="21"/>
        <v>N</v>
      </c>
    </row>
    <row r="684" spans="1:12" x14ac:dyDescent="0.25">
      <c r="A684" s="76" t="str">
        <f t="shared" si="20"/>
        <v>G1715N</v>
      </c>
      <c r="B684" s="76" t="s">
        <v>427</v>
      </c>
      <c r="C684" s="76" t="str">
        <f>VLOOKUP(B684,Validación!G:I,3,0)</f>
        <v>G</v>
      </c>
      <c r="D684" s="122" t="s">
        <v>299</v>
      </c>
      <c r="E684" s="76">
        <f>VLOOKUP(Tabla3[[#This Row],[Actividad]],Validación!AA:AB,2,0)</f>
        <v>1</v>
      </c>
      <c r="F684" s="76" t="s">
        <v>183</v>
      </c>
      <c r="G684" s="76">
        <f>VLOOKUP(H684,Validación!W:Y,3,0)</f>
        <v>7</v>
      </c>
      <c r="H684" s="76" t="s">
        <v>341</v>
      </c>
      <c r="I684" s="76">
        <f>VLOOKUP(J684,Validación!K:N,4,0)</f>
        <v>15</v>
      </c>
      <c r="J684" s="76" t="s">
        <v>342</v>
      </c>
      <c r="K684" s="76" t="s">
        <v>68</v>
      </c>
      <c r="L684" s="76" t="str">
        <f t="shared" si="21"/>
        <v>N</v>
      </c>
    </row>
    <row r="685" spans="1:12" x14ac:dyDescent="0.25">
      <c r="A685" s="76" t="str">
        <f t="shared" si="20"/>
        <v>D1715N</v>
      </c>
      <c r="B685" s="76" t="s">
        <v>203</v>
      </c>
      <c r="C685" s="76" t="str">
        <f>VLOOKUP(B685,Validación!G:I,3,0)</f>
        <v>D</v>
      </c>
      <c r="D685" s="122">
        <v>122327</v>
      </c>
      <c r="E685" s="76">
        <f>VLOOKUP(Tabla3[[#This Row],[Actividad]],Validación!AA:AB,2,0)</f>
        <v>1</v>
      </c>
      <c r="F685" s="76" t="s">
        <v>183</v>
      </c>
      <c r="G685" s="76">
        <f>VLOOKUP(H685,Validación!W:Y,3,0)</f>
        <v>7</v>
      </c>
      <c r="H685" s="76" t="s">
        <v>341</v>
      </c>
      <c r="I685" s="76">
        <f>VLOOKUP(J685,Validación!K:N,4,0)</f>
        <v>15</v>
      </c>
      <c r="J685" s="76" t="s">
        <v>342</v>
      </c>
      <c r="K685" s="76" t="s">
        <v>68</v>
      </c>
      <c r="L685" s="76" t="str">
        <f t="shared" si="21"/>
        <v>N</v>
      </c>
    </row>
    <row r="686" spans="1:12" x14ac:dyDescent="0.25">
      <c r="A686" s="76" t="str">
        <f t="shared" si="20"/>
        <v>F1715N</v>
      </c>
      <c r="B686" s="76" t="s">
        <v>426</v>
      </c>
      <c r="C686" s="76" t="str">
        <f>VLOOKUP(B686,Validación!G:I,3,0)</f>
        <v>F</v>
      </c>
      <c r="D686" s="122" t="s">
        <v>456</v>
      </c>
      <c r="E686" s="76">
        <f>VLOOKUP(Tabla3[[#This Row],[Actividad]],Validación!AA:AB,2,0)</f>
        <v>1</v>
      </c>
      <c r="F686" s="76" t="s">
        <v>183</v>
      </c>
      <c r="G686" s="76">
        <f>VLOOKUP(H686,Validación!W:Y,3,0)</f>
        <v>7</v>
      </c>
      <c r="H686" s="76" t="s">
        <v>341</v>
      </c>
      <c r="I686" s="76">
        <f>VLOOKUP(J686,Validación!K:N,4,0)</f>
        <v>15</v>
      </c>
      <c r="J686" s="76" t="s">
        <v>342</v>
      </c>
      <c r="K686" s="76" t="s">
        <v>68</v>
      </c>
      <c r="L686" s="76" t="str">
        <f t="shared" si="21"/>
        <v>N</v>
      </c>
    </row>
    <row r="687" spans="1:12" x14ac:dyDescent="0.25">
      <c r="A687" s="76" t="str">
        <f t="shared" si="20"/>
        <v>FF1715N</v>
      </c>
      <c r="B687" s="76" t="s">
        <v>41</v>
      </c>
      <c r="C687" s="76" t="str">
        <f>VLOOKUP(B687,Validación!G:I,3,0)</f>
        <v>FF</v>
      </c>
      <c r="D687" s="122" t="s">
        <v>301</v>
      </c>
      <c r="E687" s="76">
        <f>VLOOKUP(Tabla3[[#This Row],[Actividad]],Validación!AA:AB,2,0)</f>
        <v>1</v>
      </c>
      <c r="F687" s="76" t="s">
        <v>183</v>
      </c>
      <c r="G687" s="76">
        <f>VLOOKUP(H687,Validación!W:Y,3,0)</f>
        <v>7</v>
      </c>
      <c r="H687" s="76" t="s">
        <v>341</v>
      </c>
      <c r="I687" s="76">
        <f>VLOOKUP(J687,Validación!K:N,4,0)</f>
        <v>15</v>
      </c>
      <c r="J687" s="76" t="s">
        <v>342</v>
      </c>
      <c r="K687" s="76" t="s">
        <v>68</v>
      </c>
      <c r="L687" s="76" t="str">
        <f t="shared" si="21"/>
        <v>N</v>
      </c>
    </row>
    <row r="688" spans="1:12" x14ac:dyDescent="0.25">
      <c r="A688" s="76" t="str">
        <f t="shared" si="20"/>
        <v>BB1715N</v>
      </c>
      <c r="B688" s="76" t="s">
        <v>32</v>
      </c>
      <c r="C688" s="76" t="str">
        <f>VLOOKUP(B688,Validación!G:I,3,0)</f>
        <v>BB</v>
      </c>
      <c r="D688" s="122" t="s">
        <v>457</v>
      </c>
      <c r="E688" s="76">
        <f>VLOOKUP(Tabla3[[#This Row],[Actividad]],Validación!AA:AB,2,0)</f>
        <v>1</v>
      </c>
      <c r="F688" s="76" t="s">
        <v>183</v>
      </c>
      <c r="G688" s="76">
        <f>VLOOKUP(H688,Validación!W:Y,3,0)</f>
        <v>7</v>
      </c>
      <c r="H688" s="76" t="s">
        <v>341</v>
      </c>
      <c r="I688" s="76">
        <f>VLOOKUP(J688,Validación!K:N,4,0)</f>
        <v>15</v>
      </c>
      <c r="J688" s="76" t="s">
        <v>342</v>
      </c>
      <c r="K688" s="76" t="s">
        <v>68</v>
      </c>
      <c r="L688" s="76" t="str">
        <f t="shared" si="21"/>
        <v>N</v>
      </c>
    </row>
    <row r="689" spans="1:12" x14ac:dyDescent="0.25">
      <c r="A689" s="76" t="str">
        <f t="shared" si="20"/>
        <v>W1715N</v>
      </c>
      <c r="B689" s="76" t="s">
        <v>132</v>
      </c>
      <c r="C689" s="76" t="str">
        <f>VLOOKUP(B689,Validación!G:I,3,0)</f>
        <v>W</v>
      </c>
      <c r="D689" s="122" t="s">
        <v>302</v>
      </c>
      <c r="E689" s="76">
        <f>VLOOKUP(Tabla3[[#This Row],[Actividad]],Validación!AA:AB,2,0)</f>
        <v>1</v>
      </c>
      <c r="F689" s="76" t="s">
        <v>183</v>
      </c>
      <c r="G689" s="76">
        <f>VLOOKUP(H689,Validación!W:Y,3,0)</f>
        <v>7</v>
      </c>
      <c r="H689" s="76" t="s">
        <v>341</v>
      </c>
      <c r="I689" s="76">
        <f>VLOOKUP(J689,Validación!K:N,4,0)</f>
        <v>15</v>
      </c>
      <c r="J689" s="76" t="s">
        <v>342</v>
      </c>
      <c r="K689" s="76" t="s">
        <v>68</v>
      </c>
      <c r="L689" s="76" t="str">
        <f t="shared" si="21"/>
        <v>N</v>
      </c>
    </row>
    <row r="690" spans="1:12" x14ac:dyDescent="0.25">
      <c r="A690" s="76" t="str">
        <f t="shared" si="20"/>
        <v>CC1715N</v>
      </c>
      <c r="B690" s="76" t="s">
        <v>55</v>
      </c>
      <c r="C690" s="76" t="str">
        <f>VLOOKUP(B690,Validación!G:I,3,0)</f>
        <v>CC</v>
      </c>
      <c r="D690" s="122" t="s">
        <v>303</v>
      </c>
      <c r="E690" s="76">
        <f>VLOOKUP(Tabla3[[#This Row],[Actividad]],Validación!AA:AB,2,0)</f>
        <v>1</v>
      </c>
      <c r="F690" s="76" t="s">
        <v>183</v>
      </c>
      <c r="G690" s="76">
        <f>VLOOKUP(H690,Validación!W:Y,3,0)</f>
        <v>7</v>
      </c>
      <c r="H690" s="76" t="s">
        <v>341</v>
      </c>
      <c r="I690" s="76">
        <f>VLOOKUP(J690,Validación!K:N,4,0)</f>
        <v>15</v>
      </c>
      <c r="J690" s="76" t="s">
        <v>342</v>
      </c>
      <c r="K690" s="76" t="s">
        <v>68</v>
      </c>
      <c r="L690" s="76" t="str">
        <f t="shared" si="21"/>
        <v>N</v>
      </c>
    </row>
    <row r="691" spans="1:12" x14ac:dyDescent="0.25">
      <c r="A691" s="76" t="str">
        <f t="shared" si="20"/>
        <v>U1715N</v>
      </c>
      <c r="B691" s="76" t="s">
        <v>425</v>
      </c>
      <c r="C691" s="76" t="str">
        <f>VLOOKUP(B691,Validación!G:I,3,0)</f>
        <v>U</v>
      </c>
      <c r="D691" s="122" t="s">
        <v>458</v>
      </c>
      <c r="E691" s="76">
        <f>VLOOKUP(Tabla3[[#This Row],[Actividad]],Validación!AA:AB,2,0)</f>
        <v>1</v>
      </c>
      <c r="F691" s="76" t="s">
        <v>183</v>
      </c>
      <c r="G691" s="76">
        <f>VLOOKUP(H691,Validación!W:Y,3,0)</f>
        <v>7</v>
      </c>
      <c r="H691" s="76" t="s">
        <v>341</v>
      </c>
      <c r="I691" s="76">
        <f>VLOOKUP(J691,Validación!K:N,4,0)</f>
        <v>15</v>
      </c>
      <c r="J691" s="76" t="s">
        <v>342</v>
      </c>
      <c r="K691" s="76" t="s">
        <v>68</v>
      </c>
      <c r="L691" s="76" t="str">
        <f t="shared" si="21"/>
        <v>N</v>
      </c>
    </row>
    <row r="692" spans="1:12" x14ac:dyDescent="0.25">
      <c r="A692" s="76" t="str">
        <f t="shared" si="20"/>
        <v>I1715N</v>
      </c>
      <c r="B692" s="76" t="s">
        <v>47</v>
      </c>
      <c r="C692" s="76" t="str">
        <f>VLOOKUP(B692,Validación!G:I,3,0)</f>
        <v>I</v>
      </c>
      <c r="D692" s="122" t="s">
        <v>459</v>
      </c>
      <c r="E692" s="76">
        <f>VLOOKUP(Tabla3[[#This Row],[Actividad]],Validación!AA:AB,2,0)</f>
        <v>1</v>
      </c>
      <c r="F692" s="76" t="s">
        <v>183</v>
      </c>
      <c r="G692" s="76">
        <f>VLOOKUP(H692,Validación!W:Y,3,0)</f>
        <v>7</v>
      </c>
      <c r="H692" s="76" t="s">
        <v>341</v>
      </c>
      <c r="I692" s="76">
        <f>VLOOKUP(J692,Validación!K:N,4,0)</f>
        <v>15</v>
      </c>
      <c r="J692" s="76" t="s">
        <v>342</v>
      </c>
      <c r="K692" s="76" t="s">
        <v>68</v>
      </c>
      <c r="L692" s="76" t="str">
        <f t="shared" si="21"/>
        <v>N</v>
      </c>
    </row>
    <row r="693" spans="1:12" x14ac:dyDescent="0.25">
      <c r="A693" s="76" t="str">
        <f t="shared" si="20"/>
        <v>Y1715N</v>
      </c>
      <c r="B693" s="76" t="s">
        <v>134</v>
      </c>
      <c r="C693" s="76" t="str">
        <f>VLOOKUP(B693,Validación!G:I,3,0)</f>
        <v>Y</v>
      </c>
      <c r="D693" s="122" t="s">
        <v>306</v>
      </c>
      <c r="E693" s="76">
        <f>VLOOKUP(Tabla3[[#This Row],[Actividad]],Validación!AA:AB,2,0)</f>
        <v>1</v>
      </c>
      <c r="F693" s="76" t="s">
        <v>183</v>
      </c>
      <c r="G693" s="76">
        <f>VLOOKUP(H693,Validación!W:Y,3,0)</f>
        <v>7</v>
      </c>
      <c r="H693" s="76" t="s">
        <v>341</v>
      </c>
      <c r="I693" s="76">
        <f>VLOOKUP(J693,Validación!K:N,4,0)</f>
        <v>15</v>
      </c>
      <c r="J693" s="76" t="s">
        <v>342</v>
      </c>
      <c r="K693" s="76" t="s">
        <v>68</v>
      </c>
      <c r="L693" s="76" t="str">
        <f t="shared" si="21"/>
        <v>N</v>
      </c>
    </row>
    <row r="694" spans="1:12" x14ac:dyDescent="0.25">
      <c r="A694" s="76" t="str">
        <f t="shared" si="20"/>
        <v>R1715N</v>
      </c>
      <c r="B694" s="76" t="s">
        <v>51</v>
      </c>
      <c r="C694" s="76" t="str">
        <f>VLOOKUP(B694,Validación!G:I,3,0)</f>
        <v>R</v>
      </c>
      <c r="D694" s="122">
        <v>109</v>
      </c>
      <c r="E694" s="76">
        <f>VLOOKUP(Tabla3[[#This Row],[Actividad]],Validación!AA:AB,2,0)</f>
        <v>1</v>
      </c>
      <c r="F694" s="76" t="s">
        <v>183</v>
      </c>
      <c r="G694" s="76">
        <f>VLOOKUP(H694,Validación!W:Y,3,0)</f>
        <v>7</v>
      </c>
      <c r="H694" s="76" t="s">
        <v>341</v>
      </c>
      <c r="I694" s="76">
        <f>VLOOKUP(J694,Validación!K:N,4,0)</f>
        <v>15</v>
      </c>
      <c r="J694" s="76" t="s">
        <v>342</v>
      </c>
      <c r="K694" s="76" t="s">
        <v>68</v>
      </c>
      <c r="L694" s="76" t="str">
        <f t="shared" si="21"/>
        <v>N</v>
      </c>
    </row>
    <row r="695" spans="1:12" x14ac:dyDescent="0.25">
      <c r="A695" s="76" t="str">
        <f t="shared" si="20"/>
        <v>HH1715N</v>
      </c>
      <c r="B695" s="76" t="s">
        <v>122</v>
      </c>
      <c r="C695" s="76" t="str">
        <f>VLOOKUP(B695,Validación!G:I,3,0)</f>
        <v>HH</v>
      </c>
      <c r="D695" s="122" t="s">
        <v>460</v>
      </c>
      <c r="E695" s="76">
        <f>VLOOKUP(Tabla3[[#This Row],[Actividad]],Validación!AA:AB,2,0)</f>
        <v>1</v>
      </c>
      <c r="F695" s="76" t="s">
        <v>183</v>
      </c>
      <c r="G695" s="76">
        <f>VLOOKUP(H695,Validación!W:Y,3,0)</f>
        <v>7</v>
      </c>
      <c r="H695" s="76" t="s">
        <v>341</v>
      </c>
      <c r="I695" s="76">
        <f>VLOOKUP(J695,Validación!K:N,4,0)</f>
        <v>15</v>
      </c>
      <c r="J695" s="76" t="s">
        <v>342</v>
      </c>
      <c r="K695" s="76" t="s">
        <v>68</v>
      </c>
      <c r="L695" s="76" t="str">
        <f t="shared" si="21"/>
        <v>N</v>
      </c>
    </row>
    <row r="696" spans="1:12" x14ac:dyDescent="0.25">
      <c r="A696" s="76" t="str">
        <f t="shared" si="20"/>
        <v>II1715N</v>
      </c>
      <c r="B696" s="173" t="s">
        <v>423</v>
      </c>
      <c r="C696" s="76" t="str">
        <f>VLOOKUP(B696,Validación!G:I,3,0)</f>
        <v>II</v>
      </c>
      <c r="D696" s="122" t="s">
        <v>309</v>
      </c>
      <c r="E696" s="76">
        <f>VLOOKUP(Tabla3[[#This Row],[Actividad]],Validación!AA:AB,2,0)</f>
        <v>1</v>
      </c>
      <c r="F696" s="76" t="s">
        <v>183</v>
      </c>
      <c r="G696" s="76">
        <f>VLOOKUP(H696,Validación!W:Y,3,0)</f>
        <v>7</v>
      </c>
      <c r="H696" s="76" t="s">
        <v>341</v>
      </c>
      <c r="I696" s="76">
        <f>VLOOKUP(J696,Validación!K:N,4,0)</f>
        <v>15</v>
      </c>
      <c r="J696" s="76" t="s">
        <v>342</v>
      </c>
      <c r="K696" s="76" t="s">
        <v>68</v>
      </c>
      <c r="L696" s="76" t="str">
        <f t="shared" si="21"/>
        <v>N</v>
      </c>
    </row>
    <row r="697" spans="1:12" x14ac:dyDescent="0.25">
      <c r="A697" s="76" t="str">
        <f t="shared" si="20"/>
        <v>L1715N</v>
      </c>
      <c r="B697" s="76" t="s">
        <v>48</v>
      </c>
      <c r="C697" s="76" t="str">
        <f>VLOOKUP(B697,Validación!G:I,3,0)</f>
        <v>L</v>
      </c>
      <c r="D697" s="122" t="s">
        <v>461</v>
      </c>
      <c r="E697" s="76">
        <f>VLOOKUP(Tabla3[[#This Row],[Actividad]],Validación!AA:AB,2,0)</f>
        <v>1</v>
      </c>
      <c r="F697" s="76" t="s">
        <v>183</v>
      </c>
      <c r="G697" s="76">
        <f>VLOOKUP(H697,Validación!W:Y,3,0)</f>
        <v>7</v>
      </c>
      <c r="H697" s="76" t="s">
        <v>341</v>
      </c>
      <c r="I697" s="76">
        <f>VLOOKUP(J697,Validación!K:N,4,0)</f>
        <v>15</v>
      </c>
      <c r="J697" s="76" t="s">
        <v>342</v>
      </c>
      <c r="K697" s="76" t="s">
        <v>68</v>
      </c>
      <c r="L697" s="76" t="str">
        <f t="shared" si="21"/>
        <v>N</v>
      </c>
    </row>
    <row r="698" spans="1:12" x14ac:dyDescent="0.25">
      <c r="A698" s="76" t="str">
        <f t="shared" si="20"/>
        <v>B1715N</v>
      </c>
      <c r="B698" s="76" t="s">
        <v>43</v>
      </c>
      <c r="C698" s="76" t="str">
        <f>VLOOKUP(B698,Validación!G:I,3,0)</f>
        <v>B</v>
      </c>
      <c r="D698" s="122" t="s">
        <v>462</v>
      </c>
      <c r="E698" s="76">
        <f>VLOOKUP(Tabla3[[#This Row],[Actividad]],Validación!AA:AB,2,0)</f>
        <v>1</v>
      </c>
      <c r="F698" s="76" t="s">
        <v>183</v>
      </c>
      <c r="G698" s="76">
        <f>VLOOKUP(H698,Validación!W:Y,3,0)</f>
        <v>7</v>
      </c>
      <c r="H698" s="76" t="s">
        <v>341</v>
      </c>
      <c r="I698" s="76">
        <f>VLOOKUP(J698,Validación!K:N,4,0)</f>
        <v>15</v>
      </c>
      <c r="J698" s="76" t="s">
        <v>342</v>
      </c>
      <c r="K698" s="76" t="s">
        <v>68</v>
      </c>
      <c r="L698" s="76" t="str">
        <f t="shared" si="21"/>
        <v>N</v>
      </c>
    </row>
    <row r="699" spans="1:12" x14ac:dyDescent="0.25">
      <c r="A699" s="76" t="str">
        <f t="shared" si="20"/>
        <v>A1715N</v>
      </c>
      <c r="B699" s="76" t="s">
        <v>42</v>
      </c>
      <c r="C699" s="76" t="str">
        <f>VLOOKUP(B699,Validación!G:I,3,0)</f>
        <v>A</v>
      </c>
      <c r="D699" s="122" t="s">
        <v>463</v>
      </c>
      <c r="E699" s="76">
        <f>VLOOKUP(Tabla3[[#This Row],[Actividad]],Validación!AA:AB,2,0)</f>
        <v>1</v>
      </c>
      <c r="F699" s="76" t="s">
        <v>183</v>
      </c>
      <c r="G699" s="76">
        <f>VLOOKUP(H699,Validación!W:Y,3,0)</f>
        <v>7</v>
      </c>
      <c r="H699" s="76" t="s">
        <v>341</v>
      </c>
      <c r="I699" s="76">
        <f>VLOOKUP(J699,Validación!K:N,4,0)</f>
        <v>15</v>
      </c>
      <c r="J699" s="76" t="s">
        <v>342</v>
      </c>
      <c r="K699" s="76" t="s">
        <v>68</v>
      </c>
      <c r="L699" s="76" t="str">
        <f t="shared" si="21"/>
        <v>N</v>
      </c>
    </row>
    <row r="700" spans="1:12" x14ac:dyDescent="0.25">
      <c r="A700" s="76" t="str">
        <f t="shared" si="20"/>
        <v>X176P</v>
      </c>
      <c r="B700" s="76" t="s">
        <v>133</v>
      </c>
      <c r="C700" s="76" t="str">
        <f>VLOOKUP(B700,Validación!G:I,3,0)</f>
        <v>X</v>
      </c>
      <c r="D700" s="122">
        <v>122201</v>
      </c>
      <c r="E700" s="76">
        <f>VLOOKUP(Tabla3[[#This Row],[Actividad]],Validación!AA:AB,2,0)</f>
        <v>1</v>
      </c>
      <c r="F700" s="76" t="s">
        <v>183</v>
      </c>
      <c r="G700" s="76">
        <f>VLOOKUP(H700,Validación!W:Y,3,0)</f>
        <v>7</v>
      </c>
      <c r="H700" s="76" t="s">
        <v>341</v>
      </c>
      <c r="I700" s="76">
        <f>VLOOKUP(J700,Validación!K:N,4,0)</f>
        <v>6</v>
      </c>
      <c r="J700" s="76" t="s">
        <v>165</v>
      </c>
      <c r="K700" s="76" t="s">
        <v>67</v>
      </c>
      <c r="L700" s="76" t="str">
        <f t="shared" si="21"/>
        <v>P</v>
      </c>
    </row>
    <row r="701" spans="1:12" x14ac:dyDescent="0.25">
      <c r="A701" s="76" t="str">
        <f t="shared" si="20"/>
        <v>C176P</v>
      </c>
      <c r="B701" s="76" t="s">
        <v>44</v>
      </c>
      <c r="C701" s="76" t="str">
        <f>VLOOKUP(B701,Validación!G:I,3,0)</f>
        <v>C</v>
      </c>
      <c r="D701" s="122" t="s">
        <v>289</v>
      </c>
      <c r="E701" s="76">
        <f>VLOOKUP(Tabla3[[#This Row],[Actividad]],Validación!AA:AB,2,0)</f>
        <v>1</v>
      </c>
      <c r="F701" s="76" t="s">
        <v>183</v>
      </c>
      <c r="G701" s="76">
        <f>VLOOKUP(H701,Validación!W:Y,3,0)</f>
        <v>7</v>
      </c>
      <c r="H701" s="76" t="s">
        <v>341</v>
      </c>
      <c r="I701" s="76">
        <f>VLOOKUP(J701,Validación!K:N,4,0)</f>
        <v>6</v>
      </c>
      <c r="J701" s="76" t="s">
        <v>165</v>
      </c>
      <c r="K701" s="76" t="s">
        <v>67</v>
      </c>
      <c r="L701" s="76" t="str">
        <f t="shared" si="21"/>
        <v>P</v>
      </c>
    </row>
    <row r="702" spans="1:12" x14ac:dyDescent="0.25">
      <c r="A702" s="76" t="str">
        <f t="shared" si="20"/>
        <v>T176P</v>
      </c>
      <c r="B702" s="76" t="s">
        <v>52</v>
      </c>
      <c r="C702" s="76" t="str">
        <f>VLOOKUP(B702,Validación!G:I,3,0)</f>
        <v>T</v>
      </c>
      <c r="D702" s="122">
        <v>122202</v>
      </c>
      <c r="E702" s="76">
        <f>VLOOKUP(Tabla3[[#This Row],[Actividad]],Validación!AA:AB,2,0)</f>
        <v>1</v>
      </c>
      <c r="F702" s="76" t="s">
        <v>183</v>
      </c>
      <c r="G702" s="76">
        <f>VLOOKUP(H702,Validación!W:Y,3,0)</f>
        <v>7</v>
      </c>
      <c r="H702" s="76" t="s">
        <v>341</v>
      </c>
      <c r="I702" s="76">
        <f>VLOOKUP(J702,Validación!K:N,4,0)</f>
        <v>6</v>
      </c>
      <c r="J702" s="76" t="s">
        <v>165</v>
      </c>
      <c r="K702" s="76" t="s">
        <v>67</v>
      </c>
      <c r="L702" s="76" t="str">
        <f t="shared" si="21"/>
        <v>P</v>
      </c>
    </row>
    <row r="703" spans="1:12" x14ac:dyDescent="0.25">
      <c r="A703" s="76" t="str">
        <f t="shared" si="20"/>
        <v>EE176P</v>
      </c>
      <c r="B703" s="76" t="s">
        <v>33</v>
      </c>
      <c r="C703" s="76" t="str">
        <f>VLOOKUP(B703,Validación!G:I,3,0)</f>
        <v>EE</v>
      </c>
      <c r="D703" s="122" t="s">
        <v>290</v>
      </c>
      <c r="E703" s="76">
        <f>VLOOKUP(Tabla3[[#This Row],[Actividad]],Validación!AA:AB,2,0)</f>
        <v>1</v>
      </c>
      <c r="F703" s="76" t="s">
        <v>183</v>
      </c>
      <c r="G703" s="76">
        <f>VLOOKUP(H703,Validación!W:Y,3,0)</f>
        <v>7</v>
      </c>
      <c r="H703" s="76" t="s">
        <v>341</v>
      </c>
      <c r="I703" s="76">
        <f>VLOOKUP(J703,Validación!K:N,4,0)</f>
        <v>6</v>
      </c>
      <c r="J703" s="76" t="s">
        <v>165</v>
      </c>
      <c r="K703" s="76" t="s">
        <v>67</v>
      </c>
      <c r="L703" s="76" t="str">
        <f t="shared" si="21"/>
        <v>P</v>
      </c>
    </row>
    <row r="704" spans="1:12" x14ac:dyDescent="0.25">
      <c r="A704" s="76" t="str">
        <f t="shared" si="20"/>
        <v>E176P</v>
      </c>
      <c r="B704" s="76" t="s">
        <v>45</v>
      </c>
      <c r="C704" s="76" t="str">
        <f>VLOOKUP(B704,Validación!G:I,3,0)</f>
        <v>E</v>
      </c>
      <c r="D704" s="122" t="s">
        <v>180</v>
      </c>
      <c r="E704" s="76">
        <f>VLOOKUP(Tabla3[[#This Row],[Actividad]],Validación!AA:AB,2,0)</f>
        <v>1</v>
      </c>
      <c r="F704" s="76" t="s">
        <v>183</v>
      </c>
      <c r="G704" s="76">
        <f>VLOOKUP(H704,Validación!W:Y,3,0)</f>
        <v>7</v>
      </c>
      <c r="H704" s="76" t="s">
        <v>341</v>
      </c>
      <c r="I704" s="76">
        <f>VLOOKUP(J704,Validación!K:N,4,0)</f>
        <v>6</v>
      </c>
      <c r="J704" s="76" t="s">
        <v>165</v>
      </c>
      <c r="K704" s="76" t="s">
        <v>67</v>
      </c>
      <c r="L704" s="76" t="str">
        <f t="shared" si="21"/>
        <v>P</v>
      </c>
    </row>
    <row r="705" spans="1:12" x14ac:dyDescent="0.25">
      <c r="A705" s="76" t="str">
        <f t="shared" si="20"/>
        <v>J176P</v>
      </c>
      <c r="B705" s="76" t="s">
        <v>30</v>
      </c>
      <c r="C705" s="76" t="str">
        <f>VLOOKUP(B705,Validación!G:I,3,0)</f>
        <v>J</v>
      </c>
      <c r="D705" s="122" t="s">
        <v>292</v>
      </c>
      <c r="E705" s="76">
        <f>VLOOKUP(Tabla3[[#This Row],[Actividad]],Validación!AA:AB,2,0)</f>
        <v>1</v>
      </c>
      <c r="F705" s="76" t="s">
        <v>183</v>
      </c>
      <c r="G705" s="76">
        <f>VLOOKUP(H705,Validación!W:Y,3,0)</f>
        <v>7</v>
      </c>
      <c r="H705" s="76" t="s">
        <v>341</v>
      </c>
      <c r="I705" s="76">
        <f>VLOOKUP(J705,Validación!K:N,4,0)</f>
        <v>6</v>
      </c>
      <c r="J705" s="76" t="s">
        <v>165</v>
      </c>
      <c r="K705" s="76" t="s">
        <v>67</v>
      </c>
      <c r="L705" s="76" t="str">
        <f t="shared" si="21"/>
        <v>P</v>
      </c>
    </row>
    <row r="706" spans="1:12" x14ac:dyDescent="0.25">
      <c r="A706" s="76" t="str">
        <f t="shared" ref="A706:A769" si="22">CONCATENATE(C706,E706,G706,I706,L706,)</f>
        <v>H176P</v>
      </c>
      <c r="B706" s="76" t="s">
        <v>46</v>
      </c>
      <c r="C706" s="76" t="str">
        <f>VLOOKUP(B706,Validación!G:I,3,0)</f>
        <v>H</v>
      </c>
      <c r="D706" s="122" t="s">
        <v>115</v>
      </c>
      <c r="E706" s="76">
        <f>VLOOKUP(Tabla3[[#This Row],[Actividad]],Validación!AA:AB,2,0)</f>
        <v>1</v>
      </c>
      <c r="F706" s="76" t="s">
        <v>183</v>
      </c>
      <c r="G706" s="76">
        <f>VLOOKUP(H706,Validación!W:Y,3,0)</f>
        <v>7</v>
      </c>
      <c r="H706" s="76" t="s">
        <v>341</v>
      </c>
      <c r="I706" s="76">
        <f>VLOOKUP(J706,Validación!K:N,4,0)</f>
        <v>6</v>
      </c>
      <c r="J706" s="76" t="s">
        <v>165</v>
      </c>
      <c r="K706" s="76" t="s">
        <v>67</v>
      </c>
      <c r="L706" s="76" t="str">
        <f t="shared" ref="L706:L769" si="23">VLOOKUP(K706,O:P,2,0)</f>
        <v>P</v>
      </c>
    </row>
    <row r="707" spans="1:12" x14ac:dyDescent="0.25">
      <c r="A707" s="76" t="str">
        <f t="shared" si="22"/>
        <v>Q176P</v>
      </c>
      <c r="B707" s="76" t="s">
        <v>130</v>
      </c>
      <c r="C707" s="76" t="str">
        <f>VLOOKUP(B707,Validación!G:I,3,0)</f>
        <v>Q</v>
      </c>
      <c r="D707" s="122" t="s">
        <v>293</v>
      </c>
      <c r="E707" s="76">
        <f>VLOOKUP(Tabla3[[#This Row],[Actividad]],Validación!AA:AB,2,0)</f>
        <v>1</v>
      </c>
      <c r="F707" s="76" t="s">
        <v>183</v>
      </c>
      <c r="G707" s="76">
        <f>VLOOKUP(H707,Validación!W:Y,3,0)</f>
        <v>7</v>
      </c>
      <c r="H707" s="76" t="s">
        <v>341</v>
      </c>
      <c r="I707" s="76">
        <f>VLOOKUP(J707,Validación!K:N,4,0)</f>
        <v>6</v>
      </c>
      <c r="J707" s="76" t="s">
        <v>165</v>
      </c>
      <c r="K707" s="76" t="s">
        <v>67</v>
      </c>
      <c r="L707" s="76" t="str">
        <f t="shared" si="23"/>
        <v>P</v>
      </c>
    </row>
    <row r="708" spans="1:12" x14ac:dyDescent="0.25">
      <c r="A708" s="76" t="str">
        <f t="shared" si="22"/>
        <v>P176P</v>
      </c>
      <c r="B708" s="76" t="s">
        <v>50</v>
      </c>
      <c r="C708" s="76" t="str">
        <f>VLOOKUP(B708,Validación!G:I,3,0)</f>
        <v>P</v>
      </c>
      <c r="D708" s="122" t="s">
        <v>295</v>
      </c>
      <c r="E708" s="76">
        <f>VLOOKUP(Tabla3[[#This Row],[Actividad]],Validación!AA:AB,2,0)</f>
        <v>1</v>
      </c>
      <c r="F708" s="76" t="s">
        <v>183</v>
      </c>
      <c r="G708" s="76">
        <f>VLOOKUP(H708,Validación!W:Y,3,0)</f>
        <v>7</v>
      </c>
      <c r="H708" s="76" t="s">
        <v>341</v>
      </c>
      <c r="I708" s="76">
        <f>VLOOKUP(J708,Validación!K:N,4,0)</f>
        <v>6</v>
      </c>
      <c r="J708" s="76" t="s">
        <v>165</v>
      </c>
      <c r="K708" s="76" t="s">
        <v>67</v>
      </c>
      <c r="L708" s="76" t="str">
        <f t="shared" si="23"/>
        <v>P</v>
      </c>
    </row>
    <row r="709" spans="1:12" x14ac:dyDescent="0.25">
      <c r="A709" s="76" t="str">
        <f t="shared" si="22"/>
        <v>K176P</v>
      </c>
      <c r="B709" s="76" t="s">
        <v>31</v>
      </c>
      <c r="C709" s="76" t="str">
        <f>VLOOKUP(B709,Validación!G:I,3,0)</f>
        <v>K</v>
      </c>
      <c r="D709" s="122" t="s">
        <v>297</v>
      </c>
      <c r="E709" s="76">
        <f>VLOOKUP(Tabla3[[#This Row],[Actividad]],Validación!AA:AB,2,0)</f>
        <v>1</v>
      </c>
      <c r="F709" s="76" t="s">
        <v>183</v>
      </c>
      <c r="G709" s="76">
        <f>VLOOKUP(H709,Validación!W:Y,3,0)</f>
        <v>7</v>
      </c>
      <c r="H709" s="76" t="s">
        <v>341</v>
      </c>
      <c r="I709" s="76">
        <f>VLOOKUP(J709,Validación!K:N,4,0)</f>
        <v>6</v>
      </c>
      <c r="J709" s="76" t="s">
        <v>165</v>
      </c>
      <c r="K709" s="76" t="s">
        <v>67</v>
      </c>
      <c r="L709" s="76" t="str">
        <f t="shared" si="23"/>
        <v>P</v>
      </c>
    </row>
    <row r="710" spans="1:12" x14ac:dyDescent="0.25">
      <c r="A710" s="76" t="str">
        <f t="shared" si="22"/>
        <v>N176P</v>
      </c>
      <c r="B710" s="76" t="s">
        <v>49</v>
      </c>
      <c r="C710" s="76" t="str">
        <f>VLOOKUP(B710,Validación!G:I,3,0)</f>
        <v>N</v>
      </c>
      <c r="D710" s="122" t="s">
        <v>298</v>
      </c>
      <c r="E710" s="76">
        <f>VLOOKUP(Tabla3[[#This Row],[Actividad]],Validación!AA:AB,2,0)</f>
        <v>1</v>
      </c>
      <c r="F710" s="76" t="s">
        <v>183</v>
      </c>
      <c r="G710" s="76">
        <f>VLOOKUP(H710,Validación!W:Y,3,0)</f>
        <v>7</v>
      </c>
      <c r="H710" s="76" t="s">
        <v>341</v>
      </c>
      <c r="I710" s="76">
        <f>VLOOKUP(J710,Validación!K:N,4,0)</f>
        <v>6</v>
      </c>
      <c r="J710" s="76" t="s">
        <v>165</v>
      </c>
      <c r="K710" s="76" t="s">
        <v>67</v>
      </c>
      <c r="L710" s="76" t="str">
        <f t="shared" si="23"/>
        <v>P</v>
      </c>
    </row>
    <row r="711" spans="1:12" x14ac:dyDescent="0.25">
      <c r="A711" s="76" t="str">
        <f t="shared" si="22"/>
        <v>AA176P</v>
      </c>
      <c r="B711" s="76" t="s">
        <v>54</v>
      </c>
      <c r="C711" s="76" t="str">
        <f>VLOOKUP(B711,Validación!G:I,3,0)</f>
        <v>AA</v>
      </c>
      <c r="D711" s="122" t="s">
        <v>118</v>
      </c>
      <c r="E711" s="76">
        <f>VLOOKUP(Tabla3[[#This Row],[Actividad]],Validación!AA:AB,2,0)</f>
        <v>1</v>
      </c>
      <c r="F711" s="76" t="s">
        <v>183</v>
      </c>
      <c r="G711" s="76">
        <f>VLOOKUP(H711,Validación!W:Y,3,0)</f>
        <v>7</v>
      </c>
      <c r="H711" s="76" t="s">
        <v>341</v>
      </c>
      <c r="I711" s="76">
        <f>VLOOKUP(J711,Validación!K:N,4,0)</f>
        <v>6</v>
      </c>
      <c r="J711" s="76" t="s">
        <v>165</v>
      </c>
      <c r="K711" s="76" t="s">
        <v>67</v>
      </c>
      <c r="L711" s="76" t="str">
        <f t="shared" si="23"/>
        <v>P</v>
      </c>
    </row>
    <row r="712" spans="1:12" x14ac:dyDescent="0.25">
      <c r="A712" s="76" t="str">
        <f t="shared" si="22"/>
        <v>G176P</v>
      </c>
      <c r="B712" s="76" t="s">
        <v>427</v>
      </c>
      <c r="C712" s="76" t="str">
        <f>VLOOKUP(B712,Validación!G:I,3,0)</f>
        <v>G</v>
      </c>
      <c r="D712" s="122" t="s">
        <v>299</v>
      </c>
      <c r="E712" s="76">
        <f>VLOOKUP(Tabla3[[#This Row],[Actividad]],Validación!AA:AB,2,0)</f>
        <v>1</v>
      </c>
      <c r="F712" s="76" t="s">
        <v>183</v>
      </c>
      <c r="G712" s="76">
        <f>VLOOKUP(H712,Validación!W:Y,3,0)</f>
        <v>7</v>
      </c>
      <c r="H712" s="76" t="s">
        <v>341</v>
      </c>
      <c r="I712" s="76">
        <f>VLOOKUP(J712,Validación!K:N,4,0)</f>
        <v>6</v>
      </c>
      <c r="J712" s="76" t="s">
        <v>165</v>
      </c>
      <c r="K712" s="76" t="s">
        <v>67</v>
      </c>
      <c r="L712" s="76" t="str">
        <f t="shared" si="23"/>
        <v>P</v>
      </c>
    </row>
    <row r="713" spans="1:12" x14ac:dyDescent="0.25">
      <c r="A713" s="76" t="str">
        <f t="shared" si="22"/>
        <v>D176P</v>
      </c>
      <c r="B713" s="76" t="s">
        <v>203</v>
      </c>
      <c r="C713" s="76" t="str">
        <f>VLOOKUP(B713,Validación!G:I,3,0)</f>
        <v>D</v>
      </c>
      <c r="D713" s="122">
        <v>122327</v>
      </c>
      <c r="E713" s="76">
        <f>VLOOKUP(Tabla3[[#This Row],[Actividad]],Validación!AA:AB,2,0)</f>
        <v>1</v>
      </c>
      <c r="F713" s="76" t="s">
        <v>183</v>
      </c>
      <c r="G713" s="76">
        <f>VLOOKUP(H713,Validación!W:Y,3,0)</f>
        <v>7</v>
      </c>
      <c r="H713" s="76" t="s">
        <v>341</v>
      </c>
      <c r="I713" s="76">
        <f>VLOOKUP(J713,Validación!K:N,4,0)</f>
        <v>6</v>
      </c>
      <c r="J713" s="76" t="s">
        <v>165</v>
      </c>
      <c r="K713" s="76" t="s">
        <v>67</v>
      </c>
      <c r="L713" s="76" t="str">
        <f t="shared" si="23"/>
        <v>P</v>
      </c>
    </row>
    <row r="714" spans="1:12" x14ac:dyDescent="0.25">
      <c r="A714" s="76" t="str">
        <f t="shared" si="22"/>
        <v>F176P</v>
      </c>
      <c r="B714" s="76" t="s">
        <v>426</v>
      </c>
      <c r="C714" s="76" t="str">
        <f>VLOOKUP(B714,Validación!G:I,3,0)</f>
        <v>F</v>
      </c>
      <c r="D714" s="122" t="s">
        <v>456</v>
      </c>
      <c r="E714" s="76">
        <f>VLOOKUP(Tabla3[[#This Row],[Actividad]],Validación!AA:AB,2,0)</f>
        <v>1</v>
      </c>
      <c r="F714" s="76" t="s">
        <v>183</v>
      </c>
      <c r="G714" s="76">
        <f>VLOOKUP(H714,Validación!W:Y,3,0)</f>
        <v>7</v>
      </c>
      <c r="H714" s="76" t="s">
        <v>341</v>
      </c>
      <c r="I714" s="76">
        <f>VLOOKUP(J714,Validación!K:N,4,0)</f>
        <v>6</v>
      </c>
      <c r="J714" s="76" t="s">
        <v>165</v>
      </c>
      <c r="K714" s="76" t="s">
        <v>67</v>
      </c>
      <c r="L714" s="76" t="str">
        <f t="shared" si="23"/>
        <v>P</v>
      </c>
    </row>
    <row r="715" spans="1:12" x14ac:dyDescent="0.25">
      <c r="A715" s="76" t="str">
        <f t="shared" si="22"/>
        <v>FF176P</v>
      </c>
      <c r="B715" s="76" t="s">
        <v>41</v>
      </c>
      <c r="C715" s="76" t="str">
        <f>VLOOKUP(B715,Validación!G:I,3,0)</f>
        <v>FF</v>
      </c>
      <c r="D715" s="122" t="s">
        <v>301</v>
      </c>
      <c r="E715" s="76">
        <f>VLOOKUP(Tabla3[[#This Row],[Actividad]],Validación!AA:AB,2,0)</f>
        <v>1</v>
      </c>
      <c r="F715" s="76" t="s">
        <v>183</v>
      </c>
      <c r="G715" s="76">
        <f>VLOOKUP(H715,Validación!W:Y,3,0)</f>
        <v>7</v>
      </c>
      <c r="H715" s="76" t="s">
        <v>341</v>
      </c>
      <c r="I715" s="76">
        <f>VLOOKUP(J715,Validación!K:N,4,0)</f>
        <v>6</v>
      </c>
      <c r="J715" s="76" t="s">
        <v>165</v>
      </c>
      <c r="K715" s="76" t="s">
        <v>67</v>
      </c>
      <c r="L715" s="76" t="str">
        <f t="shared" si="23"/>
        <v>P</v>
      </c>
    </row>
    <row r="716" spans="1:12" x14ac:dyDescent="0.25">
      <c r="A716" s="76" t="str">
        <f t="shared" si="22"/>
        <v>BB176P</v>
      </c>
      <c r="B716" s="76" t="s">
        <v>32</v>
      </c>
      <c r="C716" s="76" t="str">
        <f>VLOOKUP(B716,Validación!G:I,3,0)</f>
        <v>BB</v>
      </c>
      <c r="D716" s="122" t="s">
        <v>457</v>
      </c>
      <c r="E716" s="76">
        <f>VLOOKUP(Tabla3[[#This Row],[Actividad]],Validación!AA:AB,2,0)</f>
        <v>1</v>
      </c>
      <c r="F716" s="76" t="s">
        <v>183</v>
      </c>
      <c r="G716" s="76">
        <f>VLOOKUP(H716,Validación!W:Y,3,0)</f>
        <v>7</v>
      </c>
      <c r="H716" s="76" t="s">
        <v>341</v>
      </c>
      <c r="I716" s="76">
        <f>VLOOKUP(J716,Validación!K:N,4,0)</f>
        <v>6</v>
      </c>
      <c r="J716" s="76" t="s">
        <v>165</v>
      </c>
      <c r="K716" s="76" t="s">
        <v>67</v>
      </c>
      <c r="L716" s="76" t="str">
        <f t="shared" si="23"/>
        <v>P</v>
      </c>
    </row>
    <row r="717" spans="1:12" x14ac:dyDescent="0.25">
      <c r="A717" s="76" t="str">
        <f t="shared" si="22"/>
        <v>W176P</v>
      </c>
      <c r="B717" s="76" t="s">
        <v>132</v>
      </c>
      <c r="C717" s="76" t="str">
        <f>VLOOKUP(B717,Validación!G:I,3,0)</f>
        <v>W</v>
      </c>
      <c r="D717" s="122" t="s">
        <v>302</v>
      </c>
      <c r="E717" s="76">
        <f>VLOOKUP(Tabla3[[#This Row],[Actividad]],Validación!AA:AB,2,0)</f>
        <v>1</v>
      </c>
      <c r="F717" s="76" t="s">
        <v>183</v>
      </c>
      <c r="G717" s="76">
        <f>VLOOKUP(H717,Validación!W:Y,3,0)</f>
        <v>7</v>
      </c>
      <c r="H717" s="76" t="s">
        <v>341</v>
      </c>
      <c r="I717" s="76">
        <f>VLOOKUP(J717,Validación!K:N,4,0)</f>
        <v>6</v>
      </c>
      <c r="J717" s="76" t="s">
        <v>165</v>
      </c>
      <c r="K717" s="76" t="s">
        <v>67</v>
      </c>
      <c r="L717" s="76" t="str">
        <f t="shared" si="23"/>
        <v>P</v>
      </c>
    </row>
    <row r="718" spans="1:12" x14ac:dyDescent="0.25">
      <c r="A718" s="76" t="str">
        <f t="shared" si="22"/>
        <v>CC176P</v>
      </c>
      <c r="B718" s="76" t="s">
        <v>55</v>
      </c>
      <c r="C718" s="76" t="str">
        <f>VLOOKUP(B718,Validación!G:I,3,0)</f>
        <v>CC</v>
      </c>
      <c r="D718" s="122" t="s">
        <v>303</v>
      </c>
      <c r="E718" s="76">
        <f>VLOOKUP(Tabla3[[#This Row],[Actividad]],Validación!AA:AB,2,0)</f>
        <v>1</v>
      </c>
      <c r="F718" s="76" t="s">
        <v>183</v>
      </c>
      <c r="G718" s="76">
        <f>VLOOKUP(H718,Validación!W:Y,3,0)</f>
        <v>7</v>
      </c>
      <c r="H718" s="76" t="s">
        <v>341</v>
      </c>
      <c r="I718" s="76">
        <f>VLOOKUP(J718,Validación!K:N,4,0)</f>
        <v>6</v>
      </c>
      <c r="J718" s="76" t="s">
        <v>165</v>
      </c>
      <c r="K718" s="76" t="s">
        <v>67</v>
      </c>
      <c r="L718" s="76" t="str">
        <f t="shared" si="23"/>
        <v>P</v>
      </c>
    </row>
    <row r="719" spans="1:12" x14ac:dyDescent="0.25">
      <c r="A719" s="76" t="str">
        <f t="shared" si="22"/>
        <v>U176P</v>
      </c>
      <c r="B719" s="76" t="s">
        <v>425</v>
      </c>
      <c r="C719" s="76" t="str">
        <f>VLOOKUP(B719,Validación!G:I,3,0)</f>
        <v>U</v>
      </c>
      <c r="D719" s="122" t="s">
        <v>458</v>
      </c>
      <c r="E719" s="76">
        <f>VLOOKUP(Tabla3[[#This Row],[Actividad]],Validación!AA:AB,2,0)</f>
        <v>1</v>
      </c>
      <c r="F719" s="76" t="s">
        <v>183</v>
      </c>
      <c r="G719" s="76">
        <f>VLOOKUP(H719,Validación!W:Y,3,0)</f>
        <v>7</v>
      </c>
      <c r="H719" s="76" t="s">
        <v>341</v>
      </c>
      <c r="I719" s="76">
        <f>VLOOKUP(J719,Validación!K:N,4,0)</f>
        <v>6</v>
      </c>
      <c r="J719" s="76" t="s">
        <v>165</v>
      </c>
      <c r="K719" s="76" t="s">
        <v>67</v>
      </c>
      <c r="L719" s="76" t="str">
        <f t="shared" si="23"/>
        <v>P</v>
      </c>
    </row>
    <row r="720" spans="1:12" x14ac:dyDescent="0.25">
      <c r="A720" s="76" t="str">
        <f t="shared" si="22"/>
        <v>I176P</v>
      </c>
      <c r="B720" s="76" t="s">
        <v>47</v>
      </c>
      <c r="C720" s="76" t="str">
        <f>VLOOKUP(B720,Validación!G:I,3,0)</f>
        <v>I</v>
      </c>
      <c r="D720" s="122" t="s">
        <v>459</v>
      </c>
      <c r="E720" s="76">
        <f>VLOOKUP(Tabla3[[#This Row],[Actividad]],Validación!AA:AB,2,0)</f>
        <v>1</v>
      </c>
      <c r="F720" s="76" t="s">
        <v>183</v>
      </c>
      <c r="G720" s="76">
        <f>VLOOKUP(H720,Validación!W:Y,3,0)</f>
        <v>7</v>
      </c>
      <c r="H720" s="76" t="s">
        <v>341</v>
      </c>
      <c r="I720" s="76">
        <f>VLOOKUP(J720,Validación!K:N,4,0)</f>
        <v>6</v>
      </c>
      <c r="J720" s="76" t="s">
        <v>165</v>
      </c>
      <c r="K720" s="76" t="s">
        <v>67</v>
      </c>
      <c r="L720" s="76" t="str">
        <f t="shared" si="23"/>
        <v>P</v>
      </c>
    </row>
    <row r="721" spans="1:12" x14ac:dyDescent="0.25">
      <c r="A721" s="76" t="str">
        <f t="shared" si="22"/>
        <v>Y176P</v>
      </c>
      <c r="B721" s="76" t="s">
        <v>134</v>
      </c>
      <c r="C721" s="76" t="str">
        <f>VLOOKUP(B721,Validación!G:I,3,0)</f>
        <v>Y</v>
      </c>
      <c r="D721" s="122" t="s">
        <v>306</v>
      </c>
      <c r="E721" s="76">
        <f>VLOOKUP(Tabla3[[#This Row],[Actividad]],Validación!AA:AB,2,0)</f>
        <v>1</v>
      </c>
      <c r="F721" s="76" t="s">
        <v>183</v>
      </c>
      <c r="G721" s="76">
        <f>VLOOKUP(H721,Validación!W:Y,3,0)</f>
        <v>7</v>
      </c>
      <c r="H721" s="76" t="s">
        <v>341</v>
      </c>
      <c r="I721" s="76">
        <f>VLOOKUP(J721,Validación!K:N,4,0)</f>
        <v>6</v>
      </c>
      <c r="J721" s="76" t="s">
        <v>165</v>
      </c>
      <c r="K721" s="76" t="s">
        <v>67</v>
      </c>
      <c r="L721" s="76" t="str">
        <f t="shared" si="23"/>
        <v>P</v>
      </c>
    </row>
    <row r="722" spans="1:12" x14ac:dyDescent="0.25">
      <c r="A722" s="76" t="str">
        <f t="shared" si="22"/>
        <v>R176P</v>
      </c>
      <c r="B722" s="76" t="s">
        <v>51</v>
      </c>
      <c r="C722" s="76" t="str">
        <f>VLOOKUP(B722,Validación!G:I,3,0)</f>
        <v>R</v>
      </c>
      <c r="D722" s="122">
        <v>109</v>
      </c>
      <c r="E722" s="76">
        <f>VLOOKUP(Tabla3[[#This Row],[Actividad]],Validación!AA:AB,2,0)</f>
        <v>1</v>
      </c>
      <c r="F722" s="76" t="s">
        <v>183</v>
      </c>
      <c r="G722" s="76">
        <f>VLOOKUP(H722,Validación!W:Y,3,0)</f>
        <v>7</v>
      </c>
      <c r="H722" s="76" t="s">
        <v>341</v>
      </c>
      <c r="I722" s="76">
        <f>VLOOKUP(J722,Validación!K:N,4,0)</f>
        <v>6</v>
      </c>
      <c r="J722" s="76" t="s">
        <v>165</v>
      </c>
      <c r="K722" s="76" t="s">
        <v>67</v>
      </c>
      <c r="L722" s="76" t="str">
        <f t="shared" si="23"/>
        <v>P</v>
      </c>
    </row>
    <row r="723" spans="1:12" x14ac:dyDescent="0.25">
      <c r="A723" s="76" t="str">
        <f t="shared" si="22"/>
        <v>HH176P</v>
      </c>
      <c r="B723" s="76" t="s">
        <v>122</v>
      </c>
      <c r="C723" s="76" t="str">
        <f>VLOOKUP(B723,Validación!G:I,3,0)</f>
        <v>HH</v>
      </c>
      <c r="D723" s="122" t="s">
        <v>460</v>
      </c>
      <c r="E723" s="76">
        <f>VLOOKUP(Tabla3[[#This Row],[Actividad]],Validación!AA:AB,2,0)</f>
        <v>1</v>
      </c>
      <c r="F723" s="76" t="s">
        <v>183</v>
      </c>
      <c r="G723" s="76">
        <f>VLOOKUP(H723,Validación!W:Y,3,0)</f>
        <v>7</v>
      </c>
      <c r="H723" s="76" t="s">
        <v>341</v>
      </c>
      <c r="I723" s="76">
        <f>VLOOKUP(J723,Validación!K:N,4,0)</f>
        <v>6</v>
      </c>
      <c r="J723" s="76" t="s">
        <v>165</v>
      </c>
      <c r="K723" s="76" t="s">
        <v>67</v>
      </c>
      <c r="L723" s="76" t="str">
        <f t="shared" si="23"/>
        <v>P</v>
      </c>
    </row>
    <row r="724" spans="1:12" x14ac:dyDescent="0.25">
      <c r="A724" s="76" t="str">
        <f t="shared" si="22"/>
        <v>II176P</v>
      </c>
      <c r="B724" s="173" t="s">
        <v>423</v>
      </c>
      <c r="C724" s="76" t="str">
        <f>VLOOKUP(B724,Validación!G:I,3,0)</f>
        <v>II</v>
      </c>
      <c r="D724" s="122" t="s">
        <v>309</v>
      </c>
      <c r="E724" s="76">
        <f>VLOOKUP(Tabla3[[#This Row],[Actividad]],Validación!AA:AB,2,0)</f>
        <v>1</v>
      </c>
      <c r="F724" s="76" t="s">
        <v>183</v>
      </c>
      <c r="G724" s="76">
        <f>VLOOKUP(H724,Validación!W:Y,3,0)</f>
        <v>7</v>
      </c>
      <c r="H724" s="76" t="s">
        <v>341</v>
      </c>
      <c r="I724" s="76">
        <f>VLOOKUP(J724,Validación!K:N,4,0)</f>
        <v>6</v>
      </c>
      <c r="J724" s="76" t="s">
        <v>165</v>
      </c>
      <c r="K724" s="76" t="s">
        <v>67</v>
      </c>
      <c r="L724" s="76" t="str">
        <f t="shared" si="23"/>
        <v>P</v>
      </c>
    </row>
    <row r="725" spans="1:12" x14ac:dyDescent="0.25">
      <c r="A725" s="76" t="str">
        <f t="shared" si="22"/>
        <v>L176P</v>
      </c>
      <c r="B725" s="76" t="s">
        <v>48</v>
      </c>
      <c r="C725" s="76" t="str">
        <f>VLOOKUP(B725,Validación!G:I,3,0)</f>
        <v>L</v>
      </c>
      <c r="D725" s="122" t="s">
        <v>461</v>
      </c>
      <c r="E725" s="76">
        <f>VLOOKUP(Tabla3[[#This Row],[Actividad]],Validación!AA:AB,2,0)</f>
        <v>1</v>
      </c>
      <c r="F725" s="76" t="s">
        <v>183</v>
      </c>
      <c r="G725" s="76">
        <f>VLOOKUP(H725,Validación!W:Y,3,0)</f>
        <v>7</v>
      </c>
      <c r="H725" s="76" t="s">
        <v>341</v>
      </c>
      <c r="I725" s="76">
        <f>VLOOKUP(J725,Validación!K:N,4,0)</f>
        <v>6</v>
      </c>
      <c r="J725" s="76" t="s">
        <v>165</v>
      </c>
      <c r="K725" s="76" t="s">
        <v>67</v>
      </c>
      <c r="L725" s="76" t="str">
        <f t="shared" si="23"/>
        <v>P</v>
      </c>
    </row>
    <row r="726" spans="1:12" x14ac:dyDescent="0.25">
      <c r="A726" s="76" t="str">
        <f t="shared" si="22"/>
        <v>B176P</v>
      </c>
      <c r="B726" s="76" t="s">
        <v>43</v>
      </c>
      <c r="C726" s="76" t="str">
        <f>VLOOKUP(B726,Validación!G:I,3,0)</f>
        <v>B</v>
      </c>
      <c r="D726" s="122" t="s">
        <v>462</v>
      </c>
      <c r="E726" s="76">
        <f>VLOOKUP(Tabla3[[#This Row],[Actividad]],Validación!AA:AB,2,0)</f>
        <v>1</v>
      </c>
      <c r="F726" s="76" t="s">
        <v>183</v>
      </c>
      <c r="G726" s="76">
        <f>VLOOKUP(H726,Validación!W:Y,3,0)</f>
        <v>7</v>
      </c>
      <c r="H726" s="76" t="s">
        <v>341</v>
      </c>
      <c r="I726" s="76">
        <f>VLOOKUP(J726,Validación!K:N,4,0)</f>
        <v>6</v>
      </c>
      <c r="J726" s="76" t="s">
        <v>165</v>
      </c>
      <c r="K726" s="76" t="s">
        <v>67</v>
      </c>
      <c r="L726" s="76" t="str">
        <f t="shared" si="23"/>
        <v>P</v>
      </c>
    </row>
    <row r="727" spans="1:12" x14ac:dyDescent="0.25">
      <c r="A727" s="76" t="str">
        <f t="shared" si="22"/>
        <v>A176P</v>
      </c>
      <c r="B727" s="76" t="s">
        <v>42</v>
      </c>
      <c r="C727" s="76" t="str">
        <f>VLOOKUP(B727,Validación!G:I,3,0)</f>
        <v>A</v>
      </c>
      <c r="D727" s="122" t="s">
        <v>463</v>
      </c>
      <c r="E727" s="76">
        <f>VLOOKUP(Tabla3[[#This Row],[Actividad]],Validación!AA:AB,2,0)</f>
        <v>1</v>
      </c>
      <c r="F727" s="76" t="s">
        <v>183</v>
      </c>
      <c r="G727" s="76">
        <f>VLOOKUP(H727,Validación!W:Y,3,0)</f>
        <v>7</v>
      </c>
      <c r="H727" s="76" t="s">
        <v>341</v>
      </c>
      <c r="I727" s="76">
        <f>VLOOKUP(J727,Validación!K:N,4,0)</f>
        <v>6</v>
      </c>
      <c r="J727" s="76" t="s">
        <v>165</v>
      </c>
      <c r="K727" s="76" t="s">
        <v>67</v>
      </c>
      <c r="L727" s="76" t="str">
        <f t="shared" si="23"/>
        <v>P</v>
      </c>
    </row>
    <row r="728" spans="1:12" x14ac:dyDescent="0.25">
      <c r="A728" s="76" t="str">
        <f t="shared" si="22"/>
        <v>C3715N</v>
      </c>
      <c r="B728" s="76" t="s">
        <v>44</v>
      </c>
      <c r="C728" s="76" t="str">
        <f>VLOOKUP(B728,Validación!G:I,3,0)</f>
        <v>C</v>
      </c>
      <c r="D728" s="122" t="s">
        <v>289</v>
      </c>
      <c r="E728" s="76">
        <f>VLOOKUP(Tabla3[[#This Row],[Actividad]],Validación!AA:AB,2,0)</f>
        <v>3</v>
      </c>
      <c r="F728" s="76" t="s">
        <v>185</v>
      </c>
      <c r="G728" s="76">
        <f>VLOOKUP(H728,Validación!W:Y,3,0)</f>
        <v>7</v>
      </c>
      <c r="H728" s="76" t="s">
        <v>341</v>
      </c>
      <c r="I728" s="76">
        <f>VLOOKUP(J728,Validación!K:N,4,0)</f>
        <v>15</v>
      </c>
      <c r="J728" s="76" t="s">
        <v>342</v>
      </c>
      <c r="K728" s="76" t="s">
        <v>68</v>
      </c>
      <c r="L728" s="76" t="str">
        <f t="shared" si="23"/>
        <v>N</v>
      </c>
    </row>
    <row r="729" spans="1:12" x14ac:dyDescent="0.25">
      <c r="A729" s="76" t="str">
        <f t="shared" si="22"/>
        <v>T3715N</v>
      </c>
      <c r="B729" s="76" t="s">
        <v>52</v>
      </c>
      <c r="C729" s="76" t="str">
        <f>VLOOKUP(B729,Validación!G:I,3,0)</f>
        <v>T</v>
      </c>
      <c r="D729" s="122">
        <v>122202</v>
      </c>
      <c r="E729" s="76">
        <f>VLOOKUP(Tabla3[[#This Row],[Actividad]],Validación!AA:AB,2,0)</f>
        <v>3</v>
      </c>
      <c r="F729" s="76" t="s">
        <v>185</v>
      </c>
      <c r="G729" s="76">
        <f>VLOOKUP(H729,Validación!W:Y,3,0)</f>
        <v>7</v>
      </c>
      <c r="H729" s="76" t="s">
        <v>341</v>
      </c>
      <c r="I729" s="76">
        <f>VLOOKUP(J729,Validación!K:N,4,0)</f>
        <v>15</v>
      </c>
      <c r="J729" s="76" t="s">
        <v>342</v>
      </c>
      <c r="K729" s="76" t="s">
        <v>68</v>
      </c>
      <c r="L729" s="76" t="str">
        <f t="shared" si="23"/>
        <v>N</v>
      </c>
    </row>
    <row r="730" spans="1:12" x14ac:dyDescent="0.25">
      <c r="A730" s="76" t="str">
        <f t="shared" si="22"/>
        <v>EE3715N</v>
      </c>
      <c r="B730" s="76" t="s">
        <v>33</v>
      </c>
      <c r="C730" s="76" t="str">
        <f>VLOOKUP(B730,Validación!G:I,3,0)</f>
        <v>EE</v>
      </c>
      <c r="D730" s="122" t="s">
        <v>311</v>
      </c>
      <c r="E730" s="76">
        <f>VLOOKUP(Tabla3[[#This Row],[Actividad]],Validación!AA:AB,2,0)</f>
        <v>3</v>
      </c>
      <c r="F730" s="76" t="s">
        <v>185</v>
      </c>
      <c r="G730" s="76">
        <f>VLOOKUP(H730,Validación!W:Y,3,0)</f>
        <v>7</v>
      </c>
      <c r="H730" s="76" t="s">
        <v>341</v>
      </c>
      <c r="I730" s="76">
        <f>VLOOKUP(J730,Validación!K:N,4,0)</f>
        <v>15</v>
      </c>
      <c r="J730" s="76" t="s">
        <v>342</v>
      </c>
      <c r="K730" s="76" t="s">
        <v>68</v>
      </c>
      <c r="L730" s="76" t="str">
        <f t="shared" si="23"/>
        <v>N</v>
      </c>
    </row>
    <row r="731" spans="1:12" x14ac:dyDescent="0.25">
      <c r="A731" s="76" t="str">
        <f t="shared" si="22"/>
        <v>E3715N</v>
      </c>
      <c r="B731" s="76" t="s">
        <v>45</v>
      </c>
      <c r="C731" s="76" t="str">
        <f>VLOOKUP(B731,Validación!G:I,3,0)</f>
        <v>E</v>
      </c>
      <c r="D731" s="122" t="s">
        <v>312</v>
      </c>
      <c r="E731" s="76">
        <f>VLOOKUP(Tabla3[[#This Row],[Actividad]],Validación!AA:AB,2,0)</f>
        <v>3</v>
      </c>
      <c r="F731" s="76" t="s">
        <v>185</v>
      </c>
      <c r="G731" s="76">
        <f>VLOOKUP(H731,Validación!W:Y,3,0)</f>
        <v>7</v>
      </c>
      <c r="H731" s="76" t="s">
        <v>341</v>
      </c>
      <c r="I731" s="76">
        <f>VLOOKUP(J731,Validación!K:N,4,0)</f>
        <v>15</v>
      </c>
      <c r="J731" s="76" t="s">
        <v>342</v>
      </c>
      <c r="K731" s="76" t="s">
        <v>68</v>
      </c>
      <c r="L731" s="76" t="str">
        <f t="shared" si="23"/>
        <v>N</v>
      </c>
    </row>
    <row r="732" spans="1:12" x14ac:dyDescent="0.25">
      <c r="A732" s="76" t="str">
        <f t="shared" si="22"/>
        <v>J3715N</v>
      </c>
      <c r="B732" s="76" t="s">
        <v>30</v>
      </c>
      <c r="C732" s="76" t="str">
        <f>VLOOKUP(B732,Validación!G:I,3,0)</f>
        <v>J</v>
      </c>
      <c r="D732" s="122" t="s">
        <v>313</v>
      </c>
      <c r="E732" s="76">
        <f>VLOOKUP(Tabla3[[#This Row],[Actividad]],Validación!AA:AB,2,0)</f>
        <v>3</v>
      </c>
      <c r="F732" s="76" t="s">
        <v>185</v>
      </c>
      <c r="G732" s="76">
        <f>VLOOKUP(H732,Validación!W:Y,3,0)</f>
        <v>7</v>
      </c>
      <c r="H732" s="76" t="s">
        <v>341</v>
      </c>
      <c r="I732" s="76">
        <f>VLOOKUP(J732,Validación!K:N,4,0)</f>
        <v>15</v>
      </c>
      <c r="J732" s="76" t="s">
        <v>342</v>
      </c>
      <c r="K732" s="76" t="s">
        <v>68</v>
      </c>
      <c r="L732" s="76" t="str">
        <f t="shared" si="23"/>
        <v>N</v>
      </c>
    </row>
    <row r="733" spans="1:12" x14ac:dyDescent="0.25">
      <c r="A733" s="76" t="str">
        <f t="shared" si="22"/>
        <v>Q3715N</v>
      </c>
      <c r="B733" s="76" t="s">
        <v>130</v>
      </c>
      <c r="C733" s="76" t="str">
        <f>VLOOKUP(B733,Validación!G:I,3,0)</f>
        <v>Q</v>
      </c>
      <c r="D733" s="122" t="s">
        <v>314</v>
      </c>
      <c r="E733" s="76">
        <f>VLOOKUP(Tabla3[[#This Row],[Actividad]],Validación!AA:AB,2,0)</f>
        <v>3</v>
      </c>
      <c r="F733" s="76" t="s">
        <v>185</v>
      </c>
      <c r="G733" s="76">
        <f>VLOOKUP(H733,Validación!W:Y,3,0)</f>
        <v>7</v>
      </c>
      <c r="H733" s="76" t="s">
        <v>341</v>
      </c>
      <c r="I733" s="76">
        <f>VLOOKUP(J733,Validación!K:N,4,0)</f>
        <v>15</v>
      </c>
      <c r="J733" s="76" t="s">
        <v>342</v>
      </c>
      <c r="K733" s="76" t="s">
        <v>68</v>
      </c>
      <c r="L733" s="76" t="str">
        <f t="shared" si="23"/>
        <v>N</v>
      </c>
    </row>
    <row r="734" spans="1:12" x14ac:dyDescent="0.25">
      <c r="A734" s="76" t="str">
        <f t="shared" si="22"/>
        <v>P3715N</v>
      </c>
      <c r="B734" s="76" t="s">
        <v>50</v>
      </c>
      <c r="C734" s="76" t="str">
        <f>VLOOKUP(B734,Validación!G:I,3,0)</f>
        <v>P</v>
      </c>
      <c r="D734" s="122" t="s">
        <v>315</v>
      </c>
      <c r="E734" s="76">
        <f>VLOOKUP(Tabla3[[#This Row],[Actividad]],Validación!AA:AB,2,0)</f>
        <v>3</v>
      </c>
      <c r="F734" s="76" t="s">
        <v>185</v>
      </c>
      <c r="G734" s="76">
        <f>VLOOKUP(H734,Validación!W:Y,3,0)</f>
        <v>7</v>
      </c>
      <c r="H734" s="76" t="s">
        <v>341</v>
      </c>
      <c r="I734" s="76">
        <f>VLOOKUP(J734,Validación!K:N,4,0)</f>
        <v>15</v>
      </c>
      <c r="J734" s="76" t="s">
        <v>342</v>
      </c>
      <c r="K734" s="76" t="s">
        <v>68</v>
      </c>
      <c r="L734" s="76" t="str">
        <f t="shared" si="23"/>
        <v>N</v>
      </c>
    </row>
    <row r="735" spans="1:12" x14ac:dyDescent="0.25">
      <c r="A735" s="76" t="str">
        <f t="shared" si="22"/>
        <v>K3715N</v>
      </c>
      <c r="B735" s="76" t="s">
        <v>31</v>
      </c>
      <c r="C735" s="76" t="str">
        <f>VLOOKUP(B735,Validación!G:I,3,0)</f>
        <v>K</v>
      </c>
      <c r="D735" s="122" t="s">
        <v>297</v>
      </c>
      <c r="E735" s="76">
        <f>VLOOKUP(Tabla3[[#This Row],[Actividad]],Validación!AA:AB,2,0)</f>
        <v>3</v>
      </c>
      <c r="F735" s="76" t="s">
        <v>185</v>
      </c>
      <c r="G735" s="76">
        <f>VLOOKUP(H735,Validación!W:Y,3,0)</f>
        <v>7</v>
      </c>
      <c r="H735" s="76" t="s">
        <v>341</v>
      </c>
      <c r="I735" s="76">
        <f>VLOOKUP(J735,Validación!K:N,4,0)</f>
        <v>15</v>
      </c>
      <c r="J735" s="76" t="s">
        <v>342</v>
      </c>
      <c r="K735" s="76" t="s">
        <v>68</v>
      </c>
      <c r="L735" s="76" t="str">
        <f t="shared" si="23"/>
        <v>N</v>
      </c>
    </row>
    <row r="736" spans="1:12" x14ac:dyDescent="0.25">
      <c r="A736" s="76" t="str">
        <f t="shared" si="22"/>
        <v>N3715N</v>
      </c>
      <c r="B736" s="76" t="s">
        <v>49</v>
      </c>
      <c r="C736" s="76" t="str">
        <f>VLOOKUP(B736,Validación!G:I,3,0)</f>
        <v>N</v>
      </c>
      <c r="D736" s="122" t="s">
        <v>316</v>
      </c>
      <c r="E736" s="76">
        <f>VLOOKUP(Tabla3[[#This Row],[Actividad]],Validación!AA:AB,2,0)</f>
        <v>3</v>
      </c>
      <c r="F736" s="76" t="s">
        <v>185</v>
      </c>
      <c r="G736" s="76">
        <f>VLOOKUP(H736,Validación!W:Y,3,0)</f>
        <v>7</v>
      </c>
      <c r="H736" s="76" t="s">
        <v>341</v>
      </c>
      <c r="I736" s="76">
        <f>VLOOKUP(J736,Validación!K:N,4,0)</f>
        <v>15</v>
      </c>
      <c r="J736" s="76" t="s">
        <v>342</v>
      </c>
      <c r="K736" s="76" t="s">
        <v>68</v>
      </c>
      <c r="L736" s="76" t="str">
        <f t="shared" si="23"/>
        <v>N</v>
      </c>
    </row>
    <row r="737" spans="1:12" x14ac:dyDescent="0.25">
      <c r="A737" s="76" t="str">
        <f t="shared" si="22"/>
        <v>AA3715N</v>
      </c>
      <c r="B737" s="76" t="s">
        <v>54</v>
      </c>
      <c r="C737" s="76" t="str">
        <f>VLOOKUP(B737,Validación!G:I,3,0)</f>
        <v>AA</v>
      </c>
      <c r="D737" s="122" t="s">
        <v>317</v>
      </c>
      <c r="E737" s="76">
        <f>VLOOKUP(Tabla3[[#This Row],[Actividad]],Validación!AA:AB,2,0)</f>
        <v>3</v>
      </c>
      <c r="F737" s="76" t="s">
        <v>185</v>
      </c>
      <c r="G737" s="76">
        <f>VLOOKUP(H737,Validación!W:Y,3,0)</f>
        <v>7</v>
      </c>
      <c r="H737" s="76" t="s">
        <v>341</v>
      </c>
      <c r="I737" s="76">
        <f>VLOOKUP(J737,Validación!K:N,4,0)</f>
        <v>15</v>
      </c>
      <c r="J737" s="76" t="s">
        <v>342</v>
      </c>
      <c r="K737" s="76" t="s">
        <v>68</v>
      </c>
      <c r="L737" s="76" t="str">
        <f t="shared" si="23"/>
        <v>N</v>
      </c>
    </row>
    <row r="738" spans="1:12" x14ac:dyDescent="0.25">
      <c r="A738" s="76" t="str">
        <f t="shared" si="22"/>
        <v>G3715N</v>
      </c>
      <c r="B738" s="76" t="s">
        <v>427</v>
      </c>
      <c r="C738" s="76" t="str">
        <f>VLOOKUP(B738,Validación!G:I,3,0)</f>
        <v>G</v>
      </c>
      <c r="D738" s="122" t="s">
        <v>318</v>
      </c>
      <c r="E738" s="76">
        <f>VLOOKUP(Tabla3[[#This Row],[Actividad]],Validación!AA:AB,2,0)</f>
        <v>3</v>
      </c>
      <c r="F738" s="76" t="s">
        <v>185</v>
      </c>
      <c r="G738" s="76">
        <f>VLOOKUP(H738,Validación!W:Y,3,0)</f>
        <v>7</v>
      </c>
      <c r="H738" s="76" t="s">
        <v>341</v>
      </c>
      <c r="I738" s="76">
        <f>VLOOKUP(J738,Validación!K:N,4,0)</f>
        <v>15</v>
      </c>
      <c r="J738" s="76" t="s">
        <v>342</v>
      </c>
      <c r="K738" s="76" t="s">
        <v>68</v>
      </c>
      <c r="L738" s="76" t="str">
        <f t="shared" si="23"/>
        <v>N</v>
      </c>
    </row>
    <row r="739" spans="1:12" x14ac:dyDescent="0.25">
      <c r="A739" s="76" t="str">
        <f t="shared" si="22"/>
        <v>D3715N</v>
      </c>
      <c r="B739" s="76" t="s">
        <v>203</v>
      </c>
      <c r="C739" s="76" t="str">
        <f>VLOOKUP(B739,Validación!G:I,3,0)</f>
        <v>D</v>
      </c>
      <c r="D739" s="122">
        <v>122327</v>
      </c>
      <c r="E739" s="76">
        <f>VLOOKUP(Tabla3[[#This Row],[Actividad]],Validación!AA:AB,2,0)</f>
        <v>3</v>
      </c>
      <c r="F739" s="76" t="s">
        <v>185</v>
      </c>
      <c r="G739" s="76">
        <f>VLOOKUP(H739,Validación!W:Y,3,0)</f>
        <v>7</v>
      </c>
      <c r="H739" s="76" t="s">
        <v>341</v>
      </c>
      <c r="I739" s="76">
        <f>VLOOKUP(J739,Validación!K:N,4,0)</f>
        <v>15</v>
      </c>
      <c r="J739" s="76" t="s">
        <v>342</v>
      </c>
      <c r="K739" s="76" t="s">
        <v>68</v>
      </c>
      <c r="L739" s="76" t="str">
        <f t="shared" si="23"/>
        <v>N</v>
      </c>
    </row>
    <row r="740" spans="1:12" x14ac:dyDescent="0.25">
      <c r="A740" s="76" t="str">
        <f t="shared" si="22"/>
        <v>F3715N</v>
      </c>
      <c r="B740" s="76" t="s">
        <v>426</v>
      </c>
      <c r="C740" s="76" t="str">
        <f>VLOOKUP(B740,Validación!G:I,3,0)</f>
        <v>F</v>
      </c>
      <c r="D740" s="122" t="s">
        <v>464</v>
      </c>
      <c r="E740" s="76">
        <f>VLOOKUP(Tabla3[[#This Row],[Actividad]],Validación!AA:AB,2,0)</f>
        <v>3</v>
      </c>
      <c r="F740" s="76" t="s">
        <v>185</v>
      </c>
      <c r="G740" s="76">
        <f>VLOOKUP(H740,Validación!W:Y,3,0)</f>
        <v>7</v>
      </c>
      <c r="H740" s="76" t="s">
        <v>341</v>
      </c>
      <c r="I740" s="76">
        <f>VLOOKUP(J740,Validación!K:N,4,0)</f>
        <v>15</v>
      </c>
      <c r="J740" s="76" t="s">
        <v>342</v>
      </c>
      <c r="K740" s="76" t="s">
        <v>68</v>
      </c>
      <c r="L740" s="76" t="str">
        <f t="shared" si="23"/>
        <v>N</v>
      </c>
    </row>
    <row r="741" spans="1:12" x14ac:dyDescent="0.25">
      <c r="A741" s="76" t="str">
        <f t="shared" si="22"/>
        <v>FF3715N</v>
      </c>
      <c r="B741" s="76" t="s">
        <v>41</v>
      </c>
      <c r="C741" s="76" t="str">
        <f>VLOOKUP(B741,Validación!G:I,3,0)</f>
        <v>FF</v>
      </c>
      <c r="D741" s="122" t="s">
        <v>465</v>
      </c>
      <c r="E741" s="76">
        <f>VLOOKUP(Tabla3[[#This Row],[Actividad]],Validación!AA:AB,2,0)</f>
        <v>3</v>
      </c>
      <c r="F741" s="76" t="s">
        <v>185</v>
      </c>
      <c r="G741" s="76">
        <f>VLOOKUP(H741,Validación!W:Y,3,0)</f>
        <v>7</v>
      </c>
      <c r="H741" s="76" t="s">
        <v>341</v>
      </c>
      <c r="I741" s="76">
        <f>VLOOKUP(J741,Validación!K:N,4,0)</f>
        <v>15</v>
      </c>
      <c r="J741" s="76" t="s">
        <v>342</v>
      </c>
      <c r="K741" s="76" t="s">
        <v>68</v>
      </c>
      <c r="L741" s="76" t="str">
        <f t="shared" si="23"/>
        <v>N</v>
      </c>
    </row>
    <row r="742" spans="1:12" x14ac:dyDescent="0.25">
      <c r="A742" s="76" t="str">
        <f t="shared" si="22"/>
        <v>BB3715N</v>
      </c>
      <c r="B742" s="76" t="s">
        <v>32</v>
      </c>
      <c r="C742" s="76" t="str">
        <f>VLOOKUP(B742,Validación!G:I,3,0)</f>
        <v>BB</v>
      </c>
      <c r="D742" s="122">
        <v>445</v>
      </c>
      <c r="E742" s="76">
        <f>VLOOKUP(Tabla3[[#This Row],[Actividad]],Validación!AA:AB,2,0)</f>
        <v>3</v>
      </c>
      <c r="F742" s="76" t="s">
        <v>185</v>
      </c>
      <c r="G742" s="76">
        <f>VLOOKUP(H742,Validación!W:Y,3,0)</f>
        <v>7</v>
      </c>
      <c r="H742" s="76" t="s">
        <v>341</v>
      </c>
      <c r="I742" s="76">
        <f>VLOOKUP(J742,Validación!K:N,4,0)</f>
        <v>15</v>
      </c>
      <c r="J742" s="76" t="s">
        <v>342</v>
      </c>
      <c r="K742" s="76" t="s">
        <v>68</v>
      </c>
      <c r="L742" s="76" t="str">
        <f t="shared" si="23"/>
        <v>N</v>
      </c>
    </row>
    <row r="743" spans="1:12" x14ac:dyDescent="0.25">
      <c r="A743" s="76" t="str">
        <f t="shared" si="22"/>
        <v>W3715N</v>
      </c>
      <c r="B743" s="76" t="s">
        <v>132</v>
      </c>
      <c r="C743" s="76" t="str">
        <f>VLOOKUP(B743,Validación!G:I,3,0)</f>
        <v>W</v>
      </c>
      <c r="D743" s="122" t="s">
        <v>302</v>
      </c>
      <c r="E743" s="76">
        <f>VLOOKUP(Tabla3[[#This Row],[Actividad]],Validación!AA:AB,2,0)</f>
        <v>3</v>
      </c>
      <c r="F743" s="76" t="s">
        <v>185</v>
      </c>
      <c r="G743" s="76">
        <f>VLOOKUP(H743,Validación!W:Y,3,0)</f>
        <v>7</v>
      </c>
      <c r="H743" s="76" t="s">
        <v>341</v>
      </c>
      <c r="I743" s="76">
        <f>VLOOKUP(J743,Validación!K:N,4,0)</f>
        <v>15</v>
      </c>
      <c r="J743" s="76" t="s">
        <v>342</v>
      </c>
      <c r="K743" s="76" t="s">
        <v>68</v>
      </c>
      <c r="L743" s="76" t="str">
        <f t="shared" si="23"/>
        <v>N</v>
      </c>
    </row>
    <row r="744" spans="1:12" x14ac:dyDescent="0.25">
      <c r="A744" s="76" t="str">
        <f t="shared" si="22"/>
        <v>CC3715N</v>
      </c>
      <c r="B744" s="76" t="s">
        <v>55</v>
      </c>
      <c r="C744" s="76" t="str">
        <f>VLOOKUP(B744,Validación!G:I,3,0)</f>
        <v>CC</v>
      </c>
      <c r="D744" s="122">
        <v>122295</v>
      </c>
      <c r="E744" s="76">
        <f>VLOOKUP(Tabla3[[#This Row],[Actividad]],Validación!AA:AB,2,0)</f>
        <v>3</v>
      </c>
      <c r="F744" s="76" t="s">
        <v>185</v>
      </c>
      <c r="G744" s="76">
        <f>VLOOKUP(H744,Validación!W:Y,3,0)</f>
        <v>7</v>
      </c>
      <c r="H744" s="76" t="s">
        <v>341</v>
      </c>
      <c r="I744" s="76">
        <f>VLOOKUP(J744,Validación!K:N,4,0)</f>
        <v>15</v>
      </c>
      <c r="J744" s="76" t="s">
        <v>342</v>
      </c>
      <c r="K744" s="76" t="s">
        <v>68</v>
      </c>
      <c r="L744" s="76" t="str">
        <f t="shared" si="23"/>
        <v>N</v>
      </c>
    </row>
    <row r="745" spans="1:12" x14ac:dyDescent="0.25">
      <c r="A745" s="76" t="str">
        <f t="shared" si="22"/>
        <v>U3715N</v>
      </c>
      <c r="B745" s="76" t="s">
        <v>425</v>
      </c>
      <c r="C745" s="76" t="str">
        <f>VLOOKUP(B745,Validación!G:I,3,0)</f>
        <v>U</v>
      </c>
      <c r="D745" s="122">
        <v>122228</v>
      </c>
      <c r="E745" s="76">
        <f>VLOOKUP(Tabla3[[#This Row],[Actividad]],Validación!AA:AB,2,0)</f>
        <v>3</v>
      </c>
      <c r="F745" s="76" t="s">
        <v>185</v>
      </c>
      <c r="G745" s="76">
        <f>VLOOKUP(H745,Validación!W:Y,3,0)</f>
        <v>7</v>
      </c>
      <c r="H745" s="76" t="s">
        <v>341</v>
      </c>
      <c r="I745" s="76">
        <f>VLOOKUP(J745,Validación!K:N,4,0)</f>
        <v>15</v>
      </c>
      <c r="J745" s="76" t="s">
        <v>342</v>
      </c>
      <c r="K745" s="76" t="s">
        <v>68</v>
      </c>
      <c r="L745" s="76" t="str">
        <f t="shared" si="23"/>
        <v>N</v>
      </c>
    </row>
    <row r="746" spans="1:12" x14ac:dyDescent="0.25">
      <c r="A746" s="76" t="str">
        <f t="shared" si="22"/>
        <v>I3715N</v>
      </c>
      <c r="B746" s="76" t="s">
        <v>47</v>
      </c>
      <c r="C746" s="76" t="str">
        <f>VLOOKUP(B746,Validación!G:I,3,0)</f>
        <v>I</v>
      </c>
      <c r="D746" s="122" t="s">
        <v>466</v>
      </c>
      <c r="E746" s="76">
        <f>VLOOKUP(Tabla3[[#This Row],[Actividad]],Validación!AA:AB,2,0)</f>
        <v>3</v>
      </c>
      <c r="F746" s="76" t="s">
        <v>185</v>
      </c>
      <c r="G746" s="76">
        <f>VLOOKUP(H746,Validación!W:Y,3,0)</f>
        <v>7</v>
      </c>
      <c r="H746" s="76" t="s">
        <v>341</v>
      </c>
      <c r="I746" s="76">
        <f>VLOOKUP(J746,Validación!K:N,4,0)</f>
        <v>15</v>
      </c>
      <c r="J746" s="76" t="s">
        <v>342</v>
      </c>
      <c r="K746" s="76" t="s">
        <v>68</v>
      </c>
      <c r="L746" s="76" t="str">
        <f t="shared" si="23"/>
        <v>N</v>
      </c>
    </row>
    <row r="747" spans="1:12" x14ac:dyDescent="0.25">
      <c r="A747" s="76" t="str">
        <f t="shared" si="22"/>
        <v>Y3715N</v>
      </c>
      <c r="B747" s="76" t="s">
        <v>134</v>
      </c>
      <c r="C747" s="76" t="str">
        <f>VLOOKUP(B747,Validación!G:I,3,0)</f>
        <v>Y</v>
      </c>
      <c r="D747" s="122">
        <v>121693</v>
      </c>
      <c r="E747" s="76">
        <f>VLOOKUP(Tabla3[[#This Row],[Actividad]],Validación!AA:AB,2,0)</f>
        <v>3</v>
      </c>
      <c r="F747" s="76" t="s">
        <v>185</v>
      </c>
      <c r="G747" s="76">
        <f>VLOOKUP(H747,Validación!W:Y,3,0)</f>
        <v>7</v>
      </c>
      <c r="H747" s="76" t="s">
        <v>341</v>
      </c>
      <c r="I747" s="76">
        <f>VLOOKUP(J747,Validación!K:N,4,0)</f>
        <v>15</v>
      </c>
      <c r="J747" s="76" t="s">
        <v>342</v>
      </c>
      <c r="K747" s="76" t="s">
        <v>68</v>
      </c>
      <c r="L747" s="76" t="str">
        <f t="shared" si="23"/>
        <v>N</v>
      </c>
    </row>
    <row r="748" spans="1:12" x14ac:dyDescent="0.25">
      <c r="A748" s="76" t="str">
        <f t="shared" si="22"/>
        <v>R3715N</v>
      </c>
      <c r="B748" s="76" t="s">
        <v>51</v>
      </c>
      <c r="C748" s="76" t="str">
        <f>VLOOKUP(B748,Validación!G:I,3,0)</f>
        <v>R</v>
      </c>
      <c r="D748" s="122">
        <v>109</v>
      </c>
      <c r="E748" s="76">
        <f>VLOOKUP(Tabla3[[#This Row],[Actividad]],Validación!AA:AB,2,0)</f>
        <v>3</v>
      </c>
      <c r="F748" s="76" t="s">
        <v>185</v>
      </c>
      <c r="G748" s="76">
        <f>VLOOKUP(H748,Validación!W:Y,3,0)</f>
        <v>7</v>
      </c>
      <c r="H748" s="76" t="s">
        <v>341</v>
      </c>
      <c r="I748" s="76">
        <f>VLOOKUP(J748,Validación!K:N,4,0)</f>
        <v>15</v>
      </c>
      <c r="J748" s="76" t="s">
        <v>342</v>
      </c>
      <c r="K748" s="76" t="s">
        <v>68</v>
      </c>
      <c r="L748" s="76" t="str">
        <f t="shared" si="23"/>
        <v>N</v>
      </c>
    </row>
    <row r="749" spans="1:12" x14ac:dyDescent="0.25">
      <c r="A749" s="76" t="str">
        <f t="shared" si="22"/>
        <v>HH3715N</v>
      </c>
      <c r="B749" s="76" t="s">
        <v>122</v>
      </c>
      <c r="C749" s="76" t="str">
        <f>VLOOKUP(B749,Validación!G:I,3,0)</f>
        <v>HH</v>
      </c>
      <c r="D749" s="122" t="s">
        <v>467</v>
      </c>
      <c r="E749" s="76">
        <f>VLOOKUP(Tabla3[[#This Row],[Actividad]],Validación!AA:AB,2,0)</f>
        <v>3</v>
      </c>
      <c r="F749" s="76" t="s">
        <v>185</v>
      </c>
      <c r="G749" s="76">
        <f>VLOOKUP(H749,Validación!W:Y,3,0)</f>
        <v>7</v>
      </c>
      <c r="H749" s="76" t="s">
        <v>341</v>
      </c>
      <c r="I749" s="76">
        <f>VLOOKUP(J749,Validación!K:N,4,0)</f>
        <v>15</v>
      </c>
      <c r="J749" s="76" t="s">
        <v>342</v>
      </c>
      <c r="K749" s="76" t="s">
        <v>68</v>
      </c>
      <c r="L749" s="76" t="str">
        <f t="shared" si="23"/>
        <v>N</v>
      </c>
    </row>
    <row r="750" spans="1:12" x14ac:dyDescent="0.25">
      <c r="A750" s="76" t="str">
        <f t="shared" si="22"/>
        <v>L3715N</v>
      </c>
      <c r="B750" s="76" t="s">
        <v>48</v>
      </c>
      <c r="C750" s="76" t="str">
        <f>VLOOKUP(B750,Validación!G:I,3,0)</f>
        <v>L</v>
      </c>
      <c r="D750" s="122" t="s">
        <v>461</v>
      </c>
      <c r="E750" s="76">
        <f>VLOOKUP(Tabla3[[#This Row],[Actividad]],Validación!AA:AB,2,0)</f>
        <v>3</v>
      </c>
      <c r="F750" s="76" t="s">
        <v>185</v>
      </c>
      <c r="G750" s="76">
        <f>VLOOKUP(H750,Validación!W:Y,3,0)</f>
        <v>7</v>
      </c>
      <c r="H750" s="76" t="s">
        <v>341</v>
      </c>
      <c r="I750" s="76">
        <f>VLOOKUP(J750,Validación!K:N,4,0)</f>
        <v>15</v>
      </c>
      <c r="J750" s="76" t="s">
        <v>342</v>
      </c>
      <c r="K750" s="76" t="s">
        <v>68</v>
      </c>
      <c r="L750" s="76" t="str">
        <f t="shared" si="23"/>
        <v>N</v>
      </c>
    </row>
    <row r="751" spans="1:12" x14ac:dyDescent="0.25">
      <c r="A751" s="76" t="str">
        <f t="shared" si="22"/>
        <v>A3715N</v>
      </c>
      <c r="B751" s="76" t="s">
        <v>42</v>
      </c>
      <c r="C751" s="76" t="str">
        <f>VLOOKUP(B751,Validación!G:I,3,0)</f>
        <v>A</v>
      </c>
      <c r="D751" s="122" t="s">
        <v>473</v>
      </c>
      <c r="E751" s="76">
        <f>VLOOKUP(Tabla3[[#This Row],[Actividad]],Validación!AA:AB,2,0)</f>
        <v>3</v>
      </c>
      <c r="F751" s="76" t="s">
        <v>185</v>
      </c>
      <c r="G751" s="76">
        <f>VLOOKUP(H751,Validación!W:Y,3,0)</f>
        <v>7</v>
      </c>
      <c r="H751" s="76" t="s">
        <v>341</v>
      </c>
      <c r="I751" s="76">
        <f>VLOOKUP(J751,Validación!K:N,4,0)</f>
        <v>15</v>
      </c>
      <c r="J751" s="76" t="s">
        <v>342</v>
      </c>
      <c r="K751" s="76" t="s">
        <v>68</v>
      </c>
      <c r="L751" s="76" t="str">
        <f t="shared" si="23"/>
        <v>N</v>
      </c>
    </row>
    <row r="752" spans="1:12" x14ac:dyDescent="0.25">
      <c r="A752" s="76" t="str">
        <f t="shared" si="22"/>
        <v>C376P</v>
      </c>
      <c r="B752" s="76" t="s">
        <v>44</v>
      </c>
      <c r="C752" s="76" t="str">
        <f>VLOOKUP(B752,Validación!G:I,3,0)</f>
        <v>C</v>
      </c>
      <c r="D752" s="122" t="s">
        <v>289</v>
      </c>
      <c r="E752" s="76">
        <f>VLOOKUP(Tabla3[[#This Row],[Actividad]],Validación!AA:AB,2,0)</f>
        <v>3</v>
      </c>
      <c r="F752" s="76" t="s">
        <v>185</v>
      </c>
      <c r="G752" s="76">
        <f>VLOOKUP(H752,Validación!W:Y,3,0)</f>
        <v>7</v>
      </c>
      <c r="H752" s="76" t="s">
        <v>341</v>
      </c>
      <c r="I752" s="76">
        <f>VLOOKUP(J752,Validación!K:N,4,0)</f>
        <v>6</v>
      </c>
      <c r="J752" s="76" t="s">
        <v>165</v>
      </c>
      <c r="K752" s="76" t="s">
        <v>67</v>
      </c>
      <c r="L752" s="76" t="str">
        <f t="shared" si="23"/>
        <v>P</v>
      </c>
    </row>
    <row r="753" spans="1:12" x14ac:dyDescent="0.25">
      <c r="A753" s="76" t="str">
        <f t="shared" si="22"/>
        <v>T376P</v>
      </c>
      <c r="B753" s="76" t="s">
        <v>52</v>
      </c>
      <c r="C753" s="76" t="str">
        <f>VLOOKUP(B753,Validación!G:I,3,0)</f>
        <v>T</v>
      </c>
      <c r="D753" s="122">
        <v>122202</v>
      </c>
      <c r="E753" s="76">
        <f>VLOOKUP(Tabla3[[#This Row],[Actividad]],Validación!AA:AB,2,0)</f>
        <v>3</v>
      </c>
      <c r="F753" s="76" t="s">
        <v>185</v>
      </c>
      <c r="G753" s="76">
        <f>VLOOKUP(H753,Validación!W:Y,3,0)</f>
        <v>7</v>
      </c>
      <c r="H753" s="76" t="s">
        <v>341</v>
      </c>
      <c r="I753" s="76">
        <f>VLOOKUP(J753,Validación!K:N,4,0)</f>
        <v>6</v>
      </c>
      <c r="J753" s="76" t="s">
        <v>165</v>
      </c>
      <c r="K753" s="76" t="s">
        <v>67</v>
      </c>
      <c r="L753" s="76" t="str">
        <f t="shared" si="23"/>
        <v>P</v>
      </c>
    </row>
    <row r="754" spans="1:12" x14ac:dyDescent="0.25">
      <c r="A754" s="76" t="str">
        <f t="shared" si="22"/>
        <v>EE376P</v>
      </c>
      <c r="B754" s="76" t="s">
        <v>33</v>
      </c>
      <c r="C754" s="76" t="str">
        <f>VLOOKUP(B754,Validación!G:I,3,0)</f>
        <v>EE</v>
      </c>
      <c r="D754" s="122" t="s">
        <v>311</v>
      </c>
      <c r="E754" s="76">
        <f>VLOOKUP(Tabla3[[#This Row],[Actividad]],Validación!AA:AB,2,0)</f>
        <v>3</v>
      </c>
      <c r="F754" s="76" t="s">
        <v>185</v>
      </c>
      <c r="G754" s="76">
        <f>VLOOKUP(H754,Validación!W:Y,3,0)</f>
        <v>7</v>
      </c>
      <c r="H754" s="76" t="s">
        <v>341</v>
      </c>
      <c r="I754" s="76">
        <f>VLOOKUP(J754,Validación!K:N,4,0)</f>
        <v>6</v>
      </c>
      <c r="J754" s="76" t="s">
        <v>165</v>
      </c>
      <c r="K754" s="76" t="s">
        <v>67</v>
      </c>
      <c r="L754" s="76" t="str">
        <f t="shared" si="23"/>
        <v>P</v>
      </c>
    </row>
    <row r="755" spans="1:12" x14ac:dyDescent="0.25">
      <c r="A755" s="76" t="str">
        <f t="shared" si="22"/>
        <v>E376P</v>
      </c>
      <c r="B755" s="76" t="s">
        <v>45</v>
      </c>
      <c r="C755" s="76" t="str">
        <f>VLOOKUP(B755,Validación!G:I,3,0)</f>
        <v>E</v>
      </c>
      <c r="D755" s="122" t="s">
        <v>312</v>
      </c>
      <c r="E755" s="76">
        <f>VLOOKUP(Tabla3[[#This Row],[Actividad]],Validación!AA:AB,2,0)</f>
        <v>3</v>
      </c>
      <c r="F755" s="76" t="s">
        <v>185</v>
      </c>
      <c r="G755" s="76">
        <f>VLOOKUP(H755,Validación!W:Y,3,0)</f>
        <v>7</v>
      </c>
      <c r="H755" s="76" t="s">
        <v>341</v>
      </c>
      <c r="I755" s="76">
        <f>VLOOKUP(J755,Validación!K:N,4,0)</f>
        <v>6</v>
      </c>
      <c r="J755" s="76" t="s">
        <v>165</v>
      </c>
      <c r="K755" s="76" t="s">
        <v>67</v>
      </c>
      <c r="L755" s="76" t="str">
        <f t="shared" si="23"/>
        <v>P</v>
      </c>
    </row>
    <row r="756" spans="1:12" x14ac:dyDescent="0.25">
      <c r="A756" s="76" t="str">
        <f t="shared" si="22"/>
        <v>J376P</v>
      </c>
      <c r="B756" s="76" t="s">
        <v>30</v>
      </c>
      <c r="C756" s="76" t="str">
        <f>VLOOKUP(B756,Validación!G:I,3,0)</f>
        <v>J</v>
      </c>
      <c r="D756" s="122" t="s">
        <v>313</v>
      </c>
      <c r="E756" s="76">
        <f>VLOOKUP(Tabla3[[#This Row],[Actividad]],Validación!AA:AB,2,0)</f>
        <v>3</v>
      </c>
      <c r="F756" s="76" t="s">
        <v>185</v>
      </c>
      <c r="G756" s="76">
        <f>VLOOKUP(H756,Validación!W:Y,3,0)</f>
        <v>7</v>
      </c>
      <c r="H756" s="76" t="s">
        <v>341</v>
      </c>
      <c r="I756" s="76">
        <f>VLOOKUP(J756,Validación!K:N,4,0)</f>
        <v>6</v>
      </c>
      <c r="J756" s="76" t="s">
        <v>165</v>
      </c>
      <c r="K756" s="76" t="s">
        <v>67</v>
      </c>
      <c r="L756" s="76" t="str">
        <f t="shared" si="23"/>
        <v>P</v>
      </c>
    </row>
    <row r="757" spans="1:12" x14ac:dyDescent="0.25">
      <c r="A757" s="76" t="str">
        <f t="shared" si="22"/>
        <v>Q376P</v>
      </c>
      <c r="B757" s="76" t="s">
        <v>130</v>
      </c>
      <c r="C757" s="76" t="str">
        <f>VLOOKUP(B757,Validación!G:I,3,0)</f>
        <v>Q</v>
      </c>
      <c r="D757" s="122" t="s">
        <v>314</v>
      </c>
      <c r="E757" s="76">
        <f>VLOOKUP(Tabla3[[#This Row],[Actividad]],Validación!AA:AB,2,0)</f>
        <v>3</v>
      </c>
      <c r="F757" s="76" t="s">
        <v>185</v>
      </c>
      <c r="G757" s="76">
        <f>VLOOKUP(H757,Validación!W:Y,3,0)</f>
        <v>7</v>
      </c>
      <c r="H757" s="76" t="s">
        <v>341</v>
      </c>
      <c r="I757" s="76">
        <f>VLOOKUP(J757,Validación!K:N,4,0)</f>
        <v>6</v>
      </c>
      <c r="J757" s="76" t="s">
        <v>165</v>
      </c>
      <c r="K757" s="76" t="s">
        <v>67</v>
      </c>
      <c r="L757" s="76" t="str">
        <f t="shared" si="23"/>
        <v>P</v>
      </c>
    </row>
    <row r="758" spans="1:12" x14ac:dyDescent="0.25">
      <c r="A758" s="76" t="str">
        <f t="shared" si="22"/>
        <v>P376P</v>
      </c>
      <c r="B758" s="76" t="s">
        <v>50</v>
      </c>
      <c r="C758" s="76" t="str">
        <f>VLOOKUP(B758,Validación!G:I,3,0)</f>
        <v>P</v>
      </c>
      <c r="D758" s="122" t="s">
        <v>315</v>
      </c>
      <c r="E758" s="76">
        <f>VLOOKUP(Tabla3[[#This Row],[Actividad]],Validación!AA:AB,2,0)</f>
        <v>3</v>
      </c>
      <c r="F758" s="76" t="s">
        <v>185</v>
      </c>
      <c r="G758" s="76">
        <f>VLOOKUP(H758,Validación!W:Y,3,0)</f>
        <v>7</v>
      </c>
      <c r="H758" s="76" t="s">
        <v>341</v>
      </c>
      <c r="I758" s="76">
        <f>VLOOKUP(J758,Validación!K:N,4,0)</f>
        <v>6</v>
      </c>
      <c r="J758" s="76" t="s">
        <v>165</v>
      </c>
      <c r="K758" s="76" t="s">
        <v>67</v>
      </c>
      <c r="L758" s="76" t="str">
        <f t="shared" si="23"/>
        <v>P</v>
      </c>
    </row>
    <row r="759" spans="1:12" x14ac:dyDescent="0.25">
      <c r="A759" s="76" t="str">
        <f t="shared" si="22"/>
        <v>K376P</v>
      </c>
      <c r="B759" s="76" t="s">
        <v>31</v>
      </c>
      <c r="C759" s="76" t="str">
        <f>VLOOKUP(B759,Validación!G:I,3,0)</f>
        <v>K</v>
      </c>
      <c r="D759" s="122" t="s">
        <v>297</v>
      </c>
      <c r="E759" s="76">
        <f>VLOOKUP(Tabla3[[#This Row],[Actividad]],Validación!AA:AB,2,0)</f>
        <v>3</v>
      </c>
      <c r="F759" s="76" t="s">
        <v>185</v>
      </c>
      <c r="G759" s="76">
        <f>VLOOKUP(H759,Validación!W:Y,3,0)</f>
        <v>7</v>
      </c>
      <c r="H759" s="76" t="s">
        <v>341</v>
      </c>
      <c r="I759" s="76">
        <f>VLOOKUP(J759,Validación!K:N,4,0)</f>
        <v>6</v>
      </c>
      <c r="J759" s="76" t="s">
        <v>165</v>
      </c>
      <c r="K759" s="76" t="s">
        <v>67</v>
      </c>
      <c r="L759" s="76" t="str">
        <f t="shared" si="23"/>
        <v>P</v>
      </c>
    </row>
    <row r="760" spans="1:12" x14ac:dyDescent="0.25">
      <c r="A760" s="76" t="str">
        <f t="shared" si="22"/>
        <v>N376P</v>
      </c>
      <c r="B760" s="76" t="s">
        <v>49</v>
      </c>
      <c r="C760" s="76" t="str">
        <f>VLOOKUP(B760,Validación!G:I,3,0)</f>
        <v>N</v>
      </c>
      <c r="D760" s="122" t="s">
        <v>316</v>
      </c>
      <c r="E760" s="76">
        <f>VLOOKUP(Tabla3[[#This Row],[Actividad]],Validación!AA:AB,2,0)</f>
        <v>3</v>
      </c>
      <c r="F760" s="76" t="s">
        <v>185</v>
      </c>
      <c r="G760" s="76">
        <f>VLOOKUP(H760,Validación!W:Y,3,0)</f>
        <v>7</v>
      </c>
      <c r="H760" s="76" t="s">
        <v>341</v>
      </c>
      <c r="I760" s="76">
        <f>VLOOKUP(J760,Validación!K:N,4,0)</f>
        <v>6</v>
      </c>
      <c r="J760" s="76" t="s">
        <v>165</v>
      </c>
      <c r="K760" s="76" t="s">
        <v>67</v>
      </c>
      <c r="L760" s="76" t="str">
        <f t="shared" si="23"/>
        <v>P</v>
      </c>
    </row>
    <row r="761" spans="1:12" x14ac:dyDescent="0.25">
      <c r="A761" s="76" t="str">
        <f t="shared" si="22"/>
        <v>AA376P</v>
      </c>
      <c r="B761" s="76" t="s">
        <v>54</v>
      </c>
      <c r="C761" s="76" t="str">
        <f>VLOOKUP(B761,Validación!G:I,3,0)</f>
        <v>AA</v>
      </c>
      <c r="D761" s="122" t="s">
        <v>317</v>
      </c>
      <c r="E761" s="76">
        <f>VLOOKUP(Tabla3[[#This Row],[Actividad]],Validación!AA:AB,2,0)</f>
        <v>3</v>
      </c>
      <c r="F761" s="76" t="s">
        <v>185</v>
      </c>
      <c r="G761" s="76">
        <f>VLOOKUP(H761,Validación!W:Y,3,0)</f>
        <v>7</v>
      </c>
      <c r="H761" s="76" t="s">
        <v>341</v>
      </c>
      <c r="I761" s="76">
        <f>VLOOKUP(J761,Validación!K:N,4,0)</f>
        <v>6</v>
      </c>
      <c r="J761" s="76" t="s">
        <v>165</v>
      </c>
      <c r="K761" s="76" t="s">
        <v>67</v>
      </c>
      <c r="L761" s="76" t="str">
        <f t="shared" si="23"/>
        <v>P</v>
      </c>
    </row>
    <row r="762" spans="1:12" x14ac:dyDescent="0.25">
      <c r="A762" s="76" t="str">
        <f t="shared" si="22"/>
        <v>G376P</v>
      </c>
      <c r="B762" s="76" t="s">
        <v>427</v>
      </c>
      <c r="C762" s="76" t="str">
        <f>VLOOKUP(B762,Validación!G:I,3,0)</f>
        <v>G</v>
      </c>
      <c r="D762" s="122" t="s">
        <v>318</v>
      </c>
      <c r="E762" s="76">
        <f>VLOOKUP(Tabla3[[#This Row],[Actividad]],Validación!AA:AB,2,0)</f>
        <v>3</v>
      </c>
      <c r="F762" s="76" t="s">
        <v>185</v>
      </c>
      <c r="G762" s="76">
        <f>VLOOKUP(H762,Validación!W:Y,3,0)</f>
        <v>7</v>
      </c>
      <c r="H762" s="76" t="s">
        <v>341</v>
      </c>
      <c r="I762" s="76">
        <f>VLOOKUP(J762,Validación!K:N,4,0)</f>
        <v>6</v>
      </c>
      <c r="J762" s="76" t="s">
        <v>165</v>
      </c>
      <c r="K762" s="76" t="s">
        <v>67</v>
      </c>
      <c r="L762" s="76" t="str">
        <f t="shared" si="23"/>
        <v>P</v>
      </c>
    </row>
    <row r="763" spans="1:12" x14ac:dyDescent="0.25">
      <c r="A763" s="76" t="str">
        <f t="shared" si="22"/>
        <v>D376P</v>
      </c>
      <c r="B763" s="76" t="s">
        <v>203</v>
      </c>
      <c r="C763" s="76" t="str">
        <f>VLOOKUP(B763,Validación!G:I,3,0)</f>
        <v>D</v>
      </c>
      <c r="D763" s="122">
        <v>122327</v>
      </c>
      <c r="E763" s="76">
        <f>VLOOKUP(Tabla3[[#This Row],[Actividad]],Validación!AA:AB,2,0)</f>
        <v>3</v>
      </c>
      <c r="F763" s="76" t="s">
        <v>185</v>
      </c>
      <c r="G763" s="76">
        <f>VLOOKUP(H763,Validación!W:Y,3,0)</f>
        <v>7</v>
      </c>
      <c r="H763" s="76" t="s">
        <v>341</v>
      </c>
      <c r="I763" s="76">
        <f>VLOOKUP(J763,Validación!K:N,4,0)</f>
        <v>6</v>
      </c>
      <c r="J763" s="76" t="s">
        <v>165</v>
      </c>
      <c r="K763" s="76" t="s">
        <v>67</v>
      </c>
      <c r="L763" s="76" t="str">
        <f t="shared" si="23"/>
        <v>P</v>
      </c>
    </row>
    <row r="764" spans="1:12" x14ac:dyDescent="0.25">
      <c r="A764" s="76" t="str">
        <f t="shared" si="22"/>
        <v>F376P</v>
      </c>
      <c r="B764" s="76" t="s">
        <v>426</v>
      </c>
      <c r="C764" s="76" t="str">
        <f>VLOOKUP(B764,Validación!G:I,3,0)</f>
        <v>F</v>
      </c>
      <c r="D764" s="122" t="s">
        <v>464</v>
      </c>
      <c r="E764" s="76">
        <f>VLOOKUP(Tabla3[[#This Row],[Actividad]],Validación!AA:AB,2,0)</f>
        <v>3</v>
      </c>
      <c r="F764" s="76" t="s">
        <v>185</v>
      </c>
      <c r="G764" s="76">
        <f>VLOOKUP(H764,Validación!W:Y,3,0)</f>
        <v>7</v>
      </c>
      <c r="H764" s="76" t="s">
        <v>341</v>
      </c>
      <c r="I764" s="76">
        <f>VLOOKUP(J764,Validación!K:N,4,0)</f>
        <v>6</v>
      </c>
      <c r="J764" s="76" t="s">
        <v>165</v>
      </c>
      <c r="K764" s="76" t="s">
        <v>67</v>
      </c>
      <c r="L764" s="76" t="str">
        <f t="shared" si="23"/>
        <v>P</v>
      </c>
    </row>
    <row r="765" spans="1:12" x14ac:dyDescent="0.25">
      <c r="A765" s="76" t="str">
        <f t="shared" si="22"/>
        <v>FF376P</v>
      </c>
      <c r="B765" s="76" t="s">
        <v>41</v>
      </c>
      <c r="C765" s="76" t="str">
        <f>VLOOKUP(B765,Validación!G:I,3,0)</f>
        <v>FF</v>
      </c>
      <c r="D765" s="122" t="s">
        <v>465</v>
      </c>
      <c r="E765" s="76">
        <f>VLOOKUP(Tabla3[[#This Row],[Actividad]],Validación!AA:AB,2,0)</f>
        <v>3</v>
      </c>
      <c r="F765" s="76" t="s">
        <v>185</v>
      </c>
      <c r="G765" s="76">
        <f>VLOOKUP(H765,Validación!W:Y,3,0)</f>
        <v>7</v>
      </c>
      <c r="H765" s="76" t="s">
        <v>341</v>
      </c>
      <c r="I765" s="76">
        <f>VLOOKUP(J765,Validación!K:N,4,0)</f>
        <v>6</v>
      </c>
      <c r="J765" s="76" t="s">
        <v>165</v>
      </c>
      <c r="K765" s="76" t="s">
        <v>67</v>
      </c>
      <c r="L765" s="76" t="str">
        <f t="shared" si="23"/>
        <v>P</v>
      </c>
    </row>
    <row r="766" spans="1:12" x14ac:dyDescent="0.25">
      <c r="A766" s="76" t="str">
        <f t="shared" si="22"/>
        <v>BB376P</v>
      </c>
      <c r="B766" s="76" t="s">
        <v>32</v>
      </c>
      <c r="C766" s="76" t="str">
        <f>VLOOKUP(B766,Validación!G:I,3,0)</f>
        <v>BB</v>
      </c>
      <c r="D766" s="122">
        <v>445</v>
      </c>
      <c r="E766" s="76">
        <f>VLOOKUP(Tabla3[[#This Row],[Actividad]],Validación!AA:AB,2,0)</f>
        <v>3</v>
      </c>
      <c r="F766" s="76" t="s">
        <v>185</v>
      </c>
      <c r="G766" s="76">
        <f>VLOOKUP(H766,Validación!W:Y,3,0)</f>
        <v>7</v>
      </c>
      <c r="H766" s="76" t="s">
        <v>341</v>
      </c>
      <c r="I766" s="76">
        <f>VLOOKUP(J766,Validación!K:N,4,0)</f>
        <v>6</v>
      </c>
      <c r="J766" s="76" t="s">
        <v>165</v>
      </c>
      <c r="K766" s="76" t="s">
        <v>67</v>
      </c>
      <c r="L766" s="76" t="str">
        <f t="shared" si="23"/>
        <v>P</v>
      </c>
    </row>
    <row r="767" spans="1:12" x14ac:dyDescent="0.25">
      <c r="A767" s="76" t="str">
        <f t="shared" si="22"/>
        <v>W376P</v>
      </c>
      <c r="B767" s="76" t="s">
        <v>132</v>
      </c>
      <c r="C767" s="76" t="str">
        <f>VLOOKUP(B767,Validación!G:I,3,0)</f>
        <v>W</v>
      </c>
      <c r="D767" s="122" t="s">
        <v>302</v>
      </c>
      <c r="E767" s="76">
        <f>VLOOKUP(Tabla3[[#This Row],[Actividad]],Validación!AA:AB,2,0)</f>
        <v>3</v>
      </c>
      <c r="F767" s="76" t="s">
        <v>185</v>
      </c>
      <c r="G767" s="76">
        <f>VLOOKUP(H767,Validación!W:Y,3,0)</f>
        <v>7</v>
      </c>
      <c r="H767" s="76" t="s">
        <v>341</v>
      </c>
      <c r="I767" s="76">
        <f>VLOOKUP(J767,Validación!K:N,4,0)</f>
        <v>6</v>
      </c>
      <c r="J767" s="76" t="s">
        <v>165</v>
      </c>
      <c r="K767" s="76" t="s">
        <v>67</v>
      </c>
      <c r="L767" s="76" t="str">
        <f t="shared" si="23"/>
        <v>P</v>
      </c>
    </row>
    <row r="768" spans="1:12" x14ac:dyDescent="0.25">
      <c r="A768" s="76" t="str">
        <f t="shared" si="22"/>
        <v>CC376P</v>
      </c>
      <c r="B768" s="76" t="s">
        <v>55</v>
      </c>
      <c r="C768" s="76" t="str">
        <f>VLOOKUP(B768,Validación!G:I,3,0)</f>
        <v>CC</v>
      </c>
      <c r="D768" s="122">
        <v>122295</v>
      </c>
      <c r="E768" s="76">
        <f>VLOOKUP(Tabla3[[#This Row],[Actividad]],Validación!AA:AB,2,0)</f>
        <v>3</v>
      </c>
      <c r="F768" s="76" t="s">
        <v>185</v>
      </c>
      <c r="G768" s="76">
        <f>VLOOKUP(H768,Validación!W:Y,3,0)</f>
        <v>7</v>
      </c>
      <c r="H768" s="76" t="s">
        <v>341</v>
      </c>
      <c r="I768" s="76">
        <f>VLOOKUP(J768,Validación!K:N,4,0)</f>
        <v>6</v>
      </c>
      <c r="J768" s="76" t="s">
        <v>165</v>
      </c>
      <c r="K768" s="76" t="s">
        <v>67</v>
      </c>
      <c r="L768" s="76" t="str">
        <f t="shared" si="23"/>
        <v>P</v>
      </c>
    </row>
    <row r="769" spans="1:12" x14ac:dyDescent="0.25">
      <c r="A769" s="76" t="str">
        <f t="shared" si="22"/>
        <v>U376P</v>
      </c>
      <c r="B769" s="76" t="s">
        <v>425</v>
      </c>
      <c r="C769" s="76" t="str">
        <f>VLOOKUP(B769,Validación!G:I,3,0)</f>
        <v>U</v>
      </c>
      <c r="D769" s="122">
        <v>122228</v>
      </c>
      <c r="E769" s="76">
        <f>VLOOKUP(Tabla3[[#This Row],[Actividad]],Validación!AA:AB,2,0)</f>
        <v>3</v>
      </c>
      <c r="F769" s="76" t="s">
        <v>185</v>
      </c>
      <c r="G769" s="76">
        <f>VLOOKUP(H769,Validación!W:Y,3,0)</f>
        <v>7</v>
      </c>
      <c r="H769" s="76" t="s">
        <v>341</v>
      </c>
      <c r="I769" s="76">
        <f>VLOOKUP(J769,Validación!K:N,4,0)</f>
        <v>6</v>
      </c>
      <c r="J769" s="76" t="s">
        <v>165</v>
      </c>
      <c r="K769" s="76" t="s">
        <v>67</v>
      </c>
      <c r="L769" s="76" t="str">
        <f t="shared" si="23"/>
        <v>P</v>
      </c>
    </row>
    <row r="770" spans="1:12" x14ac:dyDescent="0.25">
      <c r="A770" s="76" t="str">
        <f t="shared" ref="A770:A833" si="24">CONCATENATE(C770,E770,G770,I770,L770,)</f>
        <v>I376P</v>
      </c>
      <c r="B770" s="76" t="s">
        <v>47</v>
      </c>
      <c r="C770" s="76" t="str">
        <f>VLOOKUP(B770,Validación!G:I,3,0)</f>
        <v>I</v>
      </c>
      <c r="D770" s="122" t="s">
        <v>466</v>
      </c>
      <c r="E770" s="76">
        <f>VLOOKUP(Tabla3[[#This Row],[Actividad]],Validación!AA:AB,2,0)</f>
        <v>3</v>
      </c>
      <c r="F770" s="76" t="s">
        <v>185</v>
      </c>
      <c r="G770" s="76">
        <f>VLOOKUP(H770,Validación!W:Y,3,0)</f>
        <v>7</v>
      </c>
      <c r="H770" s="76" t="s">
        <v>341</v>
      </c>
      <c r="I770" s="76">
        <f>VLOOKUP(J770,Validación!K:N,4,0)</f>
        <v>6</v>
      </c>
      <c r="J770" s="76" t="s">
        <v>165</v>
      </c>
      <c r="K770" s="76" t="s">
        <v>67</v>
      </c>
      <c r="L770" s="76" t="str">
        <f t="shared" ref="L770:L833" si="25">VLOOKUP(K770,O:P,2,0)</f>
        <v>P</v>
      </c>
    </row>
    <row r="771" spans="1:12" x14ac:dyDescent="0.25">
      <c r="A771" s="76" t="str">
        <f t="shared" si="24"/>
        <v>Y376P</v>
      </c>
      <c r="B771" s="76" t="s">
        <v>134</v>
      </c>
      <c r="C771" s="76" t="str">
        <f>VLOOKUP(B771,Validación!G:I,3,0)</f>
        <v>Y</v>
      </c>
      <c r="D771" s="122">
        <v>121693</v>
      </c>
      <c r="E771" s="76">
        <f>VLOOKUP(Tabla3[[#This Row],[Actividad]],Validación!AA:AB,2,0)</f>
        <v>3</v>
      </c>
      <c r="F771" s="76" t="s">
        <v>185</v>
      </c>
      <c r="G771" s="76">
        <f>VLOOKUP(H771,Validación!W:Y,3,0)</f>
        <v>7</v>
      </c>
      <c r="H771" s="76" t="s">
        <v>341</v>
      </c>
      <c r="I771" s="76">
        <f>VLOOKUP(J771,Validación!K:N,4,0)</f>
        <v>6</v>
      </c>
      <c r="J771" s="76" t="s">
        <v>165</v>
      </c>
      <c r="K771" s="76" t="s">
        <v>67</v>
      </c>
      <c r="L771" s="76" t="str">
        <f t="shared" si="25"/>
        <v>P</v>
      </c>
    </row>
    <row r="772" spans="1:12" x14ac:dyDescent="0.25">
      <c r="A772" s="76" t="str">
        <f t="shared" si="24"/>
        <v>R376P</v>
      </c>
      <c r="B772" s="76" t="s">
        <v>51</v>
      </c>
      <c r="C772" s="76" t="str">
        <f>VLOOKUP(B772,Validación!G:I,3,0)</f>
        <v>R</v>
      </c>
      <c r="D772" s="122">
        <v>109</v>
      </c>
      <c r="E772" s="76">
        <f>VLOOKUP(Tabla3[[#This Row],[Actividad]],Validación!AA:AB,2,0)</f>
        <v>3</v>
      </c>
      <c r="F772" s="76" t="s">
        <v>185</v>
      </c>
      <c r="G772" s="76">
        <f>VLOOKUP(H772,Validación!W:Y,3,0)</f>
        <v>7</v>
      </c>
      <c r="H772" s="76" t="s">
        <v>341</v>
      </c>
      <c r="I772" s="76">
        <f>VLOOKUP(J772,Validación!K:N,4,0)</f>
        <v>6</v>
      </c>
      <c r="J772" s="76" t="s">
        <v>165</v>
      </c>
      <c r="K772" s="76" t="s">
        <v>67</v>
      </c>
      <c r="L772" s="76" t="str">
        <f t="shared" si="25"/>
        <v>P</v>
      </c>
    </row>
    <row r="773" spans="1:12" x14ac:dyDescent="0.25">
      <c r="A773" s="76" t="str">
        <f t="shared" si="24"/>
        <v>HH376P</v>
      </c>
      <c r="B773" s="76" t="s">
        <v>122</v>
      </c>
      <c r="C773" s="76" t="str">
        <f>VLOOKUP(B773,Validación!G:I,3,0)</f>
        <v>HH</v>
      </c>
      <c r="D773" s="122" t="s">
        <v>467</v>
      </c>
      <c r="E773" s="76">
        <f>VLOOKUP(Tabla3[[#This Row],[Actividad]],Validación!AA:AB,2,0)</f>
        <v>3</v>
      </c>
      <c r="F773" s="76" t="s">
        <v>185</v>
      </c>
      <c r="G773" s="76">
        <f>VLOOKUP(H773,Validación!W:Y,3,0)</f>
        <v>7</v>
      </c>
      <c r="H773" s="76" t="s">
        <v>341</v>
      </c>
      <c r="I773" s="76">
        <f>VLOOKUP(J773,Validación!K:N,4,0)</f>
        <v>6</v>
      </c>
      <c r="J773" s="76" t="s">
        <v>165</v>
      </c>
      <c r="K773" s="76" t="s">
        <v>67</v>
      </c>
      <c r="L773" s="76" t="str">
        <f t="shared" si="25"/>
        <v>P</v>
      </c>
    </row>
    <row r="774" spans="1:12" x14ac:dyDescent="0.25">
      <c r="A774" s="76" t="str">
        <f t="shared" si="24"/>
        <v>L376P</v>
      </c>
      <c r="B774" s="76" t="s">
        <v>48</v>
      </c>
      <c r="C774" s="76" t="str">
        <f>VLOOKUP(B774,Validación!G:I,3,0)</f>
        <v>L</v>
      </c>
      <c r="D774" s="122" t="s">
        <v>461</v>
      </c>
      <c r="E774" s="76">
        <f>VLOOKUP(Tabla3[[#This Row],[Actividad]],Validación!AA:AB,2,0)</f>
        <v>3</v>
      </c>
      <c r="F774" s="76" t="s">
        <v>185</v>
      </c>
      <c r="G774" s="76">
        <f>VLOOKUP(H774,Validación!W:Y,3,0)</f>
        <v>7</v>
      </c>
      <c r="H774" s="76" t="s">
        <v>341</v>
      </c>
      <c r="I774" s="76">
        <f>VLOOKUP(J774,Validación!K:N,4,0)</f>
        <v>6</v>
      </c>
      <c r="J774" s="76" t="s">
        <v>165</v>
      </c>
      <c r="K774" s="76" t="s">
        <v>67</v>
      </c>
      <c r="L774" s="76" t="str">
        <f t="shared" si="25"/>
        <v>P</v>
      </c>
    </row>
    <row r="775" spans="1:12" x14ac:dyDescent="0.25">
      <c r="A775" s="76" t="str">
        <f t="shared" si="24"/>
        <v>A376P</v>
      </c>
      <c r="B775" s="76" t="s">
        <v>42</v>
      </c>
      <c r="C775" s="76" t="str">
        <f>VLOOKUP(B775,Validación!G:I,3,0)</f>
        <v>A</v>
      </c>
      <c r="D775" s="122" t="s">
        <v>473</v>
      </c>
      <c r="E775" s="76">
        <f>VLOOKUP(Tabla3[[#This Row],[Actividad]],Validación!AA:AB,2,0)</f>
        <v>3</v>
      </c>
      <c r="F775" s="76" t="s">
        <v>185</v>
      </c>
      <c r="G775" s="76">
        <f>VLOOKUP(H775,Validación!W:Y,3,0)</f>
        <v>7</v>
      </c>
      <c r="H775" s="76" t="s">
        <v>341</v>
      </c>
      <c r="I775" s="76">
        <f>VLOOKUP(J775,Validación!K:N,4,0)</f>
        <v>6</v>
      </c>
      <c r="J775" s="76" t="s">
        <v>165</v>
      </c>
      <c r="K775" s="76" t="s">
        <v>67</v>
      </c>
      <c r="L775" s="76" t="str">
        <f t="shared" si="25"/>
        <v>P</v>
      </c>
    </row>
    <row r="776" spans="1:12" x14ac:dyDescent="0.25">
      <c r="A776" s="76" t="str">
        <f t="shared" si="24"/>
        <v>X476P</v>
      </c>
      <c r="B776" s="76" t="s">
        <v>133</v>
      </c>
      <c r="C776" s="76" t="str">
        <f>VLOOKUP(B776,Validación!G:I,3,0)</f>
        <v>X</v>
      </c>
      <c r="D776" s="122">
        <v>122201</v>
      </c>
      <c r="E776" s="76">
        <f>VLOOKUP(Tabla3[[#This Row],[Actividad]],Validación!AA:AB,2,0)</f>
        <v>4</v>
      </c>
      <c r="F776" s="76" t="s">
        <v>186</v>
      </c>
      <c r="G776" s="76">
        <f>VLOOKUP(H776,Validación!W:Y,3,0)</f>
        <v>7</v>
      </c>
      <c r="H776" s="76" t="s">
        <v>341</v>
      </c>
      <c r="I776" s="76">
        <f>VLOOKUP(J776,Validación!K:N,4,0)</f>
        <v>6</v>
      </c>
      <c r="J776" s="76" t="s">
        <v>165</v>
      </c>
      <c r="K776" s="76" t="s">
        <v>67</v>
      </c>
      <c r="L776" s="76" t="str">
        <f t="shared" si="25"/>
        <v>P</v>
      </c>
    </row>
    <row r="777" spans="1:12" x14ac:dyDescent="0.25">
      <c r="A777" s="76" t="str">
        <f t="shared" si="24"/>
        <v>C476P</v>
      </c>
      <c r="B777" s="76" t="s">
        <v>44</v>
      </c>
      <c r="C777" s="76" t="str">
        <f>VLOOKUP(B777,Validación!G:I,3,0)</f>
        <v>C</v>
      </c>
      <c r="D777" s="122" t="s">
        <v>289</v>
      </c>
      <c r="E777" s="76">
        <f>VLOOKUP(Tabla3[[#This Row],[Actividad]],Validación!AA:AB,2,0)</f>
        <v>4</v>
      </c>
      <c r="F777" s="76" t="s">
        <v>186</v>
      </c>
      <c r="G777" s="76">
        <f>VLOOKUP(H777,Validación!W:Y,3,0)</f>
        <v>7</v>
      </c>
      <c r="H777" s="76" t="s">
        <v>341</v>
      </c>
      <c r="I777" s="76">
        <f>VLOOKUP(J777,Validación!K:N,4,0)</f>
        <v>6</v>
      </c>
      <c r="J777" s="76" t="s">
        <v>165</v>
      </c>
      <c r="K777" s="76" t="s">
        <v>67</v>
      </c>
      <c r="L777" s="76" t="str">
        <f t="shared" si="25"/>
        <v>P</v>
      </c>
    </row>
    <row r="778" spans="1:12" x14ac:dyDescent="0.25">
      <c r="A778" s="76" t="str">
        <f t="shared" si="24"/>
        <v>T476P</v>
      </c>
      <c r="B778" s="76" t="s">
        <v>52</v>
      </c>
      <c r="C778" s="76" t="str">
        <f>VLOOKUP(B778,Validación!G:I,3,0)</f>
        <v>T</v>
      </c>
      <c r="D778" s="122">
        <v>122202</v>
      </c>
      <c r="E778" s="76">
        <f>VLOOKUP(Tabla3[[#This Row],[Actividad]],Validación!AA:AB,2,0)</f>
        <v>4</v>
      </c>
      <c r="F778" s="76" t="s">
        <v>186</v>
      </c>
      <c r="G778" s="76">
        <f>VLOOKUP(H778,Validación!W:Y,3,0)</f>
        <v>7</v>
      </c>
      <c r="H778" s="76" t="s">
        <v>341</v>
      </c>
      <c r="I778" s="76">
        <f>VLOOKUP(J778,Validación!K:N,4,0)</f>
        <v>6</v>
      </c>
      <c r="J778" s="76" t="s">
        <v>165</v>
      </c>
      <c r="K778" s="76" t="s">
        <v>67</v>
      </c>
      <c r="L778" s="76" t="str">
        <f t="shared" si="25"/>
        <v>P</v>
      </c>
    </row>
    <row r="779" spans="1:12" x14ac:dyDescent="0.25">
      <c r="A779" s="76" t="str">
        <f t="shared" si="24"/>
        <v>EE476P</v>
      </c>
      <c r="B779" s="76" t="s">
        <v>33</v>
      </c>
      <c r="C779" s="76" t="str">
        <f>VLOOKUP(B779,Validación!G:I,3,0)</f>
        <v>EE</v>
      </c>
      <c r="D779" s="122" t="s">
        <v>290</v>
      </c>
      <c r="E779" s="76">
        <f>VLOOKUP(Tabla3[[#This Row],[Actividad]],Validación!AA:AB,2,0)</f>
        <v>4</v>
      </c>
      <c r="F779" s="76" t="s">
        <v>186</v>
      </c>
      <c r="G779" s="76">
        <f>VLOOKUP(H779,Validación!W:Y,3,0)</f>
        <v>7</v>
      </c>
      <c r="H779" s="76" t="s">
        <v>341</v>
      </c>
      <c r="I779" s="76">
        <f>VLOOKUP(J779,Validación!K:N,4,0)</f>
        <v>6</v>
      </c>
      <c r="J779" s="76" t="s">
        <v>165</v>
      </c>
      <c r="K779" s="76" t="s">
        <v>67</v>
      </c>
      <c r="L779" s="76" t="str">
        <f t="shared" si="25"/>
        <v>P</v>
      </c>
    </row>
    <row r="780" spans="1:12" x14ac:dyDescent="0.25">
      <c r="A780" s="76" t="str">
        <f t="shared" si="24"/>
        <v>E476P</v>
      </c>
      <c r="B780" s="76" t="s">
        <v>45</v>
      </c>
      <c r="C780" s="76" t="str">
        <f>VLOOKUP(B780,Validación!G:I,3,0)</f>
        <v>E</v>
      </c>
      <c r="D780" s="122" t="s">
        <v>180</v>
      </c>
      <c r="E780" s="76">
        <f>VLOOKUP(Tabla3[[#This Row],[Actividad]],Validación!AA:AB,2,0)</f>
        <v>4</v>
      </c>
      <c r="F780" s="76" t="s">
        <v>186</v>
      </c>
      <c r="G780" s="76">
        <f>VLOOKUP(H780,Validación!W:Y,3,0)</f>
        <v>7</v>
      </c>
      <c r="H780" s="76" t="s">
        <v>341</v>
      </c>
      <c r="I780" s="76">
        <f>VLOOKUP(J780,Validación!K:N,4,0)</f>
        <v>6</v>
      </c>
      <c r="J780" s="76" t="s">
        <v>165</v>
      </c>
      <c r="K780" s="76" t="s">
        <v>67</v>
      </c>
      <c r="L780" s="76" t="str">
        <f t="shared" si="25"/>
        <v>P</v>
      </c>
    </row>
    <row r="781" spans="1:12" x14ac:dyDescent="0.25">
      <c r="A781" s="76" t="str">
        <f t="shared" si="24"/>
        <v>J476P</v>
      </c>
      <c r="B781" s="76" t="s">
        <v>30</v>
      </c>
      <c r="C781" s="76" t="str">
        <f>VLOOKUP(B781,Validación!G:I,3,0)</f>
        <v>J</v>
      </c>
      <c r="D781" s="122" t="s">
        <v>292</v>
      </c>
      <c r="E781" s="76">
        <f>VLOOKUP(Tabla3[[#This Row],[Actividad]],Validación!AA:AB,2,0)</f>
        <v>4</v>
      </c>
      <c r="F781" s="76" t="s">
        <v>186</v>
      </c>
      <c r="G781" s="76">
        <f>VLOOKUP(H781,Validación!W:Y,3,0)</f>
        <v>7</v>
      </c>
      <c r="H781" s="76" t="s">
        <v>341</v>
      </c>
      <c r="I781" s="76">
        <f>VLOOKUP(J781,Validación!K:N,4,0)</f>
        <v>6</v>
      </c>
      <c r="J781" s="76" t="s">
        <v>165</v>
      </c>
      <c r="K781" s="76" t="s">
        <v>67</v>
      </c>
      <c r="L781" s="76" t="str">
        <f t="shared" si="25"/>
        <v>P</v>
      </c>
    </row>
    <row r="782" spans="1:12" x14ac:dyDescent="0.25">
      <c r="A782" s="76" t="str">
        <f t="shared" si="24"/>
        <v>H476P</v>
      </c>
      <c r="B782" s="76" t="s">
        <v>46</v>
      </c>
      <c r="C782" s="76" t="str">
        <f>VLOOKUP(B782,Validación!G:I,3,0)</f>
        <v>H</v>
      </c>
      <c r="D782" s="122" t="s">
        <v>115</v>
      </c>
      <c r="E782" s="76">
        <f>VLOOKUP(Tabla3[[#This Row],[Actividad]],Validación!AA:AB,2,0)</f>
        <v>4</v>
      </c>
      <c r="F782" s="76" t="s">
        <v>186</v>
      </c>
      <c r="G782" s="76">
        <f>VLOOKUP(H782,Validación!W:Y,3,0)</f>
        <v>7</v>
      </c>
      <c r="H782" s="76" t="s">
        <v>341</v>
      </c>
      <c r="I782" s="76">
        <f>VLOOKUP(J782,Validación!K:N,4,0)</f>
        <v>6</v>
      </c>
      <c r="J782" s="76" t="s">
        <v>165</v>
      </c>
      <c r="K782" s="76" t="s">
        <v>67</v>
      </c>
      <c r="L782" s="76" t="str">
        <f t="shared" si="25"/>
        <v>P</v>
      </c>
    </row>
    <row r="783" spans="1:12" x14ac:dyDescent="0.25">
      <c r="A783" s="76" t="str">
        <f t="shared" si="24"/>
        <v>Q476P</v>
      </c>
      <c r="B783" s="76" t="s">
        <v>130</v>
      </c>
      <c r="C783" s="76" t="str">
        <f>VLOOKUP(B783,Validación!G:I,3,0)</f>
        <v>Q</v>
      </c>
      <c r="D783" s="122" t="s">
        <v>293</v>
      </c>
      <c r="E783" s="76">
        <f>VLOOKUP(Tabla3[[#This Row],[Actividad]],Validación!AA:AB,2,0)</f>
        <v>4</v>
      </c>
      <c r="F783" s="76" t="s">
        <v>186</v>
      </c>
      <c r="G783" s="76">
        <f>VLOOKUP(H783,Validación!W:Y,3,0)</f>
        <v>7</v>
      </c>
      <c r="H783" s="76" t="s">
        <v>341</v>
      </c>
      <c r="I783" s="76">
        <f>VLOOKUP(J783,Validación!K:N,4,0)</f>
        <v>6</v>
      </c>
      <c r="J783" s="76" t="s">
        <v>165</v>
      </c>
      <c r="K783" s="76" t="s">
        <v>67</v>
      </c>
      <c r="L783" s="76" t="str">
        <f t="shared" si="25"/>
        <v>P</v>
      </c>
    </row>
    <row r="784" spans="1:12" x14ac:dyDescent="0.25">
      <c r="A784" s="76" t="str">
        <f t="shared" si="24"/>
        <v>P476P</v>
      </c>
      <c r="B784" s="76" t="s">
        <v>50</v>
      </c>
      <c r="C784" s="76" t="str">
        <f>VLOOKUP(B784,Validación!G:I,3,0)</f>
        <v>P</v>
      </c>
      <c r="D784" s="122" t="s">
        <v>295</v>
      </c>
      <c r="E784" s="76">
        <f>VLOOKUP(Tabla3[[#This Row],[Actividad]],Validación!AA:AB,2,0)</f>
        <v>4</v>
      </c>
      <c r="F784" s="76" t="s">
        <v>186</v>
      </c>
      <c r="G784" s="76">
        <f>VLOOKUP(H784,Validación!W:Y,3,0)</f>
        <v>7</v>
      </c>
      <c r="H784" s="76" t="s">
        <v>341</v>
      </c>
      <c r="I784" s="76">
        <f>VLOOKUP(J784,Validación!K:N,4,0)</f>
        <v>6</v>
      </c>
      <c r="J784" s="76" t="s">
        <v>165</v>
      </c>
      <c r="K784" s="76" t="s">
        <v>67</v>
      </c>
      <c r="L784" s="76" t="str">
        <f t="shared" si="25"/>
        <v>P</v>
      </c>
    </row>
    <row r="785" spans="1:12" x14ac:dyDescent="0.25">
      <c r="A785" s="76" t="str">
        <f t="shared" si="24"/>
        <v>K476P</v>
      </c>
      <c r="B785" s="76" t="s">
        <v>31</v>
      </c>
      <c r="C785" s="76" t="str">
        <f>VLOOKUP(B785,Validación!G:I,3,0)</f>
        <v>K</v>
      </c>
      <c r="D785" s="122" t="s">
        <v>297</v>
      </c>
      <c r="E785" s="76">
        <f>VLOOKUP(Tabla3[[#This Row],[Actividad]],Validación!AA:AB,2,0)</f>
        <v>4</v>
      </c>
      <c r="F785" s="76" t="s">
        <v>186</v>
      </c>
      <c r="G785" s="76">
        <f>VLOOKUP(H785,Validación!W:Y,3,0)</f>
        <v>7</v>
      </c>
      <c r="H785" s="76" t="s">
        <v>341</v>
      </c>
      <c r="I785" s="76">
        <f>VLOOKUP(J785,Validación!K:N,4,0)</f>
        <v>6</v>
      </c>
      <c r="J785" s="76" t="s">
        <v>165</v>
      </c>
      <c r="K785" s="76" t="s">
        <v>67</v>
      </c>
      <c r="L785" s="76" t="str">
        <f t="shared" si="25"/>
        <v>P</v>
      </c>
    </row>
    <row r="786" spans="1:12" x14ac:dyDescent="0.25">
      <c r="A786" s="76" t="str">
        <f t="shared" si="24"/>
        <v>N476P</v>
      </c>
      <c r="B786" s="76" t="s">
        <v>49</v>
      </c>
      <c r="C786" s="76" t="str">
        <f>VLOOKUP(B786,Validación!G:I,3,0)</f>
        <v>N</v>
      </c>
      <c r="D786" s="122" t="s">
        <v>298</v>
      </c>
      <c r="E786" s="76">
        <f>VLOOKUP(Tabla3[[#This Row],[Actividad]],Validación!AA:AB,2,0)</f>
        <v>4</v>
      </c>
      <c r="F786" s="76" t="s">
        <v>186</v>
      </c>
      <c r="G786" s="76">
        <f>VLOOKUP(H786,Validación!W:Y,3,0)</f>
        <v>7</v>
      </c>
      <c r="H786" s="76" t="s">
        <v>341</v>
      </c>
      <c r="I786" s="76">
        <f>VLOOKUP(J786,Validación!K:N,4,0)</f>
        <v>6</v>
      </c>
      <c r="J786" s="76" t="s">
        <v>165</v>
      </c>
      <c r="K786" s="76" t="s">
        <v>67</v>
      </c>
      <c r="L786" s="76" t="str">
        <f t="shared" si="25"/>
        <v>P</v>
      </c>
    </row>
    <row r="787" spans="1:12" x14ac:dyDescent="0.25">
      <c r="A787" s="76" t="str">
        <f t="shared" si="24"/>
        <v>AA476P</v>
      </c>
      <c r="B787" s="76" t="s">
        <v>54</v>
      </c>
      <c r="C787" s="76" t="str">
        <f>VLOOKUP(B787,Validación!G:I,3,0)</f>
        <v>AA</v>
      </c>
      <c r="D787" s="122" t="s">
        <v>118</v>
      </c>
      <c r="E787" s="76">
        <f>VLOOKUP(Tabla3[[#This Row],[Actividad]],Validación!AA:AB,2,0)</f>
        <v>4</v>
      </c>
      <c r="F787" s="76" t="s">
        <v>186</v>
      </c>
      <c r="G787" s="76">
        <f>VLOOKUP(H787,Validación!W:Y,3,0)</f>
        <v>7</v>
      </c>
      <c r="H787" s="76" t="s">
        <v>341</v>
      </c>
      <c r="I787" s="76">
        <f>VLOOKUP(J787,Validación!K:N,4,0)</f>
        <v>6</v>
      </c>
      <c r="J787" s="76" t="s">
        <v>165</v>
      </c>
      <c r="K787" s="76" t="s">
        <v>67</v>
      </c>
      <c r="L787" s="76" t="str">
        <f t="shared" si="25"/>
        <v>P</v>
      </c>
    </row>
    <row r="788" spans="1:12" x14ac:dyDescent="0.25">
      <c r="A788" s="76" t="str">
        <f t="shared" si="24"/>
        <v>G476P</v>
      </c>
      <c r="B788" s="76" t="s">
        <v>427</v>
      </c>
      <c r="C788" s="76" t="str">
        <f>VLOOKUP(B788,Validación!G:I,3,0)</f>
        <v>G</v>
      </c>
      <c r="D788" s="122" t="s">
        <v>299</v>
      </c>
      <c r="E788" s="76">
        <f>VLOOKUP(Tabla3[[#This Row],[Actividad]],Validación!AA:AB,2,0)</f>
        <v>4</v>
      </c>
      <c r="F788" s="76" t="s">
        <v>186</v>
      </c>
      <c r="G788" s="76">
        <f>VLOOKUP(H788,Validación!W:Y,3,0)</f>
        <v>7</v>
      </c>
      <c r="H788" s="76" t="s">
        <v>341</v>
      </c>
      <c r="I788" s="76">
        <f>VLOOKUP(J788,Validación!K:N,4,0)</f>
        <v>6</v>
      </c>
      <c r="J788" s="76" t="s">
        <v>165</v>
      </c>
      <c r="K788" s="76" t="s">
        <v>67</v>
      </c>
      <c r="L788" s="76" t="str">
        <f t="shared" si="25"/>
        <v>P</v>
      </c>
    </row>
    <row r="789" spans="1:12" x14ac:dyDescent="0.25">
      <c r="A789" s="76" t="str">
        <f t="shared" si="24"/>
        <v>D476P</v>
      </c>
      <c r="B789" s="76" t="s">
        <v>203</v>
      </c>
      <c r="C789" s="76" t="str">
        <f>VLOOKUP(B789,Validación!G:I,3,0)</f>
        <v>D</v>
      </c>
      <c r="D789" s="122">
        <v>122327</v>
      </c>
      <c r="E789" s="76">
        <f>VLOOKUP(Tabla3[[#This Row],[Actividad]],Validación!AA:AB,2,0)</f>
        <v>4</v>
      </c>
      <c r="F789" s="76" t="s">
        <v>186</v>
      </c>
      <c r="G789" s="76">
        <f>VLOOKUP(H789,Validación!W:Y,3,0)</f>
        <v>7</v>
      </c>
      <c r="H789" s="76" t="s">
        <v>341</v>
      </c>
      <c r="I789" s="76">
        <f>VLOOKUP(J789,Validación!K:N,4,0)</f>
        <v>6</v>
      </c>
      <c r="J789" s="76" t="s">
        <v>165</v>
      </c>
      <c r="K789" s="76" t="s">
        <v>67</v>
      </c>
      <c r="L789" s="76" t="str">
        <f t="shared" si="25"/>
        <v>P</v>
      </c>
    </row>
    <row r="790" spans="1:12" x14ac:dyDescent="0.25">
      <c r="A790" s="76" t="str">
        <f t="shared" si="24"/>
        <v>F476P</v>
      </c>
      <c r="B790" s="76" t="s">
        <v>426</v>
      </c>
      <c r="C790" s="76" t="str">
        <f>VLOOKUP(B790,Validación!G:I,3,0)</f>
        <v>F</v>
      </c>
      <c r="D790" s="122" t="s">
        <v>456</v>
      </c>
      <c r="E790" s="76">
        <f>VLOOKUP(Tabla3[[#This Row],[Actividad]],Validación!AA:AB,2,0)</f>
        <v>4</v>
      </c>
      <c r="F790" s="76" t="s">
        <v>186</v>
      </c>
      <c r="G790" s="76">
        <f>VLOOKUP(H790,Validación!W:Y,3,0)</f>
        <v>7</v>
      </c>
      <c r="H790" s="76" t="s">
        <v>341</v>
      </c>
      <c r="I790" s="76">
        <f>VLOOKUP(J790,Validación!K:N,4,0)</f>
        <v>6</v>
      </c>
      <c r="J790" s="76" t="s">
        <v>165</v>
      </c>
      <c r="K790" s="76" t="s">
        <v>67</v>
      </c>
      <c r="L790" s="76" t="str">
        <f t="shared" si="25"/>
        <v>P</v>
      </c>
    </row>
    <row r="791" spans="1:12" x14ac:dyDescent="0.25">
      <c r="A791" s="76" t="str">
        <f t="shared" si="24"/>
        <v>FF476P</v>
      </c>
      <c r="B791" s="76" t="s">
        <v>41</v>
      </c>
      <c r="C791" s="76" t="str">
        <f>VLOOKUP(B791,Validación!G:I,3,0)</f>
        <v>FF</v>
      </c>
      <c r="D791" s="122" t="s">
        <v>301</v>
      </c>
      <c r="E791" s="76">
        <f>VLOOKUP(Tabla3[[#This Row],[Actividad]],Validación!AA:AB,2,0)</f>
        <v>4</v>
      </c>
      <c r="F791" s="76" t="s">
        <v>186</v>
      </c>
      <c r="G791" s="76">
        <f>VLOOKUP(H791,Validación!W:Y,3,0)</f>
        <v>7</v>
      </c>
      <c r="H791" s="76" t="s">
        <v>341</v>
      </c>
      <c r="I791" s="76">
        <f>VLOOKUP(J791,Validación!K:N,4,0)</f>
        <v>6</v>
      </c>
      <c r="J791" s="76" t="s">
        <v>165</v>
      </c>
      <c r="K791" s="76" t="s">
        <v>67</v>
      </c>
      <c r="L791" s="76" t="str">
        <f t="shared" si="25"/>
        <v>P</v>
      </c>
    </row>
    <row r="792" spans="1:12" x14ac:dyDescent="0.25">
      <c r="A792" s="76" t="str">
        <f t="shared" si="24"/>
        <v>BB476P</v>
      </c>
      <c r="B792" s="76" t="s">
        <v>32</v>
      </c>
      <c r="C792" s="76" t="str">
        <f>VLOOKUP(B792,Validación!G:I,3,0)</f>
        <v>BB</v>
      </c>
      <c r="D792" s="122" t="s">
        <v>457</v>
      </c>
      <c r="E792" s="76">
        <f>VLOOKUP(Tabla3[[#This Row],[Actividad]],Validación!AA:AB,2,0)</f>
        <v>4</v>
      </c>
      <c r="F792" s="76" t="s">
        <v>186</v>
      </c>
      <c r="G792" s="76">
        <f>VLOOKUP(H792,Validación!W:Y,3,0)</f>
        <v>7</v>
      </c>
      <c r="H792" s="76" t="s">
        <v>341</v>
      </c>
      <c r="I792" s="76">
        <f>VLOOKUP(J792,Validación!K:N,4,0)</f>
        <v>6</v>
      </c>
      <c r="J792" s="76" t="s">
        <v>165</v>
      </c>
      <c r="K792" s="76" t="s">
        <v>67</v>
      </c>
      <c r="L792" s="76" t="str">
        <f t="shared" si="25"/>
        <v>P</v>
      </c>
    </row>
    <row r="793" spans="1:12" x14ac:dyDescent="0.25">
      <c r="A793" s="76" t="str">
        <f t="shared" si="24"/>
        <v>W476P</v>
      </c>
      <c r="B793" s="76" t="s">
        <v>132</v>
      </c>
      <c r="C793" s="76" t="str">
        <f>VLOOKUP(B793,Validación!G:I,3,0)</f>
        <v>W</v>
      </c>
      <c r="D793" s="122" t="s">
        <v>302</v>
      </c>
      <c r="E793" s="76">
        <f>VLOOKUP(Tabla3[[#This Row],[Actividad]],Validación!AA:AB,2,0)</f>
        <v>4</v>
      </c>
      <c r="F793" s="76" t="s">
        <v>186</v>
      </c>
      <c r="G793" s="76">
        <f>VLOOKUP(H793,Validación!W:Y,3,0)</f>
        <v>7</v>
      </c>
      <c r="H793" s="76" t="s">
        <v>341</v>
      </c>
      <c r="I793" s="76">
        <f>VLOOKUP(J793,Validación!K:N,4,0)</f>
        <v>6</v>
      </c>
      <c r="J793" s="76" t="s">
        <v>165</v>
      </c>
      <c r="K793" s="76" t="s">
        <v>67</v>
      </c>
      <c r="L793" s="76" t="str">
        <f t="shared" si="25"/>
        <v>P</v>
      </c>
    </row>
    <row r="794" spans="1:12" x14ac:dyDescent="0.25">
      <c r="A794" s="76" t="str">
        <f t="shared" si="24"/>
        <v>CC476P</v>
      </c>
      <c r="B794" s="76" t="s">
        <v>55</v>
      </c>
      <c r="C794" s="76" t="str">
        <f>VLOOKUP(B794,Validación!G:I,3,0)</f>
        <v>CC</v>
      </c>
      <c r="D794" s="122" t="s">
        <v>303</v>
      </c>
      <c r="E794" s="76">
        <f>VLOOKUP(Tabla3[[#This Row],[Actividad]],Validación!AA:AB,2,0)</f>
        <v>4</v>
      </c>
      <c r="F794" s="76" t="s">
        <v>186</v>
      </c>
      <c r="G794" s="76">
        <f>VLOOKUP(H794,Validación!W:Y,3,0)</f>
        <v>7</v>
      </c>
      <c r="H794" s="76" t="s">
        <v>341</v>
      </c>
      <c r="I794" s="76">
        <f>VLOOKUP(J794,Validación!K:N,4,0)</f>
        <v>6</v>
      </c>
      <c r="J794" s="76" t="s">
        <v>165</v>
      </c>
      <c r="K794" s="76" t="s">
        <v>67</v>
      </c>
      <c r="L794" s="76" t="str">
        <f t="shared" si="25"/>
        <v>P</v>
      </c>
    </row>
    <row r="795" spans="1:12" x14ac:dyDescent="0.25">
      <c r="A795" s="76" t="str">
        <f t="shared" si="24"/>
        <v>U476P</v>
      </c>
      <c r="B795" s="76" t="s">
        <v>425</v>
      </c>
      <c r="C795" s="76" t="str">
        <f>VLOOKUP(B795,Validación!G:I,3,0)</f>
        <v>U</v>
      </c>
      <c r="D795" s="122" t="s">
        <v>458</v>
      </c>
      <c r="E795" s="76">
        <f>VLOOKUP(Tabla3[[#This Row],[Actividad]],Validación!AA:AB,2,0)</f>
        <v>4</v>
      </c>
      <c r="F795" s="76" t="s">
        <v>186</v>
      </c>
      <c r="G795" s="76">
        <f>VLOOKUP(H795,Validación!W:Y,3,0)</f>
        <v>7</v>
      </c>
      <c r="H795" s="76" t="s">
        <v>341</v>
      </c>
      <c r="I795" s="76">
        <f>VLOOKUP(J795,Validación!K:N,4,0)</f>
        <v>6</v>
      </c>
      <c r="J795" s="76" t="s">
        <v>165</v>
      </c>
      <c r="K795" s="76" t="s">
        <v>67</v>
      </c>
      <c r="L795" s="76" t="str">
        <f t="shared" si="25"/>
        <v>P</v>
      </c>
    </row>
    <row r="796" spans="1:12" x14ac:dyDescent="0.25">
      <c r="A796" s="76" t="str">
        <f t="shared" si="24"/>
        <v>I476P</v>
      </c>
      <c r="B796" s="76" t="s">
        <v>47</v>
      </c>
      <c r="C796" s="76" t="str">
        <f>VLOOKUP(B796,Validación!G:I,3,0)</f>
        <v>I</v>
      </c>
      <c r="D796" s="122" t="s">
        <v>459</v>
      </c>
      <c r="E796" s="76">
        <f>VLOOKUP(Tabla3[[#This Row],[Actividad]],Validación!AA:AB,2,0)</f>
        <v>4</v>
      </c>
      <c r="F796" s="76" t="s">
        <v>186</v>
      </c>
      <c r="G796" s="76">
        <f>VLOOKUP(H796,Validación!W:Y,3,0)</f>
        <v>7</v>
      </c>
      <c r="H796" s="76" t="s">
        <v>341</v>
      </c>
      <c r="I796" s="76">
        <f>VLOOKUP(J796,Validación!K:N,4,0)</f>
        <v>6</v>
      </c>
      <c r="J796" s="76" t="s">
        <v>165</v>
      </c>
      <c r="K796" s="76" t="s">
        <v>67</v>
      </c>
      <c r="L796" s="76" t="str">
        <f t="shared" si="25"/>
        <v>P</v>
      </c>
    </row>
    <row r="797" spans="1:12" x14ac:dyDescent="0.25">
      <c r="A797" s="76" t="str">
        <f t="shared" si="24"/>
        <v>Y476P</v>
      </c>
      <c r="B797" s="76" t="s">
        <v>134</v>
      </c>
      <c r="C797" s="76" t="str">
        <f>VLOOKUP(B797,Validación!G:I,3,0)</f>
        <v>Y</v>
      </c>
      <c r="D797" s="122" t="s">
        <v>306</v>
      </c>
      <c r="E797" s="76">
        <f>VLOOKUP(Tabla3[[#This Row],[Actividad]],Validación!AA:AB,2,0)</f>
        <v>4</v>
      </c>
      <c r="F797" s="76" t="s">
        <v>186</v>
      </c>
      <c r="G797" s="76">
        <f>VLOOKUP(H797,Validación!W:Y,3,0)</f>
        <v>7</v>
      </c>
      <c r="H797" s="76" t="s">
        <v>341</v>
      </c>
      <c r="I797" s="76">
        <f>VLOOKUP(J797,Validación!K:N,4,0)</f>
        <v>6</v>
      </c>
      <c r="J797" s="76" t="s">
        <v>165</v>
      </c>
      <c r="K797" s="76" t="s">
        <v>67</v>
      </c>
      <c r="L797" s="76" t="str">
        <f t="shared" si="25"/>
        <v>P</v>
      </c>
    </row>
    <row r="798" spans="1:12" x14ac:dyDescent="0.25">
      <c r="A798" s="76" t="str">
        <f t="shared" si="24"/>
        <v>R476P</v>
      </c>
      <c r="B798" s="76" t="s">
        <v>51</v>
      </c>
      <c r="C798" s="76" t="str">
        <f>VLOOKUP(B798,Validación!G:I,3,0)</f>
        <v>R</v>
      </c>
      <c r="D798" s="122">
        <v>109</v>
      </c>
      <c r="E798" s="76">
        <f>VLOOKUP(Tabla3[[#This Row],[Actividad]],Validación!AA:AB,2,0)</f>
        <v>4</v>
      </c>
      <c r="F798" s="76" t="s">
        <v>186</v>
      </c>
      <c r="G798" s="76">
        <f>VLOOKUP(H798,Validación!W:Y,3,0)</f>
        <v>7</v>
      </c>
      <c r="H798" s="76" t="s">
        <v>341</v>
      </c>
      <c r="I798" s="76">
        <f>VLOOKUP(J798,Validación!K:N,4,0)</f>
        <v>6</v>
      </c>
      <c r="J798" s="76" t="s">
        <v>165</v>
      </c>
      <c r="K798" s="76" t="s">
        <v>67</v>
      </c>
      <c r="L798" s="76" t="str">
        <f t="shared" si="25"/>
        <v>P</v>
      </c>
    </row>
    <row r="799" spans="1:12" x14ac:dyDescent="0.25">
      <c r="A799" s="76" t="str">
        <f t="shared" si="24"/>
        <v>HH476P</v>
      </c>
      <c r="B799" s="76" t="s">
        <v>122</v>
      </c>
      <c r="C799" s="76" t="str">
        <f>VLOOKUP(B799,Validación!G:I,3,0)</f>
        <v>HH</v>
      </c>
      <c r="D799" s="122" t="s">
        <v>460</v>
      </c>
      <c r="E799" s="76">
        <f>VLOOKUP(Tabla3[[#This Row],[Actividad]],Validación!AA:AB,2,0)</f>
        <v>4</v>
      </c>
      <c r="F799" s="76" t="s">
        <v>186</v>
      </c>
      <c r="G799" s="76">
        <f>VLOOKUP(H799,Validación!W:Y,3,0)</f>
        <v>7</v>
      </c>
      <c r="H799" s="76" t="s">
        <v>341</v>
      </c>
      <c r="I799" s="76">
        <f>VLOOKUP(J799,Validación!K:N,4,0)</f>
        <v>6</v>
      </c>
      <c r="J799" s="76" t="s">
        <v>165</v>
      </c>
      <c r="K799" s="76" t="s">
        <v>67</v>
      </c>
      <c r="L799" s="76" t="str">
        <f t="shared" si="25"/>
        <v>P</v>
      </c>
    </row>
    <row r="800" spans="1:12" x14ac:dyDescent="0.25">
      <c r="A800" s="76" t="str">
        <f t="shared" si="24"/>
        <v>II476P</v>
      </c>
      <c r="B800" s="173" t="s">
        <v>423</v>
      </c>
      <c r="C800" s="76" t="str">
        <f>VLOOKUP(B800,Validación!G:I,3,0)</f>
        <v>II</v>
      </c>
      <c r="D800" s="122" t="s">
        <v>309</v>
      </c>
      <c r="E800" s="76">
        <f>VLOOKUP(Tabla3[[#This Row],[Actividad]],Validación!AA:AB,2,0)</f>
        <v>4</v>
      </c>
      <c r="F800" s="76" t="s">
        <v>186</v>
      </c>
      <c r="G800" s="76">
        <f>VLOOKUP(H800,Validación!W:Y,3,0)</f>
        <v>7</v>
      </c>
      <c r="H800" s="76" t="s">
        <v>341</v>
      </c>
      <c r="I800" s="76">
        <f>VLOOKUP(J800,Validación!K:N,4,0)</f>
        <v>6</v>
      </c>
      <c r="J800" s="76" t="s">
        <v>165</v>
      </c>
      <c r="K800" s="76" t="s">
        <v>67</v>
      </c>
      <c r="L800" s="76" t="str">
        <f t="shared" si="25"/>
        <v>P</v>
      </c>
    </row>
    <row r="801" spans="1:12" x14ac:dyDescent="0.25">
      <c r="A801" s="76" t="str">
        <f t="shared" si="24"/>
        <v>L476P</v>
      </c>
      <c r="B801" s="76" t="s">
        <v>48</v>
      </c>
      <c r="C801" s="76" t="str">
        <f>VLOOKUP(B801,Validación!G:I,3,0)</f>
        <v>L</v>
      </c>
      <c r="D801" s="122" t="s">
        <v>461</v>
      </c>
      <c r="E801" s="76">
        <f>VLOOKUP(Tabla3[[#This Row],[Actividad]],Validación!AA:AB,2,0)</f>
        <v>4</v>
      </c>
      <c r="F801" s="76" t="s">
        <v>186</v>
      </c>
      <c r="G801" s="76">
        <f>VLOOKUP(H801,Validación!W:Y,3,0)</f>
        <v>7</v>
      </c>
      <c r="H801" s="76" t="s">
        <v>341</v>
      </c>
      <c r="I801" s="76">
        <f>VLOOKUP(J801,Validación!K:N,4,0)</f>
        <v>6</v>
      </c>
      <c r="J801" s="76" t="s">
        <v>165</v>
      </c>
      <c r="K801" s="76" t="s">
        <v>67</v>
      </c>
      <c r="L801" s="76" t="str">
        <f t="shared" si="25"/>
        <v>P</v>
      </c>
    </row>
    <row r="802" spans="1:12" x14ac:dyDescent="0.25">
      <c r="A802" s="76" t="str">
        <f t="shared" si="24"/>
        <v>B476P</v>
      </c>
      <c r="B802" s="76" t="s">
        <v>43</v>
      </c>
      <c r="C802" s="76" t="str">
        <f>VLOOKUP(B802,Validación!G:I,3,0)</f>
        <v>B</v>
      </c>
      <c r="D802" s="122" t="s">
        <v>462</v>
      </c>
      <c r="E802" s="76">
        <f>VLOOKUP(Tabla3[[#This Row],[Actividad]],Validación!AA:AB,2,0)</f>
        <v>4</v>
      </c>
      <c r="F802" s="76" t="s">
        <v>186</v>
      </c>
      <c r="G802" s="76">
        <f>VLOOKUP(H802,Validación!W:Y,3,0)</f>
        <v>7</v>
      </c>
      <c r="H802" s="76" t="s">
        <v>341</v>
      </c>
      <c r="I802" s="76">
        <f>VLOOKUP(J802,Validación!K:N,4,0)</f>
        <v>6</v>
      </c>
      <c r="J802" s="76" t="s">
        <v>165</v>
      </c>
      <c r="K802" s="76" t="s">
        <v>67</v>
      </c>
      <c r="L802" s="76" t="str">
        <f t="shared" si="25"/>
        <v>P</v>
      </c>
    </row>
    <row r="803" spans="1:12" x14ac:dyDescent="0.25">
      <c r="A803" s="76" t="str">
        <f t="shared" si="24"/>
        <v>A476P</v>
      </c>
      <c r="B803" s="76" t="s">
        <v>42</v>
      </c>
      <c r="C803" s="76" t="str">
        <f>VLOOKUP(B803,Validación!G:I,3,0)</f>
        <v>A</v>
      </c>
      <c r="D803" s="122" t="s">
        <v>463</v>
      </c>
      <c r="E803" s="76">
        <f>VLOOKUP(Tabla3[[#This Row],[Actividad]],Validación!AA:AB,2,0)</f>
        <v>4</v>
      </c>
      <c r="F803" s="76" t="s">
        <v>186</v>
      </c>
      <c r="G803" s="76">
        <f>VLOOKUP(H803,Validación!W:Y,3,0)</f>
        <v>7</v>
      </c>
      <c r="H803" s="76" t="s">
        <v>341</v>
      </c>
      <c r="I803" s="76">
        <f>VLOOKUP(J803,Validación!K:N,4,0)</f>
        <v>6</v>
      </c>
      <c r="J803" s="76" t="s">
        <v>165</v>
      </c>
      <c r="K803" s="76" t="s">
        <v>67</v>
      </c>
      <c r="L803" s="76" t="str">
        <f t="shared" si="25"/>
        <v>P</v>
      </c>
    </row>
    <row r="804" spans="1:12" x14ac:dyDescent="0.25">
      <c r="A804" s="76" t="str">
        <f t="shared" si="24"/>
        <v>X4715N</v>
      </c>
      <c r="B804" s="76" t="s">
        <v>133</v>
      </c>
      <c r="C804" s="76" t="str">
        <f>VLOOKUP(B804,Validación!G:I,3,0)</f>
        <v>X</v>
      </c>
      <c r="D804" s="122">
        <v>122201</v>
      </c>
      <c r="E804" s="76">
        <f>VLOOKUP(Tabla3[[#This Row],[Actividad]],Validación!AA:AB,2,0)</f>
        <v>4</v>
      </c>
      <c r="F804" s="76" t="s">
        <v>186</v>
      </c>
      <c r="G804" s="76">
        <f>VLOOKUP(H804,Validación!W:Y,3,0)</f>
        <v>7</v>
      </c>
      <c r="H804" s="76" t="s">
        <v>341</v>
      </c>
      <c r="I804" s="76">
        <f>VLOOKUP(J804,Validación!K:N,4,0)</f>
        <v>15</v>
      </c>
      <c r="J804" s="76" t="s">
        <v>342</v>
      </c>
      <c r="K804" s="76" t="s">
        <v>68</v>
      </c>
      <c r="L804" s="76" t="str">
        <f t="shared" si="25"/>
        <v>N</v>
      </c>
    </row>
    <row r="805" spans="1:12" x14ac:dyDescent="0.25">
      <c r="A805" s="76" t="str">
        <f t="shared" si="24"/>
        <v>C4715N</v>
      </c>
      <c r="B805" s="76" t="s">
        <v>44</v>
      </c>
      <c r="C805" s="76" t="str">
        <f>VLOOKUP(B805,Validación!G:I,3,0)</f>
        <v>C</v>
      </c>
      <c r="D805" s="122" t="s">
        <v>289</v>
      </c>
      <c r="E805" s="76">
        <f>VLOOKUP(Tabla3[[#This Row],[Actividad]],Validación!AA:AB,2,0)</f>
        <v>4</v>
      </c>
      <c r="F805" s="76" t="s">
        <v>186</v>
      </c>
      <c r="G805" s="76">
        <f>VLOOKUP(H805,Validación!W:Y,3,0)</f>
        <v>7</v>
      </c>
      <c r="H805" s="76" t="s">
        <v>341</v>
      </c>
      <c r="I805" s="76">
        <f>VLOOKUP(J805,Validación!K:N,4,0)</f>
        <v>15</v>
      </c>
      <c r="J805" s="76" t="s">
        <v>342</v>
      </c>
      <c r="K805" s="76" t="s">
        <v>68</v>
      </c>
      <c r="L805" s="76" t="str">
        <f t="shared" si="25"/>
        <v>N</v>
      </c>
    </row>
    <row r="806" spans="1:12" x14ac:dyDescent="0.25">
      <c r="A806" s="76" t="str">
        <f t="shared" si="24"/>
        <v>T4715N</v>
      </c>
      <c r="B806" s="76" t="s">
        <v>52</v>
      </c>
      <c r="C806" s="76" t="str">
        <f>VLOOKUP(B806,Validación!G:I,3,0)</f>
        <v>T</v>
      </c>
      <c r="D806" s="122">
        <v>122202</v>
      </c>
      <c r="E806" s="76">
        <f>VLOOKUP(Tabla3[[#This Row],[Actividad]],Validación!AA:AB,2,0)</f>
        <v>4</v>
      </c>
      <c r="F806" s="76" t="s">
        <v>186</v>
      </c>
      <c r="G806" s="76">
        <f>VLOOKUP(H806,Validación!W:Y,3,0)</f>
        <v>7</v>
      </c>
      <c r="H806" s="76" t="s">
        <v>341</v>
      </c>
      <c r="I806" s="76">
        <f>VLOOKUP(J806,Validación!K:N,4,0)</f>
        <v>15</v>
      </c>
      <c r="J806" s="76" t="s">
        <v>342</v>
      </c>
      <c r="K806" s="76" t="s">
        <v>68</v>
      </c>
      <c r="L806" s="76" t="str">
        <f t="shared" si="25"/>
        <v>N</v>
      </c>
    </row>
    <row r="807" spans="1:12" x14ac:dyDescent="0.25">
      <c r="A807" s="76" t="str">
        <f t="shared" si="24"/>
        <v>EE4715N</v>
      </c>
      <c r="B807" s="76" t="s">
        <v>33</v>
      </c>
      <c r="C807" s="76" t="str">
        <f>VLOOKUP(B807,Validación!G:I,3,0)</f>
        <v>EE</v>
      </c>
      <c r="D807" s="122" t="s">
        <v>290</v>
      </c>
      <c r="E807" s="76">
        <f>VLOOKUP(Tabla3[[#This Row],[Actividad]],Validación!AA:AB,2,0)</f>
        <v>4</v>
      </c>
      <c r="F807" s="76" t="s">
        <v>186</v>
      </c>
      <c r="G807" s="76">
        <f>VLOOKUP(H807,Validación!W:Y,3,0)</f>
        <v>7</v>
      </c>
      <c r="H807" s="76" t="s">
        <v>341</v>
      </c>
      <c r="I807" s="76">
        <f>VLOOKUP(J807,Validación!K:N,4,0)</f>
        <v>15</v>
      </c>
      <c r="J807" s="76" t="s">
        <v>342</v>
      </c>
      <c r="K807" s="76" t="s">
        <v>68</v>
      </c>
      <c r="L807" s="76" t="str">
        <f t="shared" si="25"/>
        <v>N</v>
      </c>
    </row>
    <row r="808" spans="1:12" x14ac:dyDescent="0.25">
      <c r="A808" s="76" t="str">
        <f t="shared" si="24"/>
        <v>E4715N</v>
      </c>
      <c r="B808" s="76" t="s">
        <v>45</v>
      </c>
      <c r="C808" s="76" t="str">
        <f>VLOOKUP(B808,Validación!G:I,3,0)</f>
        <v>E</v>
      </c>
      <c r="D808" s="122" t="s">
        <v>180</v>
      </c>
      <c r="E808" s="76">
        <f>VLOOKUP(Tabla3[[#This Row],[Actividad]],Validación!AA:AB,2,0)</f>
        <v>4</v>
      </c>
      <c r="F808" s="76" t="s">
        <v>186</v>
      </c>
      <c r="G808" s="76">
        <f>VLOOKUP(H808,Validación!W:Y,3,0)</f>
        <v>7</v>
      </c>
      <c r="H808" s="76" t="s">
        <v>341</v>
      </c>
      <c r="I808" s="76">
        <f>VLOOKUP(J808,Validación!K:N,4,0)</f>
        <v>15</v>
      </c>
      <c r="J808" s="76" t="s">
        <v>342</v>
      </c>
      <c r="K808" s="76" t="s">
        <v>68</v>
      </c>
      <c r="L808" s="76" t="str">
        <f t="shared" si="25"/>
        <v>N</v>
      </c>
    </row>
    <row r="809" spans="1:12" x14ac:dyDescent="0.25">
      <c r="A809" s="76" t="str">
        <f t="shared" si="24"/>
        <v>J4715N</v>
      </c>
      <c r="B809" s="76" t="s">
        <v>30</v>
      </c>
      <c r="C809" s="76" t="str">
        <f>VLOOKUP(B809,Validación!G:I,3,0)</f>
        <v>J</v>
      </c>
      <c r="D809" s="122" t="s">
        <v>292</v>
      </c>
      <c r="E809" s="76">
        <f>VLOOKUP(Tabla3[[#This Row],[Actividad]],Validación!AA:AB,2,0)</f>
        <v>4</v>
      </c>
      <c r="F809" s="76" t="s">
        <v>186</v>
      </c>
      <c r="G809" s="76">
        <f>VLOOKUP(H809,Validación!W:Y,3,0)</f>
        <v>7</v>
      </c>
      <c r="H809" s="76" t="s">
        <v>341</v>
      </c>
      <c r="I809" s="76">
        <f>VLOOKUP(J809,Validación!K:N,4,0)</f>
        <v>15</v>
      </c>
      <c r="J809" s="76" t="s">
        <v>342</v>
      </c>
      <c r="K809" s="76" t="s">
        <v>68</v>
      </c>
      <c r="L809" s="76" t="str">
        <f t="shared" si="25"/>
        <v>N</v>
      </c>
    </row>
    <row r="810" spans="1:12" x14ac:dyDescent="0.25">
      <c r="A810" s="76" t="str">
        <f t="shared" si="24"/>
        <v>H4715N</v>
      </c>
      <c r="B810" s="76" t="s">
        <v>46</v>
      </c>
      <c r="C810" s="76" t="str">
        <f>VLOOKUP(B810,Validación!G:I,3,0)</f>
        <v>H</v>
      </c>
      <c r="D810" s="122" t="s">
        <v>115</v>
      </c>
      <c r="E810" s="76">
        <f>VLOOKUP(Tabla3[[#This Row],[Actividad]],Validación!AA:AB,2,0)</f>
        <v>4</v>
      </c>
      <c r="F810" s="76" t="s">
        <v>186</v>
      </c>
      <c r="G810" s="76">
        <f>VLOOKUP(H810,Validación!W:Y,3,0)</f>
        <v>7</v>
      </c>
      <c r="H810" s="76" t="s">
        <v>341</v>
      </c>
      <c r="I810" s="76">
        <f>VLOOKUP(J810,Validación!K:N,4,0)</f>
        <v>15</v>
      </c>
      <c r="J810" s="76" t="s">
        <v>342</v>
      </c>
      <c r="K810" s="76" t="s">
        <v>68</v>
      </c>
      <c r="L810" s="76" t="str">
        <f t="shared" si="25"/>
        <v>N</v>
      </c>
    </row>
    <row r="811" spans="1:12" x14ac:dyDescent="0.25">
      <c r="A811" s="76" t="str">
        <f t="shared" si="24"/>
        <v>Q4715N</v>
      </c>
      <c r="B811" s="76" t="s">
        <v>130</v>
      </c>
      <c r="C811" s="76" t="str">
        <f>VLOOKUP(B811,Validación!G:I,3,0)</f>
        <v>Q</v>
      </c>
      <c r="D811" s="122" t="s">
        <v>293</v>
      </c>
      <c r="E811" s="76">
        <f>VLOOKUP(Tabla3[[#This Row],[Actividad]],Validación!AA:AB,2,0)</f>
        <v>4</v>
      </c>
      <c r="F811" s="76" t="s">
        <v>186</v>
      </c>
      <c r="G811" s="76">
        <f>VLOOKUP(H811,Validación!W:Y,3,0)</f>
        <v>7</v>
      </c>
      <c r="H811" s="76" t="s">
        <v>341</v>
      </c>
      <c r="I811" s="76">
        <f>VLOOKUP(J811,Validación!K:N,4,0)</f>
        <v>15</v>
      </c>
      <c r="J811" s="76" t="s">
        <v>342</v>
      </c>
      <c r="K811" s="76" t="s">
        <v>68</v>
      </c>
      <c r="L811" s="76" t="str">
        <f t="shared" si="25"/>
        <v>N</v>
      </c>
    </row>
    <row r="812" spans="1:12" x14ac:dyDescent="0.25">
      <c r="A812" s="76" t="str">
        <f t="shared" si="24"/>
        <v>P4715N</v>
      </c>
      <c r="B812" s="76" t="s">
        <v>50</v>
      </c>
      <c r="C812" s="76" t="str">
        <f>VLOOKUP(B812,Validación!G:I,3,0)</f>
        <v>P</v>
      </c>
      <c r="D812" s="122" t="s">
        <v>295</v>
      </c>
      <c r="E812" s="76">
        <f>VLOOKUP(Tabla3[[#This Row],[Actividad]],Validación!AA:AB,2,0)</f>
        <v>4</v>
      </c>
      <c r="F812" s="76" t="s">
        <v>186</v>
      </c>
      <c r="G812" s="76">
        <f>VLOOKUP(H812,Validación!W:Y,3,0)</f>
        <v>7</v>
      </c>
      <c r="H812" s="76" t="s">
        <v>341</v>
      </c>
      <c r="I812" s="76">
        <f>VLOOKUP(J812,Validación!K:N,4,0)</f>
        <v>15</v>
      </c>
      <c r="J812" s="76" t="s">
        <v>342</v>
      </c>
      <c r="K812" s="76" t="s">
        <v>68</v>
      </c>
      <c r="L812" s="76" t="str">
        <f t="shared" si="25"/>
        <v>N</v>
      </c>
    </row>
    <row r="813" spans="1:12" x14ac:dyDescent="0.25">
      <c r="A813" s="76" t="str">
        <f t="shared" si="24"/>
        <v>K4715N</v>
      </c>
      <c r="B813" s="76" t="s">
        <v>31</v>
      </c>
      <c r="C813" s="76" t="str">
        <f>VLOOKUP(B813,Validación!G:I,3,0)</f>
        <v>K</v>
      </c>
      <c r="D813" s="122" t="s">
        <v>297</v>
      </c>
      <c r="E813" s="76">
        <f>VLOOKUP(Tabla3[[#This Row],[Actividad]],Validación!AA:AB,2,0)</f>
        <v>4</v>
      </c>
      <c r="F813" s="76" t="s">
        <v>186</v>
      </c>
      <c r="G813" s="76">
        <f>VLOOKUP(H813,Validación!W:Y,3,0)</f>
        <v>7</v>
      </c>
      <c r="H813" s="76" t="s">
        <v>341</v>
      </c>
      <c r="I813" s="76">
        <f>VLOOKUP(J813,Validación!K:N,4,0)</f>
        <v>15</v>
      </c>
      <c r="J813" s="76" t="s">
        <v>342</v>
      </c>
      <c r="K813" s="76" t="s">
        <v>68</v>
      </c>
      <c r="L813" s="76" t="str">
        <f t="shared" si="25"/>
        <v>N</v>
      </c>
    </row>
    <row r="814" spans="1:12" x14ac:dyDescent="0.25">
      <c r="A814" s="76" t="str">
        <f t="shared" si="24"/>
        <v>N4715N</v>
      </c>
      <c r="B814" s="76" t="s">
        <v>49</v>
      </c>
      <c r="C814" s="76" t="str">
        <f>VLOOKUP(B814,Validación!G:I,3,0)</f>
        <v>N</v>
      </c>
      <c r="D814" s="122" t="s">
        <v>298</v>
      </c>
      <c r="E814" s="76">
        <f>VLOOKUP(Tabla3[[#This Row],[Actividad]],Validación!AA:AB,2,0)</f>
        <v>4</v>
      </c>
      <c r="F814" s="76" t="s">
        <v>186</v>
      </c>
      <c r="G814" s="76">
        <f>VLOOKUP(H814,Validación!W:Y,3,0)</f>
        <v>7</v>
      </c>
      <c r="H814" s="76" t="s">
        <v>341</v>
      </c>
      <c r="I814" s="76">
        <f>VLOOKUP(J814,Validación!K:N,4,0)</f>
        <v>15</v>
      </c>
      <c r="J814" s="76" t="s">
        <v>342</v>
      </c>
      <c r="K814" s="76" t="s">
        <v>68</v>
      </c>
      <c r="L814" s="76" t="str">
        <f t="shared" si="25"/>
        <v>N</v>
      </c>
    </row>
    <row r="815" spans="1:12" x14ac:dyDescent="0.25">
      <c r="A815" s="76" t="str">
        <f t="shared" si="24"/>
        <v>AA4715N</v>
      </c>
      <c r="B815" s="76" t="s">
        <v>54</v>
      </c>
      <c r="C815" s="76" t="str">
        <f>VLOOKUP(B815,Validación!G:I,3,0)</f>
        <v>AA</v>
      </c>
      <c r="D815" s="122" t="s">
        <v>118</v>
      </c>
      <c r="E815" s="76">
        <f>VLOOKUP(Tabla3[[#This Row],[Actividad]],Validación!AA:AB,2,0)</f>
        <v>4</v>
      </c>
      <c r="F815" s="76" t="s">
        <v>186</v>
      </c>
      <c r="G815" s="76">
        <f>VLOOKUP(H815,Validación!W:Y,3,0)</f>
        <v>7</v>
      </c>
      <c r="H815" s="76" t="s">
        <v>341</v>
      </c>
      <c r="I815" s="76">
        <f>VLOOKUP(J815,Validación!K:N,4,0)</f>
        <v>15</v>
      </c>
      <c r="J815" s="76" t="s">
        <v>342</v>
      </c>
      <c r="K815" s="76" t="s">
        <v>68</v>
      </c>
      <c r="L815" s="76" t="str">
        <f t="shared" si="25"/>
        <v>N</v>
      </c>
    </row>
    <row r="816" spans="1:12" x14ac:dyDescent="0.25">
      <c r="A816" s="76" t="str">
        <f t="shared" si="24"/>
        <v>G4715N</v>
      </c>
      <c r="B816" s="76" t="s">
        <v>427</v>
      </c>
      <c r="C816" s="76" t="str">
        <f>VLOOKUP(B816,Validación!G:I,3,0)</f>
        <v>G</v>
      </c>
      <c r="D816" s="122" t="s">
        <v>299</v>
      </c>
      <c r="E816" s="76">
        <f>VLOOKUP(Tabla3[[#This Row],[Actividad]],Validación!AA:AB,2,0)</f>
        <v>4</v>
      </c>
      <c r="F816" s="76" t="s">
        <v>186</v>
      </c>
      <c r="G816" s="76">
        <f>VLOOKUP(H816,Validación!W:Y,3,0)</f>
        <v>7</v>
      </c>
      <c r="H816" s="76" t="s">
        <v>341</v>
      </c>
      <c r="I816" s="76">
        <f>VLOOKUP(J816,Validación!K:N,4,0)</f>
        <v>15</v>
      </c>
      <c r="J816" s="76" t="s">
        <v>342</v>
      </c>
      <c r="K816" s="76" t="s">
        <v>68</v>
      </c>
      <c r="L816" s="76" t="str">
        <f t="shared" si="25"/>
        <v>N</v>
      </c>
    </row>
    <row r="817" spans="1:12" x14ac:dyDescent="0.25">
      <c r="A817" s="76" t="str">
        <f t="shared" si="24"/>
        <v>D4715N</v>
      </c>
      <c r="B817" s="76" t="s">
        <v>203</v>
      </c>
      <c r="C817" s="76" t="str">
        <f>VLOOKUP(B817,Validación!G:I,3,0)</f>
        <v>D</v>
      </c>
      <c r="D817" s="122">
        <v>122327</v>
      </c>
      <c r="E817" s="76">
        <f>VLOOKUP(Tabla3[[#This Row],[Actividad]],Validación!AA:AB,2,0)</f>
        <v>4</v>
      </c>
      <c r="F817" s="76" t="s">
        <v>186</v>
      </c>
      <c r="G817" s="76">
        <f>VLOOKUP(H817,Validación!W:Y,3,0)</f>
        <v>7</v>
      </c>
      <c r="H817" s="76" t="s">
        <v>341</v>
      </c>
      <c r="I817" s="76">
        <f>VLOOKUP(J817,Validación!K:N,4,0)</f>
        <v>15</v>
      </c>
      <c r="J817" s="76" t="s">
        <v>342</v>
      </c>
      <c r="K817" s="76" t="s">
        <v>68</v>
      </c>
      <c r="L817" s="76" t="str">
        <f t="shared" si="25"/>
        <v>N</v>
      </c>
    </row>
    <row r="818" spans="1:12" x14ac:dyDescent="0.25">
      <c r="A818" s="76" t="str">
        <f t="shared" si="24"/>
        <v>F4715N</v>
      </c>
      <c r="B818" s="76" t="s">
        <v>426</v>
      </c>
      <c r="C818" s="76" t="str">
        <f>VLOOKUP(B818,Validación!G:I,3,0)</f>
        <v>F</v>
      </c>
      <c r="D818" s="122" t="s">
        <v>456</v>
      </c>
      <c r="E818" s="76">
        <f>VLOOKUP(Tabla3[[#This Row],[Actividad]],Validación!AA:AB,2,0)</f>
        <v>4</v>
      </c>
      <c r="F818" s="76" t="s">
        <v>186</v>
      </c>
      <c r="G818" s="76">
        <f>VLOOKUP(H818,Validación!W:Y,3,0)</f>
        <v>7</v>
      </c>
      <c r="H818" s="76" t="s">
        <v>341</v>
      </c>
      <c r="I818" s="76">
        <f>VLOOKUP(J818,Validación!K:N,4,0)</f>
        <v>15</v>
      </c>
      <c r="J818" s="76" t="s">
        <v>342</v>
      </c>
      <c r="K818" s="76" t="s">
        <v>68</v>
      </c>
      <c r="L818" s="76" t="str">
        <f t="shared" si="25"/>
        <v>N</v>
      </c>
    </row>
    <row r="819" spans="1:12" x14ac:dyDescent="0.25">
      <c r="A819" s="76" t="str">
        <f t="shared" si="24"/>
        <v>FF4715N</v>
      </c>
      <c r="B819" s="76" t="s">
        <v>41</v>
      </c>
      <c r="C819" s="76" t="str">
        <f>VLOOKUP(B819,Validación!G:I,3,0)</f>
        <v>FF</v>
      </c>
      <c r="D819" s="122" t="s">
        <v>301</v>
      </c>
      <c r="E819" s="76">
        <f>VLOOKUP(Tabla3[[#This Row],[Actividad]],Validación!AA:AB,2,0)</f>
        <v>4</v>
      </c>
      <c r="F819" s="76" t="s">
        <v>186</v>
      </c>
      <c r="G819" s="76">
        <f>VLOOKUP(H819,Validación!W:Y,3,0)</f>
        <v>7</v>
      </c>
      <c r="H819" s="76" t="s">
        <v>341</v>
      </c>
      <c r="I819" s="76">
        <f>VLOOKUP(J819,Validación!K:N,4,0)</f>
        <v>15</v>
      </c>
      <c r="J819" s="76" t="s">
        <v>342</v>
      </c>
      <c r="K819" s="76" t="s">
        <v>68</v>
      </c>
      <c r="L819" s="76" t="str">
        <f t="shared" si="25"/>
        <v>N</v>
      </c>
    </row>
    <row r="820" spans="1:12" x14ac:dyDescent="0.25">
      <c r="A820" s="76" t="str">
        <f t="shared" si="24"/>
        <v>BB4715N</v>
      </c>
      <c r="B820" s="76" t="s">
        <v>32</v>
      </c>
      <c r="C820" s="76" t="str">
        <f>VLOOKUP(B820,Validación!G:I,3,0)</f>
        <v>BB</v>
      </c>
      <c r="D820" s="122" t="s">
        <v>457</v>
      </c>
      <c r="E820" s="76">
        <f>VLOOKUP(Tabla3[[#This Row],[Actividad]],Validación!AA:AB,2,0)</f>
        <v>4</v>
      </c>
      <c r="F820" s="76" t="s">
        <v>186</v>
      </c>
      <c r="G820" s="76">
        <f>VLOOKUP(H820,Validación!W:Y,3,0)</f>
        <v>7</v>
      </c>
      <c r="H820" s="76" t="s">
        <v>341</v>
      </c>
      <c r="I820" s="76">
        <f>VLOOKUP(J820,Validación!K:N,4,0)</f>
        <v>15</v>
      </c>
      <c r="J820" s="76" t="s">
        <v>342</v>
      </c>
      <c r="K820" s="76" t="s">
        <v>68</v>
      </c>
      <c r="L820" s="76" t="str">
        <f t="shared" si="25"/>
        <v>N</v>
      </c>
    </row>
    <row r="821" spans="1:12" x14ac:dyDescent="0.25">
      <c r="A821" s="76" t="str">
        <f t="shared" si="24"/>
        <v>W4715N</v>
      </c>
      <c r="B821" s="76" t="s">
        <v>132</v>
      </c>
      <c r="C821" s="76" t="str">
        <f>VLOOKUP(B821,Validación!G:I,3,0)</f>
        <v>W</v>
      </c>
      <c r="D821" s="122" t="s">
        <v>302</v>
      </c>
      <c r="E821" s="76">
        <f>VLOOKUP(Tabla3[[#This Row],[Actividad]],Validación!AA:AB,2,0)</f>
        <v>4</v>
      </c>
      <c r="F821" s="76" t="s">
        <v>186</v>
      </c>
      <c r="G821" s="76">
        <f>VLOOKUP(H821,Validación!W:Y,3,0)</f>
        <v>7</v>
      </c>
      <c r="H821" s="76" t="s">
        <v>341</v>
      </c>
      <c r="I821" s="76">
        <f>VLOOKUP(J821,Validación!K:N,4,0)</f>
        <v>15</v>
      </c>
      <c r="J821" s="76" t="s">
        <v>342</v>
      </c>
      <c r="K821" s="76" t="s">
        <v>68</v>
      </c>
      <c r="L821" s="76" t="str">
        <f t="shared" si="25"/>
        <v>N</v>
      </c>
    </row>
    <row r="822" spans="1:12" x14ac:dyDescent="0.25">
      <c r="A822" s="76" t="str">
        <f t="shared" si="24"/>
        <v>CC4715N</v>
      </c>
      <c r="B822" s="76" t="s">
        <v>55</v>
      </c>
      <c r="C822" s="76" t="str">
        <f>VLOOKUP(B822,Validación!G:I,3,0)</f>
        <v>CC</v>
      </c>
      <c r="D822" s="122" t="s">
        <v>303</v>
      </c>
      <c r="E822" s="76">
        <f>VLOOKUP(Tabla3[[#This Row],[Actividad]],Validación!AA:AB,2,0)</f>
        <v>4</v>
      </c>
      <c r="F822" s="76" t="s">
        <v>186</v>
      </c>
      <c r="G822" s="76">
        <f>VLOOKUP(H822,Validación!W:Y,3,0)</f>
        <v>7</v>
      </c>
      <c r="H822" s="76" t="s">
        <v>341</v>
      </c>
      <c r="I822" s="76">
        <f>VLOOKUP(J822,Validación!K:N,4,0)</f>
        <v>15</v>
      </c>
      <c r="J822" s="76" t="s">
        <v>342</v>
      </c>
      <c r="K822" s="76" t="s">
        <v>68</v>
      </c>
      <c r="L822" s="76" t="str">
        <f t="shared" si="25"/>
        <v>N</v>
      </c>
    </row>
    <row r="823" spans="1:12" x14ac:dyDescent="0.25">
      <c r="A823" s="76" t="str">
        <f t="shared" si="24"/>
        <v>U4715N</v>
      </c>
      <c r="B823" s="76" t="s">
        <v>425</v>
      </c>
      <c r="C823" s="76" t="str">
        <f>VLOOKUP(B823,Validación!G:I,3,0)</f>
        <v>U</v>
      </c>
      <c r="D823" s="122" t="s">
        <v>458</v>
      </c>
      <c r="E823" s="76">
        <f>VLOOKUP(Tabla3[[#This Row],[Actividad]],Validación!AA:AB,2,0)</f>
        <v>4</v>
      </c>
      <c r="F823" s="76" t="s">
        <v>186</v>
      </c>
      <c r="G823" s="76">
        <f>VLOOKUP(H823,Validación!W:Y,3,0)</f>
        <v>7</v>
      </c>
      <c r="H823" s="76" t="s">
        <v>341</v>
      </c>
      <c r="I823" s="76">
        <f>VLOOKUP(J823,Validación!K:N,4,0)</f>
        <v>15</v>
      </c>
      <c r="J823" s="76" t="s">
        <v>342</v>
      </c>
      <c r="K823" s="76" t="s">
        <v>68</v>
      </c>
      <c r="L823" s="76" t="str">
        <f t="shared" si="25"/>
        <v>N</v>
      </c>
    </row>
    <row r="824" spans="1:12" x14ac:dyDescent="0.25">
      <c r="A824" s="76" t="str">
        <f t="shared" si="24"/>
        <v>I4715N</v>
      </c>
      <c r="B824" s="76" t="s">
        <v>47</v>
      </c>
      <c r="C824" s="76" t="str">
        <f>VLOOKUP(B824,Validación!G:I,3,0)</f>
        <v>I</v>
      </c>
      <c r="D824" s="122" t="s">
        <v>459</v>
      </c>
      <c r="E824" s="76">
        <f>VLOOKUP(Tabla3[[#This Row],[Actividad]],Validación!AA:AB,2,0)</f>
        <v>4</v>
      </c>
      <c r="F824" s="76" t="s">
        <v>186</v>
      </c>
      <c r="G824" s="76">
        <f>VLOOKUP(H824,Validación!W:Y,3,0)</f>
        <v>7</v>
      </c>
      <c r="H824" s="76" t="s">
        <v>341</v>
      </c>
      <c r="I824" s="76">
        <f>VLOOKUP(J824,Validación!K:N,4,0)</f>
        <v>15</v>
      </c>
      <c r="J824" s="76" t="s">
        <v>342</v>
      </c>
      <c r="K824" s="76" t="s">
        <v>68</v>
      </c>
      <c r="L824" s="76" t="str">
        <f t="shared" si="25"/>
        <v>N</v>
      </c>
    </row>
    <row r="825" spans="1:12" x14ac:dyDescent="0.25">
      <c r="A825" s="76" t="str">
        <f t="shared" si="24"/>
        <v>Y4715N</v>
      </c>
      <c r="B825" s="76" t="s">
        <v>134</v>
      </c>
      <c r="C825" s="76" t="str">
        <f>VLOOKUP(B825,Validación!G:I,3,0)</f>
        <v>Y</v>
      </c>
      <c r="D825" s="122" t="s">
        <v>306</v>
      </c>
      <c r="E825" s="76">
        <f>VLOOKUP(Tabla3[[#This Row],[Actividad]],Validación!AA:AB,2,0)</f>
        <v>4</v>
      </c>
      <c r="F825" s="76" t="s">
        <v>186</v>
      </c>
      <c r="G825" s="76">
        <f>VLOOKUP(H825,Validación!W:Y,3,0)</f>
        <v>7</v>
      </c>
      <c r="H825" s="76" t="s">
        <v>341</v>
      </c>
      <c r="I825" s="76">
        <f>VLOOKUP(J825,Validación!K:N,4,0)</f>
        <v>15</v>
      </c>
      <c r="J825" s="76" t="s">
        <v>342</v>
      </c>
      <c r="K825" s="76" t="s">
        <v>68</v>
      </c>
      <c r="L825" s="76" t="str">
        <f t="shared" si="25"/>
        <v>N</v>
      </c>
    </row>
    <row r="826" spans="1:12" x14ac:dyDescent="0.25">
      <c r="A826" s="76" t="str">
        <f t="shared" si="24"/>
        <v>R4715N</v>
      </c>
      <c r="B826" s="76" t="s">
        <v>51</v>
      </c>
      <c r="C826" s="76" t="str">
        <f>VLOOKUP(B826,Validación!G:I,3,0)</f>
        <v>R</v>
      </c>
      <c r="D826" s="122">
        <v>109</v>
      </c>
      <c r="E826" s="76">
        <f>VLOOKUP(Tabla3[[#This Row],[Actividad]],Validación!AA:AB,2,0)</f>
        <v>4</v>
      </c>
      <c r="F826" s="76" t="s">
        <v>186</v>
      </c>
      <c r="G826" s="76">
        <f>VLOOKUP(H826,Validación!W:Y,3,0)</f>
        <v>7</v>
      </c>
      <c r="H826" s="76" t="s">
        <v>341</v>
      </c>
      <c r="I826" s="76">
        <f>VLOOKUP(J826,Validación!K:N,4,0)</f>
        <v>15</v>
      </c>
      <c r="J826" s="76" t="s">
        <v>342</v>
      </c>
      <c r="K826" s="76" t="s">
        <v>68</v>
      </c>
      <c r="L826" s="76" t="str">
        <f t="shared" si="25"/>
        <v>N</v>
      </c>
    </row>
    <row r="827" spans="1:12" x14ac:dyDescent="0.25">
      <c r="A827" s="76" t="str">
        <f t="shared" si="24"/>
        <v>HH4715N</v>
      </c>
      <c r="B827" s="76" t="s">
        <v>122</v>
      </c>
      <c r="C827" s="76" t="str">
        <f>VLOOKUP(B827,Validación!G:I,3,0)</f>
        <v>HH</v>
      </c>
      <c r="D827" s="122" t="s">
        <v>460</v>
      </c>
      <c r="E827" s="76">
        <f>VLOOKUP(Tabla3[[#This Row],[Actividad]],Validación!AA:AB,2,0)</f>
        <v>4</v>
      </c>
      <c r="F827" s="76" t="s">
        <v>186</v>
      </c>
      <c r="G827" s="76">
        <f>VLOOKUP(H827,Validación!W:Y,3,0)</f>
        <v>7</v>
      </c>
      <c r="H827" s="76" t="s">
        <v>341</v>
      </c>
      <c r="I827" s="76">
        <f>VLOOKUP(J827,Validación!K:N,4,0)</f>
        <v>15</v>
      </c>
      <c r="J827" s="76" t="s">
        <v>342</v>
      </c>
      <c r="K827" s="76" t="s">
        <v>68</v>
      </c>
      <c r="L827" s="76" t="str">
        <f t="shared" si="25"/>
        <v>N</v>
      </c>
    </row>
    <row r="828" spans="1:12" x14ac:dyDescent="0.25">
      <c r="A828" s="76" t="str">
        <f t="shared" si="24"/>
        <v>II4715N</v>
      </c>
      <c r="B828" s="173" t="s">
        <v>423</v>
      </c>
      <c r="C828" s="76" t="str">
        <f>VLOOKUP(B828,Validación!G:I,3,0)</f>
        <v>II</v>
      </c>
      <c r="D828" s="122" t="s">
        <v>309</v>
      </c>
      <c r="E828" s="76">
        <f>VLOOKUP(Tabla3[[#This Row],[Actividad]],Validación!AA:AB,2,0)</f>
        <v>4</v>
      </c>
      <c r="F828" s="76" t="s">
        <v>186</v>
      </c>
      <c r="G828" s="76">
        <f>VLOOKUP(H828,Validación!W:Y,3,0)</f>
        <v>7</v>
      </c>
      <c r="H828" s="76" t="s">
        <v>341</v>
      </c>
      <c r="I828" s="76">
        <f>VLOOKUP(J828,Validación!K:N,4,0)</f>
        <v>15</v>
      </c>
      <c r="J828" s="76" t="s">
        <v>342</v>
      </c>
      <c r="K828" s="76" t="s">
        <v>68</v>
      </c>
      <c r="L828" s="76" t="str">
        <f t="shared" si="25"/>
        <v>N</v>
      </c>
    </row>
    <row r="829" spans="1:12" x14ac:dyDescent="0.25">
      <c r="A829" s="76" t="str">
        <f t="shared" si="24"/>
        <v>L4715N</v>
      </c>
      <c r="B829" s="76" t="s">
        <v>48</v>
      </c>
      <c r="C829" s="76" t="str">
        <f>VLOOKUP(B829,Validación!G:I,3,0)</f>
        <v>L</v>
      </c>
      <c r="D829" s="122" t="s">
        <v>461</v>
      </c>
      <c r="E829" s="76">
        <f>VLOOKUP(Tabla3[[#This Row],[Actividad]],Validación!AA:AB,2,0)</f>
        <v>4</v>
      </c>
      <c r="F829" s="76" t="s">
        <v>186</v>
      </c>
      <c r="G829" s="76">
        <f>VLOOKUP(H829,Validación!W:Y,3,0)</f>
        <v>7</v>
      </c>
      <c r="H829" s="76" t="s">
        <v>341</v>
      </c>
      <c r="I829" s="76">
        <f>VLOOKUP(J829,Validación!K:N,4,0)</f>
        <v>15</v>
      </c>
      <c r="J829" s="76" t="s">
        <v>342</v>
      </c>
      <c r="K829" s="76" t="s">
        <v>68</v>
      </c>
      <c r="L829" s="76" t="str">
        <f t="shared" si="25"/>
        <v>N</v>
      </c>
    </row>
    <row r="830" spans="1:12" x14ac:dyDescent="0.25">
      <c r="A830" s="76" t="str">
        <f t="shared" si="24"/>
        <v>B4715N</v>
      </c>
      <c r="B830" s="76" t="s">
        <v>43</v>
      </c>
      <c r="C830" s="76" t="str">
        <f>VLOOKUP(B830,Validación!G:I,3,0)</f>
        <v>B</v>
      </c>
      <c r="D830" s="122" t="s">
        <v>462</v>
      </c>
      <c r="E830" s="76">
        <f>VLOOKUP(Tabla3[[#This Row],[Actividad]],Validación!AA:AB,2,0)</f>
        <v>4</v>
      </c>
      <c r="F830" s="76" t="s">
        <v>186</v>
      </c>
      <c r="G830" s="76">
        <f>VLOOKUP(H830,Validación!W:Y,3,0)</f>
        <v>7</v>
      </c>
      <c r="H830" s="76" t="s">
        <v>341</v>
      </c>
      <c r="I830" s="76">
        <f>VLOOKUP(J830,Validación!K:N,4,0)</f>
        <v>15</v>
      </c>
      <c r="J830" s="76" t="s">
        <v>342</v>
      </c>
      <c r="K830" s="76" t="s">
        <v>68</v>
      </c>
      <c r="L830" s="76" t="str">
        <f t="shared" si="25"/>
        <v>N</v>
      </c>
    </row>
    <row r="831" spans="1:12" x14ac:dyDescent="0.25">
      <c r="A831" s="76" t="str">
        <f t="shared" si="24"/>
        <v>A4715N</v>
      </c>
      <c r="B831" s="76" t="s">
        <v>42</v>
      </c>
      <c r="C831" s="76" t="str">
        <f>VLOOKUP(B831,Validación!G:I,3,0)</f>
        <v>A</v>
      </c>
      <c r="D831" s="122" t="s">
        <v>463</v>
      </c>
      <c r="E831" s="76">
        <f>VLOOKUP(Tabla3[[#This Row],[Actividad]],Validación!AA:AB,2,0)</f>
        <v>4</v>
      </c>
      <c r="F831" s="76" t="s">
        <v>186</v>
      </c>
      <c r="G831" s="76">
        <f>VLOOKUP(H831,Validación!W:Y,3,0)</f>
        <v>7</v>
      </c>
      <c r="H831" s="76" t="s">
        <v>341</v>
      </c>
      <c r="I831" s="76">
        <f>VLOOKUP(J831,Validación!K:N,4,0)</f>
        <v>15</v>
      </c>
      <c r="J831" s="76" t="s">
        <v>342</v>
      </c>
      <c r="K831" s="76" t="s">
        <v>68</v>
      </c>
      <c r="L831" s="76" t="str">
        <f t="shared" si="25"/>
        <v>N</v>
      </c>
    </row>
    <row r="832" spans="1:12" x14ac:dyDescent="0.25">
      <c r="A832" s="76" t="str">
        <f t="shared" si="24"/>
        <v>X776P</v>
      </c>
      <c r="B832" s="76" t="s">
        <v>133</v>
      </c>
      <c r="C832" s="76" t="str">
        <f>VLOOKUP(B832,Validación!G:I,3,0)</f>
        <v>X</v>
      </c>
      <c r="D832" s="122">
        <v>122201</v>
      </c>
      <c r="E832" s="76">
        <f>VLOOKUP(Tabla3[[#This Row],[Actividad]],Validación!AA:AB,2,0)</f>
        <v>7</v>
      </c>
      <c r="F832" s="76" t="s">
        <v>189</v>
      </c>
      <c r="G832" s="76">
        <f>VLOOKUP(H832,Validación!W:Y,3,0)</f>
        <v>7</v>
      </c>
      <c r="H832" s="76" t="s">
        <v>341</v>
      </c>
      <c r="I832" s="76">
        <f>VLOOKUP(J832,Validación!K:N,4,0)</f>
        <v>6</v>
      </c>
      <c r="J832" s="76" t="s">
        <v>165</v>
      </c>
      <c r="K832" s="76" t="s">
        <v>67</v>
      </c>
      <c r="L832" s="76" t="str">
        <f t="shared" si="25"/>
        <v>P</v>
      </c>
    </row>
    <row r="833" spans="1:12" x14ac:dyDescent="0.25">
      <c r="A833" s="76" t="str">
        <f t="shared" si="24"/>
        <v>C776P</v>
      </c>
      <c r="B833" s="76" t="s">
        <v>44</v>
      </c>
      <c r="C833" s="76" t="str">
        <f>VLOOKUP(B833,Validación!G:I,3,0)</f>
        <v>C</v>
      </c>
      <c r="D833" s="122" t="s">
        <v>289</v>
      </c>
      <c r="E833" s="76">
        <f>VLOOKUP(Tabla3[[#This Row],[Actividad]],Validación!AA:AB,2,0)</f>
        <v>7</v>
      </c>
      <c r="F833" s="76" t="s">
        <v>189</v>
      </c>
      <c r="G833" s="76">
        <f>VLOOKUP(H833,Validación!W:Y,3,0)</f>
        <v>7</v>
      </c>
      <c r="H833" s="76" t="s">
        <v>341</v>
      </c>
      <c r="I833" s="76">
        <f>VLOOKUP(J833,Validación!K:N,4,0)</f>
        <v>6</v>
      </c>
      <c r="J833" s="76" t="s">
        <v>165</v>
      </c>
      <c r="K833" s="76" t="s">
        <v>67</v>
      </c>
      <c r="L833" s="76" t="str">
        <f t="shared" si="25"/>
        <v>P</v>
      </c>
    </row>
    <row r="834" spans="1:12" x14ac:dyDescent="0.25">
      <c r="A834" s="76" t="str">
        <f t="shared" ref="A834:A897" si="26">CONCATENATE(C834,E834,G834,I834,L834,)</f>
        <v>T776P</v>
      </c>
      <c r="B834" s="76" t="s">
        <v>52</v>
      </c>
      <c r="C834" s="76" t="str">
        <f>VLOOKUP(B834,Validación!G:I,3,0)</f>
        <v>T</v>
      </c>
      <c r="D834" s="122">
        <v>122202</v>
      </c>
      <c r="E834" s="76">
        <f>VLOOKUP(Tabla3[[#This Row],[Actividad]],Validación!AA:AB,2,0)</f>
        <v>7</v>
      </c>
      <c r="F834" s="76" t="s">
        <v>189</v>
      </c>
      <c r="G834" s="76">
        <f>VLOOKUP(H834,Validación!W:Y,3,0)</f>
        <v>7</v>
      </c>
      <c r="H834" s="76" t="s">
        <v>341</v>
      </c>
      <c r="I834" s="76">
        <f>VLOOKUP(J834,Validación!K:N,4,0)</f>
        <v>6</v>
      </c>
      <c r="J834" s="76" t="s">
        <v>165</v>
      </c>
      <c r="K834" s="76" t="s">
        <v>67</v>
      </c>
      <c r="L834" s="76" t="str">
        <f t="shared" ref="L834:L897" si="27">VLOOKUP(K834,O:P,2,0)</f>
        <v>P</v>
      </c>
    </row>
    <row r="835" spans="1:12" x14ac:dyDescent="0.25">
      <c r="A835" s="76" t="str">
        <f t="shared" si="26"/>
        <v>EE776P</v>
      </c>
      <c r="B835" s="76" t="s">
        <v>33</v>
      </c>
      <c r="C835" s="76" t="str">
        <f>VLOOKUP(B835,Validación!G:I,3,0)</f>
        <v>EE</v>
      </c>
      <c r="D835" s="122" t="s">
        <v>290</v>
      </c>
      <c r="E835" s="76">
        <f>VLOOKUP(Tabla3[[#This Row],[Actividad]],Validación!AA:AB,2,0)</f>
        <v>7</v>
      </c>
      <c r="F835" s="76" t="s">
        <v>189</v>
      </c>
      <c r="G835" s="76">
        <f>VLOOKUP(H835,Validación!W:Y,3,0)</f>
        <v>7</v>
      </c>
      <c r="H835" s="76" t="s">
        <v>341</v>
      </c>
      <c r="I835" s="76">
        <f>VLOOKUP(J835,Validación!K:N,4,0)</f>
        <v>6</v>
      </c>
      <c r="J835" s="76" t="s">
        <v>165</v>
      </c>
      <c r="K835" s="76" t="s">
        <v>67</v>
      </c>
      <c r="L835" s="76" t="str">
        <f t="shared" si="27"/>
        <v>P</v>
      </c>
    </row>
    <row r="836" spans="1:12" x14ac:dyDescent="0.25">
      <c r="A836" s="76" t="str">
        <f t="shared" si="26"/>
        <v>E776P</v>
      </c>
      <c r="B836" s="76" t="s">
        <v>45</v>
      </c>
      <c r="C836" s="76" t="str">
        <f>VLOOKUP(B836,Validación!G:I,3,0)</f>
        <v>E</v>
      </c>
      <c r="D836" s="122" t="s">
        <v>180</v>
      </c>
      <c r="E836" s="76">
        <f>VLOOKUP(Tabla3[[#This Row],[Actividad]],Validación!AA:AB,2,0)</f>
        <v>7</v>
      </c>
      <c r="F836" s="76" t="s">
        <v>189</v>
      </c>
      <c r="G836" s="76">
        <f>VLOOKUP(H836,Validación!W:Y,3,0)</f>
        <v>7</v>
      </c>
      <c r="H836" s="76" t="s">
        <v>341</v>
      </c>
      <c r="I836" s="76">
        <f>VLOOKUP(J836,Validación!K:N,4,0)</f>
        <v>6</v>
      </c>
      <c r="J836" s="76" t="s">
        <v>165</v>
      </c>
      <c r="K836" s="76" t="s">
        <v>67</v>
      </c>
      <c r="L836" s="76" t="str">
        <f t="shared" si="27"/>
        <v>P</v>
      </c>
    </row>
    <row r="837" spans="1:12" x14ac:dyDescent="0.25">
      <c r="A837" s="76" t="str">
        <f t="shared" si="26"/>
        <v>J776P</v>
      </c>
      <c r="B837" s="76" t="s">
        <v>30</v>
      </c>
      <c r="C837" s="76" t="str">
        <f>VLOOKUP(B837,Validación!G:I,3,0)</f>
        <v>J</v>
      </c>
      <c r="D837" s="122" t="s">
        <v>292</v>
      </c>
      <c r="E837" s="76">
        <f>VLOOKUP(Tabla3[[#This Row],[Actividad]],Validación!AA:AB,2,0)</f>
        <v>7</v>
      </c>
      <c r="F837" s="76" t="s">
        <v>189</v>
      </c>
      <c r="G837" s="76">
        <f>VLOOKUP(H837,Validación!W:Y,3,0)</f>
        <v>7</v>
      </c>
      <c r="H837" s="76" t="s">
        <v>341</v>
      </c>
      <c r="I837" s="76">
        <f>VLOOKUP(J837,Validación!K:N,4,0)</f>
        <v>6</v>
      </c>
      <c r="J837" s="76" t="s">
        <v>165</v>
      </c>
      <c r="K837" s="76" t="s">
        <v>67</v>
      </c>
      <c r="L837" s="76" t="str">
        <f t="shared" si="27"/>
        <v>P</v>
      </c>
    </row>
    <row r="838" spans="1:12" x14ac:dyDescent="0.25">
      <c r="A838" s="76" t="str">
        <f t="shared" si="26"/>
        <v>H776P</v>
      </c>
      <c r="B838" s="76" t="s">
        <v>46</v>
      </c>
      <c r="C838" s="76" t="str">
        <f>VLOOKUP(B838,Validación!G:I,3,0)</f>
        <v>H</v>
      </c>
      <c r="D838" s="122" t="s">
        <v>115</v>
      </c>
      <c r="E838" s="76">
        <f>VLOOKUP(Tabla3[[#This Row],[Actividad]],Validación!AA:AB,2,0)</f>
        <v>7</v>
      </c>
      <c r="F838" s="76" t="s">
        <v>189</v>
      </c>
      <c r="G838" s="76">
        <f>VLOOKUP(H838,Validación!W:Y,3,0)</f>
        <v>7</v>
      </c>
      <c r="H838" s="76" t="s">
        <v>341</v>
      </c>
      <c r="I838" s="76">
        <f>VLOOKUP(J838,Validación!K:N,4,0)</f>
        <v>6</v>
      </c>
      <c r="J838" s="76" t="s">
        <v>165</v>
      </c>
      <c r="K838" s="76" t="s">
        <v>67</v>
      </c>
      <c r="L838" s="76" t="str">
        <f t="shared" si="27"/>
        <v>P</v>
      </c>
    </row>
    <row r="839" spans="1:12" x14ac:dyDescent="0.25">
      <c r="A839" s="76" t="str">
        <f t="shared" si="26"/>
        <v>Q776P</v>
      </c>
      <c r="B839" s="76" t="s">
        <v>130</v>
      </c>
      <c r="C839" s="76" t="str">
        <f>VLOOKUP(B839,Validación!G:I,3,0)</f>
        <v>Q</v>
      </c>
      <c r="D839" s="122" t="s">
        <v>293</v>
      </c>
      <c r="E839" s="76">
        <f>VLOOKUP(Tabla3[[#This Row],[Actividad]],Validación!AA:AB,2,0)</f>
        <v>7</v>
      </c>
      <c r="F839" s="76" t="s">
        <v>189</v>
      </c>
      <c r="G839" s="76">
        <f>VLOOKUP(H839,Validación!W:Y,3,0)</f>
        <v>7</v>
      </c>
      <c r="H839" s="76" t="s">
        <v>341</v>
      </c>
      <c r="I839" s="76">
        <f>VLOOKUP(J839,Validación!K:N,4,0)</f>
        <v>6</v>
      </c>
      <c r="J839" s="76" t="s">
        <v>165</v>
      </c>
      <c r="K839" s="76" t="s">
        <v>67</v>
      </c>
      <c r="L839" s="76" t="str">
        <f t="shared" si="27"/>
        <v>P</v>
      </c>
    </row>
    <row r="840" spans="1:12" x14ac:dyDescent="0.25">
      <c r="A840" s="76" t="str">
        <f t="shared" si="26"/>
        <v>P776P</v>
      </c>
      <c r="B840" s="76" t="s">
        <v>50</v>
      </c>
      <c r="C840" s="76" t="str">
        <f>VLOOKUP(B840,Validación!G:I,3,0)</f>
        <v>P</v>
      </c>
      <c r="D840" s="122" t="s">
        <v>295</v>
      </c>
      <c r="E840" s="76">
        <f>VLOOKUP(Tabla3[[#This Row],[Actividad]],Validación!AA:AB,2,0)</f>
        <v>7</v>
      </c>
      <c r="F840" s="76" t="s">
        <v>189</v>
      </c>
      <c r="G840" s="76">
        <f>VLOOKUP(H840,Validación!W:Y,3,0)</f>
        <v>7</v>
      </c>
      <c r="H840" s="76" t="s">
        <v>341</v>
      </c>
      <c r="I840" s="76">
        <f>VLOOKUP(J840,Validación!K:N,4,0)</f>
        <v>6</v>
      </c>
      <c r="J840" s="76" t="s">
        <v>165</v>
      </c>
      <c r="K840" s="76" t="s">
        <v>67</v>
      </c>
      <c r="L840" s="76" t="str">
        <f t="shared" si="27"/>
        <v>P</v>
      </c>
    </row>
    <row r="841" spans="1:12" x14ac:dyDescent="0.25">
      <c r="A841" s="76" t="str">
        <f t="shared" si="26"/>
        <v>K776P</v>
      </c>
      <c r="B841" s="76" t="s">
        <v>31</v>
      </c>
      <c r="C841" s="76" t="str">
        <f>VLOOKUP(B841,Validación!G:I,3,0)</f>
        <v>K</v>
      </c>
      <c r="D841" s="122" t="s">
        <v>297</v>
      </c>
      <c r="E841" s="76">
        <f>VLOOKUP(Tabla3[[#This Row],[Actividad]],Validación!AA:AB,2,0)</f>
        <v>7</v>
      </c>
      <c r="F841" s="76" t="s">
        <v>189</v>
      </c>
      <c r="G841" s="76">
        <f>VLOOKUP(H841,Validación!W:Y,3,0)</f>
        <v>7</v>
      </c>
      <c r="H841" s="76" t="s">
        <v>341</v>
      </c>
      <c r="I841" s="76">
        <f>VLOOKUP(J841,Validación!K:N,4,0)</f>
        <v>6</v>
      </c>
      <c r="J841" s="76" t="s">
        <v>165</v>
      </c>
      <c r="K841" s="76" t="s">
        <v>67</v>
      </c>
      <c r="L841" s="76" t="str">
        <f t="shared" si="27"/>
        <v>P</v>
      </c>
    </row>
    <row r="842" spans="1:12" x14ac:dyDescent="0.25">
      <c r="A842" s="76" t="str">
        <f t="shared" si="26"/>
        <v>N776P</v>
      </c>
      <c r="B842" s="76" t="s">
        <v>49</v>
      </c>
      <c r="C842" s="76" t="str">
        <f>VLOOKUP(B842,Validación!G:I,3,0)</f>
        <v>N</v>
      </c>
      <c r="D842" s="122" t="s">
        <v>298</v>
      </c>
      <c r="E842" s="76">
        <f>VLOOKUP(Tabla3[[#This Row],[Actividad]],Validación!AA:AB,2,0)</f>
        <v>7</v>
      </c>
      <c r="F842" s="76" t="s">
        <v>189</v>
      </c>
      <c r="G842" s="76">
        <f>VLOOKUP(H842,Validación!W:Y,3,0)</f>
        <v>7</v>
      </c>
      <c r="H842" s="76" t="s">
        <v>341</v>
      </c>
      <c r="I842" s="76">
        <f>VLOOKUP(J842,Validación!K:N,4,0)</f>
        <v>6</v>
      </c>
      <c r="J842" s="76" t="s">
        <v>165</v>
      </c>
      <c r="K842" s="76" t="s">
        <v>67</v>
      </c>
      <c r="L842" s="76" t="str">
        <f t="shared" si="27"/>
        <v>P</v>
      </c>
    </row>
    <row r="843" spans="1:12" x14ac:dyDescent="0.25">
      <c r="A843" s="76" t="str">
        <f t="shared" si="26"/>
        <v>AA776P</v>
      </c>
      <c r="B843" s="76" t="s">
        <v>54</v>
      </c>
      <c r="C843" s="76" t="str">
        <f>VLOOKUP(B843,Validación!G:I,3,0)</f>
        <v>AA</v>
      </c>
      <c r="D843" s="122" t="s">
        <v>118</v>
      </c>
      <c r="E843" s="76">
        <f>VLOOKUP(Tabla3[[#This Row],[Actividad]],Validación!AA:AB,2,0)</f>
        <v>7</v>
      </c>
      <c r="F843" s="76" t="s">
        <v>189</v>
      </c>
      <c r="G843" s="76">
        <f>VLOOKUP(H843,Validación!W:Y,3,0)</f>
        <v>7</v>
      </c>
      <c r="H843" s="76" t="s">
        <v>341</v>
      </c>
      <c r="I843" s="76">
        <f>VLOOKUP(J843,Validación!K:N,4,0)</f>
        <v>6</v>
      </c>
      <c r="J843" s="76" t="s">
        <v>165</v>
      </c>
      <c r="K843" s="76" t="s">
        <v>67</v>
      </c>
      <c r="L843" s="76" t="str">
        <f t="shared" si="27"/>
        <v>P</v>
      </c>
    </row>
    <row r="844" spans="1:12" x14ac:dyDescent="0.25">
      <c r="A844" s="76" t="str">
        <f t="shared" si="26"/>
        <v>G776P</v>
      </c>
      <c r="B844" s="76" t="s">
        <v>427</v>
      </c>
      <c r="C844" s="76" t="str">
        <f>VLOOKUP(B844,Validación!G:I,3,0)</f>
        <v>G</v>
      </c>
      <c r="D844" s="122" t="s">
        <v>299</v>
      </c>
      <c r="E844" s="76">
        <f>VLOOKUP(Tabla3[[#This Row],[Actividad]],Validación!AA:AB,2,0)</f>
        <v>7</v>
      </c>
      <c r="F844" s="76" t="s">
        <v>189</v>
      </c>
      <c r="G844" s="76">
        <f>VLOOKUP(H844,Validación!W:Y,3,0)</f>
        <v>7</v>
      </c>
      <c r="H844" s="76" t="s">
        <v>341</v>
      </c>
      <c r="I844" s="76">
        <f>VLOOKUP(J844,Validación!K:N,4,0)</f>
        <v>6</v>
      </c>
      <c r="J844" s="76" t="s">
        <v>165</v>
      </c>
      <c r="K844" s="76" t="s">
        <v>67</v>
      </c>
      <c r="L844" s="76" t="str">
        <f t="shared" si="27"/>
        <v>P</v>
      </c>
    </row>
    <row r="845" spans="1:12" x14ac:dyDescent="0.25">
      <c r="A845" s="76" t="str">
        <f t="shared" si="26"/>
        <v>D776P</v>
      </c>
      <c r="B845" s="76" t="s">
        <v>203</v>
      </c>
      <c r="C845" s="76" t="str">
        <f>VLOOKUP(B845,Validación!G:I,3,0)</f>
        <v>D</v>
      </c>
      <c r="D845" s="122">
        <v>122327</v>
      </c>
      <c r="E845" s="76">
        <f>VLOOKUP(Tabla3[[#This Row],[Actividad]],Validación!AA:AB,2,0)</f>
        <v>7</v>
      </c>
      <c r="F845" s="76" t="s">
        <v>189</v>
      </c>
      <c r="G845" s="76">
        <f>VLOOKUP(H845,Validación!W:Y,3,0)</f>
        <v>7</v>
      </c>
      <c r="H845" s="76" t="s">
        <v>341</v>
      </c>
      <c r="I845" s="76">
        <f>VLOOKUP(J845,Validación!K:N,4,0)</f>
        <v>6</v>
      </c>
      <c r="J845" s="76" t="s">
        <v>165</v>
      </c>
      <c r="K845" s="76" t="s">
        <v>67</v>
      </c>
      <c r="L845" s="76" t="str">
        <f t="shared" si="27"/>
        <v>P</v>
      </c>
    </row>
    <row r="846" spans="1:12" x14ac:dyDescent="0.25">
      <c r="A846" s="76" t="str">
        <f t="shared" si="26"/>
        <v>F776P</v>
      </c>
      <c r="B846" s="76" t="s">
        <v>426</v>
      </c>
      <c r="C846" s="76" t="str">
        <f>VLOOKUP(B846,Validación!G:I,3,0)</f>
        <v>F</v>
      </c>
      <c r="D846" s="122" t="s">
        <v>456</v>
      </c>
      <c r="E846" s="76">
        <f>VLOOKUP(Tabla3[[#This Row],[Actividad]],Validación!AA:AB,2,0)</f>
        <v>7</v>
      </c>
      <c r="F846" s="76" t="s">
        <v>189</v>
      </c>
      <c r="G846" s="76">
        <f>VLOOKUP(H846,Validación!W:Y,3,0)</f>
        <v>7</v>
      </c>
      <c r="H846" s="76" t="s">
        <v>341</v>
      </c>
      <c r="I846" s="76">
        <f>VLOOKUP(J846,Validación!K:N,4,0)</f>
        <v>6</v>
      </c>
      <c r="J846" s="76" t="s">
        <v>165</v>
      </c>
      <c r="K846" s="76" t="s">
        <v>67</v>
      </c>
      <c r="L846" s="76" t="str">
        <f t="shared" si="27"/>
        <v>P</v>
      </c>
    </row>
    <row r="847" spans="1:12" x14ac:dyDescent="0.25">
      <c r="A847" s="76" t="str">
        <f t="shared" si="26"/>
        <v>FF776P</v>
      </c>
      <c r="B847" s="76" t="s">
        <v>41</v>
      </c>
      <c r="C847" s="76" t="str">
        <f>VLOOKUP(B847,Validación!G:I,3,0)</f>
        <v>FF</v>
      </c>
      <c r="D847" s="122" t="s">
        <v>301</v>
      </c>
      <c r="E847" s="76">
        <f>VLOOKUP(Tabla3[[#This Row],[Actividad]],Validación!AA:AB,2,0)</f>
        <v>7</v>
      </c>
      <c r="F847" s="76" t="s">
        <v>189</v>
      </c>
      <c r="G847" s="76">
        <f>VLOOKUP(H847,Validación!W:Y,3,0)</f>
        <v>7</v>
      </c>
      <c r="H847" s="76" t="s">
        <v>341</v>
      </c>
      <c r="I847" s="76">
        <f>VLOOKUP(J847,Validación!K:N,4,0)</f>
        <v>6</v>
      </c>
      <c r="J847" s="76" t="s">
        <v>165</v>
      </c>
      <c r="K847" s="76" t="s">
        <v>67</v>
      </c>
      <c r="L847" s="76" t="str">
        <f t="shared" si="27"/>
        <v>P</v>
      </c>
    </row>
    <row r="848" spans="1:12" x14ac:dyDescent="0.25">
      <c r="A848" s="76" t="str">
        <f t="shared" si="26"/>
        <v>BB776P</v>
      </c>
      <c r="B848" s="76" t="s">
        <v>32</v>
      </c>
      <c r="C848" s="76" t="str">
        <f>VLOOKUP(B848,Validación!G:I,3,0)</f>
        <v>BB</v>
      </c>
      <c r="D848" s="122" t="s">
        <v>457</v>
      </c>
      <c r="E848" s="76">
        <f>VLOOKUP(Tabla3[[#This Row],[Actividad]],Validación!AA:AB,2,0)</f>
        <v>7</v>
      </c>
      <c r="F848" s="76" t="s">
        <v>189</v>
      </c>
      <c r="G848" s="76">
        <f>VLOOKUP(H848,Validación!W:Y,3,0)</f>
        <v>7</v>
      </c>
      <c r="H848" s="76" t="s">
        <v>341</v>
      </c>
      <c r="I848" s="76">
        <f>VLOOKUP(J848,Validación!K:N,4,0)</f>
        <v>6</v>
      </c>
      <c r="J848" s="76" t="s">
        <v>165</v>
      </c>
      <c r="K848" s="76" t="s">
        <v>67</v>
      </c>
      <c r="L848" s="76" t="str">
        <f t="shared" si="27"/>
        <v>P</v>
      </c>
    </row>
    <row r="849" spans="1:12" x14ac:dyDescent="0.25">
      <c r="A849" s="76" t="str">
        <f t="shared" si="26"/>
        <v>W776P</v>
      </c>
      <c r="B849" s="76" t="s">
        <v>132</v>
      </c>
      <c r="C849" s="76" t="str">
        <f>VLOOKUP(B849,Validación!G:I,3,0)</f>
        <v>W</v>
      </c>
      <c r="D849" s="122" t="s">
        <v>302</v>
      </c>
      <c r="E849" s="76">
        <f>VLOOKUP(Tabla3[[#This Row],[Actividad]],Validación!AA:AB,2,0)</f>
        <v>7</v>
      </c>
      <c r="F849" s="76" t="s">
        <v>189</v>
      </c>
      <c r="G849" s="76">
        <f>VLOOKUP(H849,Validación!W:Y,3,0)</f>
        <v>7</v>
      </c>
      <c r="H849" s="76" t="s">
        <v>341</v>
      </c>
      <c r="I849" s="76">
        <f>VLOOKUP(J849,Validación!K:N,4,0)</f>
        <v>6</v>
      </c>
      <c r="J849" s="76" t="s">
        <v>165</v>
      </c>
      <c r="K849" s="76" t="s">
        <v>67</v>
      </c>
      <c r="L849" s="76" t="str">
        <f t="shared" si="27"/>
        <v>P</v>
      </c>
    </row>
    <row r="850" spans="1:12" x14ac:dyDescent="0.25">
      <c r="A850" s="76" t="str">
        <f t="shared" si="26"/>
        <v>CC776P</v>
      </c>
      <c r="B850" s="76" t="s">
        <v>55</v>
      </c>
      <c r="C850" s="76" t="str">
        <f>VLOOKUP(B850,Validación!G:I,3,0)</f>
        <v>CC</v>
      </c>
      <c r="D850" s="122" t="s">
        <v>303</v>
      </c>
      <c r="E850" s="76">
        <f>VLOOKUP(Tabla3[[#This Row],[Actividad]],Validación!AA:AB,2,0)</f>
        <v>7</v>
      </c>
      <c r="F850" s="76" t="s">
        <v>189</v>
      </c>
      <c r="G850" s="76">
        <f>VLOOKUP(H850,Validación!W:Y,3,0)</f>
        <v>7</v>
      </c>
      <c r="H850" s="76" t="s">
        <v>341</v>
      </c>
      <c r="I850" s="76">
        <f>VLOOKUP(J850,Validación!K:N,4,0)</f>
        <v>6</v>
      </c>
      <c r="J850" s="76" t="s">
        <v>165</v>
      </c>
      <c r="K850" s="76" t="s">
        <v>67</v>
      </c>
      <c r="L850" s="76" t="str">
        <f t="shared" si="27"/>
        <v>P</v>
      </c>
    </row>
    <row r="851" spans="1:12" x14ac:dyDescent="0.25">
      <c r="A851" s="76" t="str">
        <f t="shared" si="26"/>
        <v>U776P</v>
      </c>
      <c r="B851" s="76" t="s">
        <v>425</v>
      </c>
      <c r="C851" s="76" t="str">
        <f>VLOOKUP(B851,Validación!G:I,3,0)</f>
        <v>U</v>
      </c>
      <c r="D851" s="122" t="s">
        <v>458</v>
      </c>
      <c r="E851" s="76">
        <f>VLOOKUP(Tabla3[[#This Row],[Actividad]],Validación!AA:AB,2,0)</f>
        <v>7</v>
      </c>
      <c r="F851" s="76" t="s">
        <v>189</v>
      </c>
      <c r="G851" s="76">
        <f>VLOOKUP(H851,Validación!W:Y,3,0)</f>
        <v>7</v>
      </c>
      <c r="H851" s="76" t="s">
        <v>341</v>
      </c>
      <c r="I851" s="76">
        <f>VLOOKUP(J851,Validación!K:N,4,0)</f>
        <v>6</v>
      </c>
      <c r="J851" s="76" t="s">
        <v>165</v>
      </c>
      <c r="K851" s="76" t="s">
        <v>67</v>
      </c>
      <c r="L851" s="76" t="str">
        <f t="shared" si="27"/>
        <v>P</v>
      </c>
    </row>
    <row r="852" spans="1:12" x14ac:dyDescent="0.25">
      <c r="A852" s="76" t="str">
        <f t="shared" si="26"/>
        <v>I776P</v>
      </c>
      <c r="B852" s="76" t="s">
        <v>47</v>
      </c>
      <c r="C852" s="76" t="str">
        <f>VLOOKUP(B852,Validación!G:I,3,0)</f>
        <v>I</v>
      </c>
      <c r="D852" s="122" t="s">
        <v>459</v>
      </c>
      <c r="E852" s="76">
        <f>VLOOKUP(Tabla3[[#This Row],[Actividad]],Validación!AA:AB,2,0)</f>
        <v>7</v>
      </c>
      <c r="F852" s="76" t="s">
        <v>189</v>
      </c>
      <c r="G852" s="76">
        <f>VLOOKUP(H852,Validación!W:Y,3,0)</f>
        <v>7</v>
      </c>
      <c r="H852" s="76" t="s">
        <v>341</v>
      </c>
      <c r="I852" s="76">
        <f>VLOOKUP(J852,Validación!K:N,4,0)</f>
        <v>6</v>
      </c>
      <c r="J852" s="76" t="s">
        <v>165</v>
      </c>
      <c r="K852" s="76" t="s">
        <v>67</v>
      </c>
      <c r="L852" s="76" t="str">
        <f t="shared" si="27"/>
        <v>P</v>
      </c>
    </row>
    <row r="853" spans="1:12" x14ac:dyDescent="0.25">
      <c r="A853" s="76" t="str">
        <f t="shared" si="26"/>
        <v>Y776P</v>
      </c>
      <c r="B853" s="76" t="s">
        <v>134</v>
      </c>
      <c r="C853" s="76" t="str">
        <f>VLOOKUP(B853,Validación!G:I,3,0)</f>
        <v>Y</v>
      </c>
      <c r="D853" s="122" t="s">
        <v>306</v>
      </c>
      <c r="E853" s="76">
        <f>VLOOKUP(Tabla3[[#This Row],[Actividad]],Validación!AA:AB,2,0)</f>
        <v>7</v>
      </c>
      <c r="F853" s="76" t="s">
        <v>189</v>
      </c>
      <c r="G853" s="76">
        <f>VLOOKUP(H853,Validación!W:Y,3,0)</f>
        <v>7</v>
      </c>
      <c r="H853" s="76" t="s">
        <v>341</v>
      </c>
      <c r="I853" s="76">
        <f>VLOOKUP(J853,Validación!K:N,4,0)</f>
        <v>6</v>
      </c>
      <c r="J853" s="76" t="s">
        <v>165</v>
      </c>
      <c r="K853" s="76" t="s">
        <v>67</v>
      </c>
      <c r="L853" s="76" t="str">
        <f t="shared" si="27"/>
        <v>P</v>
      </c>
    </row>
    <row r="854" spans="1:12" x14ac:dyDescent="0.25">
      <c r="A854" s="76" t="str">
        <f t="shared" si="26"/>
        <v>R776P</v>
      </c>
      <c r="B854" s="76" t="s">
        <v>51</v>
      </c>
      <c r="C854" s="76" t="str">
        <f>VLOOKUP(B854,Validación!G:I,3,0)</f>
        <v>R</v>
      </c>
      <c r="D854" s="122">
        <v>109</v>
      </c>
      <c r="E854" s="76">
        <f>VLOOKUP(Tabla3[[#This Row],[Actividad]],Validación!AA:AB,2,0)</f>
        <v>7</v>
      </c>
      <c r="F854" s="76" t="s">
        <v>189</v>
      </c>
      <c r="G854" s="76">
        <f>VLOOKUP(H854,Validación!W:Y,3,0)</f>
        <v>7</v>
      </c>
      <c r="H854" s="76" t="s">
        <v>341</v>
      </c>
      <c r="I854" s="76">
        <f>VLOOKUP(J854,Validación!K:N,4,0)</f>
        <v>6</v>
      </c>
      <c r="J854" s="76" t="s">
        <v>165</v>
      </c>
      <c r="K854" s="76" t="s">
        <v>67</v>
      </c>
      <c r="L854" s="76" t="str">
        <f t="shared" si="27"/>
        <v>P</v>
      </c>
    </row>
    <row r="855" spans="1:12" x14ac:dyDescent="0.25">
      <c r="A855" s="76" t="str">
        <f t="shared" si="26"/>
        <v>HH776P</v>
      </c>
      <c r="B855" s="76" t="s">
        <v>122</v>
      </c>
      <c r="C855" s="76" t="str">
        <f>VLOOKUP(B855,Validación!G:I,3,0)</f>
        <v>HH</v>
      </c>
      <c r="D855" s="122" t="s">
        <v>460</v>
      </c>
      <c r="E855" s="76">
        <f>VLOOKUP(Tabla3[[#This Row],[Actividad]],Validación!AA:AB,2,0)</f>
        <v>7</v>
      </c>
      <c r="F855" s="76" t="s">
        <v>189</v>
      </c>
      <c r="G855" s="76">
        <f>VLOOKUP(H855,Validación!W:Y,3,0)</f>
        <v>7</v>
      </c>
      <c r="H855" s="76" t="s">
        <v>341</v>
      </c>
      <c r="I855" s="76">
        <f>VLOOKUP(J855,Validación!K:N,4,0)</f>
        <v>6</v>
      </c>
      <c r="J855" s="76" t="s">
        <v>165</v>
      </c>
      <c r="K855" s="76" t="s">
        <v>67</v>
      </c>
      <c r="L855" s="76" t="str">
        <f t="shared" si="27"/>
        <v>P</v>
      </c>
    </row>
    <row r="856" spans="1:12" x14ac:dyDescent="0.25">
      <c r="A856" s="76" t="str">
        <f t="shared" si="26"/>
        <v>II776P</v>
      </c>
      <c r="B856" s="173" t="s">
        <v>423</v>
      </c>
      <c r="C856" s="76" t="str">
        <f>VLOOKUP(B856,Validación!G:I,3,0)</f>
        <v>II</v>
      </c>
      <c r="D856" s="122" t="s">
        <v>309</v>
      </c>
      <c r="E856" s="76">
        <f>VLOOKUP(Tabla3[[#This Row],[Actividad]],Validación!AA:AB,2,0)</f>
        <v>7</v>
      </c>
      <c r="F856" s="76" t="s">
        <v>189</v>
      </c>
      <c r="G856" s="76">
        <f>VLOOKUP(H856,Validación!W:Y,3,0)</f>
        <v>7</v>
      </c>
      <c r="H856" s="76" t="s">
        <v>341</v>
      </c>
      <c r="I856" s="76">
        <f>VLOOKUP(J856,Validación!K:N,4,0)</f>
        <v>6</v>
      </c>
      <c r="J856" s="76" t="s">
        <v>165</v>
      </c>
      <c r="K856" s="76" t="s">
        <v>67</v>
      </c>
      <c r="L856" s="76" t="str">
        <f t="shared" si="27"/>
        <v>P</v>
      </c>
    </row>
    <row r="857" spans="1:12" x14ac:dyDescent="0.25">
      <c r="A857" s="76" t="str">
        <f t="shared" si="26"/>
        <v>L776P</v>
      </c>
      <c r="B857" s="76" t="s">
        <v>48</v>
      </c>
      <c r="C857" s="76" t="str">
        <f>VLOOKUP(B857,Validación!G:I,3,0)</f>
        <v>L</v>
      </c>
      <c r="D857" s="122" t="s">
        <v>461</v>
      </c>
      <c r="E857" s="76">
        <f>VLOOKUP(Tabla3[[#This Row],[Actividad]],Validación!AA:AB,2,0)</f>
        <v>7</v>
      </c>
      <c r="F857" s="76" t="s">
        <v>189</v>
      </c>
      <c r="G857" s="76">
        <f>VLOOKUP(H857,Validación!W:Y,3,0)</f>
        <v>7</v>
      </c>
      <c r="H857" s="76" t="s">
        <v>341</v>
      </c>
      <c r="I857" s="76">
        <f>VLOOKUP(J857,Validación!K:N,4,0)</f>
        <v>6</v>
      </c>
      <c r="J857" s="76" t="s">
        <v>165</v>
      </c>
      <c r="K857" s="76" t="s">
        <v>67</v>
      </c>
      <c r="L857" s="76" t="str">
        <f t="shared" si="27"/>
        <v>P</v>
      </c>
    </row>
    <row r="858" spans="1:12" x14ac:dyDescent="0.25">
      <c r="A858" s="76" t="str">
        <f t="shared" si="26"/>
        <v>B776P</v>
      </c>
      <c r="B858" s="76" t="s">
        <v>43</v>
      </c>
      <c r="C858" s="76" t="str">
        <f>VLOOKUP(B858,Validación!G:I,3,0)</f>
        <v>B</v>
      </c>
      <c r="D858" s="122" t="s">
        <v>462</v>
      </c>
      <c r="E858" s="76">
        <f>VLOOKUP(Tabla3[[#This Row],[Actividad]],Validación!AA:AB,2,0)</f>
        <v>7</v>
      </c>
      <c r="F858" s="76" t="s">
        <v>189</v>
      </c>
      <c r="G858" s="76">
        <f>VLOOKUP(H858,Validación!W:Y,3,0)</f>
        <v>7</v>
      </c>
      <c r="H858" s="76" t="s">
        <v>341</v>
      </c>
      <c r="I858" s="76">
        <f>VLOOKUP(J858,Validación!K:N,4,0)</f>
        <v>6</v>
      </c>
      <c r="J858" s="76" t="s">
        <v>165</v>
      </c>
      <c r="K858" s="76" t="s">
        <v>67</v>
      </c>
      <c r="L858" s="76" t="str">
        <f t="shared" si="27"/>
        <v>P</v>
      </c>
    </row>
    <row r="859" spans="1:12" x14ac:dyDescent="0.25">
      <c r="A859" s="76" t="str">
        <f t="shared" si="26"/>
        <v>A776P</v>
      </c>
      <c r="B859" s="76" t="s">
        <v>42</v>
      </c>
      <c r="C859" s="76" t="str">
        <f>VLOOKUP(B859,Validación!G:I,3,0)</f>
        <v>A</v>
      </c>
      <c r="D859" s="122" t="s">
        <v>463</v>
      </c>
      <c r="E859" s="76">
        <f>VLOOKUP(Tabla3[[#This Row],[Actividad]],Validación!AA:AB,2,0)</f>
        <v>7</v>
      </c>
      <c r="F859" s="76" t="s">
        <v>189</v>
      </c>
      <c r="G859" s="76">
        <f>VLOOKUP(H859,Validación!W:Y,3,0)</f>
        <v>7</v>
      </c>
      <c r="H859" s="76" t="s">
        <v>341</v>
      </c>
      <c r="I859" s="76">
        <f>VLOOKUP(J859,Validación!K:N,4,0)</f>
        <v>6</v>
      </c>
      <c r="J859" s="76" t="s">
        <v>165</v>
      </c>
      <c r="K859" s="76" t="s">
        <v>67</v>
      </c>
      <c r="L859" s="76" t="str">
        <f t="shared" si="27"/>
        <v>P</v>
      </c>
    </row>
    <row r="860" spans="1:12" x14ac:dyDescent="0.25">
      <c r="A860" s="76" t="str">
        <f t="shared" si="26"/>
        <v>X7715N</v>
      </c>
      <c r="B860" s="76" t="s">
        <v>133</v>
      </c>
      <c r="C860" s="76" t="str">
        <f>VLOOKUP(B860,Validación!G:I,3,0)</f>
        <v>X</v>
      </c>
      <c r="D860" s="122">
        <v>122201</v>
      </c>
      <c r="E860" s="76">
        <f>VLOOKUP(Tabla3[[#This Row],[Actividad]],Validación!AA:AB,2,0)</f>
        <v>7</v>
      </c>
      <c r="F860" s="76" t="s">
        <v>189</v>
      </c>
      <c r="G860" s="76">
        <f>VLOOKUP(H860,Validación!W:Y,3,0)</f>
        <v>7</v>
      </c>
      <c r="H860" s="76" t="s">
        <v>341</v>
      </c>
      <c r="I860" s="76">
        <f>VLOOKUP(J860,Validación!K:N,4,0)</f>
        <v>15</v>
      </c>
      <c r="J860" s="76" t="s">
        <v>342</v>
      </c>
      <c r="K860" s="76" t="s">
        <v>68</v>
      </c>
      <c r="L860" s="76" t="str">
        <f t="shared" si="27"/>
        <v>N</v>
      </c>
    </row>
    <row r="861" spans="1:12" x14ac:dyDescent="0.25">
      <c r="A861" s="76" t="str">
        <f t="shared" si="26"/>
        <v>C7715N</v>
      </c>
      <c r="B861" s="76" t="s">
        <v>44</v>
      </c>
      <c r="C861" s="76" t="str">
        <f>VLOOKUP(B861,Validación!G:I,3,0)</f>
        <v>C</v>
      </c>
      <c r="D861" s="122" t="s">
        <v>289</v>
      </c>
      <c r="E861" s="76">
        <f>VLOOKUP(Tabla3[[#This Row],[Actividad]],Validación!AA:AB,2,0)</f>
        <v>7</v>
      </c>
      <c r="F861" s="76" t="s">
        <v>189</v>
      </c>
      <c r="G861" s="76">
        <f>VLOOKUP(H861,Validación!W:Y,3,0)</f>
        <v>7</v>
      </c>
      <c r="H861" s="76" t="s">
        <v>341</v>
      </c>
      <c r="I861" s="76">
        <f>VLOOKUP(J861,Validación!K:N,4,0)</f>
        <v>15</v>
      </c>
      <c r="J861" s="76" t="s">
        <v>342</v>
      </c>
      <c r="K861" s="76" t="s">
        <v>68</v>
      </c>
      <c r="L861" s="76" t="str">
        <f t="shared" si="27"/>
        <v>N</v>
      </c>
    </row>
    <row r="862" spans="1:12" x14ac:dyDescent="0.25">
      <c r="A862" s="76" t="str">
        <f t="shared" si="26"/>
        <v>T7715N</v>
      </c>
      <c r="B862" s="76" t="s">
        <v>52</v>
      </c>
      <c r="C862" s="76" t="str">
        <f>VLOOKUP(B862,Validación!G:I,3,0)</f>
        <v>T</v>
      </c>
      <c r="D862" s="122">
        <v>122202</v>
      </c>
      <c r="E862" s="76">
        <f>VLOOKUP(Tabla3[[#This Row],[Actividad]],Validación!AA:AB,2,0)</f>
        <v>7</v>
      </c>
      <c r="F862" s="76" t="s">
        <v>189</v>
      </c>
      <c r="G862" s="76">
        <f>VLOOKUP(H862,Validación!W:Y,3,0)</f>
        <v>7</v>
      </c>
      <c r="H862" s="76" t="s">
        <v>341</v>
      </c>
      <c r="I862" s="76">
        <f>VLOOKUP(J862,Validación!K:N,4,0)</f>
        <v>15</v>
      </c>
      <c r="J862" s="76" t="s">
        <v>342</v>
      </c>
      <c r="K862" s="76" t="s">
        <v>68</v>
      </c>
      <c r="L862" s="76" t="str">
        <f t="shared" si="27"/>
        <v>N</v>
      </c>
    </row>
    <row r="863" spans="1:12" x14ac:dyDescent="0.25">
      <c r="A863" s="76" t="str">
        <f t="shared" si="26"/>
        <v>EE7715N</v>
      </c>
      <c r="B863" s="76" t="s">
        <v>33</v>
      </c>
      <c r="C863" s="76" t="str">
        <f>VLOOKUP(B863,Validación!G:I,3,0)</f>
        <v>EE</v>
      </c>
      <c r="D863" s="122" t="s">
        <v>290</v>
      </c>
      <c r="E863" s="76">
        <f>VLOOKUP(Tabla3[[#This Row],[Actividad]],Validación!AA:AB,2,0)</f>
        <v>7</v>
      </c>
      <c r="F863" s="76" t="s">
        <v>189</v>
      </c>
      <c r="G863" s="76">
        <f>VLOOKUP(H863,Validación!W:Y,3,0)</f>
        <v>7</v>
      </c>
      <c r="H863" s="76" t="s">
        <v>341</v>
      </c>
      <c r="I863" s="76">
        <f>VLOOKUP(J863,Validación!K:N,4,0)</f>
        <v>15</v>
      </c>
      <c r="J863" s="76" t="s">
        <v>342</v>
      </c>
      <c r="K863" s="76" t="s">
        <v>68</v>
      </c>
      <c r="L863" s="76" t="str">
        <f t="shared" si="27"/>
        <v>N</v>
      </c>
    </row>
    <row r="864" spans="1:12" x14ac:dyDescent="0.25">
      <c r="A864" s="76" t="str">
        <f t="shared" si="26"/>
        <v>E7715N</v>
      </c>
      <c r="B864" s="76" t="s">
        <v>45</v>
      </c>
      <c r="C864" s="76" t="str">
        <f>VLOOKUP(B864,Validación!G:I,3,0)</f>
        <v>E</v>
      </c>
      <c r="D864" s="122" t="s">
        <v>180</v>
      </c>
      <c r="E864" s="76">
        <f>VLOOKUP(Tabla3[[#This Row],[Actividad]],Validación!AA:AB,2,0)</f>
        <v>7</v>
      </c>
      <c r="F864" s="76" t="s">
        <v>189</v>
      </c>
      <c r="G864" s="76">
        <f>VLOOKUP(H864,Validación!W:Y,3,0)</f>
        <v>7</v>
      </c>
      <c r="H864" s="76" t="s">
        <v>341</v>
      </c>
      <c r="I864" s="76">
        <f>VLOOKUP(J864,Validación!K:N,4,0)</f>
        <v>15</v>
      </c>
      <c r="J864" s="76" t="s">
        <v>342</v>
      </c>
      <c r="K864" s="76" t="s">
        <v>68</v>
      </c>
      <c r="L864" s="76" t="str">
        <f t="shared" si="27"/>
        <v>N</v>
      </c>
    </row>
    <row r="865" spans="1:12" x14ac:dyDescent="0.25">
      <c r="A865" s="76" t="str">
        <f t="shared" si="26"/>
        <v>J7715N</v>
      </c>
      <c r="B865" s="76" t="s">
        <v>30</v>
      </c>
      <c r="C865" s="76" t="str">
        <f>VLOOKUP(B865,Validación!G:I,3,0)</f>
        <v>J</v>
      </c>
      <c r="D865" s="122" t="s">
        <v>292</v>
      </c>
      <c r="E865" s="76">
        <f>VLOOKUP(Tabla3[[#This Row],[Actividad]],Validación!AA:AB,2,0)</f>
        <v>7</v>
      </c>
      <c r="F865" s="76" t="s">
        <v>189</v>
      </c>
      <c r="G865" s="76">
        <f>VLOOKUP(H865,Validación!W:Y,3,0)</f>
        <v>7</v>
      </c>
      <c r="H865" s="76" t="s">
        <v>341</v>
      </c>
      <c r="I865" s="76">
        <f>VLOOKUP(J865,Validación!K:N,4,0)</f>
        <v>15</v>
      </c>
      <c r="J865" s="76" t="s">
        <v>342</v>
      </c>
      <c r="K865" s="76" t="s">
        <v>68</v>
      </c>
      <c r="L865" s="76" t="str">
        <f t="shared" si="27"/>
        <v>N</v>
      </c>
    </row>
    <row r="866" spans="1:12" x14ac:dyDescent="0.25">
      <c r="A866" s="76" t="str">
        <f t="shared" si="26"/>
        <v>H7715N</v>
      </c>
      <c r="B866" s="76" t="s">
        <v>46</v>
      </c>
      <c r="C866" s="76" t="str">
        <f>VLOOKUP(B866,Validación!G:I,3,0)</f>
        <v>H</v>
      </c>
      <c r="D866" s="122" t="s">
        <v>115</v>
      </c>
      <c r="E866" s="76">
        <f>VLOOKUP(Tabla3[[#This Row],[Actividad]],Validación!AA:AB,2,0)</f>
        <v>7</v>
      </c>
      <c r="F866" s="76" t="s">
        <v>189</v>
      </c>
      <c r="G866" s="76">
        <f>VLOOKUP(H866,Validación!W:Y,3,0)</f>
        <v>7</v>
      </c>
      <c r="H866" s="76" t="s">
        <v>341</v>
      </c>
      <c r="I866" s="76">
        <f>VLOOKUP(J866,Validación!K:N,4,0)</f>
        <v>15</v>
      </c>
      <c r="J866" s="76" t="s">
        <v>342</v>
      </c>
      <c r="K866" s="76" t="s">
        <v>68</v>
      </c>
      <c r="L866" s="76" t="str">
        <f t="shared" si="27"/>
        <v>N</v>
      </c>
    </row>
    <row r="867" spans="1:12" x14ac:dyDescent="0.25">
      <c r="A867" s="76" t="str">
        <f t="shared" si="26"/>
        <v>Q7715N</v>
      </c>
      <c r="B867" s="76" t="s">
        <v>130</v>
      </c>
      <c r="C867" s="76" t="str">
        <f>VLOOKUP(B867,Validación!G:I,3,0)</f>
        <v>Q</v>
      </c>
      <c r="D867" s="122" t="s">
        <v>293</v>
      </c>
      <c r="E867" s="76">
        <f>VLOOKUP(Tabla3[[#This Row],[Actividad]],Validación!AA:AB,2,0)</f>
        <v>7</v>
      </c>
      <c r="F867" s="76" t="s">
        <v>189</v>
      </c>
      <c r="G867" s="76">
        <f>VLOOKUP(H867,Validación!W:Y,3,0)</f>
        <v>7</v>
      </c>
      <c r="H867" s="76" t="s">
        <v>341</v>
      </c>
      <c r="I867" s="76">
        <f>VLOOKUP(J867,Validación!K:N,4,0)</f>
        <v>15</v>
      </c>
      <c r="J867" s="76" t="s">
        <v>342</v>
      </c>
      <c r="K867" s="76" t="s">
        <v>68</v>
      </c>
      <c r="L867" s="76" t="str">
        <f t="shared" si="27"/>
        <v>N</v>
      </c>
    </row>
    <row r="868" spans="1:12" x14ac:dyDescent="0.25">
      <c r="A868" s="76" t="str">
        <f t="shared" si="26"/>
        <v>P7715N</v>
      </c>
      <c r="B868" s="76" t="s">
        <v>50</v>
      </c>
      <c r="C868" s="76" t="str">
        <f>VLOOKUP(B868,Validación!G:I,3,0)</f>
        <v>P</v>
      </c>
      <c r="D868" s="122" t="s">
        <v>295</v>
      </c>
      <c r="E868" s="76">
        <f>VLOOKUP(Tabla3[[#This Row],[Actividad]],Validación!AA:AB,2,0)</f>
        <v>7</v>
      </c>
      <c r="F868" s="76" t="s">
        <v>189</v>
      </c>
      <c r="G868" s="76">
        <f>VLOOKUP(H868,Validación!W:Y,3,0)</f>
        <v>7</v>
      </c>
      <c r="H868" s="76" t="s">
        <v>341</v>
      </c>
      <c r="I868" s="76">
        <f>VLOOKUP(J868,Validación!K:N,4,0)</f>
        <v>15</v>
      </c>
      <c r="J868" s="76" t="s">
        <v>342</v>
      </c>
      <c r="K868" s="76" t="s">
        <v>68</v>
      </c>
      <c r="L868" s="76" t="str">
        <f t="shared" si="27"/>
        <v>N</v>
      </c>
    </row>
    <row r="869" spans="1:12" x14ac:dyDescent="0.25">
      <c r="A869" s="76" t="str">
        <f t="shared" si="26"/>
        <v>K7715N</v>
      </c>
      <c r="B869" s="76" t="s">
        <v>31</v>
      </c>
      <c r="C869" s="76" t="str">
        <f>VLOOKUP(B869,Validación!G:I,3,0)</f>
        <v>K</v>
      </c>
      <c r="D869" s="122" t="s">
        <v>297</v>
      </c>
      <c r="E869" s="76">
        <f>VLOOKUP(Tabla3[[#This Row],[Actividad]],Validación!AA:AB,2,0)</f>
        <v>7</v>
      </c>
      <c r="F869" s="76" t="s">
        <v>189</v>
      </c>
      <c r="G869" s="76">
        <f>VLOOKUP(H869,Validación!W:Y,3,0)</f>
        <v>7</v>
      </c>
      <c r="H869" s="76" t="s">
        <v>341</v>
      </c>
      <c r="I869" s="76">
        <f>VLOOKUP(J869,Validación!K:N,4,0)</f>
        <v>15</v>
      </c>
      <c r="J869" s="76" t="s">
        <v>342</v>
      </c>
      <c r="K869" s="76" t="s">
        <v>68</v>
      </c>
      <c r="L869" s="76" t="str">
        <f t="shared" si="27"/>
        <v>N</v>
      </c>
    </row>
    <row r="870" spans="1:12" x14ac:dyDescent="0.25">
      <c r="A870" s="76" t="str">
        <f t="shared" si="26"/>
        <v>N7715N</v>
      </c>
      <c r="B870" s="76" t="s">
        <v>49</v>
      </c>
      <c r="C870" s="76" t="str">
        <f>VLOOKUP(B870,Validación!G:I,3,0)</f>
        <v>N</v>
      </c>
      <c r="D870" s="122" t="s">
        <v>298</v>
      </c>
      <c r="E870" s="76">
        <f>VLOOKUP(Tabla3[[#This Row],[Actividad]],Validación!AA:AB,2,0)</f>
        <v>7</v>
      </c>
      <c r="F870" s="76" t="s">
        <v>189</v>
      </c>
      <c r="G870" s="76">
        <f>VLOOKUP(H870,Validación!W:Y,3,0)</f>
        <v>7</v>
      </c>
      <c r="H870" s="76" t="s">
        <v>341</v>
      </c>
      <c r="I870" s="76">
        <f>VLOOKUP(J870,Validación!K:N,4,0)</f>
        <v>15</v>
      </c>
      <c r="J870" s="76" t="s">
        <v>342</v>
      </c>
      <c r="K870" s="76" t="s">
        <v>68</v>
      </c>
      <c r="L870" s="76" t="str">
        <f t="shared" si="27"/>
        <v>N</v>
      </c>
    </row>
    <row r="871" spans="1:12" x14ac:dyDescent="0.25">
      <c r="A871" s="76" t="str">
        <f t="shared" si="26"/>
        <v>AA7715N</v>
      </c>
      <c r="B871" s="76" t="s">
        <v>54</v>
      </c>
      <c r="C871" s="76" t="str">
        <f>VLOOKUP(B871,Validación!G:I,3,0)</f>
        <v>AA</v>
      </c>
      <c r="D871" s="122" t="s">
        <v>118</v>
      </c>
      <c r="E871" s="76">
        <f>VLOOKUP(Tabla3[[#This Row],[Actividad]],Validación!AA:AB,2,0)</f>
        <v>7</v>
      </c>
      <c r="F871" s="76" t="s">
        <v>189</v>
      </c>
      <c r="G871" s="76">
        <f>VLOOKUP(H871,Validación!W:Y,3,0)</f>
        <v>7</v>
      </c>
      <c r="H871" s="76" t="s">
        <v>341</v>
      </c>
      <c r="I871" s="76">
        <f>VLOOKUP(J871,Validación!K:N,4,0)</f>
        <v>15</v>
      </c>
      <c r="J871" s="76" t="s">
        <v>342</v>
      </c>
      <c r="K871" s="76" t="s">
        <v>68</v>
      </c>
      <c r="L871" s="76" t="str">
        <f t="shared" si="27"/>
        <v>N</v>
      </c>
    </row>
    <row r="872" spans="1:12" x14ac:dyDescent="0.25">
      <c r="A872" s="76" t="str">
        <f t="shared" si="26"/>
        <v>G7715N</v>
      </c>
      <c r="B872" s="76" t="s">
        <v>427</v>
      </c>
      <c r="C872" s="76" t="str">
        <f>VLOOKUP(B872,Validación!G:I,3,0)</f>
        <v>G</v>
      </c>
      <c r="D872" s="122" t="s">
        <v>299</v>
      </c>
      <c r="E872" s="76">
        <f>VLOOKUP(Tabla3[[#This Row],[Actividad]],Validación!AA:AB,2,0)</f>
        <v>7</v>
      </c>
      <c r="F872" s="76" t="s">
        <v>189</v>
      </c>
      <c r="G872" s="76">
        <f>VLOOKUP(H872,Validación!W:Y,3,0)</f>
        <v>7</v>
      </c>
      <c r="H872" s="76" t="s">
        <v>341</v>
      </c>
      <c r="I872" s="76">
        <f>VLOOKUP(J872,Validación!K:N,4,0)</f>
        <v>15</v>
      </c>
      <c r="J872" s="76" t="s">
        <v>342</v>
      </c>
      <c r="K872" s="76" t="s">
        <v>68</v>
      </c>
      <c r="L872" s="76" t="str">
        <f t="shared" si="27"/>
        <v>N</v>
      </c>
    </row>
    <row r="873" spans="1:12" x14ac:dyDescent="0.25">
      <c r="A873" s="76" t="str">
        <f t="shared" si="26"/>
        <v>D7715N</v>
      </c>
      <c r="B873" s="76" t="s">
        <v>203</v>
      </c>
      <c r="C873" s="76" t="str">
        <f>VLOOKUP(B873,Validación!G:I,3,0)</f>
        <v>D</v>
      </c>
      <c r="D873" s="122">
        <v>122327</v>
      </c>
      <c r="E873" s="76">
        <f>VLOOKUP(Tabla3[[#This Row],[Actividad]],Validación!AA:AB,2,0)</f>
        <v>7</v>
      </c>
      <c r="F873" s="76" t="s">
        <v>189</v>
      </c>
      <c r="G873" s="76">
        <f>VLOOKUP(H873,Validación!W:Y,3,0)</f>
        <v>7</v>
      </c>
      <c r="H873" s="76" t="s">
        <v>341</v>
      </c>
      <c r="I873" s="76">
        <f>VLOOKUP(J873,Validación!K:N,4,0)</f>
        <v>15</v>
      </c>
      <c r="J873" s="76" t="s">
        <v>342</v>
      </c>
      <c r="K873" s="76" t="s">
        <v>68</v>
      </c>
      <c r="L873" s="76" t="str">
        <f t="shared" si="27"/>
        <v>N</v>
      </c>
    </row>
    <row r="874" spans="1:12" x14ac:dyDescent="0.25">
      <c r="A874" s="76" t="str">
        <f t="shared" si="26"/>
        <v>F7715N</v>
      </c>
      <c r="B874" s="76" t="s">
        <v>426</v>
      </c>
      <c r="C874" s="76" t="str">
        <f>VLOOKUP(B874,Validación!G:I,3,0)</f>
        <v>F</v>
      </c>
      <c r="D874" s="122" t="s">
        <v>456</v>
      </c>
      <c r="E874" s="76">
        <f>VLOOKUP(Tabla3[[#This Row],[Actividad]],Validación!AA:AB,2,0)</f>
        <v>7</v>
      </c>
      <c r="F874" s="76" t="s">
        <v>189</v>
      </c>
      <c r="G874" s="76">
        <f>VLOOKUP(H874,Validación!W:Y,3,0)</f>
        <v>7</v>
      </c>
      <c r="H874" s="76" t="s">
        <v>341</v>
      </c>
      <c r="I874" s="76">
        <f>VLOOKUP(J874,Validación!K:N,4,0)</f>
        <v>15</v>
      </c>
      <c r="J874" s="76" t="s">
        <v>342</v>
      </c>
      <c r="K874" s="76" t="s">
        <v>68</v>
      </c>
      <c r="L874" s="76" t="str">
        <f t="shared" si="27"/>
        <v>N</v>
      </c>
    </row>
    <row r="875" spans="1:12" x14ac:dyDescent="0.25">
      <c r="A875" s="76" t="str">
        <f t="shared" si="26"/>
        <v>FF7715N</v>
      </c>
      <c r="B875" s="76" t="s">
        <v>41</v>
      </c>
      <c r="C875" s="76" t="str">
        <f>VLOOKUP(B875,Validación!G:I,3,0)</f>
        <v>FF</v>
      </c>
      <c r="D875" s="122" t="s">
        <v>301</v>
      </c>
      <c r="E875" s="76">
        <f>VLOOKUP(Tabla3[[#This Row],[Actividad]],Validación!AA:AB,2,0)</f>
        <v>7</v>
      </c>
      <c r="F875" s="76" t="s">
        <v>189</v>
      </c>
      <c r="G875" s="76">
        <f>VLOOKUP(H875,Validación!W:Y,3,0)</f>
        <v>7</v>
      </c>
      <c r="H875" s="76" t="s">
        <v>341</v>
      </c>
      <c r="I875" s="76">
        <f>VLOOKUP(J875,Validación!K:N,4,0)</f>
        <v>15</v>
      </c>
      <c r="J875" s="76" t="s">
        <v>342</v>
      </c>
      <c r="K875" s="76" t="s">
        <v>68</v>
      </c>
      <c r="L875" s="76" t="str">
        <f t="shared" si="27"/>
        <v>N</v>
      </c>
    </row>
    <row r="876" spans="1:12" x14ac:dyDescent="0.25">
      <c r="A876" s="76" t="str">
        <f t="shared" si="26"/>
        <v>BB7715N</v>
      </c>
      <c r="B876" s="76" t="s">
        <v>32</v>
      </c>
      <c r="C876" s="76" t="str">
        <f>VLOOKUP(B876,Validación!G:I,3,0)</f>
        <v>BB</v>
      </c>
      <c r="D876" s="122" t="s">
        <v>457</v>
      </c>
      <c r="E876" s="76">
        <f>VLOOKUP(Tabla3[[#This Row],[Actividad]],Validación!AA:AB,2,0)</f>
        <v>7</v>
      </c>
      <c r="F876" s="76" t="s">
        <v>189</v>
      </c>
      <c r="G876" s="76">
        <f>VLOOKUP(H876,Validación!W:Y,3,0)</f>
        <v>7</v>
      </c>
      <c r="H876" s="76" t="s">
        <v>341</v>
      </c>
      <c r="I876" s="76">
        <f>VLOOKUP(J876,Validación!K:N,4,0)</f>
        <v>15</v>
      </c>
      <c r="J876" s="76" t="s">
        <v>342</v>
      </c>
      <c r="K876" s="76" t="s">
        <v>68</v>
      </c>
      <c r="L876" s="76" t="str">
        <f t="shared" si="27"/>
        <v>N</v>
      </c>
    </row>
    <row r="877" spans="1:12" x14ac:dyDescent="0.25">
      <c r="A877" s="76" t="str">
        <f t="shared" si="26"/>
        <v>W7715N</v>
      </c>
      <c r="B877" s="76" t="s">
        <v>132</v>
      </c>
      <c r="C877" s="76" t="str">
        <f>VLOOKUP(B877,Validación!G:I,3,0)</f>
        <v>W</v>
      </c>
      <c r="D877" s="122" t="s">
        <v>302</v>
      </c>
      <c r="E877" s="76">
        <f>VLOOKUP(Tabla3[[#This Row],[Actividad]],Validación!AA:AB,2,0)</f>
        <v>7</v>
      </c>
      <c r="F877" s="76" t="s">
        <v>189</v>
      </c>
      <c r="G877" s="76">
        <f>VLOOKUP(H877,Validación!W:Y,3,0)</f>
        <v>7</v>
      </c>
      <c r="H877" s="76" t="s">
        <v>341</v>
      </c>
      <c r="I877" s="76">
        <f>VLOOKUP(J877,Validación!K:N,4,0)</f>
        <v>15</v>
      </c>
      <c r="J877" s="76" t="s">
        <v>342</v>
      </c>
      <c r="K877" s="76" t="s">
        <v>68</v>
      </c>
      <c r="L877" s="76" t="str">
        <f t="shared" si="27"/>
        <v>N</v>
      </c>
    </row>
    <row r="878" spans="1:12" x14ac:dyDescent="0.25">
      <c r="A878" s="76" t="str">
        <f t="shared" si="26"/>
        <v>CC7715N</v>
      </c>
      <c r="B878" s="76" t="s">
        <v>55</v>
      </c>
      <c r="C878" s="76" t="str">
        <f>VLOOKUP(B878,Validación!G:I,3,0)</f>
        <v>CC</v>
      </c>
      <c r="D878" s="122" t="s">
        <v>303</v>
      </c>
      <c r="E878" s="76">
        <f>VLOOKUP(Tabla3[[#This Row],[Actividad]],Validación!AA:AB,2,0)</f>
        <v>7</v>
      </c>
      <c r="F878" s="76" t="s">
        <v>189</v>
      </c>
      <c r="G878" s="76">
        <f>VLOOKUP(H878,Validación!W:Y,3,0)</f>
        <v>7</v>
      </c>
      <c r="H878" s="76" t="s">
        <v>341</v>
      </c>
      <c r="I878" s="76">
        <f>VLOOKUP(J878,Validación!K:N,4,0)</f>
        <v>15</v>
      </c>
      <c r="J878" s="76" t="s">
        <v>342</v>
      </c>
      <c r="K878" s="76" t="s">
        <v>68</v>
      </c>
      <c r="L878" s="76" t="str">
        <f t="shared" si="27"/>
        <v>N</v>
      </c>
    </row>
    <row r="879" spans="1:12" x14ac:dyDescent="0.25">
      <c r="A879" s="76" t="str">
        <f t="shared" si="26"/>
        <v>U7715N</v>
      </c>
      <c r="B879" s="76" t="s">
        <v>425</v>
      </c>
      <c r="C879" s="76" t="str">
        <f>VLOOKUP(B879,Validación!G:I,3,0)</f>
        <v>U</v>
      </c>
      <c r="D879" s="122" t="s">
        <v>458</v>
      </c>
      <c r="E879" s="76">
        <f>VLOOKUP(Tabla3[[#This Row],[Actividad]],Validación!AA:AB,2,0)</f>
        <v>7</v>
      </c>
      <c r="F879" s="76" t="s">
        <v>189</v>
      </c>
      <c r="G879" s="76">
        <f>VLOOKUP(H879,Validación!W:Y,3,0)</f>
        <v>7</v>
      </c>
      <c r="H879" s="76" t="s">
        <v>341</v>
      </c>
      <c r="I879" s="76">
        <f>VLOOKUP(J879,Validación!K:N,4,0)</f>
        <v>15</v>
      </c>
      <c r="J879" s="76" t="s">
        <v>342</v>
      </c>
      <c r="K879" s="76" t="s">
        <v>68</v>
      </c>
      <c r="L879" s="76" t="str">
        <f t="shared" si="27"/>
        <v>N</v>
      </c>
    </row>
    <row r="880" spans="1:12" x14ac:dyDescent="0.25">
      <c r="A880" s="76" t="str">
        <f t="shared" si="26"/>
        <v>I7715N</v>
      </c>
      <c r="B880" s="76" t="s">
        <v>47</v>
      </c>
      <c r="C880" s="76" t="str">
        <f>VLOOKUP(B880,Validación!G:I,3,0)</f>
        <v>I</v>
      </c>
      <c r="D880" s="122" t="s">
        <v>459</v>
      </c>
      <c r="E880" s="76">
        <f>VLOOKUP(Tabla3[[#This Row],[Actividad]],Validación!AA:AB,2,0)</f>
        <v>7</v>
      </c>
      <c r="F880" s="76" t="s">
        <v>189</v>
      </c>
      <c r="G880" s="76">
        <f>VLOOKUP(H880,Validación!W:Y,3,0)</f>
        <v>7</v>
      </c>
      <c r="H880" s="76" t="s">
        <v>341</v>
      </c>
      <c r="I880" s="76">
        <f>VLOOKUP(J880,Validación!K:N,4,0)</f>
        <v>15</v>
      </c>
      <c r="J880" s="76" t="s">
        <v>342</v>
      </c>
      <c r="K880" s="76" t="s">
        <v>68</v>
      </c>
      <c r="L880" s="76" t="str">
        <f t="shared" si="27"/>
        <v>N</v>
      </c>
    </row>
    <row r="881" spans="1:12" x14ac:dyDescent="0.25">
      <c r="A881" s="76" t="str">
        <f t="shared" si="26"/>
        <v>Y7715N</v>
      </c>
      <c r="B881" s="76" t="s">
        <v>134</v>
      </c>
      <c r="C881" s="76" t="str">
        <f>VLOOKUP(B881,Validación!G:I,3,0)</f>
        <v>Y</v>
      </c>
      <c r="D881" s="122" t="s">
        <v>306</v>
      </c>
      <c r="E881" s="76">
        <f>VLOOKUP(Tabla3[[#This Row],[Actividad]],Validación!AA:AB,2,0)</f>
        <v>7</v>
      </c>
      <c r="F881" s="76" t="s">
        <v>189</v>
      </c>
      <c r="G881" s="76">
        <f>VLOOKUP(H881,Validación!W:Y,3,0)</f>
        <v>7</v>
      </c>
      <c r="H881" s="76" t="s">
        <v>341</v>
      </c>
      <c r="I881" s="76">
        <f>VLOOKUP(J881,Validación!K:N,4,0)</f>
        <v>15</v>
      </c>
      <c r="J881" s="76" t="s">
        <v>342</v>
      </c>
      <c r="K881" s="76" t="s">
        <v>68</v>
      </c>
      <c r="L881" s="76" t="str">
        <f t="shared" si="27"/>
        <v>N</v>
      </c>
    </row>
    <row r="882" spans="1:12" x14ac:dyDescent="0.25">
      <c r="A882" s="76" t="str">
        <f t="shared" si="26"/>
        <v>R7715N</v>
      </c>
      <c r="B882" s="76" t="s">
        <v>51</v>
      </c>
      <c r="C882" s="76" t="str">
        <f>VLOOKUP(B882,Validación!G:I,3,0)</f>
        <v>R</v>
      </c>
      <c r="D882" s="122">
        <v>109</v>
      </c>
      <c r="E882" s="76">
        <f>VLOOKUP(Tabla3[[#This Row],[Actividad]],Validación!AA:AB,2,0)</f>
        <v>7</v>
      </c>
      <c r="F882" s="76" t="s">
        <v>189</v>
      </c>
      <c r="G882" s="76">
        <f>VLOOKUP(H882,Validación!W:Y,3,0)</f>
        <v>7</v>
      </c>
      <c r="H882" s="76" t="s">
        <v>341</v>
      </c>
      <c r="I882" s="76">
        <f>VLOOKUP(J882,Validación!K:N,4,0)</f>
        <v>15</v>
      </c>
      <c r="J882" s="76" t="s">
        <v>342</v>
      </c>
      <c r="K882" s="76" t="s">
        <v>68</v>
      </c>
      <c r="L882" s="76" t="str">
        <f t="shared" si="27"/>
        <v>N</v>
      </c>
    </row>
    <row r="883" spans="1:12" x14ac:dyDescent="0.25">
      <c r="A883" s="76" t="str">
        <f t="shared" si="26"/>
        <v>HH7715N</v>
      </c>
      <c r="B883" s="76" t="s">
        <v>122</v>
      </c>
      <c r="C883" s="76" t="str">
        <f>VLOOKUP(B883,Validación!G:I,3,0)</f>
        <v>HH</v>
      </c>
      <c r="D883" s="122" t="s">
        <v>460</v>
      </c>
      <c r="E883" s="76">
        <f>VLOOKUP(Tabla3[[#This Row],[Actividad]],Validación!AA:AB,2,0)</f>
        <v>7</v>
      </c>
      <c r="F883" s="76" t="s">
        <v>189</v>
      </c>
      <c r="G883" s="76">
        <f>VLOOKUP(H883,Validación!W:Y,3,0)</f>
        <v>7</v>
      </c>
      <c r="H883" s="76" t="s">
        <v>341</v>
      </c>
      <c r="I883" s="76">
        <f>VLOOKUP(J883,Validación!K:N,4,0)</f>
        <v>15</v>
      </c>
      <c r="J883" s="76" t="s">
        <v>342</v>
      </c>
      <c r="K883" s="76" t="s">
        <v>68</v>
      </c>
      <c r="L883" s="76" t="str">
        <f t="shared" si="27"/>
        <v>N</v>
      </c>
    </row>
    <row r="884" spans="1:12" x14ac:dyDescent="0.25">
      <c r="A884" s="76" t="str">
        <f t="shared" si="26"/>
        <v>II7715N</v>
      </c>
      <c r="B884" s="173" t="s">
        <v>423</v>
      </c>
      <c r="C884" s="76" t="str">
        <f>VLOOKUP(B884,Validación!G:I,3,0)</f>
        <v>II</v>
      </c>
      <c r="D884" s="122" t="s">
        <v>309</v>
      </c>
      <c r="E884" s="76">
        <f>VLOOKUP(Tabla3[[#This Row],[Actividad]],Validación!AA:AB,2,0)</f>
        <v>7</v>
      </c>
      <c r="F884" s="76" t="s">
        <v>189</v>
      </c>
      <c r="G884" s="76">
        <f>VLOOKUP(H884,Validación!W:Y,3,0)</f>
        <v>7</v>
      </c>
      <c r="H884" s="76" t="s">
        <v>341</v>
      </c>
      <c r="I884" s="76">
        <f>VLOOKUP(J884,Validación!K:N,4,0)</f>
        <v>15</v>
      </c>
      <c r="J884" s="76" t="s">
        <v>342</v>
      </c>
      <c r="K884" s="76" t="s">
        <v>68</v>
      </c>
      <c r="L884" s="76" t="str">
        <f t="shared" si="27"/>
        <v>N</v>
      </c>
    </row>
    <row r="885" spans="1:12" x14ac:dyDescent="0.25">
      <c r="A885" s="76" t="str">
        <f t="shared" si="26"/>
        <v>L7715N</v>
      </c>
      <c r="B885" s="76" t="s">
        <v>48</v>
      </c>
      <c r="C885" s="76" t="str">
        <f>VLOOKUP(B885,Validación!G:I,3,0)</f>
        <v>L</v>
      </c>
      <c r="D885" s="122" t="s">
        <v>461</v>
      </c>
      <c r="E885" s="76">
        <f>VLOOKUP(Tabla3[[#This Row],[Actividad]],Validación!AA:AB,2,0)</f>
        <v>7</v>
      </c>
      <c r="F885" s="76" t="s">
        <v>189</v>
      </c>
      <c r="G885" s="76">
        <f>VLOOKUP(H885,Validación!W:Y,3,0)</f>
        <v>7</v>
      </c>
      <c r="H885" s="76" t="s">
        <v>341</v>
      </c>
      <c r="I885" s="76">
        <f>VLOOKUP(J885,Validación!K:N,4,0)</f>
        <v>15</v>
      </c>
      <c r="J885" s="76" t="s">
        <v>342</v>
      </c>
      <c r="K885" s="76" t="s">
        <v>68</v>
      </c>
      <c r="L885" s="76" t="str">
        <f t="shared" si="27"/>
        <v>N</v>
      </c>
    </row>
    <row r="886" spans="1:12" x14ac:dyDescent="0.25">
      <c r="A886" s="76" t="str">
        <f t="shared" si="26"/>
        <v>B7715N</v>
      </c>
      <c r="B886" s="76" t="s">
        <v>43</v>
      </c>
      <c r="C886" s="76" t="str">
        <f>VLOOKUP(B886,Validación!G:I,3,0)</f>
        <v>B</v>
      </c>
      <c r="D886" s="122" t="s">
        <v>462</v>
      </c>
      <c r="E886" s="76">
        <f>VLOOKUP(Tabla3[[#This Row],[Actividad]],Validación!AA:AB,2,0)</f>
        <v>7</v>
      </c>
      <c r="F886" s="76" t="s">
        <v>189</v>
      </c>
      <c r="G886" s="76">
        <f>VLOOKUP(H886,Validación!W:Y,3,0)</f>
        <v>7</v>
      </c>
      <c r="H886" s="76" t="s">
        <v>341</v>
      </c>
      <c r="I886" s="76">
        <f>VLOOKUP(J886,Validación!K:N,4,0)</f>
        <v>15</v>
      </c>
      <c r="J886" s="76" t="s">
        <v>342</v>
      </c>
      <c r="K886" s="76" t="s">
        <v>68</v>
      </c>
      <c r="L886" s="76" t="str">
        <f t="shared" si="27"/>
        <v>N</v>
      </c>
    </row>
    <row r="887" spans="1:12" x14ac:dyDescent="0.25">
      <c r="A887" s="76" t="str">
        <f t="shared" si="26"/>
        <v>A7715N</v>
      </c>
      <c r="B887" s="76" t="s">
        <v>42</v>
      </c>
      <c r="C887" s="76" t="str">
        <f>VLOOKUP(B887,Validación!G:I,3,0)</f>
        <v>A</v>
      </c>
      <c r="D887" s="122" t="s">
        <v>463</v>
      </c>
      <c r="E887" s="76">
        <f>VLOOKUP(Tabla3[[#This Row],[Actividad]],Validación!AA:AB,2,0)</f>
        <v>7</v>
      </c>
      <c r="F887" s="76" t="s">
        <v>189</v>
      </c>
      <c r="G887" s="76">
        <f>VLOOKUP(H887,Validación!W:Y,3,0)</f>
        <v>7</v>
      </c>
      <c r="H887" s="76" t="s">
        <v>341</v>
      </c>
      <c r="I887" s="76">
        <f>VLOOKUP(J887,Validación!K:N,4,0)</f>
        <v>15</v>
      </c>
      <c r="J887" s="76" t="s">
        <v>342</v>
      </c>
      <c r="K887" s="76" t="s">
        <v>68</v>
      </c>
      <c r="L887" s="76" t="str">
        <f t="shared" si="27"/>
        <v>N</v>
      </c>
    </row>
    <row r="888" spans="1:12" x14ac:dyDescent="0.25">
      <c r="A888" s="76" t="str">
        <f t="shared" si="26"/>
        <v>C876P</v>
      </c>
      <c r="B888" s="76" t="s">
        <v>44</v>
      </c>
      <c r="C888" s="76" t="str">
        <f>VLOOKUP(B888,Validación!G:I,3,0)</f>
        <v>C</v>
      </c>
      <c r="D888" s="122" t="s">
        <v>289</v>
      </c>
      <c r="E888" s="76">
        <f>VLOOKUP(Tabla3[[#This Row],[Actividad]],Validación!AA:AB,2,0)</f>
        <v>8</v>
      </c>
      <c r="F888" s="76" t="s">
        <v>190</v>
      </c>
      <c r="G888" s="76">
        <f>VLOOKUP(H888,Validación!W:Y,3,0)</f>
        <v>7</v>
      </c>
      <c r="H888" s="76" t="s">
        <v>341</v>
      </c>
      <c r="I888" s="76">
        <f>VLOOKUP(J888,Validación!K:N,4,0)</f>
        <v>6</v>
      </c>
      <c r="J888" s="76" t="s">
        <v>165</v>
      </c>
      <c r="K888" s="76" t="s">
        <v>67</v>
      </c>
      <c r="L888" s="76" t="str">
        <f t="shared" si="27"/>
        <v>P</v>
      </c>
    </row>
    <row r="889" spans="1:12" x14ac:dyDescent="0.25">
      <c r="A889" s="76" t="str">
        <f t="shared" si="26"/>
        <v>E876P</v>
      </c>
      <c r="B889" s="76" t="s">
        <v>45</v>
      </c>
      <c r="C889" s="76" t="str">
        <f>VLOOKUP(B889,Validación!G:I,3,0)</f>
        <v>E</v>
      </c>
      <c r="D889" s="122" t="s">
        <v>319</v>
      </c>
      <c r="E889" s="76">
        <f>VLOOKUP(Tabla3[[#This Row],[Actividad]],Validación!AA:AB,2,0)</f>
        <v>8</v>
      </c>
      <c r="F889" s="76" t="s">
        <v>190</v>
      </c>
      <c r="G889" s="76">
        <f>VLOOKUP(H889,Validación!W:Y,3,0)</f>
        <v>7</v>
      </c>
      <c r="H889" s="76" t="s">
        <v>341</v>
      </c>
      <c r="I889" s="76">
        <f>VLOOKUP(J889,Validación!K:N,4,0)</f>
        <v>6</v>
      </c>
      <c r="J889" s="76" t="s">
        <v>165</v>
      </c>
      <c r="K889" s="76" t="s">
        <v>67</v>
      </c>
      <c r="L889" s="76" t="str">
        <f t="shared" si="27"/>
        <v>P</v>
      </c>
    </row>
    <row r="890" spans="1:12" x14ac:dyDescent="0.25">
      <c r="A890" s="76" t="str">
        <f t="shared" si="26"/>
        <v>J876P</v>
      </c>
      <c r="B890" s="76" t="s">
        <v>30</v>
      </c>
      <c r="C890" s="76" t="str">
        <f>VLOOKUP(B890,Validación!G:I,3,0)</f>
        <v>J</v>
      </c>
      <c r="D890" s="122" t="s">
        <v>320</v>
      </c>
      <c r="E890" s="76">
        <f>VLOOKUP(Tabla3[[#This Row],[Actividad]],Validación!AA:AB,2,0)</f>
        <v>8</v>
      </c>
      <c r="F890" s="76" t="s">
        <v>190</v>
      </c>
      <c r="G890" s="76">
        <f>VLOOKUP(H890,Validación!W:Y,3,0)</f>
        <v>7</v>
      </c>
      <c r="H890" s="76" t="s">
        <v>341</v>
      </c>
      <c r="I890" s="76">
        <f>VLOOKUP(J890,Validación!K:N,4,0)</f>
        <v>6</v>
      </c>
      <c r="J890" s="76" t="s">
        <v>165</v>
      </c>
      <c r="K890" s="76" t="s">
        <v>67</v>
      </c>
      <c r="L890" s="76" t="str">
        <f t="shared" si="27"/>
        <v>P</v>
      </c>
    </row>
    <row r="891" spans="1:12" x14ac:dyDescent="0.25">
      <c r="A891" s="76" t="str">
        <f t="shared" si="26"/>
        <v>Q876P</v>
      </c>
      <c r="B891" s="76" t="s">
        <v>130</v>
      </c>
      <c r="C891" s="76" t="str">
        <f>VLOOKUP(B891,Validación!G:I,3,0)</f>
        <v>Q</v>
      </c>
      <c r="D891" s="122" t="s">
        <v>321</v>
      </c>
      <c r="E891" s="76">
        <f>VLOOKUP(Tabla3[[#This Row],[Actividad]],Validación!AA:AB,2,0)</f>
        <v>8</v>
      </c>
      <c r="F891" s="76" t="s">
        <v>190</v>
      </c>
      <c r="G891" s="76">
        <f>VLOOKUP(H891,Validación!W:Y,3,0)</f>
        <v>7</v>
      </c>
      <c r="H891" s="76" t="s">
        <v>341</v>
      </c>
      <c r="I891" s="76">
        <f>VLOOKUP(J891,Validación!K:N,4,0)</f>
        <v>6</v>
      </c>
      <c r="J891" s="76" t="s">
        <v>165</v>
      </c>
      <c r="K891" s="76" t="s">
        <v>67</v>
      </c>
      <c r="L891" s="76" t="str">
        <f t="shared" si="27"/>
        <v>P</v>
      </c>
    </row>
    <row r="892" spans="1:12" x14ac:dyDescent="0.25">
      <c r="A892" s="76" t="str">
        <f t="shared" si="26"/>
        <v>P876P</v>
      </c>
      <c r="B892" s="76" t="s">
        <v>50</v>
      </c>
      <c r="C892" s="76" t="str">
        <f>VLOOKUP(B892,Validación!G:I,3,0)</f>
        <v>P</v>
      </c>
      <c r="D892" s="122" t="s">
        <v>322</v>
      </c>
      <c r="E892" s="76">
        <f>VLOOKUP(Tabla3[[#This Row],[Actividad]],Validación!AA:AB,2,0)</f>
        <v>8</v>
      </c>
      <c r="F892" s="76" t="s">
        <v>190</v>
      </c>
      <c r="G892" s="76">
        <f>VLOOKUP(H892,Validación!W:Y,3,0)</f>
        <v>7</v>
      </c>
      <c r="H892" s="76" t="s">
        <v>341</v>
      </c>
      <c r="I892" s="76">
        <f>VLOOKUP(J892,Validación!K:N,4,0)</f>
        <v>6</v>
      </c>
      <c r="J892" s="76" t="s">
        <v>165</v>
      </c>
      <c r="K892" s="76" t="s">
        <v>67</v>
      </c>
      <c r="L892" s="76" t="str">
        <f t="shared" si="27"/>
        <v>P</v>
      </c>
    </row>
    <row r="893" spans="1:12" x14ac:dyDescent="0.25">
      <c r="A893" s="76" t="str">
        <f t="shared" si="26"/>
        <v>K876P</v>
      </c>
      <c r="B893" s="76" t="s">
        <v>31</v>
      </c>
      <c r="C893" s="76" t="str">
        <f>VLOOKUP(B893,Validación!G:I,3,0)</f>
        <v>K</v>
      </c>
      <c r="D893" s="122" t="s">
        <v>297</v>
      </c>
      <c r="E893" s="76">
        <f>VLOOKUP(Tabla3[[#This Row],[Actividad]],Validación!AA:AB,2,0)</f>
        <v>8</v>
      </c>
      <c r="F893" s="76" t="s">
        <v>190</v>
      </c>
      <c r="G893" s="76">
        <f>VLOOKUP(H893,Validación!W:Y,3,0)</f>
        <v>7</v>
      </c>
      <c r="H893" s="76" t="s">
        <v>341</v>
      </c>
      <c r="I893" s="76">
        <f>VLOOKUP(J893,Validación!K:N,4,0)</f>
        <v>6</v>
      </c>
      <c r="J893" s="76" t="s">
        <v>165</v>
      </c>
      <c r="K893" s="76" t="s">
        <v>67</v>
      </c>
      <c r="L893" s="76" t="str">
        <f t="shared" si="27"/>
        <v>P</v>
      </c>
    </row>
    <row r="894" spans="1:12" x14ac:dyDescent="0.25">
      <c r="A894" s="76" t="str">
        <f t="shared" si="26"/>
        <v>N876P</v>
      </c>
      <c r="B894" s="76" t="s">
        <v>49</v>
      </c>
      <c r="C894" s="76" t="str">
        <f>VLOOKUP(B894,Validación!G:I,3,0)</f>
        <v>N</v>
      </c>
      <c r="D894" s="122" t="s">
        <v>323</v>
      </c>
      <c r="E894" s="76">
        <f>VLOOKUP(Tabla3[[#This Row],[Actividad]],Validación!AA:AB,2,0)</f>
        <v>8</v>
      </c>
      <c r="F894" s="76" t="s">
        <v>190</v>
      </c>
      <c r="G894" s="76">
        <f>VLOOKUP(H894,Validación!W:Y,3,0)</f>
        <v>7</v>
      </c>
      <c r="H894" s="76" t="s">
        <v>341</v>
      </c>
      <c r="I894" s="76">
        <f>VLOOKUP(J894,Validación!K:N,4,0)</f>
        <v>6</v>
      </c>
      <c r="J894" s="76" t="s">
        <v>165</v>
      </c>
      <c r="K894" s="76" t="s">
        <v>67</v>
      </c>
      <c r="L894" s="76" t="str">
        <f t="shared" si="27"/>
        <v>P</v>
      </c>
    </row>
    <row r="895" spans="1:12" x14ac:dyDescent="0.25">
      <c r="A895" s="76" t="str">
        <f t="shared" si="26"/>
        <v>AA876P</v>
      </c>
      <c r="B895" s="76" t="s">
        <v>54</v>
      </c>
      <c r="C895" s="76" t="str">
        <f>VLOOKUP(B895,Validación!G:I,3,0)</f>
        <v>AA</v>
      </c>
      <c r="D895" s="122" t="s">
        <v>324</v>
      </c>
      <c r="E895" s="76">
        <f>VLOOKUP(Tabla3[[#This Row],[Actividad]],Validación!AA:AB,2,0)</f>
        <v>8</v>
      </c>
      <c r="F895" s="76" t="s">
        <v>190</v>
      </c>
      <c r="G895" s="76">
        <f>VLOOKUP(H895,Validación!W:Y,3,0)</f>
        <v>7</v>
      </c>
      <c r="H895" s="76" t="s">
        <v>341</v>
      </c>
      <c r="I895" s="76">
        <f>VLOOKUP(J895,Validación!K:N,4,0)</f>
        <v>6</v>
      </c>
      <c r="J895" s="76" t="s">
        <v>165</v>
      </c>
      <c r="K895" s="76" t="s">
        <v>67</v>
      </c>
      <c r="L895" s="76" t="str">
        <f t="shared" si="27"/>
        <v>P</v>
      </c>
    </row>
    <row r="896" spans="1:12" x14ac:dyDescent="0.25">
      <c r="A896" s="76" t="str">
        <f t="shared" si="26"/>
        <v>G876P</v>
      </c>
      <c r="B896" s="76" t="s">
        <v>427</v>
      </c>
      <c r="C896" s="76" t="str">
        <f>VLOOKUP(B896,Validación!G:I,3,0)</f>
        <v>G</v>
      </c>
      <c r="D896" s="122" t="s">
        <v>318</v>
      </c>
      <c r="E896" s="76">
        <f>VLOOKUP(Tabla3[[#This Row],[Actividad]],Validación!AA:AB,2,0)</f>
        <v>8</v>
      </c>
      <c r="F896" s="76" t="s">
        <v>190</v>
      </c>
      <c r="G896" s="76">
        <f>VLOOKUP(H896,Validación!W:Y,3,0)</f>
        <v>7</v>
      </c>
      <c r="H896" s="76" t="s">
        <v>341</v>
      </c>
      <c r="I896" s="76">
        <f>VLOOKUP(J896,Validación!K:N,4,0)</f>
        <v>6</v>
      </c>
      <c r="J896" s="76" t="s">
        <v>165</v>
      </c>
      <c r="K896" s="76" t="s">
        <v>67</v>
      </c>
      <c r="L896" s="76" t="str">
        <f t="shared" si="27"/>
        <v>P</v>
      </c>
    </row>
    <row r="897" spans="1:12" x14ac:dyDescent="0.25">
      <c r="A897" s="76" t="str">
        <f t="shared" si="26"/>
        <v>D876P</v>
      </c>
      <c r="B897" s="76" t="s">
        <v>203</v>
      </c>
      <c r="C897" s="76" t="str">
        <f>VLOOKUP(B897,Validación!G:I,3,0)</f>
        <v>D</v>
      </c>
      <c r="D897" s="122">
        <v>122327</v>
      </c>
      <c r="E897" s="76">
        <f>VLOOKUP(Tabla3[[#This Row],[Actividad]],Validación!AA:AB,2,0)</f>
        <v>8</v>
      </c>
      <c r="F897" s="76" t="s">
        <v>190</v>
      </c>
      <c r="G897" s="76">
        <f>VLOOKUP(H897,Validación!W:Y,3,0)</f>
        <v>7</v>
      </c>
      <c r="H897" s="76" t="s">
        <v>341</v>
      </c>
      <c r="I897" s="76">
        <f>VLOOKUP(J897,Validación!K:N,4,0)</f>
        <v>6</v>
      </c>
      <c r="J897" s="76" t="s">
        <v>165</v>
      </c>
      <c r="K897" s="76" t="s">
        <v>67</v>
      </c>
      <c r="L897" s="76" t="str">
        <f t="shared" si="27"/>
        <v>P</v>
      </c>
    </row>
    <row r="898" spans="1:12" x14ac:dyDescent="0.25">
      <c r="A898" s="76" t="str">
        <f t="shared" ref="A898:A961" si="28">CONCATENATE(C898,E898,G898,I898,L898,)</f>
        <v>FF876P</v>
      </c>
      <c r="B898" s="76" t="s">
        <v>41</v>
      </c>
      <c r="C898" s="76" t="str">
        <f>VLOOKUP(B898,Validación!G:I,3,0)</f>
        <v>FF</v>
      </c>
      <c r="D898" s="122" t="s">
        <v>325</v>
      </c>
      <c r="E898" s="76">
        <f>VLOOKUP(Tabla3[[#This Row],[Actividad]],Validación!AA:AB,2,0)</f>
        <v>8</v>
      </c>
      <c r="F898" s="76" t="s">
        <v>190</v>
      </c>
      <c r="G898" s="76">
        <f>VLOOKUP(H898,Validación!W:Y,3,0)</f>
        <v>7</v>
      </c>
      <c r="H898" s="76" t="s">
        <v>341</v>
      </c>
      <c r="I898" s="76">
        <f>VLOOKUP(J898,Validación!K:N,4,0)</f>
        <v>6</v>
      </c>
      <c r="J898" s="76" t="s">
        <v>165</v>
      </c>
      <c r="K898" s="76" t="s">
        <v>67</v>
      </c>
      <c r="L898" s="76" t="str">
        <f t="shared" ref="L898:L961" si="29">VLOOKUP(K898,O:P,2,0)</f>
        <v>P</v>
      </c>
    </row>
    <row r="899" spans="1:12" x14ac:dyDescent="0.25">
      <c r="A899" s="76" t="str">
        <f t="shared" si="28"/>
        <v>W876P</v>
      </c>
      <c r="B899" s="76" t="s">
        <v>132</v>
      </c>
      <c r="C899" s="76" t="str">
        <f>VLOOKUP(B899,Validación!G:I,3,0)</f>
        <v>W</v>
      </c>
      <c r="D899" s="122" t="s">
        <v>302</v>
      </c>
      <c r="E899" s="76">
        <f>VLOOKUP(Tabla3[[#This Row],[Actividad]],Validación!AA:AB,2,0)</f>
        <v>8</v>
      </c>
      <c r="F899" s="76" t="s">
        <v>190</v>
      </c>
      <c r="G899" s="76">
        <f>VLOOKUP(H899,Validación!W:Y,3,0)</f>
        <v>7</v>
      </c>
      <c r="H899" s="76" t="s">
        <v>341</v>
      </c>
      <c r="I899" s="76">
        <f>VLOOKUP(J899,Validación!K:N,4,0)</f>
        <v>6</v>
      </c>
      <c r="J899" s="76" t="s">
        <v>165</v>
      </c>
      <c r="K899" s="76" t="s">
        <v>67</v>
      </c>
      <c r="L899" s="76" t="str">
        <f t="shared" si="29"/>
        <v>P</v>
      </c>
    </row>
    <row r="900" spans="1:12" x14ac:dyDescent="0.25">
      <c r="A900" s="76" t="str">
        <f t="shared" si="28"/>
        <v>U876P</v>
      </c>
      <c r="B900" s="76" t="s">
        <v>425</v>
      </c>
      <c r="C900" s="76" t="str">
        <f>VLOOKUP(B900,Validación!G:I,3,0)</f>
        <v>U</v>
      </c>
      <c r="D900" s="122" t="s">
        <v>469</v>
      </c>
      <c r="E900" s="76">
        <f>VLOOKUP(Tabla3[[#This Row],[Actividad]],Validación!AA:AB,2,0)</f>
        <v>8</v>
      </c>
      <c r="F900" s="76" t="s">
        <v>190</v>
      </c>
      <c r="G900" s="76">
        <f>VLOOKUP(H900,Validación!W:Y,3,0)</f>
        <v>7</v>
      </c>
      <c r="H900" s="76" t="s">
        <v>341</v>
      </c>
      <c r="I900" s="76">
        <f>VLOOKUP(J900,Validación!K:N,4,0)</f>
        <v>6</v>
      </c>
      <c r="J900" s="76" t="s">
        <v>165</v>
      </c>
      <c r="K900" s="76" t="s">
        <v>67</v>
      </c>
      <c r="L900" s="76" t="str">
        <f t="shared" si="29"/>
        <v>P</v>
      </c>
    </row>
    <row r="901" spans="1:12" x14ac:dyDescent="0.25">
      <c r="A901" s="76" t="str">
        <f t="shared" si="28"/>
        <v>R876P</v>
      </c>
      <c r="B901" s="76" t="s">
        <v>51</v>
      </c>
      <c r="C901" s="76" t="str">
        <f>VLOOKUP(B901,Validación!G:I,3,0)</f>
        <v>R</v>
      </c>
      <c r="D901" s="122">
        <v>109</v>
      </c>
      <c r="E901" s="76">
        <f>VLOOKUP(Tabla3[[#This Row],[Actividad]],Validación!AA:AB,2,0)</f>
        <v>8</v>
      </c>
      <c r="F901" s="76" t="s">
        <v>190</v>
      </c>
      <c r="G901" s="76">
        <f>VLOOKUP(H901,Validación!W:Y,3,0)</f>
        <v>7</v>
      </c>
      <c r="H901" s="76" t="s">
        <v>341</v>
      </c>
      <c r="I901" s="76">
        <f>VLOOKUP(J901,Validación!K:N,4,0)</f>
        <v>6</v>
      </c>
      <c r="J901" s="76" t="s">
        <v>165</v>
      </c>
      <c r="K901" s="76" t="s">
        <v>67</v>
      </c>
      <c r="L901" s="76" t="str">
        <f t="shared" si="29"/>
        <v>P</v>
      </c>
    </row>
    <row r="902" spans="1:12" x14ac:dyDescent="0.25">
      <c r="A902" s="76" t="str">
        <f t="shared" si="28"/>
        <v>L876P</v>
      </c>
      <c r="B902" s="76" t="s">
        <v>48</v>
      </c>
      <c r="C902" s="76" t="str">
        <f>VLOOKUP(B902,Validación!G:I,3,0)</f>
        <v>L</v>
      </c>
      <c r="D902" s="122" t="s">
        <v>461</v>
      </c>
      <c r="E902" s="76">
        <f>VLOOKUP(Tabla3[[#This Row],[Actividad]],Validación!AA:AB,2,0)</f>
        <v>8</v>
      </c>
      <c r="F902" s="76" t="s">
        <v>190</v>
      </c>
      <c r="G902" s="76">
        <f>VLOOKUP(H902,Validación!W:Y,3,0)</f>
        <v>7</v>
      </c>
      <c r="H902" s="76" t="s">
        <v>341</v>
      </c>
      <c r="I902" s="76">
        <f>VLOOKUP(J902,Validación!K:N,4,0)</f>
        <v>6</v>
      </c>
      <c r="J902" s="76" t="s">
        <v>165</v>
      </c>
      <c r="K902" s="76" t="s">
        <v>67</v>
      </c>
      <c r="L902" s="76" t="str">
        <f t="shared" si="29"/>
        <v>P</v>
      </c>
    </row>
    <row r="903" spans="1:12" x14ac:dyDescent="0.25">
      <c r="A903" s="76" t="str">
        <f t="shared" si="28"/>
        <v>B876P</v>
      </c>
      <c r="B903" s="76" t="s">
        <v>43</v>
      </c>
      <c r="C903" s="76" t="str">
        <f>VLOOKUP(B903,Validación!G:I,3,0)</f>
        <v>B</v>
      </c>
      <c r="D903" s="122" t="s">
        <v>470</v>
      </c>
      <c r="E903" s="76">
        <f>VLOOKUP(Tabla3[[#This Row],[Actividad]],Validación!AA:AB,2,0)</f>
        <v>8</v>
      </c>
      <c r="F903" s="76" t="s">
        <v>190</v>
      </c>
      <c r="G903" s="76">
        <f>VLOOKUP(H903,Validación!W:Y,3,0)</f>
        <v>7</v>
      </c>
      <c r="H903" s="76" t="s">
        <v>341</v>
      </c>
      <c r="I903" s="76">
        <f>VLOOKUP(J903,Validación!K:N,4,0)</f>
        <v>6</v>
      </c>
      <c r="J903" s="76" t="s">
        <v>165</v>
      </c>
      <c r="K903" s="76" t="s">
        <v>67</v>
      </c>
      <c r="L903" s="76" t="str">
        <f t="shared" si="29"/>
        <v>P</v>
      </c>
    </row>
    <row r="904" spans="1:12" x14ac:dyDescent="0.25">
      <c r="A904" s="76" t="str">
        <f t="shared" si="28"/>
        <v>A876P</v>
      </c>
      <c r="B904" s="76" t="s">
        <v>42</v>
      </c>
      <c r="C904" s="76" t="str">
        <f>VLOOKUP(B904,Validación!G:I,3,0)</f>
        <v>A</v>
      </c>
      <c r="D904" s="122" t="s">
        <v>471</v>
      </c>
      <c r="E904" s="76">
        <f>VLOOKUP(Tabla3[[#This Row],[Actividad]],Validación!AA:AB,2,0)</f>
        <v>8</v>
      </c>
      <c r="F904" s="76" t="s">
        <v>190</v>
      </c>
      <c r="G904" s="76">
        <f>VLOOKUP(H904,Validación!W:Y,3,0)</f>
        <v>7</v>
      </c>
      <c r="H904" s="76" t="s">
        <v>341</v>
      </c>
      <c r="I904" s="76">
        <f>VLOOKUP(J904,Validación!K:N,4,0)</f>
        <v>6</v>
      </c>
      <c r="J904" s="76" t="s">
        <v>165</v>
      </c>
      <c r="K904" s="76" t="s">
        <v>67</v>
      </c>
      <c r="L904" s="76" t="str">
        <f t="shared" si="29"/>
        <v>P</v>
      </c>
    </row>
    <row r="905" spans="1:12" x14ac:dyDescent="0.25">
      <c r="A905" s="76" t="str">
        <f t="shared" si="28"/>
        <v>C8715N</v>
      </c>
      <c r="B905" s="76" t="s">
        <v>44</v>
      </c>
      <c r="C905" s="76" t="str">
        <f>VLOOKUP(B905,Validación!G:I,3,0)</f>
        <v>C</v>
      </c>
      <c r="D905" s="122" t="s">
        <v>289</v>
      </c>
      <c r="E905" s="76">
        <f>VLOOKUP(Tabla3[[#This Row],[Actividad]],Validación!AA:AB,2,0)</f>
        <v>8</v>
      </c>
      <c r="F905" s="76" t="s">
        <v>190</v>
      </c>
      <c r="G905" s="76">
        <f>VLOOKUP(H905,Validación!W:Y,3,0)</f>
        <v>7</v>
      </c>
      <c r="H905" s="76" t="s">
        <v>341</v>
      </c>
      <c r="I905" s="76">
        <f>VLOOKUP(J905,Validación!K:N,4,0)</f>
        <v>15</v>
      </c>
      <c r="J905" s="76" t="s">
        <v>342</v>
      </c>
      <c r="K905" s="76" t="s">
        <v>68</v>
      </c>
      <c r="L905" s="76" t="str">
        <f t="shared" si="29"/>
        <v>N</v>
      </c>
    </row>
    <row r="906" spans="1:12" x14ac:dyDescent="0.25">
      <c r="A906" s="76" t="str">
        <f t="shared" si="28"/>
        <v>E8715N</v>
      </c>
      <c r="B906" s="76" t="s">
        <v>45</v>
      </c>
      <c r="C906" s="76" t="str">
        <f>VLOOKUP(B906,Validación!G:I,3,0)</f>
        <v>E</v>
      </c>
      <c r="D906" s="122" t="s">
        <v>319</v>
      </c>
      <c r="E906" s="76">
        <f>VLOOKUP(Tabla3[[#This Row],[Actividad]],Validación!AA:AB,2,0)</f>
        <v>8</v>
      </c>
      <c r="F906" s="76" t="s">
        <v>190</v>
      </c>
      <c r="G906" s="76">
        <f>VLOOKUP(H906,Validación!W:Y,3,0)</f>
        <v>7</v>
      </c>
      <c r="H906" s="76" t="s">
        <v>341</v>
      </c>
      <c r="I906" s="76">
        <f>VLOOKUP(J906,Validación!K:N,4,0)</f>
        <v>15</v>
      </c>
      <c r="J906" s="76" t="s">
        <v>342</v>
      </c>
      <c r="K906" s="76" t="s">
        <v>68</v>
      </c>
      <c r="L906" s="76" t="str">
        <f t="shared" si="29"/>
        <v>N</v>
      </c>
    </row>
    <row r="907" spans="1:12" x14ac:dyDescent="0.25">
      <c r="A907" s="76" t="str">
        <f t="shared" si="28"/>
        <v>J8715N</v>
      </c>
      <c r="B907" s="76" t="s">
        <v>30</v>
      </c>
      <c r="C907" s="76" t="str">
        <f>VLOOKUP(B907,Validación!G:I,3,0)</f>
        <v>J</v>
      </c>
      <c r="D907" s="122" t="s">
        <v>320</v>
      </c>
      <c r="E907" s="76">
        <f>VLOOKUP(Tabla3[[#This Row],[Actividad]],Validación!AA:AB,2,0)</f>
        <v>8</v>
      </c>
      <c r="F907" s="76" t="s">
        <v>190</v>
      </c>
      <c r="G907" s="76">
        <f>VLOOKUP(H907,Validación!W:Y,3,0)</f>
        <v>7</v>
      </c>
      <c r="H907" s="76" t="s">
        <v>341</v>
      </c>
      <c r="I907" s="76">
        <f>VLOOKUP(J907,Validación!K:N,4,0)</f>
        <v>15</v>
      </c>
      <c r="J907" s="76" t="s">
        <v>342</v>
      </c>
      <c r="K907" s="76" t="s">
        <v>68</v>
      </c>
      <c r="L907" s="76" t="str">
        <f t="shared" si="29"/>
        <v>N</v>
      </c>
    </row>
    <row r="908" spans="1:12" x14ac:dyDescent="0.25">
      <c r="A908" s="76" t="str">
        <f t="shared" si="28"/>
        <v>Q8715N</v>
      </c>
      <c r="B908" s="76" t="s">
        <v>130</v>
      </c>
      <c r="C908" s="76" t="str">
        <f>VLOOKUP(B908,Validación!G:I,3,0)</f>
        <v>Q</v>
      </c>
      <c r="D908" s="122" t="s">
        <v>321</v>
      </c>
      <c r="E908" s="76">
        <f>VLOOKUP(Tabla3[[#This Row],[Actividad]],Validación!AA:AB,2,0)</f>
        <v>8</v>
      </c>
      <c r="F908" s="76" t="s">
        <v>190</v>
      </c>
      <c r="G908" s="76">
        <f>VLOOKUP(H908,Validación!W:Y,3,0)</f>
        <v>7</v>
      </c>
      <c r="H908" s="76" t="s">
        <v>341</v>
      </c>
      <c r="I908" s="76">
        <f>VLOOKUP(J908,Validación!K:N,4,0)</f>
        <v>15</v>
      </c>
      <c r="J908" s="76" t="s">
        <v>342</v>
      </c>
      <c r="K908" s="76" t="s">
        <v>68</v>
      </c>
      <c r="L908" s="76" t="str">
        <f t="shared" si="29"/>
        <v>N</v>
      </c>
    </row>
    <row r="909" spans="1:12" x14ac:dyDescent="0.25">
      <c r="A909" s="76" t="str">
        <f t="shared" si="28"/>
        <v>P8715N</v>
      </c>
      <c r="B909" s="76" t="s">
        <v>50</v>
      </c>
      <c r="C909" s="76" t="str">
        <f>VLOOKUP(B909,Validación!G:I,3,0)</f>
        <v>P</v>
      </c>
      <c r="D909" s="122" t="s">
        <v>322</v>
      </c>
      <c r="E909" s="76">
        <f>VLOOKUP(Tabla3[[#This Row],[Actividad]],Validación!AA:AB,2,0)</f>
        <v>8</v>
      </c>
      <c r="F909" s="76" t="s">
        <v>190</v>
      </c>
      <c r="G909" s="76">
        <f>VLOOKUP(H909,Validación!W:Y,3,0)</f>
        <v>7</v>
      </c>
      <c r="H909" s="76" t="s">
        <v>341</v>
      </c>
      <c r="I909" s="76">
        <f>VLOOKUP(J909,Validación!K:N,4,0)</f>
        <v>15</v>
      </c>
      <c r="J909" s="76" t="s">
        <v>342</v>
      </c>
      <c r="K909" s="76" t="s">
        <v>68</v>
      </c>
      <c r="L909" s="76" t="str">
        <f t="shared" si="29"/>
        <v>N</v>
      </c>
    </row>
    <row r="910" spans="1:12" x14ac:dyDescent="0.25">
      <c r="A910" s="76" t="str">
        <f t="shared" si="28"/>
        <v>K8715N</v>
      </c>
      <c r="B910" s="76" t="s">
        <v>31</v>
      </c>
      <c r="C910" s="76" t="str">
        <f>VLOOKUP(B910,Validación!G:I,3,0)</f>
        <v>K</v>
      </c>
      <c r="D910" s="122" t="s">
        <v>297</v>
      </c>
      <c r="E910" s="76">
        <f>VLOOKUP(Tabla3[[#This Row],[Actividad]],Validación!AA:AB,2,0)</f>
        <v>8</v>
      </c>
      <c r="F910" s="76" t="s">
        <v>190</v>
      </c>
      <c r="G910" s="76">
        <f>VLOOKUP(H910,Validación!W:Y,3,0)</f>
        <v>7</v>
      </c>
      <c r="H910" s="76" t="s">
        <v>341</v>
      </c>
      <c r="I910" s="76">
        <f>VLOOKUP(J910,Validación!K:N,4,0)</f>
        <v>15</v>
      </c>
      <c r="J910" s="76" t="s">
        <v>342</v>
      </c>
      <c r="K910" s="76" t="s">
        <v>68</v>
      </c>
      <c r="L910" s="76" t="str">
        <f t="shared" si="29"/>
        <v>N</v>
      </c>
    </row>
    <row r="911" spans="1:12" x14ac:dyDescent="0.25">
      <c r="A911" s="76" t="str">
        <f t="shared" si="28"/>
        <v>N8715N</v>
      </c>
      <c r="B911" s="76" t="s">
        <v>49</v>
      </c>
      <c r="C911" s="76" t="str">
        <f>VLOOKUP(B911,Validación!G:I,3,0)</f>
        <v>N</v>
      </c>
      <c r="D911" s="122" t="s">
        <v>323</v>
      </c>
      <c r="E911" s="76">
        <f>VLOOKUP(Tabla3[[#This Row],[Actividad]],Validación!AA:AB,2,0)</f>
        <v>8</v>
      </c>
      <c r="F911" s="76" t="s">
        <v>190</v>
      </c>
      <c r="G911" s="76">
        <f>VLOOKUP(H911,Validación!W:Y,3,0)</f>
        <v>7</v>
      </c>
      <c r="H911" s="76" t="s">
        <v>341</v>
      </c>
      <c r="I911" s="76">
        <f>VLOOKUP(J911,Validación!K:N,4,0)</f>
        <v>15</v>
      </c>
      <c r="J911" s="76" t="s">
        <v>342</v>
      </c>
      <c r="K911" s="76" t="s">
        <v>68</v>
      </c>
      <c r="L911" s="76" t="str">
        <f t="shared" si="29"/>
        <v>N</v>
      </c>
    </row>
    <row r="912" spans="1:12" x14ac:dyDescent="0.25">
      <c r="A912" s="76" t="str">
        <f t="shared" si="28"/>
        <v>AA8715N</v>
      </c>
      <c r="B912" s="76" t="s">
        <v>54</v>
      </c>
      <c r="C912" s="76" t="str">
        <f>VLOOKUP(B912,Validación!G:I,3,0)</f>
        <v>AA</v>
      </c>
      <c r="D912" s="122" t="s">
        <v>324</v>
      </c>
      <c r="E912" s="76">
        <f>VLOOKUP(Tabla3[[#This Row],[Actividad]],Validación!AA:AB,2,0)</f>
        <v>8</v>
      </c>
      <c r="F912" s="76" t="s">
        <v>190</v>
      </c>
      <c r="G912" s="76">
        <f>VLOOKUP(H912,Validación!W:Y,3,0)</f>
        <v>7</v>
      </c>
      <c r="H912" s="76" t="s">
        <v>341</v>
      </c>
      <c r="I912" s="76">
        <f>VLOOKUP(J912,Validación!K:N,4,0)</f>
        <v>15</v>
      </c>
      <c r="J912" s="76" t="s">
        <v>342</v>
      </c>
      <c r="K912" s="76" t="s">
        <v>68</v>
      </c>
      <c r="L912" s="76" t="str">
        <f t="shared" si="29"/>
        <v>N</v>
      </c>
    </row>
    <row r="913" spans="1:12" x14ac:dyDescent="0.25">
      <c r="A913" s="76" t="str">
        <f t="shared" si="28"/>
        <v>G8715N</v>
      </c>
      <c r="B913" s="76" t="s">
        <v>427</v>
      </c>
      <c r="C913" s="76" t="str">
        <f>VLOOKUP(B913,Validación!G:I,3,0)</f>
        <v>G</v>
      </c>
      <c r="D913" s="122" t="s">
        <v>318</v>
      </c>
      <c r="E913" s="76">
        <f>VLOOKUP(Tabla3[[#This Row],[Actividad]],Validación!AA:AB,2,0)</f>
        <v>8</v>
      </c>
      <c r="F913" s="76" t="s">
        <v>190</v>
      </c>
      <c r="G913" s="76">
        <f>VLOOKUP(H913,Validación!W:Y,3,0)</f>
        <v>7</v>
      </c>
      <c r="H913" s="76" t="s">
        <v>341</v>
      </c>
      <c r="I913" s="76">
        <f>VLOOKUP(J913,Validación!K:N,4,0)</f>
        <v>15</v>
      </c>
      <c r="J913" s="76" t="s">
        <v>342</v>
      </c>
      <c r="K913" s="76" t="s">
        <v>68</v>
      </c>
      <c r="L913" s="76" t="str">
        <f t="shared" si="29"/>
        <v>N</v>
      </c>
    </row>
    <row r="914" spans="1:12" x14ac:dyDescent="0.25">
      <c r="A914" s="76" t="str">
        <f t="shared" si="28"/>
        <v>D8715N</v>
      </c>
      <c r="B914" s="76" t="s">
        <v>203</v>
      </c>
      <c r="C914" s="76" t="str">
        <f>VLOOKUP(B914,Validación!G:I,3,0)</f>
        <v>D</v>
      </c>
      <c r="D914" s="122">
        <v>122327</v>
      </c>
      <c r="E914" s="76">
        <f>VLOOKUP(Tabla3[[#This Row],[Actividad]],Validación!AA:AB,2,0)</f>
        <v>8</v>
      </c>
      <c r="F914" s="76" t="s">
        <v>190</v>
      </c>
      <c r="G914" s="76">
        <f>VLOOKUP(H914,Validación!W:Y,3,0)</f>
        <v>7</v>
      </c>
      <c r="H914" s="76" t="s">
        <v>341</v>
      </c>
      <c r="I914" s="76">
        <f>VLOOKUP(J914,Validación!K:N,4,0)</f>
        <v>15</v>
      </c>
      <c r="J914" s="76" t="s">
        <v>342</v>
      </c>
      <c r="K914" s="76" t="s">
        <v>68</v>
      </c>
      <c r="L914" s="76" t="str">
        <f t="shared" si="29"/>
        <v>N</v>
      </c>
    </row>
    <row r="915" spans="1:12" x14ac:dyDescent="0.25">
      <c r="A915" s="76" t="str">
        <f t="shared" si="28"/>
        <v>FF8715N</v>
      </c>
      <c r="B915" s="76" t="s">
        <v>41</v>
      </c>
      <c r="C915" s="76" t="str">
        <f>VLOOKUP(B915,Validación!G:I,3,0)</f>
        <v>FF</v>
      </c>
      <c r="D915" s="122" t="s">
        <v>325</v>
      </c>
      <c r="E915" s="76">
        <f>VLOOKUP(Tabla3[[#This Row],[Actividad]],Validación!AA:AB,2,0)</f>
        <v>8</v>
      </c>
      <c r="F915" s="76" t="s">
        <v>190</v>
      </c>
      <c r="G915" s="76">
        <f>VLOOKUP(H915,Validación!W:Y,3,0)</f>
        <v>7</v>
      </c>
      <c r="H915" s="76" t="s">
        <v>341</v>
      </c>
      <c r="I915" s="76">
        <f>VLOOKUP(J915,Validación!K:N,4,0)</f>
        <v>15</v>
      </c>
      <c r="J915" s="76" t="s">
        <v>342</v>
      </c>
      <c r="K915" s="76" t="s">
        <v>68</v>
      </c>
      <c r="L915" s="76" t="str">
        <f t="shared" si="29"/>
        <v>N</v>
      </c>
    </row>
    <row r="916" spans="1:12" x14ac:dyDescent="0.25">
      <c r="A916" s="76" t="str">
        <f t="shared" si="28"/>
        <v>W8715N</v>
      </c>
      <c r="B916" s="76" t="s">
        <v>132</v>
      </c>
      <c r="C916" s="76" t="str">
        <f>VLOOKUP(B916,Validación!G:I,3,0)</f>
        <v>W</v>
      </c>
      <c r="D916" s="122" t="s">
        <v>302</v>
      </c>
      <c r="E916" s="76">
        <f>VLOOKUP(Tabla3[[#This Row],[Actividad]],Validación!AA:AB,2,0)</f>
        <v>8</v>
      </c>
      <c r="F916" s="76" t="s">
        <v>190</v>
      </c>
      <c r="G916" s="76">
        <f>VLOOKUP(H916,Validación!W:Y,3,0)</f>
        <v>7</v>
      </c>
      <c r="H916" s="76" t="s">
        <v>341</v>
      </c>
      <c r="I916" s="76">
        <f>VLOOKUP(J916,Validación!K:N,4,0)</f>
        <v>15</v>
      </c>
      <c r="J916" s="76" t="s">
        <v>342</v>
      </c>
      <c r="K916" s="76" t="s">
        <v>68</v>
      </c>
      <c r="L916" s="76" t="str">
        <f t="shared" si="29"/>
        <v>N</v>
      </c>
    </row>
    <row r="917" spans="1:12" x14ac:dyDescent="0.25">
      <c r="A917" s="76" t="str">
        <f t="shared" si="28"/>
        <v>U8715N</v>
      </c>
      <c r="B917" s="76" t="s">
        <v>425</v>
      </c>
      <c r="C917" s="76" t="str">
        <f>VLOOKUP(B917,Validación!G:I,3,0)</f>
        <v>U</v>
      </c>
      <c r="D917" s="122" t="s">
        <v>469</v>
      </c>
      <c r="E917" s="76">
        <f>VLOOKUP(Tabla3[[#This Row],[Actividad]],Validación!AA:AB,2,0)</f>
        <v>8</v>
      </c>
      <c r="F917" s="76" t="s">
        <v>190</v>
      </c>
      <c r="G917" s="76">
        <f>VLOOKUP(H917,Validación!W:Y,3,0)</f>
        <v>7</v>
      </c>
      <c r="H917" s="76" t="s">
        <v>341</v>
      </c>
      <c r="I917" s="76">
        <f>VLOOKUP(J917,Validación!K:N,4,0)</f>
        <v>15</v>
      </c>
      <c r="J917" s="76" t="s">
        <v>342</v>
      </c>
      <c r="K917" s="76" t="s">
        <v>68</v>
      </c>
      <c r="L917" s="76" t="str">
        <f t="shared" si="29"/>
        <v>N</v>
      </c>
    </row>
    <row r="918" spans="1:12" x14ac:dyDescent="0.25">
      <c r="A918" s="76" t="str">
        <f t="shared" si="28"/>
        <v>R8715N</v>
      </c>
      <c r="B918" s="76" t="s">
        <v>51</v>
      </c>
      <c r="C918" s="76" t="str">
        <f>VLOOKUP(B918,Validación!G:I,3,0)</f>
        <v>R</v>
      </c>
      <c r="D918" s="122">
        <v>109</v>
      </c>
      <c r="E918" s="76">
        <f>VLOOKUP(Tabla3[[#This Row],[Actividad]],Validación!AA:AB,2,0)</f>
        <v>8</v>
      </c>
      <c r="F918" s="76" t="s">
        <v>190</v>
      </c>
      <c r="G918" s="76">
        <f>VLOOKUP(H918,Validación!W:Y,3,0)</f>
        <v>7</v>
      </c>
      <c r="H918" s="76" t="s">
        <v>341</v>
      </c>
      <c r="I918" s="76">
        <f>VLOOKUP(J918,Validación!K:N,4,0)</f>
        <v>15</v>
      </c>
      <c r="J918" s="76" t="s">
        <v>342</v>
      </c>
      <c r="K918" s="76" t="s">
        <v>68</v>
      </c>
      <c r="L918" s="76" t="str">
        <f t="shared" si="29"/>
        <v>N</v>
      </c>
    </row>
    <row r="919" spans="1:12" x14ac:dyDescent="0.25">
      <c r="A919" s="76" t="str">
        <f t="shared" si="28"/>
        <v>L8715N</v>
      </c>
      <c r="B919" s="76" t="s">
        <v>48</v>
      </c>
      <c r="C919" s="76" t="str">
        <f>VLOOKUP(B919,Validación!G:I,3,0)</f>
        <v>L</v>
      </c>
      <c r="D919" s="122" t="s">
        <v>461</v>
      </c>
      <c r="E919" s="76">
        <f>VLOOKUP(Tabla3[[#This Row],[Actividad]],Validación!AA:AB,2,0)</f>
        <v>8</v>
      </c>
      <c r="F919" s="76" t="s">
        <v>190</v>
      </c>
      <c r="G919" s="76">
        <f>VLOOKUP(H919,Validación!W:Y,3,0)</f>
        <v>7</v>
      </c>
      <c r="H919" s="76" t="s">
        <v>341</v>
      </c>
      <c r="I919" s="76">
        <f>VLOOKUP(J919,Validación!K:N,4,0)</f>
        <v>15</v>
      </c>
      <c r="J919" s="76" t="s">
        <v>342</v>
      </c>
      <c r="K919" s="76" t="s">
        <v>68</v>
      </c>
      <c r="L919" s="76" t="str">
        <f t="shared" si="29"/>
        <v>N</v>
      </c>
    </row>
    <row r="920" spans="1:12" x14ac:dyDescent="0.25">
      <c r="A920" s="76" t="str">
        <f t="shared" si="28"/>
        <v>B8715N</v>
      </c>
      <c r="B920" s="76" t="s">
        <v>43</v>
      </c>
      <c r="C920" s="76" t="str">
        <f>VLOOKUP(B920,Validación!G:I,3,0)</f>
        <v>B</v>
      </c>
      <c r="D920" s="122" t="s">
        <v>470</v>
      </c>
      <c r="E920" s="76">
        <f>VLOOKUP(Tabla3[[#This Row],[Actividad]],Validación!AA:AB,2,0)</f>
        <v>8</v>
      </c>
      <c r="F920" s="76" t="s">
        <v>190</v>
      </c>
      <c r="G920" s="76">
        <f>VLOOKUP(H920,Validación!W:Y,3,0)</f>
        <v>7</v>
      </c>
      <c r="H920" s="76" t="s">
        <v>341</v>
      </c>
      <c r="I920" s="76">
        <f>VLOOKUP(J920,Validación!K:N,4,0)</f>
        <v>15</v>
      </c>
      <c r="J920" s="76" t="s">
        <v>342</v>
      </c>
      <c r="K920" s="76" t="s">
        <v>68</v>
      </c>
      <c r="L920" s="76" t="str">
        <f t="shared" si="29"/>
        <v>N</v>
      </c>
    </row>
    <row r="921" spans="1:12" x14ac:dyDescent="0.25">
      <c r="A921" s="76" t="str">
        <f t="shared" si="28"/>
        <v>A8715N</v>
      </c>
      <c r="B921" s="76" t="s">
        <v>42</v>
      </c>
      <c r="C921" s="76" t="str">
        <f>VLOOKUP(B921,Validación!G:I,3,0)</f>
        <v>A</v>
      </c>
      <c r="D921" s="122" t="s">
        <v>471</v>
      </c>
      <c r="E921" s="76">
        <f>VLOOKUP(Tabla3[[#This Row],[Actividad]],Validación!AA:AB,2,0)</f>
        <v>8</v>
      </c>
      <c r="F921" s="76" t="s">
        <v>190</v>
      </c>
      <c r="G921" s="76">
        <f>VLOOKUP(H921,Validación!W:Y,3,0)</f>
        <v>7</v>
      </c>
      <c r="H921" s="76" t="s">
        <v>341</v>
      </c>
      <c r="I921" s="76">
        <f>VLOOKUP(J921,Validación!K:N,4,0)</f>
        <v>15</v>
      </c>
      <c r="J921" s="76" t="s">
        <v>342</v>
      </c>
      <c r="K921" s="76" t="s">
        <v>68</v>
      </c>
      <c r="L921" s="76" t="str">
        <f t="shared" si="29"/>
        <v>N</v>
      </c>
    </row>
    <row r="922" spans="1:12" x14ac:dyDescent="0.25">
      <c r="A922" s="76" t="str">
        <f t="shared" si="28"/>
        <v>X1176P</v>
      </c>
      <c r="B922" s="76" t="s">
        <v>133</v>
      </c>
      <c r="C922" s="76" t="str">
        <f>VLOOKUP(B922,Validación!G:I,3,0)</f>
        <v>X</v>
      </c>
      <c r="D922" s="122">
        <v>122201</v>
      </c>
      <c r="E922" s="76">
        <f>VLOOKUP(Tabla3[[#This Row],[Actividad]],Validación!AA:AB,2,0)</f>
        <v>11</v>
      </c>
      <c r="F922" s="76" t="s">
        <v>193</v>
      </c>
      <c r="G922" s="76">
        <f>VLOOKUP(H922,Validación!W:Y,3,0)</f>
        <v>7</v>
      </c>
      <c r="H922" s="76" t="s">
        <v>341</v>
      </c>
      <c r="I922" s="76">
        <f>VLOOKUP(J922,Validación!K:N,4,0)</f>
        <v>6</v>
      </c>
      <c r="J922" s="76" t="s">
        <v>165</v>
      </c>
      <c r="K922" s="76" t="s">
        <v>67</v>
      </c>
      <c r="L922" s="76" t="str">
        <f t="shared" si="29"/>
        <v>P</v>
      </c>
    </row>
    <row r="923" spans="1:12" x14ac:dyDescent="0.25">
      <c r="A923" s="76" t="str">
        <f t="shared" si="28"/>
        <v>C1176P</v>
      </c>
      <c r="B923" s="76" t="s">
        <v>44</v>
      </c>
      <c r="C923" s="76" t="str">
        <f>VLOOKUP(B923,Validación!G:I,3,0)</f>
        <v>C</v>
      </c>
      <c r="D923" s="122" t="s">
        <v>289</v>
      </c>
      <c r="E923" s="76">
        <f>VLOOKUP(Tabla3[[#This Row],[Actividad]],Validación!AA:AB,2,0)</f>
        <v>11</v>
      </c>
      <c r="F923" s="76" t="s">
        <v>193</v>
      </c>
      <c r="G923" s="76">
        <f>VLOOKUP(H923,Validación!W:Y,3,0)</f>
        <v>7</v>
      </c>
      <c r="H923" s="76" t="s">
        <v>341</v>
      </c>
      <c r="I923" s="76">
        <f>VLOOKUP(J923,Validación!K:N,4,0)</f>
        <v>6</v>
      </c>
      <c r="J923" s="76" t="s">
        <v>165</v>
      </c>
      <c r="K923" s="76" t="s">
        <v>67</v>
      </c>
      <c r="L923" s="76" t="str">
        <f t="shared" si="29"/>
        <v>P</v>
      </c>
    </row>
    <row r="924" spans="1:12" x14ac:dyDescent="0.25">
      <c r="A924" s="76" t="str">
        <f t="shared" si="28"/>
        <v>T1176P</v>
      </c>
      <c r="B924" s="76" t="s">
        <v>52</v>
      </c>
      <c r="C924" s="76" t="str">
        <f>VLOOKUP(B924,Validación!G:I,3,0)</f>
        <v>T</v>
      </c>
      <c r="D924" s="122">
        <v>122202</v>
      </c>
      <c r="E924" s="76">
        <f>VLOOKUP(Tabla3[[#This Row],[Actividad]],Validación!AA:AB,2,0)</f>
        <v>11</v>
      </c>
      <c r="F924" s="76" t="s">
        <v>193</v>
      </c>
      <c r="G924" s="76">
        <f>VLOOKUP(H924,Validación!W:Y,3,0)</f>
        <v>7</v>
      </c>
      <c r="H924" s="76" t="s">
        <v>341</v>
      </c>
      <c r="I924" s="76">
        <f>VLOOKUP(J924,Validación!K:N,4,0)</f>
        <v>6</v>
      </c>
      <c r="J924" s="76" t="s">
        <v>165</v>
      </c>
      <c r="K924" s="76" t="s">
        <v>67</v>
      </c>
      <c r="L924" s="76" t="str">
        <f t="shared" si="29"/>
        <v>P</v>
      </c>
    </row>
    <row r="925" spans="1:12" x14ac:dyDescent="0.25">
      <c r="A925" s="76" t="str">
        <f t="shared" si="28"/>
        <v>EE1176P</v>
      </c>
      <c r="B925" s="76" t="s">
        <v>33</v>
      </c>
      <c r="C925" s="76" t="str">
        <f>VLOOKUP(B925,Validación!G:I,3,0)</f>
        <v>EE</v>
      </c>
      <c r="D925" s="122" t="s">
        <v>290</v>
      </c>
      <c r="E925" s="76">
        <f>VLOOKUP(Tabla3[[#This Row],[Actividad]],Validación!AA:AB,2,0)</f>
        <v>11</v>
      </c>
      <c r="F925" s="76" t="s">
        <v>193</v>
      </c>
      <c r="G925" s="76">
        <f>VLOOKUP(H925,Validación!W:Y,3,0)</f>
        <v>7</v>
      </c>
      <c r="H925" s="76" t="s">
        <v>341</v>
      </c>
      <c r="I925" s="76">
        <f>VLOOKUP(J925,Validación!K:N,4,0)</f>
        <v>6</v>
      </c>
      <c r="J925" s="76" t="s">
        <v>165</v>
      </c>
      <c r="K925" s="76" t="s">
        <v>67</v>
      </c>
      <c r="L925" s="76" t="str">
        <f t="shared" si="29"/>
        <v>P</v>
      </c>
    </row>
    <row r="926" spans="1:12" x14ac:dyDescent="0.25">
      <c r="A926" s="76" t="str">
        <f t="shared" si="28"/>
        <v>E1176P</v>
      </c>
      <c r="B926" s="76" t="s">
        <v>45</v>
      </c>
      <c r="C926" s="76" t="str">
        <f>VLOOKUP(B926,Validación!G:I,3,0)</f>
        <v>E</v>
      </c>
      <c r="D926" s="122" t="s">
        <v>180</v>
      </c>
      <c r="E926" s="76">
        <f>VLOOKUP(Tabla3[[#This Row],[Actividad]],Validación!AA:AB,2,0)</f>
        <v>11</v>
      </c>
      <c r="F926" s="76" t="s">
        <v>193</v>
      </c>
      <c r="G926" s="76">
        <f>VLOOKUP(H926,Validación!W:Y,3,0)</f>
        <v>7</v>
      </c>
      <c r="H926" s="76" t="s">
        <v>341</v>
      </c>
      <c r="I926" s="76">
        <f>VLOOKUP(J926,Validación!K:N,4,0)</f>
        <v>6</v>
      </c>
      <c r="J926" s="76" t="s">
        <v>165</v>
      </c>
      <c r="K926" s="76" t="s">
        <v>67</v>
      </c>
      <c r="L926" s="76" t="str">
        <f t="shared" si="29"/>
        <v>P</v>
      </c>
    </row>
    <row r="927" spans="1:12" x14ac:dyDescent="0.25">
      <c r="A927" s="76" t="str">
        <f t="shared" si="28"/>
        <v>J1176P</v>
      </c>
      <c r="B927" s="76" t="s">
        <v>30</v>
      </c>
      <c r="C927" s="76" t="str">
        <f>VLOOKUP(B927,Validación!G:I,3,0)</f>
        <v>J</v>
      </c>
      <c r="D927" s="122" t="s">
        <v>292</v>
      </c>
      <c r="E927" s="76">
        <f>VLOOKUP(Tabla3[[#This Row],[Actividad]],Validación!AA:AB,2,0)</f>
        <v>11</v>
      </c>
      <c r="F927" s="76" t="s">
        <v>193</v>
      </c>
      <c r="G927" s="76">
        <f>VLOOKUP(H927,Validación!W:Y,3,0)</f>
        <v>7</v>
      </c>
      <c r="H927" s="76" t="s">
        <v>341</v>
      </c>
      <c r="I927" s="76">
        <f>VLOOKUP(J927,Validación!K:N,4,0)</f>
        <v>6</v>
      </c>
      <c r="J927" s="76" t="s">
        <v>165</v>
      </c>
      <c r="K927" s="76" t="s">
        <v>67</v>
      </c>
      <c r="L927" s="76" t="str">
        <f t="shared" si="29"/>
        <v>P</v>
      </c>
    </row>
    <row r="928" spans="1:12" x14ac:dyDescent="0.25">
      <c r="A928" s="76" t="str">
        <f t="shared" si="28"/>
        <v>H1176P</v>
      </c>
      <c r="B928" s="76" t="s">
        <v>46</v>
      </c>
      <c r="C928" s="76" t="str">
        <f>VLOOKUP(B928,Validación!G:I,3,0)</f>
        <v>H</v>
      </c>
      <c r="D928" s="122" t="s">
        <v>115</v>
      </c>
      <c r="E928" s="76">
        <f>VLOOKUP(Tabla3[[#This Row],[Actividad]],Validación!AA:AB,2,0)</f>
        <v>11</v>
      </c>
      <c r="F928" s="76" t="s">
        <v>193</v>
      </c>
      <c r="G928" s="76">
        <f>VLOOKUP(H928,Validación!W:Y,3,0)</f>
        <v>7</v>
      </c>
      <c r="H928" s="76" t="s">
        <v>341</v>
      </c>
      <c r="I928" s="76">
        <f>VLOOKUP(J928,Validación!K:N,4,0)</f>
        <v>6</v>
      </c>
      <c r="J928" s="76" t="s">
        <v>165</v>
      </c>
      <c r="K928" s="76" t="s">
        <v>67</v>
      </c>
      <c r="L928" s="76" t="str">
        <f t="shared" si="29"/>
        <v>P</v>
      </c>
    </row>
    <row r="929" spans="1:12" x14ac:dyDescent="0.25">
      <c r="A929" s="76" t="str">
        <f t="shared" si="28"/>
        <v>Q1176P</v>
      </c>
      <c r="B929" s="76" t="s">
        <v>130</v>
      </c>
      <c r="C929" s="76" t="str">
        <f>VLOOKUP(B929,Validación!G:I,3,0)</f>
        <v>Q</v>
      </c>
      <c r="D929" s="122" t="s">
        <v>293</v>
      </c>
      <c r="E929" s="76">
        <f>VLOOKUP(Tabla3[[#This Row],[Actividad]],Validación!AA:AB,2,0)</f>
        <v>11</v>
      </c>
      <c r="F929" s="76" t="s">
        <v>193</v>
      </c>
      <c r="G929" s="76">
        <f>VLOOKUP(H929,Validación!W:Y,3,0)</f>
        <v>7</v>
      </c>
      <c r="H929" s="76" t="s">
        <v>341</v>
      </c>
      <c r="I929" s="76">
        <f>VLOOKUP(J929,Validación!K:N,4,0)</f>
        <v>6</v>
      </c>
      <c r="J929" s="76" t="s">
        <v>165</v>
      </c>
      <c r="K929" s="76" t="s">
        <v>67</v>
      </c>
      <c r="L929" s="76" t="str">
        <f t="shared" si="29"/>
        <v>P</v>
      </c>
    </row>
    <row r="930" spans="1:12" x14ac:dyDescent="0.25">
      <c r="A930" s="76" t="str">
        <f t="shared" si="28"/>
        <v>P1176P</v>
      </c>
      <c r="B930" s="76" t="s">
        <v>50</v>
      </c>
      <c r="C930" s="76" t="str">
        <f>VLOOKUP(B930,Validación!G:I,3,0)</f>
        <v>P</v>
      </c>
      <c r="D930" s="122" t="s">
        <v>295</v>
      </c>
      <c r="E930" s="76">
        <f>VLOOKUP(Tabla3[[#This Row],[Actividad]],Validación!AA:AB,2,0)</f>
        <v>11</v>
      </c>
      <c r="F930" s="76" t="s">
        <v>193</v>
      </c>
      <c r="G930" s="76">
        <f>VLOOKUP(H930,Validación!W:Y,3,0)</f>
        <v>7</v>
      </c>
      <c r="H930" s="76" t="s">
        <v>341</v>
      </c>
      <c r="I930" s="76">
        <f>VLOOKUP(J930,Validación!K:N,4,0)</f>
        <v>6</v>
      </c>
      <c r="J930" s="76" t="s">
        <v>165</v>
      </c>
      <c r="K930" s="76" t="s">
        <v>67</v>
      </c>
      <c r="L930" s="76" t="str">
        <f t="shared" si="29"/>
        <v>P</v>
      </c>
    </row>
    <row r="931" spans="1:12" x14ac:dyDescent="0.25">
      <c r="A931" s="76" t="str">
        <f t="shared" si="28"/>
        <v>K1176P</v>
      </c>
      <c r="B931" s="76" t="s">
        <v>31</v>
      </c>
      <c r="C931" s="76" t="str">
        <f>VLOOKUP(B931,Validación!G:I,3,0)</f>
        <v>K</v>
      </c>
      <c r="D931" s="122" t="s">
        <v>297</v>
      </c>
      <c r="E931" s="76">
        <f>VLOOKUP(Tabla3[[#This Row],[Actividad]],Validación!AA:AB,2,0)</f>
        <v>11</v>
      </c>
      <c r="F931" s="76" t="s">
        <v>193</v>
      </c>
      <c r="G931" s="76">
        <f>VLOOKUP(H931,Validación!W:Y,3,0)</f>
        <v>7</v>
      </c>
      <c r="H931" s="76" t="s">
        <v>341</v>
      </c>
      <c r="I931" s="76">
        <f>VLOOKUP(J931,Validación!K:N,4,0)</f>
        <v>6</v>
      </c>
      <c r="J931" s="76" t="s">
        <v>165</v>
      </c>
      <c r="K931" s="76" t="s">
        <v>67</v>
      </c>
      <c r="L931" s="76" t="str">
        <f t="shared" si="29"/>
        <v>P</v>
      </c>
    </row>
    <row r="932" spans="1:12" x14ac:dyDescent="0.25">
      <c r="A932" s="76" t="str">
        <f t="shared" si="28"/>
        <v>N1176P</v>
      </c>
      <c r="B932" s="76" t="s">
        <v>49</v>
      </c>
      <c r="C932" s="76" t="str">
        <f>VLOOKUP(B932,Validación!G:I,3,0)</f>
        <v>N</v>
      </c>
      <c r="D932" s="122" t="s">
        <v>298</v>
      </c>
      <c r="E932" s="76">
        <f>VLOOKUP(Tabla3[[#This Row],[Actividad]],Validación!AA:AB,2,0)</f>
        <v>11</v>
      </c>
      <c r="F932" s="76" t="s">
        <v>193</v>
      </c>
      <c r="G932" s="76">
        <f>VLOOKUP(H932,Validación!W:Y,3,0)</f>
        <v>7</v>
      </c>
      <c r="H932" s="76" t="s">
        <v>341</v>
      </c>
      <c r="I932" s="76">
        <f>VLOOKUP(J932,Validación!K:N,4,0)</f>
        <v>6</v>
      </c>
      <c r="J932" s="76" t="s">
        <v>165</v>
      </c>
      <c r="K932" s="76" t="s">
        <v>67</v>
      </c>
      <c r="L932" s="76" t="str">
        <f t="shared" si="29"/>
        <v>P</v>
      </c>
    </row>
    <row r="933" spans="1:12" x14ac:dyDescent="0.25">
      <c r="A933" s="76" t="str">
        <f t="shared" si="28"/>
        <v>AA1176P</v>
      </c>
      <c r="B933" s="76" t="s">
        <v>54</v>
      </c>
      <c r="C933" s="76" t="str">
        <f>VLOOKUP(B933,Validación!G:I,3,0)</f>
        <v>AA</v>
      </c>
      <c r="D933" s="122" t="s">
        <v>118</v>
      </c>
      <c r="E933" s="76">
        <f>VLOOKUP(Tabla3[[#This Row],[Actividad]],Validación!AA:AB,2,0)</f>
        <v>11</v>
      </c>
      <c r="F933" s="76" t="s">
        <v>193</v>
      </c>
      <c r="G933" s="76">
        <f>VLOOKUP(H933,Validación!W:Y,3,0)</f>
        <v>7</v>
      </c>
      <c r="H933" s="76" t="s">
        <v>341</v>
      </c>
      <c r="I933" s="76">
        <f>VLOOKUP(J933,Validación!K:N,4,0)</f>
        <v>6</v>
      </c>
      <c r="J933" s="76" t="s">
        <v>165</v>
      </c>
      <c r="K933" s="76" t="s">
        <v>67</v>
      </c>
      <c r="L933" s="76" t="str">
        <f t="shared" si="29"/>
        <v>P</v>
      </c>
    </row>
    <row r="934" spans="1:12" x14ac:dyDescent="0.25">
      <c r="A934" s="76" t="str">
        <f t="shared" si="28"/>
        <v>G1176P</v>
      </c>
      <c r="B934" s="76" t="s">
        <v>427</v>
      </c>
      <c r="C934" s="76" t="str">
        <f>VLOOKUP(B934,Validación!G:I,3,0)</f>
        <v>G</v>
      </c>
      <c r="D934" s="122" t="s">
        <v>299</v>
      </c>
      <c r="E934" s="76">
        <f>VLOOKUP(Tabla3[[#This Row],[Actividad]],Validación!AA:AB,2,0)</f>
        <v>11</v>
      </c>
      <c r="F934" s="76" t="s">
        <v>193</v>
      </c>
      <c r="G934" s="76">
        <f>VLOOKUP(H934,Validación!W:Y,3,0)</f>
        <v>7</v>
      </c>
      <c r="H934" s="76" t="s">
        <v>341</v>
      </c>
      <c r="I934" s="76">
        <f>VLOOKUP(J934,Validación!K:N,4,0)</f>
        <v>6</v>
      </c>
      <c r="J934" s="76" t="s">
        <v>165</v>
      </c>
      <c r="K934" s="76" t="s">
        <v>67</v>
      </c>
      <c r="L934" s="76" t="str">
        <f t="shared" si="29"/>
        <v>P</v>
      </c>
    </row>
    <row r="935" spans="1:12" x14ac:dyDescent="0.25">
      <c r="A935" s="76" t="str">
        <f t="shared" si="28"/>
        <v>D1176P</v>
      </c>
      <c r="B935" s="76" t="s">
        <v>203</v>
      </c>
      <c r="C935" s="76" t="str">
        <f>VLOOKUP(B935,Validación!G:I,3,0)</f>
        <v>D</v>
      </c>
      <c r="D935" s="122">
        <v>122327</v>
      </c>
      <c r="E935" s="76">
        <f>VLOOKUP(Tabla3[[#This Row],[Actividad]],Validación!AA:AB,2,0)</f>
        <v>11</v>
      </c>
      <c r="F935" s="76" t="s">
        <v>193</v>
      </c>
      <c r="G935" s="76">
        <f>VLOOKUP(H935,Validación!W:Y,3,0)</f>
        <v>7</v>
      </c>
      <c r="H935" s="76" t="s">
        <v>341</v>
      </c>
      <c r="I935" s="76">
        <f>VLOOKUP(J935,Validación!K:N,4,0)</f>
        <v>6</v>
      </c>
      <c r="J935" s="76" t="s">
        <v>165</v>
      </c>
      <c r="K935" s="76" t="s">
        <v>67</v>
      </c>
      <c r="L935" s="76" t="str">
        <f t="shared" si="29"/>
        <v>P</v>
      </c>
    </row>
    <row r="936" spans="1:12" x14ac:dyDescent="0.25">
      <c r="A936" s="76" t="str">
        <f t="shared" si="28"/>
        <v>F1176P</v>
      </c>
      <c r="B936" s="76" t="s">
        <v>426</v>
      </c>
      <c r="C936" s="76" t="str">
        <f>VLOOKUP(B936,Validación!G:I,3,0)</f>
        <v>F</v>
      </c>
      <c r="D936" s="122" t="s">
        <v>456</v>
      </c>
      <c r="E936" s="76">
        <f>VLOOKUP(Tabla3[[#This Row],[Actividad]],Validación!AA:AB,2,0)</f>
        <v>11</v>
      </c>
      <c r="F936" s="76" t="s">
        <v>193</v>
      </c>
      <c r="G936" s="76">
        <f>VLOOKUP(H936,Validación!W:Y,3,0)</f>
        <v>7</v>
      </c>
      <c r="H936" s="76" t="s">
        <v>341</v>
      </c>
      <c r="I936" s="76">
        <f>VLOOKUP(J936,Validación!K:N,4,0)</f>
        <v>6</v>
      </c>
      <c r="J936" s="76" t="s">
        <v>165</v>
      </c>
      <c r="K936" s="76" t="s">
        <v>67</v>
      </c>
      <c r="L936" s="76" t="str">
        <f t="shared" si="29"/>
        <v>P</v>
      </c>
    </row>
    <row r="937" spans="1:12" x14ac:dyDescent="0.25">
      <c r="A937" s="76" t="str">
        <f t="shared" si="28"/>
        <v>FF1176P</v>
      </c>
      <c r="B937" s="76" t="s">
        <v>41</v>
      </c>
      <c r="C937" s="76" t="str">
        <f>VLOOKUP(B937,Validación!G:I,3,0)</f>
        <v>FF</v>
      </c>
      <c r="D937" s="122" t="s">
        <v>301</v>
      </c>
      <c r="E937" s="76">
        <f>VLOOKUP(Tabla3[[#This Row],[Actividad]],Validación!AA:AB,2,0)</f>
        <v>11</v>
      </c>
      <c r="F937" s="76" t="s">
        <v>193</v>
      </c>
      <c r="G937" s="76">
        <f>VLOOKUP(H937,Validación!W:Y,3,0)</f>
        <v>7</v>
      </c>
      <c r="H937" s="76" t="s">
        <v>341</v>
      </c>
      <c r="I937" s="76">
        <f>VLOOKUP(J937,Validación!K:N,4,0)</f>
        <v>6</v>
      </c>
      <c r="J937" s="76" t="s">
        <v>165</v>
      </c>
      <c r="K937" s="76" t="s">
        <v>67</v>
      </c>
      <c r="L937" s="76" t="str">
        <f t="shared" si="29"/>
        <v>P</v>
      </c>
    </row>
    <row r="938" spans="1:12" x14ac:dyDescent="0.25">
      <c r="A938" s="76" t="str">
        <f t="shared" si="28"/>
        <v>BB1176P</v>
      </c>
      <c r="B938" s="76" t="s">
        <v>32</v>
      </c>
      <c r="C938" s="76" t="str">
        <f>VLOOKUP(B938,Validación!G:I,3,0)</f>
        <v>BB</v>
      </c>
      <c r="D938" s="122" t="s">
        <v>457</v>
      </c>
      <c r="E938" s="76">
        <f>VLOOKUP(Tabla3[[#This Row],[Actividad]],Validación!AA:AB,2,0)</f>
        <v>11</v>
      </c>
      <c r="F938" s="76" t="s">
        <v>193</v>
      </c>
      <c r="G938" s="76">
        <f>VLOOKUP(H938,Validación!W:Y,3,0)</f>
        <v>7</v>
      </c>
      <c r="H938" s="76" t="s">
        <v>341</v>
      </c>
      <c r="I938" s="76">
        <f>VLOOKUP(J938,Validación!K:N,4,0)</f>
        <v>6</v>
      </c>
      <c r="J938" s="76" t="s">
        <v>165</v>
      </c>
      <c r="K938" s="76" t="s">
        <v>67</v>
      </c>
      <c r="L938" s="76" t="str">
        <f t="shared" si="29"/>
        <v>P</v>
      </c>
    </row>
    <row r="939" spans="1:12" x14ac:dyDescent="0.25">
      <c r="A939" s="76" t="str">
        <f t="shared" si="28"/>
        <v>W1176P</v>
      </c>
      <c r="B939" s="76" t="s">
        <v>132</v>
      </c>
      <c r="C939" s="76" t="str">
        <f>VLOOKUP(B939,Validación!G:I,3,0)</f>
        <v>W</v>
      </c>
      <c r="D939" s="122" t="s">
        <v>302</v>
      </c>
      <c r="E939" s="76">
        <f>VLOOKUP(Tabla3[[#This Row],[Actividad]],Validación!AA:AB,2,0)</f>
        <v>11</v>
      </c>
      <c r="F939" s="76" t="s">
        <v>193</v>
      </c>
      <c r="G939" s="76">
        <f>VLOOKUP(H939,Validación!W:Y,3,0)</f>
        <v>7</v>
      </c>
      <c r="H939" s="76" t="s">
        <v>341</v>
      </c>
      <c r="I939" s="76">
        <f>VLOOKUP(J939,Validación!K:N,4,0)</f>
        <v>6</v>
      </c>
      <c r="J939" s="76" t="s">
        <v>165</v>
      </c>
      <c r="K939" s="76" t="s">
        <v>67</v>
      </c>
      <c r="L939" s="76" t="str">
        <f t="shared" si="29"/>
        <v>P</v>
      </c>
    </row>
    <row r="940" spans="1:12" x14ac:dyDescent="0.25">
      <c r="A940" s="76" t="str">
        <f t="shared" si="28"/>
        <v>CC1176P</v>
      </c>
      <c r="B940" s="76" t="s">
        <v>55</v>
      </c>
      <c r="C940" s="76" t="str">
        <f>VLOOKUP(B940,Validación!G:I,3,0)</f>
        <v>CC</v>
      </c>
      <c r="D940" s="122" t="s">
        <v>303</v>
      </c>
      <c r="E940" s="76">
        <f>VLOOKUP(Tabla3[[#This Row],[Actividad]],Validación!AA:AB,2,0)</f>
        <v>11</v>
      </c>
      <c r="F940" s="76" t="s">
        <v>193</v>
      </c>
      <c r="G940" s="76">
        <f>VLOOKUP(H940,Validación!W:Y,3,0)</f>
        <v>7</v>
      </c>
      <c r="H940" s="76" t="s">
        <v>341</v>
      </c>
      <c r="I940" s="76">
        <f>VLOOKUP(J940,Validación!K:N,4,0)</f>
        <v>6</v>
      </c>
      <c r="J940" s="76" t="s">
        <v>165</v>
      </c>
      <c r="K940" s="76" t="s">
        <v>67</v>
      </c>
      <c r="L940" s="76" t="str">
        <f t="shared" si="29"/>
        <v>P</v>
      </c>
    </row>
    <row r="941" spans="1:12" x14ac:dyDescent="0.25">
      <c r="A941" s="76" t="str">
        <f t="shared" si="28"/>
        <v>U1176P</v>
      </c>
      <c r="B941" s="76" t="s">
        <v>425</v>
      </c>
      <c r="C941" s="76" t="str">
        <f>VLOOKUP(B941,Validación!G:I,3,0)</f>
        <v>U</v>
      </c>
      <c r="D941" s="122" t="s">
        <v>458</v>
      </c>
      <c r="E941" s="76">
        <f>VLOOKUP(Tabla3[[#This Row],[Actividad]],Validación!AA:AB,2,0)</f>
        <v>11</v>
      </c>
      <c r="F941" s="76" t="s">
        <v>193</v>
      </c>
      <c r="G941" s="76">
        <f>VLOOKUP(H941,Validación!W:Y,3,0)</f>
        <v>7</v>
      </c>
      <c r="H941" s="76" t="s">
        <v>341</v>
      </c>
      <c r="I941" s="76">
        <f>VLOOKUP(J941,Validación!K:N,4,0)</f>
        <v>6</v>
      </c>
      <c r="J941" s="76" t="s">
        <v>165</v>
      </c>
      <c r="K941" s="76" t="s">
        <v>67</v>
      </c>
      <c r="L941" s="76" t="str">
        <f t="shared" si="29"/>
        <v>P</v>
      </c>
    </row>
    <row r="942" spans="1:12" x14ac:dyDescent="0.25">
      <c r="A942" s="76" t="str">
        <f t="shared" si="28"/>
        <v>I1176P</v>
      </c>
      <c r="B942" s="76" t="s">
        <v>47</v>
      </c>
      <c r="C942" s="76" t="str">
        <f>VLOOKUP(B942,Validación!G:I,3,0)</f>
        <v>I</v>
      </c>
      <c r="D942" s="122" t="s">
        <v>459</v>
      </c>
      <c r="E942" s="76">
        <f>VLOOKUP(Tabla3[[#This Row],[Actividad]],Validación!AA:AB,2,0)</f>
        <v>11</v>
      </c>
      <c r="F942" s="76" t="s">
        <v>193</v>
      </c>
      <c r="G942" s="76">
        <f>VLOOKUP(H942,Validación!W:Y,3,0)</f>
        <v>7</v>
      </c>
      <c r="H942" s="76" t="s">
        <v>341</v>
      </c>
      <c r="I942" s="76">
        <f>VLOOKUP(J942,Validación!K:N,4,0)</f>
        <v>6</v>
      </c>
      <c r="J942" s="76" t="s">
        <v>165</v>
      </c>
      <c r="K942" s="76" t="s">
        <v>67</v>
      </c>
      <c r="L942" s="76" t="str">
        <f t="shared" si="29"/>
        <v>P</v>
      </c>
    </row>
    <row r="943" spans="1:12" x14ac:dyDescent="0.25">
      <c r="A943" s="76" t="str">
        <f t="shared" si="28"/>
        <v>Y1176P</v>
      </c>
      <c r="B943" s="76" t="s">
        <v>134</v>
      </c>
      <c r="C943" s="76" t="str">
        <f>VLOOKUP(B943,Validación!G:I,3,0)</f>
        <v>Y</v>
      </c>
      <c r="D943" s="122" t="s">
        <v>306</v>
      </c>
      <c r="E943" s="76">
        <f>VLOOKUP(Tabla3[[#This Row],[Actividad]],Validación!AA:AB,2,0)</f>
        <v>11</v>
      </c>
      <c r="F943" s="76" t="s">
        <v>193</v>
      </c>
      <c r="G943" s="76">
        <f>VLOOKUP(H943,Validación!W:Y,3,0)</f>
        <v>7</v>
      </c>
      <c r="H943" s="76" t="s">
        <v>341</v>
      </c>
      <c r="I943" s="76">
        <f>VLOOKUP(J943,Validación!K:N,4,0)</f>
        <v>6</v>
      </c>
      <c r="J943" s="76" t="s">
        <v>165</v>
      </c>
      <c r="K943" s="76" t="s">
        <v>67</v>
      </c>
      <c r="L943" s="76" t="str">
        <f t="shared" si="29"/>
        <v>P</v>
      </c>
    </row>
    <row r="944" spans="1:12" x14ac:dyDescent="0.25">
      <c r="A944" s="76" t="str">
        <f t="shared" si="28"/>
        <v>R1176P</v>
      </c>
      <c r="B944" s="76" t="s">
        <v>51</v>
      </c>
      <c r="C944" s="76" t="str">
        <f>VLOOKUP(B944,Validación!G:I,3,0)</f>
        <v>R</v>
      </c>
      <c r="D944" s="122">
        <v>109</v>
      </c>
      <c r="E944" s="76">
        <f>VLOOKUP(Tabla3[[#This Row],[Actividad]],Validación!AA:AB,2,0)</f>
        <v>11</v>
      </c>
      <c r="F944" s="76" t="s">
        <v>193</v>
      </c>
      <c r="G944" s="76">
        <f>VLOOKUP(H944,Validación!W:Y,3,0)</f>
        <v>7</v>
      </c>
      <c r="H944" s="76" t="s">
        <v>341</v>
      </c>
      <c r="I944" s="76">
        <f>VLOOKUP(J944,Validación!K:N,4,0)</f>
        <v>6</v>
      </c>
      <c r="J944" s="76" t="s">
        <v>165</v>
      </c>
      <c r="K944" s="76" t="s">
        <v>67</v>
      </c>
      <c r="L944" s="76" t="str">
        <f t="shared" si="29"/>
        <v>P</v>
      </c>
    </row>
    <row r="945" spans="1:12" x14ac:dyDescent="0.25">
      <c r="A945" s="76" t="str">
        <f t="shared" si="28"/>
        <v>HH1176P</v>
      </c>
      <c r="B945" s="76" t="s">
        <v>122</v>
      </c>
      <c r="C945" s="76" t="str">
        <f>VLOOKUP(B945,Validación!G:I,3,0)</f>
        <v>HH</v>
      </c>
      <c r="D945" s="122" t="s">
        <v>460</v>
      </c>
      <c r="E945" s="76">
        <f>VLOOKUP(Tabla3[[#This Row],[Actividad]],Validación!AA:AB,2,0)</f>
        <v>11</v>
      </c>
      <c r="F945" s="76" t="s">
        <v>193</v>
      </c>
      <c r="G945" s="76">
        <f>VLOOKUP(H945,Validación!W:Y,3,0)</f>
        <v>7</v>
      </c>
      <c r="H945" s="76" t="s">
        <v>341</v>
      </c>
      <c r="I945" s="76">
        <f>VLOOKUP(J945,Validación!K:N,4,0)</f>
        <v>6</v>
      </c>
      <c r="J945" s="76" t="s">
        <v>165</v>
      </c>
      <c r="K945" s="76" t="s">
        <v>67</v>
      </c>
      <c r="L945" s="76" t="str">
        <f t="shared" si="29"/>
        <v>P</v>
      </c>
    </row>
    <row r="946" spans="1:12" x14ac:dyDescent="0.25">
      <c r="A946" s="76" t="str">
        <f t="shared" si="28"/>
        <v>II1176P</v>
      </c>
      <c r="B946" s="173" t="s">
        <v>423</v>
      </c>
      <c r="C946" s="76" t="str">
        <f>VLOOKUP(B946,Validación!G:I,3,0)</f>
        <v>II</v>
      </c>
      <c r="D946" s="122" t="s">
        <v>309</v>
      </c>
      <c r="E946" s="76">
        <f>VLOOKUP(Tabla3[[#This Row],[Actividad]],Validación!AA:AB,2,0)</f>
        <v>11</v>
      </c>
      <c r="F946" s="76" t="s">
        <v>193</v>
      </c>
      <c r="G946" s="76">
        <f>VLOOKUP(H946,Validación!W:Y,3,0)</f>
        <v>7</v>
      </c>
      <c r="H946" s="76" t="s">
        <v>341</v>
      </c>
      <c r="I946" s="76">
        <f>VLOOKUP(J946,Validación!K:N,4,0)</f>
        <v>6</v>
      </c>
      <c r="J946" s="76" t="s">
        <v>165</v>
      </c>
      <c r="K946" s="76" t="s">
        <v>67</v>
      </c>
      <c r="L946" s="76" t="str">
        <f t="shared" si="29"/>
        <v>P</v>
      </c>
    </row>
    <row r="947" spans="1:12" x14ac:dyDescent="0.25">
      <c r="A947" s="76" t="str">
        <f t="shared" si="28"/>
        <v>L1176P</v>
      </c>
      <c r="B947" s="76" t="s">
        <v>48</v>
      </c>
      <c r="C947" s="76" t="str">
        <f>VLOOKUP(B947,Validación!G:I,3,0)</f>
        <v>L</v>
      </c>
      <c r="D947" s="122" t="s">
        <v>461</v>
      </c>
      <c r="E947" s="76">
        <f>VLOOKUP(Tabla3[[#This Row],[Actividad]],Validación!AA:AB,2,0)</f>
        <v>11</v>
      </c>
      <c r="F947" s="76" t="s">
        <v>193</v>
      </c>
      <c r="G947" s="76">
        <f>VLOOKUP(H947,Validación!W:Y,3,0)</f>
        <v>7</v>
      </c>
      <c r="H947" s="76" t="s">
        <v>341</v>
      </c>
      <c r="I947" s="76">
        <f>VLOOKUP(J947,Validación!K:N,4,0)</f>
        <v>6</v>
      </c>
      <c r="J947" s="76" t="s">
        <v>165</v>
      </c>
      <c r="K947" s="76" t="s">
        <v>67</v>
      </c>
      <c r="L947" s="76" t="str">
        <f t="shared" si="29"/>
        <v>P</v>
      </c>
    </row>
    <row r="948" spans="1:12" x14ac:dyDescent="0.25">
      <c r="A948" s="76" t="str">
        <f t="shared" si="28"/>
        <v>B1176P</v>
      </c>
      <c r="B948" s="76" t="s">
        <v>43</v>
      </c>
      <c r="C948" s="76" t="str">
        <f>VLOOKUP(B948,Validación!G:I,3,0)</f>
        <v>B</v>
      </c>
      <c r="D948" s="122" t="s">
        <v>462</v>
      </c>
      <c r="E948" s="76">
        <f>VLOOKUP(Tabla3[[#This Row],[Actividad]],Validación!AA:AB,2,0)</f>
        <v>11</v>
      </c>
      <c r="F948" s="76" t="s">
        <v>193</v>
      </c>
      <c r="G948" s="76">
        <f>VLOOKUP(H948,Validación!W:Y,3,0)</f>
        <v>7</v>
      </c>
      <c r="H948" s="76" t="s">
        <v>341</v>
      </c>
      <c r="I948" s="76">
        <f>VLOOKUP(J948,Validación!K:N,4,0)</f>
        <v>6</v>
      </c>
      <c r="J948" s="76" t="s">
        <v>165</v>
      </c>
      <c r="K948" s="76" t="s">
        <v>67</v>
      </c>
      <c r="L948" s="76" t="str">
        <f t="shared" si="29"/>
        <v>P</v>
      </c>
    </row>
    <row r="949" spans="1:12" x14ac:dyDescent="0.25">
      <c r="A949" s="76" t="str">
        <f t="shared" si="28"/>
        <v>A1176P</v>
      </c>
      <c r="B949" s="76" t="s">
        <v>42</v>
      </c>
      <c r="C949" s="76" t="str">
        <f>VLOOKUP(B949,Validación!G:I,3,0)</f>
        <v>A</v>
      </c>
      <c r="D949" s="122" t="s">
        <v>463</v>
      </c>
      <c r="E949" s="76">
        <f>VLOOKUP(Tabla3[[#This Row],[Actividad]],Validación!AA:AB,2,0)</f>
        <v>11</v>
      </c>
      <c r="F949" s="76" t="s">
        <v>193</v>
      </c>
      <c r="G949" s="76">
        <f>VLOOKUP(H949,Validación!W:Y,3,0)</f>
        <v>7</v>
      </c>
      <c r="H949" s="76" t="s">
        <v>341</v>
      </c>
      <c r="I949" s="76">
        <f>VLOOKUP(J949,Validación!K:N,4,0)</f>
        <v>6</v>
      </c>
      <c r="J949" s="76" t="s">
        <v>165</v>
      </c>
      <c r="K949" s="76" t="s">
        <v>67</v>
      </c>
      <c r="L949" s="76" t="str">
        <f t="shared" si="29"/>
        <v>P</v>
      </c>
    </row>
    <row r="950" spans="1:12" x14ac:dyDescent="0.25">
      <c r="A950" s="76" t="str">
        <f t="shared" si="28"/>
        <v>X11715N</v>
      </c>
      <c r="B950" s="76" t="s">
        <v>133</v>
      </c>
      <c r="C950" s="76" t="str">
        <f>VLOOKUP(B950,Validación!G:I,3,0)</f>
        <v>X</v>
      </c>
      <c r="D950" s="122">
        <v>122201</v>
      </c>
      <c r="E950" s="76">
        <f>VLOOKUP(Tabla3[[#This Row],[Actividad]],Validación!AA:AB,2,0)</f>
        <v>11</v>
      </c>
      <c r="F950" s="76" t="s">
        <v>193</v>
      </c>
      <c r="G950" s="76">
        <f>VLOOKUP(H950,Validación!W:Y,3,0)</f>
        <v>7</v>
      </c>
      <c r="H950" s="76" t="s">
        <v>341</v>
      </c>
      <c r="I950" s="76">
        <f>VLOOKUP(J950,Validación!K:N,4,0)</f>
        <v>15</v>
      </c>
      <c r="J950" s="76" t="s">
        <v>342</v>
      </c>
      <c r="K950" s="76" t="s">
        <v>68</v>
      </c>
      <c r="L950" s="76" t="str">
        <f t="shared" si="29"/>
        <v>N</v>
      </c>
    </row>
    <row r="951" spans="1:12" x14ac:dyDescent="0.25">
      <c r="A951" s="76" t="str">
        <f t="shared" si="28"/>
        <v>C11715N</v>
      </c>
      <c r="B951" s="76" t="s">
        <v>44</v>
      </c>
      <c r="C951" s="76" t="str">
        <f>VLOOKUP(B951,Validación!G:I,3,0)</f>
        <v>C</v>
      </c>
      <c r="D951" s="122" t="s">
        <v>289</v>
      </c>
      <c r="E951" s="76">
        <f>VLOOKUP(Tabla3[[#This Row],[Actividad]],Validación!AA:AB,2,0)</f>
        <v>11</v>
      </c>
      <c r="F951" s="76" t="s">
        <v>193</v>
      </c>
      <c r="G951" s="76">
        <f>VLOOKUP(H951,Validación!W:Y,3,0)</f>
        <v>7</v>
      </c>
      <c r="H951" s="76" t="s">
        <v>341</v>
      </c>
      <c r="I951" s="76">
        <f>VLOOKUP(J951,Validación!K:N,4,0)</f>
        <v>15</v>
      </c>
      <c r="J951" s="76" t="s">
        <v>342</v>
      </c>
      <c r="K951" s="76" t="s">
        <v>68</v>
      </c>
      <c r="L951" s="76" t="str">
        <f t="shared" si="29"/>
        <v>N</v>
      </c>
    </row>
    <row r="952" spans="1:12" x14ac:dyDescent="0.25">
      <c r="A952" s="76" t="str">
        <f t="shared" si="28"/>
        <v>T11715N</v>
      </c>
      <c r="B952" s="76" t="s">
        <v>52</v>
      </c>
      <c r="C952" s="76" t="str">
        <f>VLOOKUP(B952,Validación!G:I,3,0)</f>
        <v>T</v>
      </c>
      <c r="D952" s="122">
        <v>122202</v>
      </c>
      <c r="E952" s="76">
        <f>VLOOKUP(Tabla3[[#This Row],[Actividad]],Validación!AA:AB,2,0)</f>
        <v>11</v>
      </c>
      <c r="F952" s="76" t="s">
        <v>193</v>
      </c>
      <c r="G952" s="76">
        <f>VLOOKUP(H952,Validación!W:Y,3,0)</f>
        <v>7</v>
      </c>
      <c r="H952" s="76" t="s">
        <v>341</v>
      </c>
      <c r="I952" s="76">
        <f>VLOOKUP(J952,Validación!K:N,4,0)</f>
        <v>15</v>
      </c>
      <c r="J952" s="76" t="s">
        <v>342</v>
      </c>
      <c r="K952" s="76" t="s">
        <v>68</v>
      </c>
      <c r="L952" s="76" t="str">
        <f t="shared" si="29"/>
        <v>N</v>
      </c>
    </row>
    <row r="953" spans="1:12" x14ac:dyDescent="0.25">
      <c r="A953" s="76" t="str">
        <f t="shared" si="28"/>
        <v>EE11715N</v>
      </c>
      <c r="B953" s="76" t="s">
        <v>33</v>
      </c>
      <c r="C953" s="76" t="str">
        <f>VLOOKUP(B953,Validación!G:I,3,0)</f>
        <v>EE</v>
      </c>
      <c r="D953" s="122" t="s">
        <v>290</v>
      </c>
      <c r="E953" s="76">
        <f>VLOOKUP(Tabla3[[#This Row],[Actividad]],Validación!AA:AB,2,0)</f>
        <v>11</v>
      </c>
      <c r="F953" s="76" t="s">
        <v>193</v>
      </c>
      <c r="G953" s="76">
        <f>VLOOKUP(H953,Validación!W:Y,3,0)</f>
        <v>7</v>
      </c>
      <c r="H953" s="76" t="s">
        <v>341</v>
      </c>
      <c r="I953" s="76">
        <f>VLOOKUP(J953,Validación!K:N,4,0)</f>
        <v>15</v>
      </c>
      <c r="J953" s="76" t="s">
        <v>342</v>
      </c>
      <c r="K953" s="76" t="s">
        <v>68</v>
      </c>
      <c r="L953" s="76" t="str">
        <f t="shared" si="29"/>
        <v>N</v>
      </c>
    </row>
    <row r="954" spans="1:12" x14ac:dyDescent="0.25">
      <c r="A954" s="76" t="str">
        <f t="shared" si="28"/>
        <v>E11715N</v>
      </c>
      <c r="B954" s="76" t="s">
        <v>45</v>
      </c>
      <c r="C954" s="76" t="str">
        <f>VLOOKUP(B954,Validación!G:I,3,0)</f>
        <v>E</v>
      </c>
      <c r="D954" s="122" t="s">
        <v>180</v>
      </c>
      <c r="E954" s="76">
        <f>VLOOKUP(Tabla3[[#This Row],[Actividad]],Validación!AA:AB,2,0)</f>
        <v>11</v>
      </c>
      <c r="F954" s="76" t="s">
        <v>193</v>
      </c>
      <c r="G954" s="76">
        <f>VLOOKUP(H954,Validación!W:Y,3,0)</f>
        <v>7</v>
      </c>
      <c r="H954" s="76" t="s">
        <v>341</v>
      </c>
      <c r="I954" s="76">
        <f>VLOOKUP(J954,Validación!K:N,4,0)</f>
        <v>15</v>
      </c>
      <c r="J954" s="76" t="s">
        <v>342</v>
      </c>
      <c r="K954" s="76" t="s">
        <v>68</v>
      </c>
      <c r="L954" s="76" t="str">
        <f t="shared" si="29"/>
        <v>N</v>
      </c>
    </row>
    <row r="955" spans="1:12" x14ac:dyDescent="0.25">
      <c r="A955" s="76" t="str">
        <f t="shared" si="28"/>
        <v>J11715N</v>
      </c>
      <c r="B955" s="76" t="s">
        <v>30</v>
      </c>
      <c r="C955" s="76" t="str">
        <f>VLOOKUP(B955,Validación!G:I,3,0)</f>
        <v>J</v>
      </c>
      <c r="D955" s="122" t="s">
        <v>292</v>
      </c>
      <c r="E955" s="76">
        <f>VLOOKUP(Tabla3[[#This Row],[Actividad]],Validación!AA:AB,2,0)</f>
        <v>11</v>
      </c>
      <c r="F955" s="76" t="s">
        <v>193</v>
      </c>
      <c r="G955" s="76">
        <f>VLOOKUP(H955,Validación!W:Y,3,0)</f>
        <v>7</v>
      </c>
      <c r="H955" s="76" t="s">
        <v>341</v>
      </c>
      <c r="I955" s="76">
        <f>VLOOKUP(J955,Validación!K:N,4,0)</f>
        <v>15</v>
      </c>
      <c r="J955" s="76" t="s">
        <v>342</v>
      </c>
      <c r="K955" s="76" t="s">
        <v>68</v>
      </c>
      <c r="L955" s="76" t="str">
        <f t="shared" si="29"/>
        <v>N</v>
      </c>
    </row>
    <row r="956" spans="1:12" x14ac:dyDescent="0.25">
      <c r="A956" s="76" t="str">
        <f t="shared" si="28"/>
        <v>H11715N</v>
      </c>
      <c r="B956" s="76" t="s">
        <v>46</v>
      </c>
      <c r="C956" s="76" t="str">
        <f>VLOOKUP(B956,Validación!G:I,3,0)</f>
        <v>H</v>
      </c>
      <c r="D956" s="122" t="s">
        <v>115</v>
      </c>
      <c r="E956" s="76">
        <f>VLOOKUP(Tabla3[[#This Row],[Actividad]],Validación!AA:AB,2,0)</f>
        <v>11</v>
      </c>
      <c r="F956" s="76" t="s">
        <v>193</v>
      </c>
      <c r="G956" s="76">
        <f>VLOOKUP(H956,Validación!W:Y,3,0)</f>
        <v>7</v>
      </c>
      <c r="H956" s="76" t="s">
        <v>341</v>
      </c>
      <c r="I956" s="76">
        <f>VLOOKUP(J956,Validación!K:N,4,0)</f>
        <v>15</v>
      </c>
      <c r="J956" s="76" t="s">
        <v>342</v>
      </c>
      <c r="K956" s="76" t="s">
        <v>68</v>
      </c>
      <c r="L956" s="76" t="str">
        <f t="shared" si="29"/>
        <v>N</v>
      </c>
    </row>
    <row r="957" spans="1:12" x14ac:dyDescent="0.25">
      <c r="A957" s="76" t="str">
        <f t="shared" si="28"/>
        <v>Q11715N</v>
      </c>
      <c r="B957" s="76" t="s">
        <v>130</v>
      </c>
      <c r="C957" s="76" t="str">
        <f>VLOOKUP(B957,Validación!G:I,3,0)</f>
        <v>Q</v>
      </c>
      <c r="D957" s="122" t="s">
        <v>293</v>
      </c>
      <c r="E957" s="76">
        <f>VLOOKUP(Tabla3[[#This Row],[Actividad]],Validación!AA:AB,2,0)</f>
        <v>11</v>
      </c>
      <c r="F957" s="76" t="s">
        <v>193</v>
      </c>
      <c r="G957" s="76">
        <f>VLOOKUP(H957,Validación!W:Y,3,0)</f>
        <v>7</v>
      </c>
      <c r="H957" s="76" t="s">
        <v>341</v>
      </c>
      <c r="I957" s="76">
        <f>VLOOKUP(J957,Validación!K:N,4,0)</f>
        <v>15</v>
      </c>
      <c r="J957" s="76" t="s">
        <v>342</v>
      </c>
      <c r="K957" s="76" t="s">
        <v>68</v>
      </c>
      <c r="L957" s="76" t="str">
        <f t="shared" si="29"/>
        <v>N</v>
      </c>
    </row>
    <row r="958" spans="1:12" x14ac:dyDescent="0.25">
      <c r="A958" s="76" t="str">
        <f t="shared" si="28"/>
        <v>P11715N</v>
      </c>
      <c r="B958" s="76" t="s">
        <v>50</v>
      </c>
      <c r="C958" s="76" t="str">
        <f>VLOOKUP(B958,Validación!G:I,3,0)</f>
        <v>P</v>
      </c>
      <c r="D958" s="122" t="s">
        <v>295</v>
      </c>
      <c r="E958" s="76">
        <f>VLOOKUP(Tabla3[[#This Row],[Actividad]],Validación!AA:AB,2,0)</f>
        <v>11</v>
      </c>
      <c r="F958" s="76" t="s">
        <v>193</v>
      </c>
      <c r="G958" s="76">
        <f>VLOOKUP(H958,Validación!W:Y,3,0)</f>
        <v>7</v>
      </c>
      <c r="H958" s="76" t="s">
        <v>341</v>
      </c>
      <c r="I958" s="76">
        <f>VLOOKUP(J958,Validación!K:N,4,0)</f>
        <v>15</v>
      </c>
      <c r="J958" s="76" t="s">
        <v>342</v>
      </c>
      <c r="K958" s="76" t="s">
        <v>68</v>
      </c>
      <c r="L958" s="76" t="str">
        <f t="shared" si="29"/>
        <v>N</v>
      </c>
    </row>
    <row r="959" spans="1:12" x14ac:dyDescent="0.25">
      <c r="A959" s="76" t="str">
        <f t="shared" si="28"/>
        <v>K11715N</v>
      </c>
      <c r="B959" s="76" t="s">
        <v>31</v>
      </c>
      <c r="C959" s="76" t="str">
        <f>VLOOKUP(B959,Validación!G:I,3,0)</f>
        <v>K</v>
      </c>
      <c r="D959" s="122" t="s">
        <v>297</v>
      </c>
      <c r="E959" s="76">
        <f>VLOOKUP(Tabla3[[#This Row],[Actividad]],Validación!AA:AB,2,0)</f>
        <v>11</v>
      </c>
      <c r="F959" s="76" t="s">
        <v>193</v>
      </c>
      <c r="G959" s="76">
        <f>VLOOKUP(H959,Validación!W:Y,3,0)</f>
        <v>7</v>
      </c>
      <c r="H959" s="76" t="s">
        <v>341</v>
      </c>
      <c r="I959" s="76">
        <f>VLOOKUP(J959,Validación!K:N,4,0)</f>
        <v>15</v>
      </c>
      <c r="J959" s="76" t="s">
        <v>342</v>
      </c>
      <c r="K959" s="76" t="s">
        <v>68</v>
      </c>
      <c r="L959" s="76" t="str">
        <f t="shared" si="29"/>
        <v>N</v>
      </c>
    </row>
    <row r="960" spans="1:12" x14ac:dyDescent="0.25">
      <c r="A960" s="76" t="str">
        <f t="shared" si="28"/>
        <v>N11715N</v>
      </c>
      <c r="B960" s="76" t="s">
        <v>49</v>
      </c>
      <c r="C960" s="76" t="str">
        <f>VLOOKUP(B960,Validación!G:I,3,0)</f>
        <v>N</v>
      </c>
      <c r="D960" s="122" t="s">
        <v>298</v>
      </c>
      <c r="E960" s="76">
        <f>VLOOKUP(Tabla3[[#This Row],[Actividad]],Validación!AA:AB,2,0)</f>
        <v>11</v>
      </c>
      <c r="F960" s="76" t="s">
        <v>193</v>
      </c>
      <c r="G960" s="76">
        <f>VLOOKUP(H960,Validación!W:Y,3,0)</f>
        <v>7</v>
      </c>
      <c r="H960" s="76" t="s">
        <v>341</v>
      </c>
      <c r="I960" s="76">
        <f>VLOOKUP(J960,Validación!K:N,4,0)</f>
        <v>15</v>
      </c>
      <c r="J960" s="76" t="s">
        <v>342</v>
      </c>
      <c r="K960" s="76" t="s">
        <v>68</v>
      </c>
      <c r="L960" s="76" t="str">
        <f t="shared" si="29"/>
        <v>N</v>
      </c>
    </row>
    <row r="961" spans="1:12" x14ac:dyDescent="0.25">
      <c r="A961" s="76" t="str">
        <f t="shared" si="28"/>
        <v>AA11715N</v>
      </c>
      <c r="B961" s="76" t="s">
        <v>54</v>
      </c>
      <c r="C961" s="76" t="str">
        <f>VLOOKUP(B961,Validación!G:I,3,0)</f>
        <v>AA</v>
      </c>
      <c r="D961" s="122" t="s">
        <v>118</v>
      </c>
      <c r="E961" s="76">
        <f>VLOOKUP(Tabla3[[#This Row],[Actividad]],Validación!AA:AB,2,0)</f>
        <v>11</v>
      </c>
      <c r="F961" s="76" t="s">
        <v>193</v>
      </c>
      <c r="G961" s="76">
        <f>VLOOKUP(H961,Validación!W:Y,3,0)</f>
        <v>7</v>
      </c>
      <c r="H961" s="76" t="s">
        <v>341</v>
      </c>
      <c r="I961" s="76">
        <f>VLOOKUP(J961,Validación!K:N,4,0)</f>
        <v>15</v>
      </c>
      <c r="J961" s="76" t="s">
        <v>342</v>
      </c>
      <c r="K961" s="76" t="s">
        <v>68</v>
      </c>
      <c r="L961" s="76" t="str">
        <f t="shared" si="29"/>
        <v>N</v>
      </c>
    </row>
    <row r="962" spans="1:12" x14ac:dyDescent="0.25">
      <c r="A962" s="76" t="str">
        <f t="shared" ref="A962:A1025" si="30">CONCATENATE(C962,E962,G962,I962,L962,)</f>
        <v>G11715N</v>
      </c>
      <c r="B962" s="76" t="s">
        <v>427</v>
      </c>
      <c r="C962" s="76" t="str">
        <f>VLOOKUP(B962,Validación!G:I,3,0)</f>
        <v>G</v>
      </c>
      <c r="D962" s="122" t="s">
        <v>299</v>
      </c>
      <c r="E962" s="76">
        <f>VLOOKUP(Tabla3[[#This Row],[Actividad]],Validación!AA:AB,2,0)</f>
        <v>11</v>
      </c>
      <c r="F962" s="76" t="s">
        <v>193</v>
      </c>
      <c r="G962" s="76">
        <f>VLOOKUP(H962,Validación!W:Y,3,0)</f>
        <v>7</v>
      </c>
      <c r="H962" s="76" t="s">
        <v>341</v>
      </c>
      <c r="I962" s="76">
        <f>VLOOKUP(J962,Validación!K:N,4,0)</f>
        <v>15</v>
      </c>
      <c r="J962" s="76" t="s">
        <v>342</v>
      </c>
      <c r="K962" s="76" t="s">
        <v>68</v>
      </c>
      <c r="L962" s="76" t="str">
        <f t="shared" ref="L962:L1025" si="31">VLOOKUP(K962,O:P,2,0)</f>
        <v>N</v>
      </c>
    </row>
    <row r="963" spans="1:12" x14ac:dyDescent="0.25">
      <c r="A963" s="76" t="str">
        <f t="shared" si="30"/>
        <v>D11715N</v>
      </c>
      <c r="B963" s="76" t="s">
        <v>203</v>
      </c>
      <c r="C963" s="76" t="str">
        <f>VLOOKUP(B963,Validación!G:I,3,0)</f>
        <v>D</v>
      </c>
      <c r="D963" s="122">
        <v>122327</v>
      </c>
      <c r="E963" s="76">
        <f>VLOOKUP(Tabla3[[#This Row],[Actividad]],Validación!AA:AB,2,0)</f>
        <v>11</v>
      </c>
      <c r="F963" s="76" t="s">
        <v>193</v>
      </c>
      <c r="G963" s="76">
        <f>VLOOKUP(H963,Validación!W:Y,3,0)</f>
        <v>7</v>
      </c>
      <c r="H963" s="76" t="s">
        <v>341</v>
      </c>
      <c r="I963" s="76">
        <f>VLOOKUP(J963,Validación!K:N,4,0)</f>
        <v>15</v>
      </c>
      <c r="J963" s="76" t="s">
        <v>342</v>
      </c>
      <c r="K963" s="76" t="s">
        <v>68</v>
      </c>
      <c r="L963" s="76" t="str">
        <f t="shared" si="31"/>
        <v>N</v>
      </c>
    </row>
    <row r="964" spans="1:12" x14ac:dyDescent="0.25">
      <c r="A964" s="76" t="str">
        <f t="shared" si="30"/>
        <v>F11715N</v>
      </c>
      <c r="B964" s="76" t="s">
        <v>426</v>
      </c>
      <c r="C964" s="76" t="str">
        <f>VLOOKUP(B964,Validación!G:I,3,0)</f>
        <v>F</v>
      </c>
      <c r="D964" s="122" t="s">
        <v>456</v>
      </c>
      <c r="E964" s="76">
        <f>VLOOKUP(Tabla3[[#This Row],[Actividad]],Validación!AA:AB,2,0)</f>
        <v>11</v>
      </c>
      <c r="F964" s="76" t="s">
        <v>193</v>
      </c>
      <c r="G964" s="76">
        <f>VLOOKUP(H964,Validación!W:Y,3,0)</f>
        <v>7</v>
      </c>
      <c r="H964" s="76" t="s">
        <v>341</v>
      </c>
      <c r="I964" s="76">
        <f>VLOOKUP(J964,Validación!K:N,4,0)</f>
        <v>15</v>
      </c>
      <c r="J964" s="76" t="s">
        <v>342</v>
      </c>
      <c r="K964" s="76" t="s">
        <v>68</v>
      </c>
      <c r="L964" s="76" t="str">
        <f t="shared" si="31"/>
        <v>N</v>
      </c>
    </row>
    <row r="965" spans="1:12" x14ac:dyDescent="0.25">
      <c r="A965" s="76" t="str">
        <f t="shared" si="30"/>
        <v>FF11715N</v>
      </c>
      <c r="B965" s="76" t="s">
        <v>41</v>
      </c>
      <c r="C965" s="76" t="str">
        <f>VLOOKUP(B965,Validación!G:I,3,0)</f>
        <v>FF</v>
      </c>
      <c r="D965" s="122" t="s">
        <v>301</v>
      </c>
      <c r="E965" s="76">
        <f>VLOOKUP(Tabla3[[#This Row],[Actividad]],Validación!AA:AB,2,0)</f>
        <v>11</v>
      </c>
      <c r="F965" s="76" t="s">
        <v>193</v>
      </c>
      <c r="G965" s="76">
        <f>VLOOKUP(H965,Validación!W:Y,3,0)</f>
        <v>7</v>
      </c>
      <c r="H965" s="76" t="s">
        <v>341</v>
      </c>
      <c r="I965" s="76">
        <f>VLOOKUP(J965,Validación!K:N,4,0)</f>
        <v>15</v>
      </c>
      <c r="J965" s="76" t="s">
        <v>342</v>
      </c>
      <c r="K965" s="76" t="s">
        <v>68</v>
      </c>
      <c r="L965" s="76" t="str">
        <f t="shared" si="31"/>
        <v>N</v>
      </c>
    </row>
    <row r="966" spans="1:12" x14ac:dyDescent="0.25">
      <c r="A966" s="76" t="str">
        <f t="shared" si="30"/>
        <v>BB11715N</v>
      </c>
      <c r="B966" s="76" t="s">
        <v>32</v>
      </c>
      <c r="C966" s="76" t="str">
        <f>VLOOKUP(B966,Validación!G:I,3,0)</f>
        <v>BB</v>
      </c>
      <c r="D966" s="122" t="s">
        <v>457</v>
      </c>
      <c r="E966" s="76">
        <f>VLOOKUP(Tabla3[[#This Row],[Actividad]],Validación!AA:AB,2,0)</f>
        <v>11</v>
      </c>
      <c r="F966" s="76" t="s">
        <v>193</v>
      </c>
      <c r="G966" s="76">
        <f>VLOOKUP(H966,Validación!W:Y,3,0)</f>
        <v>7</v>
      </c>
      <c r="H966" s="76" t="s">
        <v>341</v>
      </c>
      <c r="I966" s="76">
        <f>VLOOKUP(J966,Validación!K:N,4,0)</f>
        <v>15</v>
      </c>
      <c r="J966" s="76" t="s">
        <v>342</v>
      </c>
      <c r="K966" s="76" t="s">
        <v>68</v>
      </c>
      <c r="L966" s="76" t="str">
        <f t="shared" si="31"/>
        <v>N</v>
      </c>
    </row>
    <row r="967" spans="1:12" x14ac:dyDescent="0.25">
      <c r="A967" s="76" t="str">
        <f t="shared" si="30"/>
        <v>W11715N</v>
      </c>
      <c r="B967" s="76" t="s">
        <v>132</v>
      </c>
      <c r="C967" s="76" t="str">
        <f>VLOOKUP(B967,Validación!G:I,3,0)</f>
        <v>W</v>
      </c>
      <c r="D967" s="122" t="s">
        <v>302</v>
      </c>
      <c r="E967" s="76">
        <f>VLOOKUP(Tabla3[[#This Row],[Actividad]],Validación!AA:AB,2,0)</f>
        <v>11</v>
      </c>
      <c r="F967" s="76" t="s">
        <v>193</v>
      </c>
      <c r="G967" s="76">
        <f>VLOOKUP(H967,Validación!W:Y,3,0)</f>
        <v>7</v>
      </c>
      <c r="H967" s="76" t="s">
        <v>341</v>
      </c>
      <c r="I967" s="76">
        <f>VLOOKUP(J967,Validación!K:N,4,0)</f>
        <v>15</v>
      </c>
      <c r="J967" s="76" t="s">
        <v>342</v>
      </c>
      <c r="K967" s="76" t="s">
        <v>68</v>
      </c>
      <c r="L967" s="76" t="str">
        <f t="shared" si="31"/>
        <v>N</v>
      </c>
    </row>
    <row r="968" spans="1:12" x14ac:dyDescent="0.25">
      <c r="A968" s="76" t="str">
        <f t="shared" si="30"/>
        <v>CC11715N</v>
      </c>
      <c r="B968" s="76" t="s">
        <v>55</v>
      </c>
      <c r="C968" s="76" t="str">
        <f>VLOOKUP(B968,Validación!G:I,3,0)</f>
        <v>CC</v>
      </c>
      <c r="D968" s="122" t="s">
        <v>303</v>
      </c>
      <c r="E968" s="76">
        <f>VLOOKUP(Tabla3[[#This Row],[Actividad]],Validación!AA:AB,2,0)</f>
        <v>11</v>
      </c>
      <c r="F968" s="76" t="s">
        <v>193</v>
      </c>
      <c r="G968" s="76">
        <f>VLOOKUP(H968,Validación!W:Y,3,0)</f>
        <v>7</v>
      </c>
      <c r="H968" s="76" t="s">
        <v>341</v>
      </c>
      <c r="I968" s="76">
        <f>VLOOKUP(J968,Validación!K:N,4,0)</f>
        <v>15</v>
      </c>
      <c r="J968" s="76" t="s">
        <v>342</v>
      </c>
      <c r="K968" s="76" t="s">
        <v>68</v>
      </c>
      <c r="L968" s="76" t="str">
        <f t="shared" si="31"/>
        <v>N</v>
      </c>
    </row>
    <row r="969" spans="1:12" x14ac:dyDescent="0.25">
      <c r="A969" s="76" t="str">
        <f t="shared" si="30"/>
        <v>U11715N</v>
      </c>
      <c r="B969" s="76" t="s">
        <v>425</v>
      </c>
      <c r="C969" s="76" t="str">
        <f>VLOOKUP(B969,Validación!G:I,3,0)</f>
        <v>U</v>
      </c>
      <c r="D969" s="122" t="s">
        <v>458</v>
      </c>
      <c r="E969" s="76">
        <f>VLOOKUP(Tabla3[[#This Row],[Actividad]],Validación!AA:AB,2,0)</f>
        <v>11</v>
      </c>
      <c r="F969" s="76" t="s">
        <v>193</v>
      </c>
      <c r="G969" s="76">
        <f>VLOOKUP(H969,Validación!W:Y,3,0)</f>
        <v>7</v>
      </c>
      <c r="H969" s="76" t="s">
        <v>341</v>
      </c>
      <c r="I969" s="76">
        <f>VLOOKUP(J969,Validación!K:N,4,0)</f>
        <v>15</v>
      </c>
      <c r="J969" s="76" t="s">
        <v>342</v>
      </c>
      <c r="K969" s="76" t="s">
        <v>68</v>
      </c>
      <c r="L969" s="76" t="str">
        <f t="shared" si="31"/>
        <v>N</v>
      </c>
    </row>
    <row r="970" spans="1:12" x14ac:dyDescent="0.25">
      <c r="A970" s="76" t="str">
        <f t="shared" si="30"/>
        <v>I11715N</v>
      </c>
      <c r="B970" s="76" t="s">
        <v>47</v>
      </c>
      <c r="C970" s="76" t="str">
        <f>VLOOKUP(B970,Validación!G:I,3,0)</f>
        <v>I</v>
      </c>
      <c r="D970" s="122" t="s">
        <v>459</v>
      </c>
      <c r="E970" s="76">
        <f>VLOOKUP(Tabla3[[#This Row],[Actividad]],Validación!AA:AB,2,0)</f>
        <v>11</v>
      </c>
      <c r="F970" s="76" t="s">
        <v>193</v>
      </c>
      <c r="G970" s="76">
        <f>VLOOKUP(H970,Validación!W:Y,3,0)</f>
        <v>7</v>
      </c>
      <c r="H970" s="76" t="s">
        <v>341</v>
      </c>
      <c r="I970" s="76">
        <f>VLOOKUP(J970,Validación!K:N,4,0)</f>
        <v>15</v>
      </c>
      <c r="J970" s="76" t="s">
        <v>342</v>
      </c>
      <c r="K970" s="76" t="s">
        <v>68</v>
      </c>
      <c r="L970" s="76" t="str">
        <f t="shared" si="31"/>
        <v>N</v>
      </c>
    </row>
    <row r="971" spans="1:12" x14ac:dyDescent="0.25">
      <c r="A971" s="76" t="str">
        <f t="shared" si="30"/>
        <v>Y11715N</v>
      </c>
      <c r="B971" s="76" t="s">
        <v>134</v>
      </c>
      <c r="C971" s="76" t="str">
        <f>VLOOKUP(B971,Validación!G:I,3,0)</f>
        <v>Y</v>
      </c>
      <c r="D971" s="122" t="s">
        <v>306</v>
      </c>
      <c r="E971" s="76">
        <f>VLOOKUP(Tabla3[[#This Row],[Actividad]],Validación!AA:AB,2,0)</f>
        <v>11</v>
      </c>
      <c r="F971" s="76" t="s">
        <v>193</v>
      </c>
      <c r="G971" s="76">
        <f>VLOOKUP(H971,Validación!W:Y,3,0)</f>
        <v>7</v>
      </c>
      <c r="H971" s="76" t="s">
        <v>341</v>
      </c>
      <c r="I971" s="76">
        <f>VLOOKUP(J971,Validación!K:N,4,0)</f>
        <v>15</v>
      </c>
      <c r="J971" s="76" t="s">
        <v>342</v>
      </c>
      <c r="K971" s="76" t="s">
        <v>68</v>
      </c>
      <c r="L971" s="76" t="str">
        <f t="shared" si="31"/>
        <v>N</v>
      </c>
    </row>
    <row r="972" spans="1:12" x14ac:dyDescent="0.25">
      <c r="A972" s="76" t="str">
        <f t="shared" si="30"/>
        <v>R11715N</v>
      </c>
      <c r="B972" s="76" t="s">
        <v>51</v>
      </c>
      <c r="C972" s="76" t="str">
        <f>VLOOKUP(B972,Validación!G:I,3,0)</f>
        <v>R</v>
      </c>
      <c r="D972" s="122">
        <v>109</v>
      </c>
      <c r="E972" s="76">
        <f>VLOOKUP(Tabla3[[#This Row],[Actividad]],Validación!AA:AB,2,0)</f>
        <v>11</v>
      </c>
      <c r="F972" s="76" t="s">
        <v>193</v>
      </c>
      <c r="G972" s="76">
        <f>VLOOKUP(H972,Validación!W:Y,3,0)</f>
        <v>7</v>
      </c>
      <c r="H972" s="76" t="s">
        <v>341</v>
      </c>
      <c r="I972" s="76">
        <f>VLOOKUP(J972,Validación!K:N,4,0)</f>
        <v>15</v>
      </c>
      <c r="J972" s="76" t="s">
        <v>342</v>
      </c>
      <c r="K972" s="76" t="s">
        <v>68</v>
      </c>
      <c r="L972" s="76" t="str">
        <f t="shared" si="31"/>
        <v>N</v>
      </c>
    </row>
    <row r="973" spans="1:12" x14ac:dyDescent="0.25">
      <c r="A973" s="76" t="str">
        <f t="shared" si="30"/>
        <v>HH11715N</v>
      </c>
      <c r="B973" s="76" t="s">
        <v>122</v>
      </c>
      <c r="C973" s="76" t="str">
        <f>VLOOKUP(B973,Validación!G:I,3,0)</f>
        <v>HH</v>
      </c>
      <c r="D973" s="122" t="s">
        <v>460</v>
      </c>
      <c r="E973" s="76">
        <f>VLOOKUP(Tabla3[[#This Row],[Actividad]],Validación!AA:AB,2,0)</f>
        <v>11</v>
      </c>
      <c r="F973" s="76" t="s">
        <v>193</v>
      </c>
      <c r="G973" s="76">
        <f>VLOOKUP(H973,Validación!W:Y,3,0)</f>
        <v>7</v>
      </c>
      <c r="H973" s="76" t="s">
        <v>341</v>
      </c>
      <c r="I973" s="76">
        <f>VLOOKUP(J973,Validación!K:N,4,0)</f>
        <v>15</v>
      </c>
      <c r="J973" s="76" t="s">
        <v>342</v>
      </c>
      <c r="K973" s="76" t="s">
        <v>68</v>
      </c>
      <c r="L973" s="76" t="str">
        <f t="shared" si="31"/>
        <v>N</v>
      </c>
    </row>
    <row r="974" spans="1:12" x14ac:dyDescent="0.25">
      <c r="A974" s="76" t="str">
        <f t="shared" si="30"/>
        <v>II11715N</v>
      </c>
      <c r="B974" s="173" t="s">
        <v>423</v>
      </c>
      <c r="C974" s="76" t="str">
        <f>VLOOKUP(B974,Validación!G:I,3,0)</f>
        <v>II</v>
      </c>
      <c r="D974" s="122" t="s">
        <v>309</v>
      </c>
      <c r="E974" s="76">
        <f>VLOOKUP(Tabla3[[#This Row],[Actividad]],Validación!AA:AB,2,0)</f>
        <v>11</v>
      </c>
      <c r="F974" s="76" t="s">
        <v>193</v>
      </c>
      <c r="G974" s="76">
        <f>VLOOKUP(H974,Validación!W:Y,3,0)</f>
        <v>7</v>
      </c>
      <c r="H974" s="76" t="s">
        <v>341</v>
      </c>
      <c r="I974" s="76">
        <f>VLOOKUP(J974,Validación!K:N,4,0)</f>
        <v>15</v>
      </c>
      <c r="J974" s="76" t="s">
        <v>342</v>
      </c>
      <c r="K974" s="76" t="s">
        <v>68</v>
      </c>
      <c r="L974" s="76" t="str">
        <f t="shared" si="31"/>
        <v>N</v>
      </c>
    </row>
    <row r="975" spans="1:12" x14ac:dyDescent="0.25">
      <c r="A975" s="76" t="str">
        <f t="shared" si="30"/>
        <v>L11715N</v>
      </c>
      <c r="B975" s="76" t="s">
        <v>48</v>
      </c>
      <c r="C975" s="76" t="str">
        <f>VLOOKUP(B975,Validación!G:I,3,0)</f>
        <v>L</v>
      </c>
      <c r="D975" s="122" t="s">
        <v>461</v>
      </c>
      <c r="E975" s="76">
        <f>VLOOKUP(Tabla3[[#This Row],[Actividad]],Validación!AA:AB,2,0)</f>
        <v>11</v>
      </c>
      <c r="F975" s="76" t="s">
        <v>193</v>
      </c>
      <c r="G975" s="76">
        <f>VLOOKUP(H975,Validación!W:Y,3,0)</f>
        <v>7</v>
      </c>
      <c r="H975" s="76" t="s">
        <v>341</v>
      </c>
      <c r="I975" s="76">
        <f>VLOOKUP(J975,Validación!K:N,4,0)</f>
        <v>15</v>
      </c>
      <c r="J975" s="76" t="s">
        <v>342</v>
      </c>
      <c r="K975" s="76" t="s">
        <v>68</v>
      </c>
      <c r="L975" s="76" t="str">
        <f t="shared" si="31"/>
        <v>N</v>
      </c>
    </row>
    <row r="976" spans="1:12" x14ac:dyDescent="0.25">
      <c r="A976" s="76" t="str">
        <f t="shared" si="30"/>
        <v>B11715N</v>
      </c>
      <c r="B976" s="76" t="s">
        <v>43</v>
      </c>
      <c r="C976" s="76" t="str">
        <f>VLOOKUP(B976,Validación!G:I,3,0)</f>
        <v>B</v>
      </c>
      <c r="D976" s="122" t="s">
        <v>462</v>
      </c>
      <c r="E976" s="76">
        <f>VLOOKUP(Tabla3[[#This Row],[Actividad]],Validación!AA:AB,2,0)</f>
        <v>11</v>
      </c>
      <c r="F976" s="76" t="s">
        <v>193</v>
      </c>
      <c r="G976" s="76">
        <f>VLOOKUP(H976,Validación!W:Y,3,0)</f>
        <v>7</v>
      </c>
      <c r="H976" s="76" t="s">
        <v>341</v>
      </c>
      <c r="I976" s="76">
        <f>VLOOKUP(J976,Validación!K:N,4,0)</f>
        <v>15</v>
      </c>
      <c r="J976" s="76" t="s">
        <v>342</v>
      </c>
      <c r="K976" s="76" t="s">
        <v>68</v>
      </c>
      <c r="L976" s="76" t="str">
        <f t="shared" si="31"/>
        <v>N</v>
      </c>
    </row>
    <row r="977" spans="1:12" x14ac:dyDescent="0.25">
      <c r="A977" s="76" t="str">
        <f t="shared" si="30"/>
        <v>A11715N</v>
      </c>
      <c r="B977" s="76" t="s">
        <v>42</v>
      </c>
      <c r="C977" s="76" t="str">
        <f>VLOOKUP(B977,Validación!G:I,3,0)</f>
        <v>A</v>
      </c>
      <c r="D977" s="122" t="s">
        <v>463</v>
      </c>
      <c r="E977" s="76">
        <f>VLOOKUP(Tabla3[[#This Row],[Actividad]],Validación!AA:AB,2,0)</f>
        <v>11</v>
      </c>
      <c r="F977" s="76" t="s">
        <v>193</v>
      </c>
      <c r="G977" s="76">
        <f>VLOOKUP(H977,Validación!W:Y,3,0)</f>
        <v>7</v>
      </c>
      <c r="H977" s="76" t="s">
        <v>341</v>
      </c>
      <c r="I977" s="76">
        <f>VLOOKUP(J977,Validación!K:N,4,0)</f>
        <v>15</v>
      </c>
      <c r="J977" s="76" t="s">
        <v>342</v>
      </c>
      <c r="K977" s="76" t="s">
        <v>68</v>
      </c>
      <c r="L977" s="76" t="str">
        <f t="shared" si="31"/>
        <v>N</v>
      </c>
    </row>
    <row r="978" spans="1:12" x14ac:dyDescent="0.25">
      <c r="A978" s="76" t="str">
        <f t="shared" si="30"/>
        <v>L1676P</v>
      </c>
      <c r="B978" s="76" t="s">
        <v>48</v>
      </c>
      <c r="C978" s="76" t="str">
        <f>VLOOKUP(B978,Validación!G:I,3,0)</f>
        <v>L</v>
      </c>
      <c r="D978" s="122" t="s">
        <v>472</v>
      </c>
      <c r="E978" s="76">
        <f>VLOOKUP(Tabla3[[#This Row],[Actividad]],Validación!AA:AB,2,0)</f>
        <v>16</v>
      </c>
      <c r="F978" s="76" t="s">
        <v>217</v>
      </c>
      <c r="G978" s="76">
        <f>VLOOKUP(H978,Validación!W:Y,3,0)</f>
        <v>7</v>
      </c>
      <c r="H978" s="76" t="s">
        <v>341</v>
      </c>
      <c r="I978" s="76">
        <f>VLOOKUP(J978,Validación!K:N,4,0)</f>
        <v>6</v>
      </c>
      <c r="J978" s="76" t="s">
        <v>165</v>
      </c>
      <c r="K978" s="76" t="s">
        <v>67</v>
      </c>
      <c r="L978" s="76" t="str">
        <f t="shared" si="31"/>
        <v>P</v>
      </c>
    </row>
    <row r="979" spans="1:12" x14ac:dyDescent="0.25">
      <c r="A979" s="76" t="str">
        <f t="shared" si="30"/>
        <v>L16715N</v>
      </c>
      <c r="B979" s="76" t="s">
        <v>48</v>
      </c>
      <c r="C979" s="76" t="str">
        <f>VLOOKUP(B979,Validación!G:I,3,0)</f>
        <v>L</v>
      </c>
      <c r="D979" s="122" t="s">
        <v>472</v>
      </c>
      <c r="E979" s="76">
        <f>VLOOKUP(Tabla3[[#This Row],[Actividad]],Validación!AA:AB,2,0)</f>
        <v>16</v>
      </c>
      <c r="F979" s="76" t="s">
        <v>217</v>
      </c>
      <c r="G979" s="76">
        <f>VLOOKUP(H979,Validación!W:Y,3,0)</f>
        <v>7</v>
      </c>
      <c r="H979" s="76" t="s">
        <v>341</v>
      </c>
      <c r="I979" s="76">
        <f>VLOOKUP(J979,Validación!K:N,4,0)</f>
        <v>15</v>
      </c>
      <c r="J979" s="76" t="s">
        <v>342</v>
      </c>
      <c r="K979" s="76" t="s">
        <v>68</v>
      </c>
      <c r="L979" s="76" t="str">
        <f t="shared" si="31"/>
        <v>N</v>
      </c>
    </row>
    <row r="980" spans="1:12" x14ac:dyDescent="0.25">
      <c r="A980" s="76" t="str">
        <f t="shared" si="30"/>
        <v>X181N</v>
      </c>
      <c r="B980" s="93" t="s">
        <v>133</v>
      </c>
      <c r="C980" s="76" t="str">
        <f>VLOOKUP(B980,Validación!G:I,3,0)</f>
        <v>X</v>
      </c>
      <c r="D980" s="122">
        <v>122201</v>
      </c>
      <c r="E980" s="76">
        <f>VLOOKUP(Tabla3[[#This Row],[Actividad]],Validación!AA:AB,2,0)</f>
        <v>1</v>
      </c>
      <c r="F980" s="76" t="s">
        <v>183</v>
      </c>
      <c r="G980" s="76">
        <f>VLOOKUP(H980,Validación!W:Y,3,0)</f>
        <v>8</v>
      </c>
      <c r="H980" s="76" t="s">
        <v>343</v>
      </c>
      <c r="I980" s="76">
        <f>VLOOKUP(J980,Validación!K:N,4,0)</f>
        <v>1</v>
      </c>
      <c r="J980" s="76" t="s">
        <v>200</v>
      </c>
      <c r="K980" s="76" t="s">
        <v>68</v>
      </c>
      <c r="L980" s="76" t="str">
        <f t="shared" si="31"/>
        <v>N</v>
      </c>
    </row>
    <row r="981" spans="1:12" x14ac:dyDescent="0.25">
      <c r="A981" s="76" t="str">
        <f t="shared" si="30"/>
        <v>C181N</v>
      </c>
      <c r="B981" s="76" t="s">
        <v>44</v>
      </c>
      <c r="C981" s="76" t="str">
        <f>VLOOKUP(B981,Validación!G:I,3,0)</f>
        <v>C</v>
      </c>
      <c r="D981" s="122" t="s">
        <v>289</v>
      </c>
      <c r="E981" s="76">
        <f>VLOOKUP(Tabla3[[#This Row],[Actividad]],Validación!AA:AB,2,0)</f>
        <v>1</v>
      </c>
      <c r="F981" s="76" t="s">
        <v>183</v>
      </c>
      <c r="G981" s="76">
        <f>VLOOKUP(H981,Validación!W:Y,3,0)</f>
        <v>8</v>
      </c>
      <c r="H981" s="76" t="s">
        <v>343</v>
      </c>
      <c r="I981" s="76">
        <f>VLOOKUP(J981,Validación!K:N,4,0)</f>
        <v>1</v>
      </c>
      <c r="J981" s="76" t="s">
        <v>200</v>
      </c>
      <c r="K981" s="76" t="s">
        <v>68</v>
      </c>
      <c r="L981" s="76" t="str">
        <f t="shared" si="31"/>
        <v>N</v>
      </c>
    </row>
    <row r="982" spans="1:12" x14ac:dyDescent="0.25">
      <c r="A982" s="76" t="str">
        <f t="shared" si="30"/>
        <v>T181N</v>
      </c>
      <c r="B982" s="76" t="s">
        <v>52</v>
      </c>
      <c r="C982" s="76" t="str">
        <f>VLOOKUP(B982,Validación!G:I,3,0)</f>
        <v>T</v>
      </c>
      <c r="D982" s="122">
        <v>122202</v>
      </c>
      <c r="E982" s="76">
        <f>VLOOKUP(Tabla3[[#This Row],[Actividad]],Validación!AA:AB,2,0)</f>
        <v>1</v>
      </c>
      <c r="F982" s="76" t="s">
        <v>183</v>
      </c>
      <c r="G982" s="76">
        <f>VLOOKUP(H982,Validación!W:Y,3,0)</f>
        <v>8</v>
      </c>
      <c r="H982" s="76" t="s">
        <v>343</v>
      </c>
      <c r="I982" s="76">
        <f>VLOOKUP(J982,Validación!K:N,4,0)</f>
        <v>1</v>
      </c>
      <c r="J982" s="76" t="s">
        <v>200</v>
      </c>
      <c r="K982" s="76" t="s">
        <v>68</v>
      </c>
      <c r="L982" s="76" t="str">
        <f t="shared" si="31"/>
        <v>N</v>
      </c>
    </row>
    <row r="983" spans="1:12" x14ac:dyDescent="0.25">
      <c r="A983" s="76" t="str">
        <f t="shared" si="30"/>
        <v>EE181N</v>
      </c>
      <c r="B983" s="76" t="s">
        <v>33</v>
      </c>
      <c r="C983" s="76" t="str">
        <f>VLOOKUP(B983,Validación!G:I,3,0)</f>
        <v>EE</v>
      </c>
      <c r="D983" s="122" t="s">
        <v>290</v>
      </c>
      <c r="E983" s="76">
        <f>VLOOKUP(Tabla3[[#This Row],[Actividad]],Validación!AA:AB,2,0)</f>
        <v>1</v>
      </c>
      <c r="F983" s="76" t="s">
        <v>183</v>
      </c>
      <c r="G983" s="76">
        <f>VLOOKUP(H983,Validación!W:Y,3,0)</f>
        <v>8</v>
      </c>
      <c r="H983" s="76" t="s">
        <v>343</v>
      </c>
      <c r="I983" s="76">
        <f>VLOOKUP(J983,Validación!K:N,4,0)</f>
        <v>1</v>
      </c>
      <c r="J983" s="76" t="s">
        <v>200</v>
      </c>
      <c r="K983" s="76" t="s">
        <v>68</v>
      </c>
      <c r="L983" s="76" t="str">
        <f t="shared" si="31"/>
        <v>N</v>
      </c>
    </row>
    <row r="984" spans="1:12" x14ac:dyDescent="0.25">
      <c r="A984" s="76" t="str">
        <f t="shared" si="30"/>
        <v>E181N</v>
      </c>
      <c r="B984" s="76" t="s">
        <v>45</v>
      </c>
      <c r="C984" s="76" t="str">
        <f>VLOOKUP(B984,Validación!G:I,3,0)</f>
        <v>E</v>
      </c>
      <c r="D984" s="122" t="s">
        <v>180</v>
      </c>
      <c r="E984" s="76">
        <f>VLOOKUP(Tabla3[[#This Row],[Actividad]],Validación!AA:AB,2,0)</f>
        <v>1</v>
      </c>
      <c r="F984" s="76" t="s">
        <v>183</v>
      </c>
      <c r="G984" s="76">
        <f>VLOOKUP(H984,Validación!W:Y,3,0)</f>
        <v>8</v>
      </c>
      <c r="H984" s="76" t="s">
        <v>343</v>
      </c>
      <c r="I984" s="76">
        <f>VLOOKUP(J984,Validación!K:N,4,0)</f>
        <v>1</v>
      </c>
      <c r="J984" s="76" t="s">
        <v>200</v>
      </c>
      <c r="K984" s="76" t="s">
        <v>68</v>
      </c>
      <c r="L984" s="76" t="str">
        <f t="shared" si="31"/>
        <v>N</v>
      </c>
    </row>
    <row r="985" spans="1:12" x14ac:dyDescent="0.25">
      <c r="A985" s="76" t="str">
        <f t="shared" si="30"/>
        <v>J181N</v>
      </c>
      <c r="B985" s="76" t="s">
        <v>30</v>
      </c>
      <c r="C985" s="76" t="str">
        <f>VLOOKUP(B985,Validación!G:I,3,0)</f>
        <v>J</v>
      </c>
      <c r="D985" s="122" t="s">
        <v>292</v>
      </c>
      <c r="E985" s="76">
        <f>VLOOKUP(Tabla3[[#This Row],[Actividad]],Validación!AA:AB,2,0)</f>
        <v>1</v>
      </c>
      <c r="F985" s="76" t="s">
        <v>183</v>
      </c>
      <c r="G985" s="76">
        <f>VLOOKUP(H985,Validación!W:Y,3,0)</f>
        <v>8</v>
      </c>
      <c r="H985" s="76" t="s">
        <v>343</v>
      </c>
      <c r="I985" s="76">
        <f>VLOOKUP(J985,Validación!K:N,4,0)</f>
        <v>1</v>
      </c>
      <c r="J985" s="76" t="s">
        <v>200</v>
      </c>
      <c r="K985" s="76" t="s">
        <v>68</v>
      </c>
      <c r="L985" s="76" t="str">
        <f t="shared" si="31"/>
        <v>N</v>
      </c>
    </row>
    <row r="986" spans="1:12" x14ac:dyDescent="0.25">
      <c r="A986" s="76" t="str">
        <f t="shared" si="30"/>
        <v>H181N</v>
      </c>
      <c r="B986" s="76" t="s">
        <v>46</v>
      </c>
      <c r="C986" s="76" t="str">
        <f>VLOOKUP(B986,Validación!G:I,3,0)</f>
        <v>H</v>
      </c>
      <c r="D986" s="122" t="s">
        <v>115</v>
      </c>
      <c r="E986" s="76">
        <f>VLOOKUP(Tabla3[[#This Row],[Actividad]],Validación!AA:AB,2,0)</f>
        <v>1</v>
      </c>
      <c r="F986" s="76" t="s">
        <v>183</v>
      </c>
      <c r="G986" s="76">
        <f>VLOOKUP(H986,Validación!W:Y,3,0)</f>
        <v>8</v>
      </c>
      <c r="H986" s="76" t="s">
        <v>343</v>
      </c>
      <c r="I986" s="76">
        <f>VLOOKUP(J986,Validación!K:N,4,0)</f>
        <v>1</v>
      </c>
      <c r="J986" s="76" t="s">
        <v>200</v>
      </c>
      <c r="K986" s="76" t="s">
        <v>68</v>
      </c>
      <c r="L986" s="76" t="str">
        <f t="shared" si="31"/>
        <v>N</v>
      </c>
    </row>
    <row r="987" spans="1:12" x14ac:dyDescent="0.25">
      <c r="A987" s="76" t="str">
        <f t="shared" si="30"/>
        <v>Q181N</v>
      </c>
      <c r="B987" s="76" t="s">
        <v>130</v>
      </c>
      <c r="C987" s="76" t="str">
        <f>VLOOKUP(B987,Validación!G:I,3,0)</f>
        <v>Q</v>
      </c>
      <c r="D987" s="122" t="s">
        <v>293</v>
      </c>
      <c r="E987" s="76">
        <f>VLOOKUP(Tabla3[[#This Row],[Actividad]],Validación!AA:AB,2,0)</f>
        <v>1</v>
      </c>
      <c r="F987" s="76" t="s">
        <v>183</v>
      </c>
      <c r="G987" s="76">
        <f>VLOOKUP(H987,Validación!W:Y,3,0)</f>
        <v>8</v>
      </c>
      <c r="H987" s="76" t="s">
        <v>343</v>
      </c>
      <c r="I987" s="76">
        <f>VLOOKUP(J987,Validación!K:N,4,0)</f>
        <v>1</v>
      </c>
      <c r="J987" s="76" t="s">
        <v>200</v>
      </c>
      <c r="K987" s="76" t="s">
        <v>68</v>
      </c>
      <c r="L987" s="76" t="str">
        <f t="shared" si="31"/>
        <v>N</v>
      </c>
    </row>
    <row r="988" spans="1:12" x14ac:dyDescent="0.25">
      <c r="A988" s="76" t="str">
        <f t="shared" si="30"/>
        <v>P181N</v>
      </c>
      <c r="B988" s="76" t="s">
        <v>50</v>
      </c>
      <c r="C988" s="76" t="str">
        <f>VLOOKUP(B988,Validación!G:I,3,0)</f>
        <v>P</v>
      </c>
      <c r="D988" s="122" t="s">
        <v>295</v>
      </c>
      <c r="E988" s="76">
        <f>VLOOKUP(Tabla3[[#This Row],[Actividad]],Validación!AA:AB,2,0)</f>
        <v>1</v>
      </c>
      <c r="F988" s="76" t="s">
        <v>183</v>
      </c>
      <c r="G988" s="76">
        <f>VLOOKUP(H988,Validación!W:Y,3,0)</f>
        <v>8</v>
      </c>
      <c r="H988" s="76" t="s">
        <v>343</v>
      </c>
      <c r="I988" s="76">
        <f>VLOOKUP(J988,Validación!K:N,4,0)</f>
        <v>1</v>
      </c>
      <c r="J988" s="76" t="s">
        <v>200</v>
      </c>
      <c r="K988" s="76" t="s">
        <v>68</v>
      </c>
      <c r="L988" s="76" t="str">
        <f t="shared" si="31"/>
        <v>N</v>
      </c>
    </row>
    <row r="989" spans="1:12" x14ac:dyDescent="0.25">
      <c r="A989" s="76" t="str">
        <f t="shared" si="30"/>
        <v>K181N</v>
      </c>
      <c r="B989" s="76" t="s">
        <v>31</v>
      </c>
      <c r="C989" s="76" t="str">
        <f>VLOOKUP(B989,Validación!G:I,3,0)</f>
        <v>K</v>
      </c>
      <c r="D989" s="122" t="s">
        <v>297</v>
      </c>
      <c r="E989" s="76">
        <f>VLOOKUP(Tabla3[[#This Row],[Actividad]],Validación!AA:AB,2,0)</f>
        <v>1</v>
      </c>
      <c r="F989" s="76" t="s">
        <v>183</v>
      </c>
      <c r="G989" s="76">
        <f>VLOOKUP(H989,Validación!W:Y,3,0)</f>
        <v>8</v>
      </c>
      <c r="H989" s="76" t="s">
        <v>343</v>
      </c>
      <c r="I989" s="76">
        <f>VLOOKUP(J989,Validación!K:N,4,0)</f>
        <v>1</v>
      </c>
      <c r="J989" s="76" t="s">
        <v>200</v>
      </c>
      <c r="K989" s="76" t="s">
        <v>68</v>
      </c>
      <c r="L989" s="76" t="str">
        <f t="shared" si="31"/>
        <v>N</v>
      </c>
    </row>
    <row r="990" spans="1:12" x14ac:dyDescent="0.25">
      <c r="A990" s="76" t="str">
        <f t="shared" si="30"/>
        <v>N181N</v>
      </c>
      <c r="B990" s="76" t="s">
        <v>49</v>
      </c>
      <c r="C990" s="76" t="str">
        <f>VLOOKUP(B990,Validación!G:I,3,0)</f>
        <v>N</v>
      </c>
      <c r="D990" s="122" t="s">
        <v>298</v>
      </c>
      <c r="E990" s="76">
        <f>VLOOKUP(Tabla3[[#This Row],[Actividad]],Validación!AA:AB,2,0)</f>
        <v>1</v>
      </c>
      <c r="F990" s="76" t="s">
        <v>183</v>
      </c>
      <c r="G990" s="76">
        <f>VLOOKUP(H990,Validación!W:Y,3,0)</f>
        <v>8</v>
      </c>
      <c r="H990" s="76" t="s">
        <v>343</v>
      </c>
      <c r="I990" s="76">
        <f>VLOOKUP(J990,Validación!K:N,4,0)</f>
        <v>1</v>
      </c>
      <c r="J990" s="76" t="s">
        <v>200</v>
      </c>
      <c r="K990" s="76" t="s">
        <v>68</v>
      </c>
      <c r="L990" s="76" t="str">
        <f t="shared" si="31"/>
        <v>N</v>
      </c>
    </row>
    <row r="991" spans="1:12" x14ac:dyDescent="0.25">
      <c r="A991" s="76" t="str">
        <f t="shared" si="30"/>
        <v>AA181N</v>
      </c>
      <c r="B991" s="76" t="s">
        <v>54</v>
      </c>
      <c r="C991" s="76" t="str">
        <f>VLOOKUP(B991,Validación!G:I,3,0)</f>
        <v>AA</v>
      </c>
      <c r="D991" s="122" t="s">
        <v>118</v>
      </c>
      <c r="E991" s="76">
        <f>VLOOKUP(Tabla3[[#This Row],[Actividad]],Validación!AA:AB,2,0)</f>
        <v>1</v>
      </c>
      <c r="F991" s="76" t="s">
        <v>183</v>
      </c>
      <c r="G991" s="76">
        <f>VLOOKUP(H991,Validación!W:Y,3,0)</f>
        <v>8</v>
      </c>
      <c r="H991" s="76" t="s">
        <v>343</v>
      </c>
      <c r="I991" s="76">
        <f>VLOOKUP(J991,Validación!K:N,4,0)</f>
        <v>1</v>
      </c>
      <c r="J991" s="76" t="s">
        <v>200</v>
      </c>
      <c r="K991" s="76" t="s">
        <v>68</v>
      </c>
      <c r="L991" s="76" t="str">
        <f t="shared" si="31"/>
        <v>N</v>
      </c>
    </row>
    <row r="992" spans="1:12" x14ac:dyDescent="0.25">
      <c r="A992" s="76" t="str">
        <f t="shared" si="30"/>
        <v>G181N</v>
      </c>
      <c r="B992" s="76" t="s">
        <v>427</v>
      </c>
      <c r="C992" s="76" t="str">
        <f>VLOOKUP(B992,Validación!G:I,3,0)</f>
        <v>G</v>
      </c>
      <c r="D992" s="122" t="s">
        <v>299</v>
      </c>
      <c r="E992" s="76">
        <f>VLOOKUP(Tabla3[[#This Row],[Actividad]],Validación!AA:AB,2,0)</f>
        <v>1</v>
      </c>
      <c r="F992" s="76" t="s">
        <v>183</v>
      </c>
      <c r="G992" s="76">
        <f>VLOOKUP(H992,Validación!W:Y,3,0)</f>
        <v>8</v>
      </c>
      <c r="H992" s="76" t="s">
        <v>343</v>
      </c>
      <c r="I992" s="76">
        <f>VLOOKUP(J992,Validación!K:N,4,0)</f>
        <v>1</v>
      </c>
      <c r="J992" s="76" t="s">
        <v>200</v>
      </c>
      <c r="K992" s="76" t="s">
        <v>68</v>
      </c>
      <c r="L992" s="76" t="str">
        <f t="shared" si="31"/>
        <v>N</v>
      </c>
    </row>
    <row r="993" spans="1:12" x14ac:dyDescent="0.25">
      <c r="A993" s="76" t="str">
        <f t="shared" si="30"/>
        <v>D181N</v>
      </c>
      <c r="B993" s="76" t="s">
        <v>203</v>
      </c>
      <c r="C993" s="76" t="str">
        <f>VLOOKUP(B993,Validación!G:I,3,0)</f>
        <v>D</v>
      </c>
      <c r="D993" s="122">
        <v>122327</v>
      </c>
      <c r="E993" s="76">
        <f>VLOOKUP(Tabla3[[#This Row],[Actividad]],Validación!AA:AB,2,0)</f>
        <v>1</v>
      </c>
      <c r="F993" s="76" t="s">
        <v>183</v>
      </c>
      <c r="G993" s="76">
        <f>VLOOKUP(H993,Validación!W:Y,3,0)</f>
        <v>8</v>
      </c>
      <c r="H993" s="76" t="s">
        <v>343</v>
      </c>
      <c r="I993" s="76">
        <f>VLOOKUP(J993,Validación!K:N,4,0)</f>
        <v>1</v>
      </c>
      <c r="J993" s="76" t="s">
        <v>200</v>
      </c>
      <c r="K993" s="76" t="s">
        <v>68</v>
      </c>
      <c r="L993" s="76" t="str">
        <f t="shared" si="31"/>
        <v>N</v>
      </c>
    </row>
    <row r="994" spans="1:12" x14ac:dyDescent="0.25">
      <c r="A994" s="76" t="str">
        <f t="shared" si="30"/>
        <v>F181N</v>
      </c>
      <c r="B994" s="76" t="s">
        <v>426</v>
      </c>
      <c r="C994" s="76" t="str">
        <f>VLOOKUP(B994,Validación!G:I,3,0)</f>
        <v>F</v>
      </c>
      <c r="D994" s="122" t="s">
        <v>456</v>
      </c>
      <c r="E994" s="76">
        <f>VLOOKUP(Tabla3[[#This Row],[Actividad]],Validación!AA:AB,2,0)</f>
        <v>1</v>
      </c>
      <c r="F994" s="76" t="s">
        <v>183</v>
      </c>
      <c r="G994" s="76">
        <f>VLOOKUP(H994,Validación!W:Y,3,0)</f>
        <v>8</v>
      </c>
      <c r="H994" s="76" t="s">
        <v>343</v>
      </c>
      <c r="I994" s="76">
        <f>VLOOKUP(J994,Validación!K:N,4,0)</f>
        <v>1</v>
      </c>
      <c r="J994" s="76" t="s">
        <v>200</v>
      </c>
      <c r="K994" s="76" t="s">
        <v>68</v>
      </c>
      <c r="L994" s="76" t="str">
        <f t="shared" si="31"/>
        <v>N</v>
      </c>
    </row>
    <row r="995" spans="1:12" x14ac:dyDescent="0.25">
      <c r="A995" s="76" t="str">
        <f t="shared" si="30"/>
        <v>FF181N</v>
      </c>
      <c r="B995" s="76" t="s">
        <v>41</v>
      </c>
      <c r="C995" s="76" t="str">
        <f>VLOOKUP(B995,Validación!G:I,3,0)</f>
        <v>FF</v>
      </c>
      <c r="D995" s="122" t="s">
        <v>301</v>
      </c>
      <c r="E995" s="76">
        <f>VLOOKUP(Tabla3[[#This Row],[Actividad]],Validación!AA:AB,2,0)</f>
        <v>1</v>
      </c>
      <c r="F995" s="76" t="s">
        <v>183</v>
      </c>
      <c r="G995" s="76">
        <f>VLOOKUP(H995,Validación!W:Y,3,0)</f>
        <v>8</v>
      </c>
      <c r="H995" s="76" t="s">
        <v>343</v>
      </c>
      <c r="I995" s="76">
        <f>VLOOKUP(J995,Validación!K:N,4,0)</f>
        <v>1</v>
      </c>
      <c r="J995" s="76" t="s">
        <v>200</v>
      </c>
      <c r="K995" s="76" t="s">
        <v>68</v>
      </c>
      <c r="L995" s="76" t="str">
        <f t="shared" si="31"/>
        <v>N</v>
      </c>
    </row>
    <row r="996" spans="1:12" x14ac:dyDescent="0.25">
      <c r="A996" s="76" t="str">
        <f t="shared" si="30"/>
        <v>BB181N</v>
      </c>
      <c r="B996" s="76" t="s">
        <v>32</v>
      </c>
      <c r="C996" s="76" t="str">
        <f>VLOOKUP(B996,Validación!G:I,3,0)</f>
        <v>BB</v>
      </c>
      <c r="D996" s="122" t="s">
        <v>457</v>
      </c>
      <c r="E996" s="76">
        <f>VLOOKUP(Tabla3[[#This Row],[Actividad]],Validación!AA:AB,2,0)</f>
        <v>1</v>
      </c>
      <c r="F996" s="76" t="s">
        <v>183</v>
      </c>
      <c r="G996" s="76">
        <f>VLOOKUP(H996,Validación!W:Y,3,0)</f>
        <v>8</v>
      </c>
      <c r="H996" s="76" t="s">
        <v>343</v>
      </c>
      <c r="I996" s="76">
        <f>VLOOKUP(J996,Validación!K:N,4,0)</f>
        <v>1</v>
      </c>
      <c r="J996" s="76" t="s">
        <v>200</v>
      </c>
      <c r="K996" s="76" t="s">
        <v>68</v>
      </c>
      <c r="L996" s="76" t="str">
        <f t="shared" si="31"/>
        <v>N</v>
      </c>
    </row>
    <row r="997" spans="1:12" x14ac:dyDescent="0.25">
      <c r="A997" s="76" t="str">
        <f t="shared" si="30"/>
        <v>W181N</v>
      </c>
      <c r="B997" s="76" t="s">
        <v>132</v>
      </c>
      <c r="C997" s="76" t="str">
        <f>VLOOKUP(B997,Validación!G:I,3,0)</f>
        <v>W</v>
      </c>
      <c r="D997" s="122" t="s">
        <v>302</v>
      </c>
      <c r="E997" s="76">
        <f>VLOOKUP(Tabla3[[#This Row],[Actividad]],Validación!AA:AB,2,0)</f>
        <v>1</v>
      </c>
      <c r="F997" s="76" t="s">
        <v>183</v>
      </c>
      <c r="G997" s="76">
        <f>VLOOKUP(H997,Validación!W:Y,3,0)</f>
        <v>8</v>
      </c>
      <c r="H997" s="76" t="s">
        <v>343</v>
      </c>
      <c r="I997" s="76">
        <f>VLOOKUP(J997,Validación!K:N,4,0)</f>
        <v>1</v>
      </c>
      <c r="J997" s="76" t="s">
        <v>200</v>
      </c>
      <c r="K997" s="76" t="s">
        <v>68</v>
      </c>
      <c r="L997" s="76" t="str">
        <f t="shared" si="31"/>
        <v>N</v>
      </c>
    </row>
    <row r="998" spans="1:12" x14ac:dyDescent="0.25">
      <c r="A998" s="76" t="str">
        <f t="shared" si="30"/>
        <v>CC181N</v>
      </c>
      <c r="B998" s="76" t="s">
        <v>55</v>
      </c>
      <c r="C998" s="76" t="str">
        <f>VLOOKUP(B998,Validación!G:I,3,0)</f>
        <v>CC</v>
      </c>
      <c r="D998" s="122" t="s">
        <v>303</v>
      </c>
      <c r="E998" s="76">
        <f>VLOOKUP(Tabla3[[#This Row],[Actividad]],Validación!AA:AB,2,0)</f>
        <v>1</v>
      </c>
      <c r="F998" s="76" t="s">
        <v>183</v>
      </c>
      <c r="G998" s="76">
        <f>VLOOKUP(H998,Validación!W:Y,3,0)</f>
        <v>8</v>
      </c>
      <c r="H998" s="76" t="s">
        <v>343</v>
      </c>
      <c r="I998" s="76">
        <f>VLOOKUP(J998,Validación!K:N,4,0)</f>
        <v>1</v>
      </c>
      <c r="J998" s="76" t="s">
        <v>200</v>
      </c>
      <c r="K998" s="76" t="s">
        <v>68</v>
      </c>
      <c r="L998" s="76" t="str">
        <f t="shared" si="31"/>
        <v>N</v>
      </c>
    </row>
    <row r="999" spans="1:12" x14ac:dyDescent="0.25">
      <c r="A999" s="76" t="str">
        <f t="shared" si="30"/>
        <v>U181N</v>
      </c>
      <c r="B999" s="76" t="s">
        <v>425</v>
      </c>
      <c r="C999" s="76" t="str">
        <f>VLOOKUP(B999,Validación!G:I,3,0)</f>
        <v>U</v>
      </c>
      <c r="D999" s="122" t="s">
        <v>458</v>
      </c>
      <c r="E999" s="76">
        <f>VLOOKUP(Tabla3[[#This Row],[Actividad]],Validación!AA:AB,2,0)</f>
        <v>1</v>
      </c>
      <c r="F999" s="76" t="s">
        <v>183</v>
      </c>
      <c r="G999" s="76">
        <f>VLOOKUP(H999,Validación!W:Y,3,0)</f>
        <v>8</v>
      </c>
      <c r="H999" s="76" t="s">
        <v>343</v>
      </c>
      <c r="I999" s="76">
        <f>VLOOKUP(J999,Validación!K:N,4,0)</f>
        <v>1</v>
      </c>
      <c r="J999" s="76" t="s">
        <v>200</v>
      </c>
      <c r="K999" s="76" t="s">
        <v>68</v>
      </c>
      <c r="L999" s="76" t="str">
        <f t="shared" si="31"/>
        <v>N</v>
      </c>
    </row>
    <row r="1000" spans="1:12" x14ac:dyDescent="0.25">
      <c r="A1000" s="76" t="str">
        <f t="shared" si="30"/>
        <v>I181N</v>
      </c>
      <c r="B1000" s="76" t="s">
        <v>47</v>
      </c>
      <c r="C1000" s="76" t="str">
        <f>VLOOKUP(B1000,Validación!G:I,3,0)</f>
        <v>I</v>
      </c>
      <c r="D1000" s="122" t="s">
        <v>459</v>
      </c>
      <c r="E1000" s="76">
        <f>VLOOKUP(Tabla3[[#This Row],[Actividad]],Validación!AA:AB,2,0)</f>
        <v>1</v>
      </c>
      <c r="F1000" s="76" t="s">
        <v>183</v>
      </c>
      <c r="G1000" s="76">
        <f>VLOOKUP(H1000,Validación!W:Y,3,0)</f>
        <v>8</v>
      </c>
      <c r="H1000" s="76" t="s">
        <v>343</v>
      </c>
      <c r="I1000" s="76">
        <f>VLOOKUP(J1000,Validación!K:N,4,0)</f>
        <v>1</v>
      </c>
      <c r="J1000" s="76" t="s">
        <v>200</v>
      </c>
      <c r="K1000" s="76" t="s">
        <v>68</v>
      </c>
      <c r="L1000" s="76" t="str">
        <f t="shared" si="31"/>
        <v>N</v>
      </c>
    </row>
    <row r="1001" spans="1:12" x14ac:dyDescent="0.25">
      <c r="A1001" s="76" t="str">
        <f t="shared" si="30"/>
        <v>Y181N</v>
      </c>
      <c r="B1001" s="76" t="s">
        <v>134</v>
      </c>
      <c r="C1001" s="76" t="str">
        <f>VLOOKUP(B1001,Validación!G:I,3,0)</f>
        <v>Y</v>
      </c>
      <c r="D1001" s="122" t="s">
        <v>306</v>
      </c>
      <c r="E1001" s="76">
        <f>VLOOKUP(Tabla3[[#This Row],[Actividad]],Validación!AA:AB,2,0)</f>
        <v>1</v>
      </c>
      <c r="F1001" s="76" t="s">
        <v>183</v>
      </c>
      <c r="G1001" s="76">
        <f>VLOOKUP(H1001,Validación!W:Y,3,0)</f>
        <v>8</v>
      </c>
      <c r="H1001" s="76" t="s">
        <v>343</v>
      </c>
      <c r="I1001" s="76">
        <f>VLOOKUP(J1001,Validación!K:N,4,0)</f>
        <v>1</v>
      </c>
      <c r="J1001" s="76" t="s">
        <v>200</v>
      </c>
      <c r="K1001" s="76" t="s">
        <v>68</v>
      </c>
      <c r="L1001" s="76" t="str">
        <f t="shared" si="31"/>
        <v>N</v>
      </c>
    </row>
    <row r="1002" spans="1:12" x14ac:dyDescent="0.25">
      <c r="A1002" s="76" t="str">
        <f t="shared" si="30"/>
        <v>R181N</v>
      </c>
      <c r="B1002" s="76" t="s">
        <v>51</v>
      </c>
      <c r="C1002" s="76" t="str">
        <f>VLOOKUP(B1002,Validación!G:I,3,0)</f>
        <v>R</v>
      </c>
      <c r="D1002" s="122">
        <v>109</v>
      </c>
      <c r="E1002" s="76">
        <f>VLOOKUP(Tabla3[[#This Row],[Actividad]],Validación!AA:AB,2,0)</f>
        <v>1</v>
      </c>
      <c r="F1002" s="76" t="s">
        <v>183</v>
      </c>
      <c r="G1002" s="76">
        <f>VLOOKUP(H1002,Validación!W:Y,3,0)</f>
        <v>8</v>
      </c>
      <c r="H1002" s="76" t="s">
        <v>343</v>
      </c>
      <c r="I1002" s="76">
        <f>VLOOKUP(J1002,Validación!K:N,4,0)</f>
        <v>1</v>
      </c>
      <c r="J1002" s="76" t="s">
        <v>200</v>
      </c>
      <c r="K1002" s="76" t="s">
        <v>68</v>
      </c>
      <c r="L1002" s="76" t="str">
        <f t="shared" si="31"/>
        <v>N</v>
      </c>
    </row>
    <row r="1003" spans="1:12" x14ac:dyDescent="0.25">
      <c r="A1003" s="76" t="str">
        <f t="shared" si="30"/>
        <v>HH181N</v>
      </c>
      <c r="B1003" s="76" t="s">
        <v>122</v>
      </c>
      <c r="C1003" s="76" t="str">
        <f>VLOOKUP(B1003,Validación!G:I,3,0)</f>
        <v>HH</v>
      </c>
      <c r="D1003" s="122" t="s">
        <v>460</v>
      </c>
      <c r="E1003" s="76">
        <f>VLOOKUP(Tabla3[[#This Row],[Actividad]],Validación!AA:AB,2,0)</f>
        <v>1</v>
      </c>
      <c r="F1003" s="76" t="s">
        <v>183</v>
      </c>
      <c r="G1003" s="76">
        <f>VLOOKUP(H1003,Validación!W:Y,3,0)</f>
        <v>8</v>
      </c>
      <c r="H1003" s="76" t="s">
        <v>343</v>
      </c>
      <c r="I1003" s="76">
        <f>VLOOKUP(J1003,Validación!K:N,4,0)</f>
        <v>1</v>
      </c>
      <c r="J1003" s="76" t="s">
        <v>200</v>
      </c>
      <c r="K1003" s="76" t="s">
        <v>68</v>
      </c>
      <c r="L1003" s="76" t="str">
        <f t="shared" si="31"/>
        <v>N</v>
      </c>
    </row>
    <row r="1004" spans="1:12" x14ac:dyDescent="0.25">
      <c r="A1004" s="76" t="str">
        <f t="shared" si="30"/>
        <v>II181N</v>
      </c>
      <c r="B1004" s="173" t="s">
        <v>423</v>
      </c>
      <c r="C1004" s="76" t="str">
        <f>VLOOKUP(B1004,Validación!G:I,3,0)</f>
        <v>II</v>
      </c>
      <c r="D1004" s="122" t="s">
        <v>309</v>
      </c>
      <c r="E1004" s="76">
        <f>VLOOKUP(Tabla3[[#This Row],[Actividad]],Validación!AA:AB,2,0)</f>
        <v>1</v>
      </c>
      <c r="F1004" s="76" t="s">
        <v>183</v>
      </c>
      <c r="G1004" s="76">
        <f>VLOOKUP(H1004,Validación!W:Y,3,0)</f>
        <v>8</v>
      </c>
      <c r="H1004" s="76" t="s">
        <v>343</v>
      </c>
      <c r="I1004" s="76">
        <f>VLOOKUP(J1004,Validación!K:N,4,0)</f>
        <v>1</v>
      </c>
      <c r="J1004" s="76" t="s">
        <v>200</v>
      </c>
      <c r="K1004" s="76" t="s">
        <v>68</v>
      </c>
      <c r="L1004" s="76" t="str">
        <f t="shared" si="31"/>
        <v>N</v>
      </c>
    </row>
    <row r="1005" spans="1:12" x14ac:dyDescent="0.25">
      <c r="A1005" s="76" t="str">
        <f t="shared" si="30"/>
        <v>L181N</v>
      </c>
      <c r="B1005" s="76" t="s">
        <v>48</v>
      </c>
      <c r="C1005" s="76" t="str">
        <f>VLOOKUP(B1005,Validación!G:I,3,0)</f>
        <v>L</v>
      </c>
      <c r="D1005" s="122" t="s">
        <v>461</v>
      </c>
      <c r="E1005" s="76">
        <f>VLOOKUP(Tabla3[[#This Row],[Actividad]],Validación!AA:AB,2,0)</f>
        <v>1</v>
      </c>
      <c r="F1005" s="76" t="s">
        <v>183</v>
      </c>
      <c r="G1005" s="76">
        <f>VLOOKUP(H1005,Validación!W:Y,3,0)</f>
        <v>8</v>
      </c>
      <c r="H1005" s="76" t="s">
        <v>343</v>
      </c>
      <c r="I1005" s="76">
        <f>VLOOKUP(J1005,Validación!K:N,4,0)</f>
        <v>1</v>
      </c>
      <c r="J1005" s="76" t="s">
        <v>200</v>
      </c>
      <c r="K1005" s="76" t="s">
        <v>68</v>
      </c>
      <c r="L1005" s="76" t="str">
        <f t="shared" si="31"/>
        <v>N</v>
      </c>
    </row>
    <row r="1006" spans="1:12" x14ac:dyDescent="0.25">
      <c r="A1006" s="76" t="str">
        <f t="shared" si="30"/>
        <v>B181N</v>
      </c>
      <c r="B1006" s="76" t="s">
        <v>43</v>
      </c>
      <c r="C1006" s="76" t="str">
        <f>VLOOKUP(B1006,Validación!G:I,3,0)</f>
        <v>B</v>
      </c>
      <c r="D1006" s="122" t="s">
        <v>462</v>
      </c>
      <c r="E1006" s="76">
        <f>VLOOKUP(Tabla3[[#This Row],[Actividad]],Validación!AA:AB,2,0)</f>
        <v>1</v>
      </c>
      <c r="F1006" s="76" t="s">
        <v>183</v>
      </c>
      <c r="G1006" s="76">
        <f>VLOOKUP(H1006,Validación!W:Y,3,0)</f>
        <v>8</v>
      </c>
      <c r="H1006" s="76" t="s">
        <v>343</v>
      </c>
      <c r="I1006" s="76">
        <f>VLOOKUP(J1006,Validación!K:N,4,0)</f>
        <v>1</v>
      </c>
      <c r="J1006" s="76" t="s">
        <v>200</v>
      </c>
      <c r="K1006" s="76" t="s">
        <v>68</v>
      </c>
      <c r="L1006" s="76" t="str">
        <f t="shared" si="31"/>
        <v>N</v>
      </c>
    </row>
    <row r="1007" spans="1:12" x14ac:dyDescent="0.25">
      <c r="A1007" s="76" t="str">
        <f t="shared" si="30"/>
        <v>A181N</v>
      </c>
      <c r="B1007" s="76" t="s">
        <v>42</v>
      </c>
      <c r="C1007" s="76" t="str">
        <f>VLOOKUP(B1007,Validación!G:I,3,0)</f>
        <v>A</v>
      </c>
      <c r="D1007" s="122" t="s">
        <v>463</v>
      </c>
      <c r="E1007" s="76">
        <f>VLOOKUP(Tabla3[[#This Row],[Actividad]],Validación!AA:AB,2,0)</f>
        <v>1</v>
      </c>
      <c r="F1007" s="76" t="s">
        <v>183</v>
      </c>
      <c r="G1007" s="76">
        <f>VLOOKUP(H1007,Validación!W:Y,3,0)</f>
        <v>8</v>
      </c>
      <c r="H1007" s="76" t="s">
        <v>343</v>
      </c>
      <c r="I1007" s="76">
        <f>VLOOKUP(J1007,Validación!K:N,4,0)</f>
        <v>1</v>
      </c>
      <c r="J1007" s="76" t="s">
        <v>200</v>
      </c>
      <c r="K1007" s="76" t="s">
        <v>68</v>
      </c>
      <c r="L1007" s="76" t="str">
        <f t="shared" si="31"/>
        <v>N</v>
      </c>
    </row>
    <row r="1008" spans="1:12" x14ac:dyDescent="0.25">
      <c r="A1008" s="76" t="str">
        <f t="shared" si="30"/>
        <v>X182N</v>
      </c>
      <c r="B1008" s="76" t="s">
        <v>133</v>
      </c>
      <c r="C1008" s="76" t="str">
        <f>VLOOKUP(B1008,Validación!G:I,3,0)</f>
        <v>X</v>
      </c>
      <c r="D1008" s="122">
        <v>122201</v>
      </c>
      <c r="E1008" s="76">
        <f>VLOOKUP(Tabla3[[#This Row],[Actividad]],Validación!AA:AB,2,0)</f>
        <v>1</v>
      </c>
      <c r="F1008" s="76" t="s">
        <v>183</v>
      </c>
      <c r="G1008" s="76">
        <f>VLOOKUP(H1008,Validación!W:Y,3,0)</f>
        <v>8</v>
      </c>
      <c r="H1008" s="76" t="s">
        <v>343</v>
      </c>
      <c r="I1008" s="76">
        <f>VLOOKUP(J1008,Validación!K:N,4,0)</f>
        <v>2</v>
      </c>
      <c r="J1008" s="76" t="s">
        <v>161</v>
      </c>
      <c r="K1008" s="76" t="s">
        <v>68</v>
      </c>
      <c r="L1008" s="76" t="str">
        <f t="shared" si="31"/>
        <v>N</v>
      </c>
    </row>
    <row r="1009" spans="1:12" x14ac:dyDescent="0.25">
      <c r="A1009" s="76" t="str">
        <f t="shared" si="30"/>
        <v>C182N</v>
      </c>
      <c r="B1009" s="76" t="s">
        <v>44</v>
      </c>
      <c r="C1009" s="76" t="str">
        <f>VLOOKUP(B1009,Validación!G:I,3,0)</f>
        <v>C</v>
      </c>
      <c r="D1009" s="122" t="s">
        <v>289</v>
      </c>
      <c r="E1009" s="76">
        <f>VLOOKUP(Tabla3[[#This Row],[Actividad]],Validación!AA:AB,2,0)</f>
        <v>1</v>
      </c>
      <c r="F1009" s="76" t="s">
        <v>183</v>
      </c>
      <c r="G1009" s="76">
        <f>VLOOKUP(H1009,Validación!W:Y,3,0)</f>
        <v>8</v>
      </c>
      <c r="H1009" s="76" t="s">
        <v>343</v>
      </c>
      <c r="I1009" s="76">
        <f>VLOOKUP(J1009,Validación!K:N,4,0)</f>
        <v>2</v>
      </c>
      <c r="J1009" s="76" t="s">
        <v>161</v>
      </c>
      <c r="K1009" s="76" t="s">
        <v>68</v>
      </c>
      <c r="L1009" s="76" t="str">
        <f t="shared" si="31"/>
        <v>N</v>
      </c>
    </row>
    <row r="1010" spans="1:12" x14ac:dyDescent="0.25">
      <c r="A1010" s="76" t="str">
        <f t="shared" si="30"/>
        <v>T182N</v>
      </c>
      <c r="B1010" s="76" t="s">
        <v>52</v>
      </c>
      <c r="C1010" s="76" t="str">
        <f>VLOOKUP(B1010,Validación!G:I,3,0)</f>
        <v>T</v>
      </c>
      <c r="D1010" s="122">
        <v>122202</v>
      </c>
      <c r="E1010" s="76">
        <f>VLOOKUP(Tabla3[[#This Row],[Actividad]],Validación!AA:AB,2,0)</f>
        <v>1</v>
      </c>
      <c r="F1010" s="76" t="s">
        <v>183</v>
      </c>
      <c r="G1010" s="76">
        <f>VLOOKUP(H1010,Validación!W:Y,3,0)</f>
        <v>8</v>
      </c>
      <c r="H1010" s="76" t="s">
        <v>343</v>
      </c>
      <c r="I1010" s="76">
        <f>VLOOKUP(J1010,Validación!K:N,4,0)</f>
        <v>2</v>
      </c>
      <c r="J1010" s="76" t="s">
        <v>161</v>
      </c>
      <c r="K1010" s="76" t="s">
        <v>68</v>
      </c>
      <c r="L1010" s="76" t="str">
        <f t="shared" si="31"/>
        <v>N</v>
      </c>
    </row>
    <row r="1011" spans="1:12" x14ac:dyDescent="0.25">
      <c r="A1011" s="76" t="str">
        <f t="shared" si="30"/>
        <v>EE182N</v>
      </c>
      <c r="B1011" s="76" t="s">
        <v>33</v>
      </c>
      <c r="C1011" s="76" t="str">
        <f>VLOOKUP(B1011,Validación!G:I,3,0)</f>
        <v>EE</v>
      </c>
      <c r="D1011" s="122" t="s">
        <v>290</v>
      </c>
      <c r="E1011" s="76">
        <f>VLOOKUP(Tabla3[[#This Row],[Actividad]],Validación!AA:AB,2,0)</f>
        <v>1</v>
      </c>
      <c r="F1011" s="76" t="s">
        <v>183</v>
      </c>
      <c r="G1011" s="76">
        <f>VLOOKUP(H1011,Validación!W:Y,3,0)</f>
        <v>8</v>
      </c>
      <c r="H1011" s="76" t="s">
        <v>343</v>
      </c>
      <c r="I1011" s="76">
        <f>VLOOKUP(J1011,Validación!K:N,4,0)</f>
        <v>2</v>
      </c>
      <c r="J1011" s="76" t="s">
        <v>161</v>
      </c>
      <c r="K1011" s="76" t="s">
        <v>68</v>
      </c>
      <c r="L1011" s="76" t="str">
        <f t="shared" si="31"/>
        <v>N</v>
      </c>
    </row>
    <row r="1012" spans="1:12" x14ac:dyDescent="0.25">
      <c r="A1012" s="76" t="str">
        <f t="shared" si="30"/>
        <v>E182N</v>
      </c>
      <c r="B1012" s="76" t="s">
        <v>45</v>
      </c>
      <c r="C1012" s="76" t="str">
        <f>VLOOKUP(B1012,Validación!G:I,3,0)</f>
        <v>E</v>
      </c>
      <c r="D1012" s="122" t="s">
        <v>180</v>
      </c>
      <c r="E1012" s="76">
        <f>VLOOKUP(Tabla3[[#This Row],[Actividad]],Validación!AA:AB,2,0)</f>
        <v>1</v>
      </c>
      <c r="F1012" s="76" t="s">
        <v>183</v>
      </c>
      <c r="G1012" s="76">
        <f>VLOOKUP(H1012,Validación!W:Y,3,0)</f>
        <v>8</v>
      </c>
      <c r="H1012" s="76" t="s">
        <v>343</v>
      </c>
      <c r="I1012" s="76">
        <f>VLOOKUP(J1012,Validación!K:N,4,0)</f>
        <v>2</v>
      </c>
      <c r="J1012" s="76" t="s">
        <v>161</v>
      </c>
      <c r="K1012" s="76" t="s">
        <v>68</v>
      </c>
      <c r="L1012" s="76" t="str">
        <f t="shared" si="31"/>
        <v>N</v>
      </c>
    </row>
    <row r="1013" spans="1:12" x14ac:dyDescent="0.25">
      <c r="A1013" s="76" t="str">
        <f t="shared" si="30"/>
        <v>J182N</v>
      </c>
      <c r="B1013" s="76" t="s">
        <v>30</v>
      </c>
      <c r="C1013" s="76" t="str">
        <f>VLOOKUP(B1013,Validación!G:I,3,0)</f>
        <v>J</v>
      </c>
      <c r="D1013" s="122" t="s">
        <v>292</v>
      </c>
      <c r="E1013" s="76">
        <f>VLOOKUP(Tabla3[[#This Row],[Actividad]],Validación!AA:AB,2,0)</f>
        <v>1</v>
      </c>
      <c r="F1013" s="76" t="s">
        <v>183</v>
      </c>
      <c r="G1013" s="76">
        <f>VLOOKUP(H1013,Validación!W:Y,3,0)</f>
        <v>8</v>
      </c>
      <c r="H1013" s="76" t="s">
        <v>343</v>
      </c>
      <c r="I1013" s="76">
        <f>VLOOKUP(J1013,Validación!K:N,4,0)</f>
        <v>2</v>
      </c>
      <c r="J1013" s="76" t="s">
        <v>161</v>
      </c>
      <c r="K1013" s="76" t="s">
        <v>68</v>
      </c>
      <c r="L1013" s="76" t="str">
        <f t="shared" si="31"/>
        <v>N</v>
      </c>
    </row>
    <row r="1014" spans="1:12" x14ac:dyDescent="0.25">
      <c r="A1014" s="76" t="str">
        <f t="shared" si="30"/>
        <v>H182N</v>
      </c>
      <c r="B1014" s="76" t="s">
        <v>46</v>
      </c>
      <c r="C1014" s="76" t="str">
        <f>VLOOKUP(B1014,Validación!G:I,3,0)</f>
        <v>H</v>
      </c>
      <c r="D1014" s="122" t="s">
        <v>115</v>
      </c>
      <c r="E1014" s="76">
        <f>VLOOKUP(Tabla3[[#This Row],[Actividad]],Validación!AA:AB,2,0)</f>
        <v>1</v>
      </c>
      <c r="F1014" s="76" t="s">
        <v>183</v>
      </c>
      <c r="G1014" s="76">
        <f>VLOOKUP(H1014,Validación!W:Y,3,0)</f>
        <v>8</v>
      </c>
      <c r="H1014" s="76" t="s">
        <v>343</v>
      </c>
      <c r="I1014" s="76">
        <f>VLOOKUP(J1014,Validación!K:N,4,0)</f>
        <v>2</v>
      </c>
      <c r="J1014" s="76" t="s">
        <v>161</v>
      </c>
      <c r="K1014" s="76" t="s">
        <v>68</v>
      </c>
      <c r="L1014" s="76" t="str">
        <f t="shared" si="31"/>
        <v>N</v>
      </c>
    </row>
    <row r="1015" spans="1:12" x14ac:dyDescent="0.25">
      <c r="A1015" s="76" t="str">
        <f t="shared" si="30"/>
        <v>Q182N</v>
      </c>
      <c r="B1015" s="76" t="s">
        <v>130</v>
      </c>
      <c r="C1015" s="76" t="str">
        <f>VLOOKUP(B1015,Validación!G:I,3,0)</f>
        <v>Q</v>
      </c>
      <c r="D1015" s="122" t="s">
        <v>293</v>
      </c>
      <c r="E1015" s="76">
        <f>VLOOKUP(Tabla3[[#This Row],[Actividad]],Validación!AA:AB,2,0)</f>
        <v>1</v>
      </c>
      <c r="F1015" s="76" t="s">
        <v>183</v>
      </c>
      <c r="G1015" s="76">
        <f>VLOOKUP(H1015,Validación!W:Y,3,0)</f>
        <v>8</v>
      </c>
      <c r="H1015" s="76" t="s">
        <v>343</v>
      </c>
      <c r="I1015" s="76">
        <f>VLOOKUP(J1015,Validación!K:N,4,0)</f>
        <v>2</v>
      </c>
      <c r="J1015" s="76" t="s">
        <v>161</v>
      </c>
      <c r="K1015" s="76" t="s">
        <v>68</v>
      </c>
      <c r="L1015" s="76" t="str">
        <f t="shared" si="31"/>
        <v>N</v>
      </c>
    </row>
    <row r="1016" spans="1:12" x14ac:dyDescent="0.25">
      <c r="A1016" s="76" t="str">
        <f t="shared" si="30"/>
        <v>P182N</v>
      </c>
      <c r="B1016" s="76" t="s">
        <v>50</v>
      </c>
      <c r="C1016" s="76" t="str">
        <f>VLOOKUP(B1016,Validación!G:I,3,0)</f>
        <v>P</v>
      </c>
      <c r="D1016" s="122" t="s">
        <v>295</v>
      </c>
      <c r="E1016" s="76">
        <f>VLOOKUP(Tabla3[[#This Row],[Actividad]],Validación!AA:AB,2,0)</f>
        <v>1</v>
      </c>
      <c r="F1016" s="76" t="s">
        <v>183</v>
      </c>
      <c r="G1016" s="76">
        <f>VLOOKUP(H1016,Validación!W:Y,3,0)</f>
        <v>8</v>
      </c>
      <c r="H1016" s="76" t="s">
        <v>343</v>
      </c>
      <c r="I1016" s="76">
        <f>VLOOKUP(J1016,Validación!K:N,4,0)</f>
        <v>2</v>
      </c>
      <c r="J1016" s="76" t="s">
        <v>161</v>
      </c>
      <c r="K1016" s="76" t="s">
        <v>68</v>
      </c>
      <c r="L1016" s="76" t="str">
        <f t="shared" si="31"/>
        <v>N</v>
      </c>
    </row>
    <row r="1017" spans="1:12" x14ac:dyDescent="0.25">
      <c r="A1017" s="76" t="str">
        <f t="shared" si="30"/>
        <v>K182N</v>
      </c>
      <c r="B1017" s="76" t="s">
        <v>31</v>
      </c>
      <c r="C1017" s="76" t="str">
        <f>VLOOKUP(B1017,Validación!G:I,3,0)</f>
        <v>K</v>
      </c>
      <c r="D1017" s="122" t="s">
        <v>297</v>
      </c>
      <c r="E1017" s="76">
        <f>VLOOKUP(Tabla3[[#This Row],[Actividad]],Validación!AA:AB,2,0)</f>
        <v>1</v>
      </c>
      <c r="F1017" s="76" t="s">
        <v>183</v>
      </c>
      <c r="G1017" s="76">
        <f>VLOOKUP(H1017,Validación!W:Y,3,0)</f>
        <v>8</v>
      </c>
      <c r="H1017" s="76" t="s">
        <v>343</v>
      </c>
      <c r="I1017" s="76">
        <f>VLOOKUP(J1017,Validación!K:N,4,0)</f>
        <v>2</v>
      </c>
      <c r="J1017" s="76" t="s">
        <v>161</v>
      </c>
      <c r="K1017" s="76" t="s">
        <v>68</v>
      </c>
      <c r="L1017" s="76" t="str">
        <f t="shared" si="31"/>
        <v>N</v>
      </c>
    </row>
    <row r="1018" spans="1:12" x14ac:dyDescent="0.25">
      <c r="A1018" s="76" t="str">
        <f t="shared" si="30"/>
        <v>N182N</v>
      </c>
      <c r="B1018" s="76" t="s">
        <v>49</v>
      </c>
      <c r="C1018" s="76" t="str">
        <f>VLOOKUP(B1018,Validación!G:I,3,0)</f>
        <v>N</v>
      </c>
      <c r="D1018" s="122" t="s">
        <v>298</v>
      </c>
      <c r="E1018" s="76">
        <f>VLOOKUP(Tabla3[[#This Row],[Actividad]],Validación!AA:AB,2,0)</f>
        <v>1</v>
      </c>
      <c r="F1018" s="76" t="s">
        <v>183</v>
      </c>
      <c r="G1018" s="76">
        <f>VLOOKUP(H1018,Validación!W:Y,3,0)</f>
        <v>8</v>
      </c>
      <c r="H1018" s="76" t="s">
        <v>343</v>
      </c>
      <c r="I1018" s="76">
        <f>VLOOKUP(J1018,Validación!K:N,4,0)</f>
        <v>2</v>
      </c>
      <c r="J1018" s="76" t="s">
        <v>161</v>
      </c>
      <c r="K1018" s="76" t="s">
        <v>68</v>
      </c>
      <c r="L1018" s="76" t="str">
        <f t="shared" si="31"/>
        <v>N</v>
      </c>
    </row>
    <row r="1019" spans="1:12" x14ac:dyDescent="0.25">
      <c r="A1019" s="76" t="str">
        <f t="shared" si="30"/>
        <v>AA182N</v>
      </c>
      <c r="B1019" s="76" t="s">
        <v>54</v>
      </c>
      <c r="C1019" s="76" t="str">
        <f>VLOOKUP(B1019,Validación!G:I,3,0)</f>
        <v>AA</v>
      </c>
      <c r="D1019" s="122" t="s">
        <v>118</v>
      </c>
      <c r="E1019" s="76">
        <f>VLOOKUP(Tabla3[[#This Row],[Actividad]],Validación!AA:AB,2,0)</f>
        <v>1</v>
      </c>
      <c r="F1019" s="76" t="s">
        <v>183</v>
      </c>
      <c r="G1019" s="76">
        <f>VLOOKUP(H1019,Validación!W:Y,3,0)</f>
        <v>8</v>
      </c>
      <c r="H1019" s="76" t="s">
        <v>343</v>
      </c>
      <c r="I1019" s="76">
        <f>VLOOKUP(J1019,Validación!K:N,4,0)</f>
        <v>2</v>
      </c>
      <c r="J1019" s="76" t="s">
        <v>161</v>
      </c>
      <c r="K1019" s="76" t="s">
        <v>68</v>
      </c>
      <c r="L1019" s="76" t="str">
        <f t="shared" si="31"/>
        <v>N</v>
      </c>
    </row>
    <row r="1020" spans="1:12" x14ac:dyDescent="0.25">
      <c r="A1020" s="76" t="str">
        <f t="shared" si="30"/>
        <v>G182N</v>
      </c>
      <c r="B1020" s="76" t="s">
        <v>427</v>
      </c>
      <c r="C1020" s="76" t="str">
        <f>VLOOKUP(B1020,Validación!G:I,3,0)</f>
        <v>G</v>
      </c>
      <c r="D1020" s="122" t="s">
        <v>299</v>
      </c>
      <c r="E1020" s="76">
        <f>VLOOKUP(Tabla3[[#This Row],[Actividad]],Validación!AA:AB,2,0)</f>
        <v>1</v>
      </c>
      <c r="F1020" s="76" t="s">
        <v>183</v>
      </c>
      <c r="G1020" s="76">
        <f>VLOOKUP(H1020,Validación!W:Y,3,0)</f>
        <v>8</v>
      </c>
      <c r="H1020" s="76" t="s">
        <v>343</v>
      </c>
      <c r="I1020" s="76">
        <f>VLOOKUP(J1020,Validación!K:N,4,0)</f>
        <v>2</v>
      </c>
      <c r="J1020" s="76" t="s">
        <v>161</v>
      </c>
      <c r="K1020" s="76" t="s">
        <v>68</v>
      </c>
      <c r="L1020" s="76" t="str">
        <f t="shared" si="31"/>
        <v>N</v>
      </c>
    </row>
    <row r="1021" spans="1:12" x14ac:dyDescent="0.25">
      <c r="A1021" s="76" t="str">
        <f t="shared" si="30"/>
        <v>D182N</v>
      </c>
      <c r="B1021" s="76" t="s">
        <v>203</v>
      </c>
      <c r="C1021" s="76" t="str">
        <f>VLOOKUP(B1021,Validación!G:I,3,0)</f>
        <v>D</v>
      </c>
      <c r="D1021" s="122">
        <v>122327</v>
      </c>
      <c r="E1021" s="76">
        <f>VLOOKUP(Tabla3[[#This Row],[Actividad]],Validación!AA:AB,2,0)</f>
        <v>1</v>
      </c>
      <c r="F1021" s="76" t="s">
        <v>183</v>
      </c>
      <c r="G1021" s="76">
        <f>VLOOKUP(H1021,Validación!W:Y,3,0)</f>
        <v>8</v>
      </c>
      <c r="H1021" s="76" t="s">
        <v>343</v>
      </c>
      <c r="I1021" s="76">
        <f>VLOOKUP(J1021,Validación!K:N,4,0)</f>
        <v>2</v>
      </c>
      <c r="J1021" s="76" t="s">
        <v>161</v>
      </c>
      <c r="K1021" s="76" t="s">
        <v>68</v>
      </c>
      <c r="L1021" s="76" t="str">
        <f t="shared" si="31"/>
        <v>N</v>
      </c>
    </row>
    <row r="1022" spans="1:12" x14ac:dyDescent="0.25">
      <c r="A1022" s="76" t="str">
        <f t="shared" si="30"/>
        <v>F182N</v>
      </c>
      <c r="B1022" s="76" t="s">
        <v>426</v>
      </c>
      <c r="C1022" s="76" t="str">
        <f>VLOOKUP(B1022,Validación!G:I,3,0)</f>
        <v>F</v>
      </c>
      <c r="D1022" s="122" t="s">
        <v>456</v>
      </c>
      <c r="E1022" s="76">
        <f>VLOOKUP(Tabla3[[#This Row],[Actividad]],Validación!AA:AB,2,0)</f>
        <v>1</v>
      </c>
      <c r="F1022" s="76" t="s">
        <v>183</v>
      </c>
      <c r="G1022" s="76">
        <f>VLOOKUP(H1022,Validación!W:Y,3,0)</f>
        <v>8</v>
      </c>
      <c r="H1022" s="76" t="s">
        <v>343</v>
      </c>
      <c r="I1022" s="76">
        <f>VLOOKUP(J1022,Validación!K:N,4,0)</f>
        <v>2</v>
      </c>
      <c r="J1022" s="76" t="s">
        <v>161</v>
      </c>
      <c r="K1022" s="76" t="s">
        <v>68</v>
      </c>
      <c r="L1022" s="76" t="str">
        <f t="shared" si="31"/>
        <v>N</v>
      </c>
    </row>
    <row r="1023" spans="1:12" x14ac:dyDescent="0.25">
      <c r="A1023" s="76" t="str">
        <f t="shared" si="30"/>
        <v>FF182N</v>
      </c>
      <c r="B1023" s="76" t="s">
        <v>41</v>
      </c>
      <c r="C1023" s="76" t="str">
        <f>VLOOKUP(B1023,Validación!G:I,3,0)</f>
        <v>FF</v>
      </c>
      <c r="D1023" s="122" t="s">
        <v>301</v>
      </c>
      <c r="E1023" s="76">
        <f>VLOOKUP(Tabla3[[#This Row],[Actividad]],Validación!AA:AB,2,0)</f>
        <v>1</v>
      </c>
      <c r="F1023" s="76" t="s">
        <v>183</v>
      </c>
      <c r="G1023" s="76">
        <f>VLOOKUP(H1023,Validación!W:Y,3,0)</f>
        <v>8</v>
      </c>
      <c r="H1023" s="76" t="s">
        <v>343</v>
      </c>
      <c r="I1023" s="76">
        <f>VLOOKUP(J1023,Validación!K:N,4,0)</f>
        <v>2</v>
      </c>
      <c r="J1023" s="76" t="s">
        <v>161</v>
      </c>
      <c r="K1023" s="76" t="s">
        <v>68</v>
      </c>
      <c r="L1023" s="76" t="str">
        <f t="shared" si="31"/>
        <v>N</v>
      </c>
    </row>
    <row r="1024" spans="1:12" x14ac:dyDescent="0.25">
      <c r="A1024" s="76" t="str">
        <f t="shared" si="30"/>
        <v>BB182N</v>
      </c>
      <c r="B1024" s="76" t="s">
        <v>32</v>
      </c>
      <c r="C1024" s="76" t="str">
        <f>VLOOKUP(B1024,Validación!G:I,3,0)</f>
        <v>BB</v>
      </c>
      <c r="D1024" s="122" t="s">
        <v>457</v>
      </c>
      <c r="E1024" s="76">
        <f>VLOOKUP(Tabla3[[#This Row],[Actividad]],Validación!AA:AB,2,0)</f>
        <v>1</v>
      </c>
      <c r="F1024" s="76" t="s">
        <v>183</v>
      </c>
      <c r="G1024" s="76">
        <f>VLOOKUP(H1024,Validación!W:Y,3,0)</f>
        <v>8</v>
      </c>
      <c r="H1024" s="76" t="s">
        <v>343</v>
      </c>
      <c r="I1024" s="76">
        <f>VLOOKUP(J1024,Validación!K:N,4,0)</f>
        <v>2</v>
      </c>
      <c r="J1024" s="76" t="s">
        <v>161</v>
      </c>
      <c r="K1024" s="76" t="s">
        <v>68</v>
      </c>
      <c r="L1024" s="76" t="str">
        <f t="shared" si="31"/>
        <v>N</v>
      </c>
    </row>
    <row r="1025" spans="1:12" x14ac:dyDescent="0.25">
      <c r="A1025" s="76" t="str">
        <f t="shared" si="30"/>
        <v>W182N</v>
      </c>
      <c r="B1025" s="76" t="s">
        <v>132</v>
      </c>
      <c r="C1025" s="76" t="str">
        <f>VLOOKUP(B1025,Validación!G:I,3,0)</f>
        <v>W</v>
      </c>
      <c r="D1025" s="122" t="s">
        <v>302</v>
      </c>
      <c r="E1025" s="76">
        <f>VLOOKUP(Tabla3[[#This Row],[Actividad]],Validación!AA:AB,2,0)</f>
        <v>1</v>
      </c>
      <c r="F1025" s="76" t="s">
        <v>183</v>
      </c>
      <c r="G1025" s="76">
        <f>VLOOKUP(H1025,Validación!W:Y,3,0)</f>
        <v>8</v>
      </c>
      <c r="H1025" s="76" t="s">
        <v>343</v>
      </c>
      <c r="I1025" s="76">
        <f>VLOOKUP(J1025,Validación!K:N,4,0)</f>
        <v>2</v>
      </c>
      <c r="J1025" s="76" t="s">
        <v>161</v>
      </c>
      <c r="K1025" s="76" t="s">
        <v>68</v>
      </c>
      <c r="L1025" s="76" t="str">
        <f t="shared" si="31"/>
        <v>N</v>
      </c>
    </row>
    <row r="1026" spans="1:12" x14ac:dyDescent="0.25">
      <c r="A1026" s="76" t="str">
        <f t="shared" ref="A1026:A1089" si="32">CONCATENATE(C1026,E1026,G1026,I1026,L1026,)</f>
        <v>CC182N</v>
      </c>
      <c r="B1026" s="76" t="s">
        <v>55</v>
      </c>
      <c r="C1026" s="76" t="str">
        <f>VLOOKUP(B1026,Validación!G:I,3,0)</f>
        <v>CC</v>
      </c>
      <c r="D1026" s="122" t="s">
        <v>303</v>
      </c>
      <c r="E1026" s="76">
        <f>VLOOKUP(Tabla3[[#This Row],[Actividad]],Validación!AA:AB,2,0)</f>
        <v>1</v>
      </c>
      <c r="F1026" s="76" t="s">
        <v>183</v>
      </c>
      <c r="G1026" s="76">
        <f>VLOOKUP(H1026,Validación!W:Y,3,0)</f>
        <v>8</v>
      </c>
      <c r="H1026" s="76" t="s">
        <v>343</v>
      </c>
      <c r="I1026" s="76">
        <f>VLOOKUP(J1026,Validación!K:N,4,0)</f>
        <v>2</v>
      </c>
      <c r="J1026" s="76" t="s">
        <v>161</v>
      </c>
      <c r="K1026" s="76" t="s">
        <v>68</v>
      </c>
      <c r="L1026" s="76" t="str">
        <f t="shared" ref="L1026:L1089" si="33">VLOOKUP(K1026,O:P,2,0)</f>
        <v>N</v>
      </c>
    </row>
    <row r="1027" spans="1:12" x14ac:dyDescent="0.25">
      <c r="A1027" s="76" t="str">
        <f t="shared" si="32"/>
        <v>U182N</v>
      </c>
      <c r="B1027" s="76" t="s">
        <v>425</v>
      </c>
      <c r="C1027" s="76" t="str">
        <f>VLOOKUP(B1027,Validación!G:I,3,0)</f>
        <v>U</v>
      </c>
      <c r="D1027" s="122" t="s">
        <v>458</v>
      </c>
      <c r="E1027" s="76">
        <f>VLOOKUP(Tabla3[[#This Row],[Actividad]],Validación!AA:AB,2,0)</f>
        <v>1</v>
      </c>
      <c r="F1027" s="76" t="s">
        <v>183</v>
      </c>
      <c r="G1027" s="76">
        <f>VLOOKUP(H1027,Validación!W:Y,3,0)</f>
        <v>8</v>
      </c>
      <c r="H1027" s="76" t="s">
        <v>343</v>
      </c>
      <c r="I1027" s="76">
        <f>VLOOKUP(J1027,Validación!K:N,4,0)</f>
        <v>2</v>
      </c>
      <c r="J1027" s="76" t="s">
        <v>161</v>
      </c>
      <c r="K1027" s="76" t="s">
        <v>68</v>
      </c>
      <c r="L1027" s="76" t="str">
        <f t="shared" si="33"/>
        <v>N</v>
      </c>
    </row>
    <row r="1028" spans="1:12" x14ac:dyDescent="0.25">
      <c r="A1028" s="76" t="str">
        <f t="shared" si="32"/>
        <v>I182N</v>
      </c>
      <c r="B1028" s="76" t="s">
        <v>47</v>
      </c>
      <c r="C1028" s="76" t="str">
        <f>VLOOKUP(B1028,Validación!G:I,3,0)</f>
        <v>I</v>
      </c>
      <c r="D1028" s="122" t="s">
        <v>459</v>
      </c>
      <c r="E1028" s="76">
        <f>VLOOKUP(Tabla3[[#This Row],[Actividad]],Validación!AA:AB,2,0)</f>
        <v>1</v>
      </c>
      <c r="F1028" s="76" t="s">
        <v>183</v>
      </c>
      <c r="G1028" s="76">
        <f>VLOOKUP(H1028,Validación!W:Y,3,0)</f>
        <v>8</v>
      </c>
      <c r="H1028" s="76" t="s">
        <v>343</v>
      </c>
      <c r="I1028" s="76">
        <f>VLOOKUP(J1028,Validación!K:N,4,0)</f>
        <v>2</v>
      </c>
      <c r="J1028" s="76" t="s">
        <v>161</v>
      </c>
      <c r="K1028" s="76" t="s">
        <v>68</v>
      </c>
      <c r="L1028" s="76" t="str">
        <f t="shared" si="33"/>
        <v>N</v>
      </c>
    </row>
    <row r="1029" spans="1:12" x14ac:dyDescent="0.25">
      <c r="A1029" s="76" t="str">
        <f t="shared" si="32"/>
        <v>Y182N</v>
      </c>
      <c r="B1029" s="76" t="s">
        <v>134</v>
      </c>
      <c r="C1029" s="76" t="str">
        <f>VLOOKUP(B1029,Validación!G:I,3,0)</f>
        <v>Y</v>
      </c>
      <c r="D1029" s="122" t="s">
        <v>306</v>
      </c>
      <c r="E1029" s="76">
        <f>VLOOKUP(Tabla3[[#This Row],[Actividad]],Validación!AA:AB,2,0)</f>
        <v>1</v>
      </c>
      <c r="F1029" s="76" t="s">
        <v>183</v>
      </c>
      <c r="G1029" s="76">
        <f>VLOOKUP(H1029,Validación!W:Y,3,0)</f>
        <v>8</v>
      </c>
      <c r="H1029" s="76" t="s">
        <v>343</v>
      </c>
      <c r="I1029" s="76">
        <f>VLOOKUP(J1029,Validación!K:N,4,0)</f>
        <v>2</v>
      </c>
      <c r="J1029" s="76" t="s">
        <v>161</v>
      </c>
      <c r="K1029" s="76" t="s">
        <v>68</v>
      </c>
      <c r="L1029" s="76" t="str">
        <f t="shared" si="33"/>
        <v>N</v>
      </c>
    </row>
    <row r="1030" spans="1:12" x14ac:dyDescent="0.25">
      <c r="A1030" s="76" t="str">
        <f t="shared" si="32"/>
        <v>R182N</v>
      </c>
      <c r="B1030" s="76" t="s">
        <v>51</v>
      </c>
      <c r="C1030" s="76" t="str">
        <f>VLOOKUP(B1030,Validación!G:I,3,0)</f>
        <v>R</v>
      </c>
      <c r="D1030" s="122">
        <v>109</v>
      </c>
      <c r="E1030" s="76">
        <f>VLOOKUP(Tabla3[[#This Row],[Actividad]],Validación!AA:AB,2,0)</f>
        <v>1</v>
      </c>
      <c r="F1030" s="76" t="s">
        <v>183</v>
      </c>
      <c r="G1030" s="76">
        <f>VLOOKUP(H1030,Validación!W:Y,3,0)</f>
        <v>8</v>
      </c>
      <c r="H1030" s="76" t="s">
        <v>343</v>
      </c>
      <c r="I1030" s="76">
        <f>VLOOKUP(J1030,Validación!K:N,4,0)</f>
        <v>2</v>
      </c>
      <c r="J1030" s="76" t="s">
        <v>161</v>
      </c>
      <c r="K1030" s="76" t="s">
        <v>68</v>
      </c>
      <c r="L1030" s="76" t="str">
        <f t="shared" si="33"/>
        <v>N</v>
      </c>
    </row>
    <row r="1031" spans="1:12" x14ac:dyDescent="0.25">
      <c r="A1031" s="76" t="str">
        <f t="shared" si="32"/>
        <v>HH182N</v>
      </c>
      <c r="B1031" s="76" t="s">
        <v>122</v>
      </c>
      <c r="C1031" s="76" t="str">
        <f>VLOOKUP(B1031,Validación!G:I,3,0)</f>
        <v>HH</v>
      </c>
      <c r="D1031" s="122" t="s">
        <v>460</v>
      </c>
      <c r="E1031" s="76">
        <f>VLOOKUP(Tabla3[[#This Row],[Actividad]],Validación!AA:AB,2,0)</f>
        <v>1</v>
      </c>
      <c r="F1031" s="76" t="s">
        <v>183</v>
      </c>
      <c r="G1031" s="76">
        <f>VLOOKUP(H1031,Validación!W:Y,3,0)</f>
        <v>8</v>
      </c>
      <c r="H1031" s="76" t="s">
        <v>343</v>
      </c>
      <c r="I1031" s="76">
        <f>VLOOKUP(J1031,Validación!K:N,4,0)</f>
        <v>2</v>
      </c>
      <c r="J1031" s="76" t="s">
        <v>161</v>
      </c>
      <c r="K1031" s="76" t="s">
        <v>68</v>
      </c>
      <c r="L1031" s="76" t="str">
        <f t="shared" si="33"/>
        <v>N</v>
      </c>
    </row>
    <row r="1032" spans="1:12" x14ac:dyDescent="0.25">
      <c r="A1032" s="76" t="str">
        <f t="shared" si="32"/>
        <v>II182N</v>
      </c>
      <c r="B1032" s="173" t="s">
        <v>423</v>
      </c>
      <c r="C1032" s="76" t="str">
        <f>VLOOKUP(B1032,Validación!G:I,3,0)</f>
        <v>II</v>
      </c>
      <c r="D1032" s="122" t="s">
        <v>309</v>
      </c>
      <c r="E1032" s="76">
        <f>VLOOKUP(Tabla3[[#This Row],[Actividad]],Validación!AA:AB,2,0)</f>
        <v>1</v>
      </c>
      <c r="F1032" s="76" t="s">
        <v>183</v>
      </c>
      <c r="G1032" s="76">
        <f>VLOOKUP(H1032,Validación!W:Y,3,0)</f>
        <v>8</v>
      </c>
      <c r="H1032" s="76" t="s">
        <v>343</v>
      </c>
      <c r="I1032" s="76">
        <f>VLOOKUP(J1032,Validación!K:N,4,0)</f>
        <v>2</v>
      </c>
      <c r="J1032" s="76" t="s">
        <v>161</v>
      </c>
      <c r="K1032" s="76" t="s">
        <v>68</v>
      </c>
      <c r="L1032" s="76" t="str">
        <f t="shared" si="33"/>
        <v>N</v>
      </c>
    </row>
    <row r="1033" spans="1:12" x14ac:dyDescent="0.25">
      <c r="A1033" s="76" t="str">
        <f t="shared" si="32"/>
        <v>L182N</v>
      </c>
      <c r="B1033" s="76" t="s">
        <v>48</v>
      </c>
      <c r="C1033" s="76" t="str">
        <f>VLOOKUP(B1033,Validación!G:I,3,0)</f>
        <v>L</v>
      </c>
      <c r="D1033" s="122" t="s">
        <v>461</v>
      </c>
      <c r="E1033" s="76">
        <f>VLOOKUP(Tabla3[[#This Row],[Actividad]],Validación!AA:AB,2,0)</f>
        <v>1</v>
      </c>
      <c r="F1033" s="76" t="s">
        <v>183</v>
      </c>
      <c r="G1033" s="76">
        <f>VLOOKUP(H1033,Validación!W:Y,3,0)</f>
        <v>8</v>
      </c>
      <c r="H1033" s="76" t="s">
        <v>343</v>
      </c>
      <c r="I1033" s="76">
        <f>VLOOKUP(J1033,Validación!K:N,4,0)</f>
        <v>2</v>
      </c>
      <c r="J1033" s="76" t="s">
        <v>161</v>
      </c>
      <c r="K1033" s="76" t="s">
        <v>68</v>
      </c>
      <c r="L1033" s="76" t="str">
        <f t="shared" si="33"/>
        <v>N</v>
      </c>
    </row>
    <row r="1034" spans="1:12" x14ac:dyDescent="0.25">
      <c r="A1034" s="76" t="str">
        <f t="shared" si="32"/>
        <v>B182N</v>
      </c>
      <c r="B1034" s="76" t="s">
        <v>43</v>
      </c>
      <c r="C1034" s="76" t="str">
        <f>VLOOKUP(B1034,Validación!G:I,3,0)</f>
        <v>B</v>
      </c>
      <c r="D1034" s="122" t="s">
        <v>462</v>
      </c>
      <c r="E1034" s="76">
        <f>VLOOKUP(Tabla3[[#This Row],[Actividad]],Validación!AA:AB,2,0)</f>
        <v>1</v>
      </c>
      <c r="F1034" s="76" t="s">
        <v>183</v>
      </c>
      <c r="G1034" s="76">
        <f>VLOOKUP(H1034,Validación!W:Y,3,0)</f>
        <v>8</v>
      </c>
      <c r="H1034" s="76" t="s">
        <v>343</v>
      </c>
      <c r="I1034" s="76">
        <f>VLOOKUP(J1034,Validación!K:N,4,0)</f>
        <v>2</v>
      </c>
      <c r="J1034" s="76" t="s">
        <v>161</v>
      </c>
      <c r="K1034" s="76" t="s">
        <v>68</v>
      </c>
      <c r="L1034" s="76" t="str">
        <f t="shared" si="33"/>
        <v>N</v>
      </c>
    </row>
    <row r="1035" spans="1:12" x14ac:dyDescent="0.25">
      <c r="A1035" s="76" t="str">
        <f t="shared" si="32"/>
        <v>A182N</v>
      </c>
      <c r="B1035" s="76" t="s">
        <v>42</v>
      </c>
      <c r="C1035" s="76" t="str">
        <f>VLOOKUP(B1035,Validación!G:I,3,0)</f>
        <v>A</v>
      </c>
      <c r="D1035" s="122" t="s">
        <v>463</v>
      </c>
      <c r="E1035" s="76">
        <f>VLOOKUP(Tabla3[[#This Row],[Actividad]],Validación!AA:AB,2,0)</f>
        <v>1</v>
      </c>
      <c r="F1035" s="76" t="s">
        <v>183</v>
      </c>
      <c r="G1035" s="76">
        <f>VLOOKUP(H1035,Validación!W:Y,3,0)</f>
        <v>8</v>
      </c>
      <c r="H1035" s="76" t="s">
        <v>343</v>
      </c>
      <c r="I1035" s="76">
        <f>VLOOKUP(J1035,Validación!K:N,4,0)</f>
        <v>2</v>
      </c>
      <c r="J1035" s="76" t="s">
        <v>161</v>
      </c>
      <c r="K1035" s="76" t="s">
        <v>68</v>
      </c>
      <c r="L1035" s="76" t="str">
        <f t="shared" si="33"/>
        <v>N</v>
      </c>
    </row>
    <row r="1036" spans="1:12" x14ac:dyDescent="0.25">
      <c r="A1036" s="76" t="str">
        <f t="shared" si="32"/>
        <v>X183N</v>
      </c>
      <c r="B1036" s="76" t="s">
        <v>133</v>
      </c>
      <c r="C1036" s="76" t="str">
        <f>VLOOKUP(B1036,Validación!G:I,3,0)</f>
        <v>X</v>
      </c>
      <c r="D1036" s="122">
        <v>122201</v>
      </c>
      <c r="E1036" s="76">
        <f>VLOOKUP(Tabla3[[#This Row],[Actividad]],Validación!AA:AB,2,0)</f>
        <v>1</v>
      </c>
      <c r="F1036" s="76" t="s">
        <v>183</v>
      </c>
      <c r="G1036" s="76">
        <f>VLOOKUP(H1036,Validación!W:Y,3,0)</f>
        <v>8</v>
      </c>
      <c r="H1036" s="76" t="s">
        <v>343</v>
      </c>
      <c r="I1036" s="76">
        <f>VLOOKUP(J1036,Validación!K:N,4,0)</f>
        <v>3</v>
      </c>
      <c r="J1036" s="76" t="s">
        <v>162</v>
      </c>
      <c r="K1036" s="76" t="s">
        <v>68</v>
      </c>
      <c r="L1036" s="76" t="str">
        <f t="shared" si="33"/>
        <v>N</v>
      </c>
    </row>
    <row r="1037" spans="1:12" x14ac:dyDescent="0.25">
      <c r="A1037" s="76" t="str">
        <f t="shared" si="32"/>
        <v>C183N</v>
      </c>
      <c r="B1037" s="76" t="s">
        <v>44</v>
      </c>
      <c r="C1037" s="76" t="str">
        <f>VLOOKUP(B1037,Validación!G:I,3,0)</f>
        <v>C</v>
      </c>
      <c r="D1037" s="122" t="s">
        <v>289</v>
      </c>
      <c r="E1037" s="76">
        <f>VLOOKUP(Tabla3[[#This Row],[Actividad]],Validación!AA:AB,2,0)</f>
        <v>1</v>
      </c>
      <c r="F1037" s="76" t="s">
        <v>183</v>
      </c>
      <c r="G1037" s="76">
        <f>VLOOKUP(H1037,Validación!W:Y,3,0)</f>
        <v>8</v>
      </c>
      <c r="H1037" s="76" t="s">
        <v>343</v>
      </c>
      <c r="I1037" s="76">
        <f>VLOOKUP(J1037,Validación!K:N,4,0)</f>
        <v>3</v>
      </c>
      <c r="J1037" s="76" t="s">
        <v>162</v>
      </c>
      <c r="K1037" s="76" t="s">
        <v>68</v>
      </c>
      <c r="L1037" s="76" t="str">
        <f t="shared" si="33"/>
        <v>N</v>
      </c>
    </row>
    <row r="1038" spans="1:12" x14ac:dyDescent="0.25">
      <c r="A1038" s="76" t="str">
        <f t="shared" si="32"/>
        <v>T183N</v>
      </c>
      <c r="B1038" s="76" t="s">
        <v>52</v>
      </c>
      <c r="C1038" s="76" t="str">
        <f>VLOOKUP(B1038,Validación!G:I,3,0)</f>
        <v>T</v>
      </c>
      <c r="D1038" s="122">
        <v>122202</v>
      </c>
      <c r="E1038" s="76">
        <f>VLOOKUP(Tabla3[[#This Row],[Actividad]],Validación!AA:AB,2,0)</f>
        <v>1</v>
      </c>
      <c r="F1038" s="76" t="s">
        <v>183</v>
      </c>
      <c r="G1038" s="76">
        <f>VLOOKUP(H1038,Validación!W:Y,3,0)</f>
        <v>8</v>
      </c>
      <c r="H1038" s="76" t="s">
        <v>343</v>
      </c>
      <c r="I1038" s="76">
        <f>VLOOKUP(J1038,Validación!K:N,4,0)</f>
        <v>3</v>
      </c>
      <c r="J1038" s="76" t="s">
        <v>162</v>
      </c>
      <c r="K1038" s="76" t="s">
        <v>68</v>
      </c>
      <c r="L1038" s="76" t="str">
        <f t="shared" si="33"/>
        <v>N</v>
      </c>
    </row>
    <row r="1039" spans="1:12" x14ac:dyDescent="0.25">
      <c r="A1039" s="76" t="str">
        <f t="shared" si="32"/>
        <v>EE183N</v>
      </c>
      <c r="B1039" s="76" t="s">
        <v>33</v>
      </c>
      <c r="C1039" s="76" t="str">
        <f>VLOOKUP(B1039,Validación!G:I,3,0)</f>
        <v>EE</v>
      </c>
      <c r="D1039" s="122" t="s">
        <v>290</v>
      </c>
      <c r="E1039" s="76">
        <f>VLOOKUP(Tabla3[[#This Row],[Actividad]],Validación!AA:AB,2,0)</f>
        <v>1</v>
      </c>
      <c r="F1039" s="76" t="s">
        <v>183</v>
      </c>
      <c r="G1039" s="76">
        <f>VLOOKUP(H1039,Validación!W:Y,3,0)</f>
        <v>8</v>
      </c>
      <c r="H1039" s="76" t="s">
        <v>343</v>
      </c>
      <c r="I1039" s="76">
        <f>VLOOKUP(J1039,Validación!K:N,4,0)</f>
        <v>3</v>
      </c>
      <c r="J1039" s="76" t="s">
        <v>162</v>
      </c>
      <c r="K1039" s="76" t="s">
        <v>68</v>
      </c>
      <c r="L1039" s="76" t="str">
        <f t="shared" si="33"/>
        <v>N</v>
      </c>
    </row>
    <row r="1040" spans="1:12" x14ac:dyDescent="0.25">
      <c r="A1040" s="76" t="str">
        <f t="shared" si="32"/>
        <v>E183N</v>
      </c>
      <c r="B1040" s="76" t="s">
        <v>45</v>
      </c>
      <c r="C1040" s="76" t="str">
        <f>VLOOKUP(B1040,Validación!G:I,3,0)</f>
        <v>E</v>
      </c>
      <c r="D1040" s="122" t="s">
        <v>180</v>
      </c>
      <c r="E1040" s="76">
        <f>VLOOKUP(Tabla3[[#This Row],[Actividad]],Validación!AA:AB,2,0)</f>
        <v>1</v>
      </c>
      <c r="F1040" s="76" t="s">
        <v>183</v>
      </c>
      <c r="G1040" s="76">
        <f>VLOOKUP(H1040,Validación!W:Y,3,0)</f>
        <v>8</v>
      </c>
      <c r="H1040" s="76" t="s">
        <v>343</v>
      </c>
      <c r="I1040" s="76">
        <f>VLOOKUP(J1040,Validación!K:N,4,0)</f>
        <v>3</v>
      </c>
      <c r="J1040" s="76" t="s">
        <v>162</v>
      </c>
      <c r="K1040" s="76" t="s">
        <v>68</v>
      </c>
      <c r="L1040" s="76" t="str">
        <f t="shared" si="33"/>
        <v>N</v>
      </c>
    </row>
    <row r="1041" spans="1:12" x14ac:dyDescent="0.25">
      <c r="A1041" s="76" t="str">
        <f t="shared" si="32"/>
        <v>J183N</v>
      </c>
      <c r="B1041" s="76" t="s">
        <v>30</v>
      </c>
      <c r="C1041" s="76" t="str">
        <f>VLOOKUP(B1041,Validación!G:I,3,0)</f>
        <v>J</v>
      </c>
      <c r="D1041" s="122" t="s">
        <v>292</v>
      </c>
      <c r="E1041" s="76">
        <f>VLOOKUP(Tabla3[[#This Row],[Actividad]],Validación!AA:AB,2,0)</f>
        <v>1</v>
      </c>
      <c r="F1041" s="76" t="s">
        <v>183</v>
      </c>
      <c r="G1041" s="76">
        <f>VLOOKUP(H1041,Validación!W:Y,3,0)</f>
        <v>8</v>
      </c>
      <c r="H1041" s="76" t="s">
        <v>343</v>
      </c>
      <c r="I1041" s="76">
        <f>VLOOKUP(J1041,Validación!K:N,4,0)</f>
        <v>3</v>
      </c>
      <c r="J1041" s="76" t="s">
        <v>162</v>
      </c>
      <c r="K1041" s="76" t="s">
        <v>68</v>
      </c>
      <c r="L1041" s="76" t="str">
        <f t="shared" si="33"/>
        <v>N</v>
      </c>
    </row>
    <row r="1042" spans="1:12" x14ac:dyDescent="0.25">
      <c r="A1042" s="76" t="str">
        <f t="shared" si="32"/>
        <v>H183N</v>
      </c>
      <c r="B1042" s="76" t="s">
        <v>46</v>
      </c>
      <c r="C1042" s="76" t="str">
        <f>VLOOKUP(B1042,Validación!G:I,3,0)</f>
        <v>H</v>
      </c>
      <c r="D1042" s="122" t="s">
        <v>115</v>
      </c>
      <c r="E1042" s="76">
        <f>VLOOKUP(Tabla3[[#This Row],[Actividad]],Validación!AA:AB,2,0)</f>
        <v>1</v>
      </c>
      <c r="F1042" s="76" t="s">
        <v>183</v>
      </c>
      <c r="G1042" s="76">
        <f>VLOOKUP(H1042,Validación!W:Y,3,0)</f>
        <v>8</v>
      </c>
      <c r="H1042" s="76" t="s">
        <v>343</v>
      </c>
      <c r="I1042" s="76">
        <f>VLOOKUP(J1042,Validación!K:N,4,0)</f>
        <v>3</v>
      </c>
      <c r="J1042" s="76" t="s">
        <v>162</v>
      </c>
      <c r="K1042" s="76" t="s">
        <v>68</v>
      </c>
      <c r="L1042" s="76" t="str">
        <f t="shared" si="33"/>
        <v>N</v>
      </c>
    </row>
    <row r="1043" spans="1:12" x14ac:dyDescent="0.25">
      <c r="A1043" s="76" t="str">
        <f t="shared" si="32"/>
        <v>Q183N</v>
      </c>
      <c r="B1043" s="76" t="s">
        <v>130</v>
      </c>
      <c r="C1043" s="76" t="str">
        <f>VLOOKUP(B1043,Validación!G:I,3,0)</f>
        <v>Q</v>
      </c>
      <c r="D1043" s="122" t="s">
        <v>293</v>
      </c>
      <c r="E1043" s="76">
        <f>VLOOKUP(Tabla3[[#This Row],[Actividad]],Validación!AA:AB,2,0)</f>
        <v>1</v>
      </c>
      <c r="F1043" s="76" t="s">
        <v>183</v>
      </c>
      <c r="G1043" s="76">
        <f>VLOOKUP(H1043,Validación!W:Y,3,0)</f>
        <v>8</v>
      </c>
      <c r="H1043" s="76" t="s">
        <v>343</v>
      </c>
      <c r="I1043" s="76">
        <f>VLOOKUP(J1043,Validación!K:N,4,0)</f>
        <v>3</v>
      </c>
      <c r="J1043" s="76" t="s">
        <v>162</v>
      </c>
      <c r="K1043" s="76" t="s">
        <v>68</v>
      </c>
      <c r="L1043" s="76" t="str">
        <f t="shared" si="33"/>
        <v>N</v>
      </c>
    </row>
    <row r="1044" spans="1:12" x14ac:dyDescent="0.25">
      <c r="A1044" s="76" t="str">
        <f t="shared" si="32"/>
        <v>P183N</v>
      </c>
      <c r="B1044" s="76" t="s">
        <v>50</v>
      </c>
      <c r="C1044" s="76" t="str">
        <f>VLOOKUP(B1044,Validación!G:I,3,0)</f>
        <v>P</v>
      </c>
      <c r="D1044" s="122" t="s">
        <v>295</v>
      </c>
      <c r="E1044" s="76">
        <f>VLOOKUP(Tabla3[[#This Row],[Actividad]],Validación!AA:AB,2,0)</f>
        <v>1</v>
      </c>
      <c r="F1044" s="76" t="s">
        <v>183</v>
      </c>
      <c r="G1044" s="76">
        <f>VLOOKUP(H1044,Validación!W:Y,3,0)</f>
        <v>8</v>
      </c>
      <c r="H1044" s="76" t="s">
        <v>343</v>
      </c>
      <c r="I1044" s="76">
        <f>VLOOKUP(J1044,Validación!K:N,4,0)</f>
        <v>3</v>
      </c>
      <c r="J1044" s="76" t="s">
        <v>162</v>
      </c>
      <c r="K1044" s="76" t="s">
        <v>68</v>
      </c>
      <c r="L1044" s="76" t="str">
        <f t="shared" si="33"/>
        <v>N</v>
      </c>
    </row>
    <row r="1045" spans="1:12" x14ac:dyDescent="0.25">
      <c r="A1045" s="76" t="str">
        <f t="shared" si="32"/>
        <v>K183N</v>
      </c>
      <c r="B1045" s="76" t="s">
        <v>31</v>
      </c>
      <c r="C1045" s="76" t="str">
        <f>VLOOKUP(B1045,Validación!G:I,3,0)</f>
        <v>K</v>
      </c>
      <c r="D1045" s="122" t="s">
        <v>297</v>
      </c>
      <c r="E1045" s="76">
        <f>VLOOKUP(Tabla3[[#This Row],[Actividad]],Validación!AA:AB,2,0)</f>
        <v>1</v>
      </c>
      <c r="F1045" s="76" t="s">
        <v>183</v>
      </c>
      <c r="G1045" s="76">
        <f>VLOOKUP(H1045,Validación!W:Y,3,0)</f>
        <v>8</v>
      </c>
      <c r="H1045" s="76" t="s">
        <v>343</v>
      </c>
      <c r="I1045" s="76">
        <f>VLOOKUP(J1045,Validación!K:N,4,0)</f>
        <v>3</v>
      </c>
      <c r="J1045" s="76" t="s">
        <v>162</v>
      </c>
      <c r="K1045" s="76" t="s">
        <v>68</v>
      </c>
      <c r="L1045" s="76" t="str">
        <f t="shared" si="33"/>
        <v>N</v>
      </c>
    </row>
    <row r="1046" spans="1:12" x14ac:dyDescent="0.25">
      <c r="A1046" s="76" t="str">
        <f t="shared" si="32"/>
        <v>N183N</v>
      </c>
      <c r="B1046" s="76" t="s">
        <v>49</v>
      </c>
      <c r="C1046" s="76" t="str">
        <f>VLOOKUP(B1046,Validación!G:I,3,0)</f>
        <v>N</v>
      </c>
      <c r="D1046" s="122" t="s">
        <v>298</v>
      </c>
      <c r="E1046" s="76">
        <f>VLOOKUP(Tabla3[[#This Row],[Actividad]],Validación!AA:AB,2,0)</f>
        <v>1</v>
      </c>
      <c r="F1046" s="76" t="s">
        <v>183</v>
      </c>
      <c r="G1046" s="76">
        <f>VLOOKUP(H1046,Validación!W:Y,3,0)</f>
        <v>8</v>
      </c>
      <c r="H1046" s="76" t="s">
        <v>343</v>
      </c>
      <c r="I1046" s="76">
        <f>VLOOKUP(J1046,Validación!K:N,4,0)</f>
        <v>3</v>
      </c>
      <c r="J1046" s="76" t="s">
        <v>162</v>
      </c>
      <c r="K1046" s="76" t="s">
        <v>68</v>
      </c>
      <c r="L1046" s="76" t="str">
        <f t="shared" si="33"/>
        <v>N</v>
      </c>
    </row>
    <row r="1047" spans="1:12" x14ac:dyDescent="0.25">
      <c r="A1047" s="76" t="str">
        <f t="shared" si="32"/>
        <v>AA183N</v>
      </c>
      <c r="B1047" s="76" t="s">
        <v>54</v>
      </c>
      <c r="C1047" s="76" t="str">
        <f>VLOOKUP(B1047,Validación!G:I,3,0)</f>
        <v>AA</v>
      </c>
      <c r="D1047" s="122" t="s">
        <v>118</v>
      </c>
      <c r="E1047" s="76">
        <f>VLOOKUP(Tabla3[[#This Row],[Actividad]],Validación!AA:AB,2,0)</f>
        <v>1</v>
      </c>
      <c r="F1047" s="76" t="s">
        <v>183</v>
      </c>
      <c r="G1047" s="76">
        <f>VLOOKUP(H1047,Validación!W:Y,3,0)</f>
        <v>8</v>
      </c>
      <c r="H1047" s="76" t="s">
        <v>343</v>
      </c>
      <c r="I1047" s="76">
        <f>VLOOKUP(J1047,Validación!K:N,4,0)</f>
        <v>3</v>
      </c>
      <c r="J1047" s="76" t="s">
        <v>162</v>
      </c>
      <c r="K1047" s="76" t="s">
        <v>68</v>
      </c>
      <c r="L1047" s="76" t="str">
        <f t="shared" si="33"/>
        <v>N</v>
      </c>
    </row>
    <row r="1048" spans="1:12" x14ac:dyDescent="0.25">
      <c r="A1048" s="76" t="str">
        <f t="shared" si="32"/>
        <v>G183N</v>
      </c>
      <c r="B1048" s="76" t="s">
        <v>427</v>
      </c>
      <c r="C1048" s="76" t="str">
        <f>VLOOKUP(B1048,Validación!G:I,3,0)</f>
        <v>G</v>
      </c>
      <c r="D1048" s="122" t="s">
        <v>299</v>
      </c>
      <c r="E1048" s="76">
        <f>VLOOKUP(Tabla3[[#This Row],[Actividad]],Validación!AA:AB,2,0)</f>
        <v>1</v>
      </c>
      <c r="F1048" s="76" t="s">
        <v>183</v>
      </c>
      <c r="G1048" s="76">
        <f>VLOOKUP(H1048,Validación!W:Y,3,0)</f>
        <v>8</v>
      </c>
      <c r="H1048" s="76" t="s">
        <v>343</v>
      </c>
      <c r="I1048" s="76">
        <f>VLOOKUP(J1048,Validación!K:N,4,0)</f>
        <v>3</v>
      </c>
      <c r="J1048" s="76" t="s">
        <v>162</v>
      </c>
      <c r="K1048" s="76" t="s">
        <v>68</v>
      </c>
      <c r="L1048" s="76" t="str">
        <f t="shared" si="33"/>
        <v>N</v>
      </c>
    </row>
    <row r="1049" spans="1:12" x14ac:dyDescent="0.25">
      <c r="A1049" s="76" t="str">
        <f t="shared" si="32"/>
        <v>D183N</v>
      </c>
      <c r="B1049" s="76" t="s">
        <v>203</v>
      </c>
      <c r="C1049" s="76" t="str">
        <f>VLOOKUP(B1049,Validación!G:I,3,0)</f>
        <v>D</v>
      </c>
      <c r="D1049" s="122">
        <v>122327</v>
      </c>
      <c r="E1049" s="76">
        <f>VLOOKUP(Tabla3[[#This Row],[Actividad]],Validación!AA:AB,2,0)</f>
        <v>1</v>
      </c>
      <c r="F1049" s="76" t="s">
        <v>183</v>
      </c>
      <c r="G1049" s="76">
        <f>VLOOKUP(H1049,Validación!W:Y,3,0)</f>
        <v>8</v>
      </c>
      <c r="H1049" s="76" t="s">
        <v>343</v>
      </c>
      <c r="I1049" s="76">
        <f>VLOOKUP(J1049,Validación!K:N,4,0)</f>
        <v>3</v>
      </c>
      <c r="J1049" s="76" t="s">
        <v>162</v>
      </c>
      <c r="K1049" s="76" t="s">
        <v>68</v>
      </c>
      <c r="L1049" s="76" t="str">
        <f t="shared" si="33"/>
        <v>N</v>
      </c>
    </row>
    <row r="1050" spans="1:12" x14ac:dyDescent="0.25">
      <c r="A1050" s="76" t="str">
        <f t="shared" si="32"/>
        <v>F183N</v>
      </c>
      <c r="B1050" s="76" t="s">
        <v>426</v>
      </c>
      <c r="C1050" s="76" t="str">
        <f>VLOOKUP(B1050,Validación!G:I,3,0)</f>
        <v>F</v>
      </c>
      <c r="D1050" s="122" t="s">
        <v>456</v>
      </c>
      <c r="E1050" s="76">
        <f>VLOOKUP(Tabla3[[#This Row],[Actividad]],Validación!AA:AB,2,0)</f>
        <v>1</v>
      </c>
      <c r="F1050" s="76" t="s">
        <v>183</v>
      </c>
      <c r="G1050" s="76">
        <f>VLOOKUP(H1050,Validación!W:Y,3,0)</f>
        <v>8</v>
      </c>
      <c r="H1050" s="76" t="s">
        <v>343</v>
      </c>
      <c r="I1050" s="76">
        <f>VLOOKUP(J1050,Validación!K:N,4,0)</f>
        <v>3</v>
      </c>
      <c r="J1050" s="76" t="s">
        <v>162</v>
      </c>
      <c r="K1050" s="76" t="s">
        <v>68</v>
      </c>
      <c r="L1050" s="76" t="str">
        <f t="shared" si="33"/>
        <v>N</v>
      </c>
    </row>
    <row r="1051" spans="1:12" x14ac:dyDescent="0.25">
      <c r="A1051" s="76" t="str">
        <f t="shared" si="32"/>
        <v>FF183N</v>
      </c>
      <c r="B1051" s="76" t="s">
        <v>41</v>
      </c>
      <c r="C1051" s="76" t="str">
        <f>VLOOKUP(B1051,Validación!G:I,3,0)</f>
        <v>FF</v>
      </c>
      <c r="D1051" s="122" t="s">
        <v>301</v>
      </c>
      <c r="E1051" s="76">
        <f>VLOOKUP(Tabla3[[#This Row],[Actividad]],Validación!AA:AB,2,0)</f>
        <v>1</v>
      </c>
      <c r="F1051" s="76" t="s">
        <v>183</v>
      </c>
      <c r="G1051" s="76">
        <f>VLOOKUP(H1051,Validación!W:Y,3,0)</f>
        <v>8</v>
      </c>
      <c r="H1051" s="76" t="s">
        <v>343</v>
      </c>
      <c r="I1051" s="76">
        <f>VLOOKUP(J1051,Validación!K:N,4,0)</f>
        <v>3</v>
      </c>
      <c r="J1051" s="76" t="s">
        <v>162</v>
      </c>
      <c r="K1051" s="76" t="s">
        <v>68</v>
      </c>
      <c r="L1051" s="76" t="str">
        <f t="shared" si="33"/>
        <v>N</v>
      </c>
    </row>
    <row r="1052" spans="1:12" x14ac:dyDescent="0.25">
      <c r="A1052" s="76" t="str">
        <f t="shared" si="32"/>
        <v>BB183N</v>
      </c>
      <c r="B1052" s="76" t="s">
        <v>32</v>
      </c>
      <c r="C1052" s="76" t="str">
        <f>VLOOKUP(B1052,Validación!G:I,3,0)</f>
        <v>BB</v>
      </c>
      <c r="D1052" s="122" t="s">
        <v>457</v>
      </c>
      <c r="E1052" s="76">
        <f>VLOOKUP(Tabla3[[#This Row],[Actividad]],Validación!AA:AB,2,0)</f>
        <v>1</v>
      </c>
      <c r="F1052" s="76" t="s">
        <v>183</v>
      </c>
      <c r="G1052" s="76">
        <f>VLOOKUP(H1052,Validación!W:Y,3,0)</f>
        <v>8</v>
      </c>
      <c r="H1052" s="76" t="s">
        <v>343</v>
      </c>
      <c r="I1052" s="76">
        <f>VLOOKUP(J1052,Validación!K:N,4,0)</f>
        <v>3</v>
      </c>
      <c r="J1052" s="76" t="s">
        <v>162</v>
      </c>
      <c r="K1052" s="76" t="s">
        <v>68</v>
      </c>
      <c r="L1052" s="76" t="str">
        <f t="shared" si="33"/>
        <v>N</v>
      </c>
    </row>
    <row r="1053" spans="1:12" x14ac:dyDescent="0.25">
      <c r="A1053" s="76" t="str">
        <f t="shared" si="32"/>
        <v>W183N</v>
      </c>
      <c r="B1053" s="76" t="s">
        <v>132</v>
      </c>
      <c r="C1053" s="76" t="str">
        <f>VLOOKUP(B1053,Validación!G:I,3,0)</f>
        <v>W</v>
      </c>
      <c r="D1053" s="122" t="s">
        <v>302</v>
      </c>
      <c r="E1053" s="76">
        <f>VLOOKUP(Tabla3[[#This Row],[Actividad]],Validación!AA:AB,2,0)</f>
        <v>1</v>
      </c>
      <c r="F1053" s="76" t="s">
        <v>183</v>
      </c>
      <c r="G1053" s="76">
        <f>VLOOKUP(H1053,Validación!W:Y,3,0)</f>
        <v>8</v>
      </c>
      <c r="H1053" s="76" t="s">
        <v>343</v>
      </c>
      <c r="I1053" s="76">
        <f>VLOOKUP(J1053,Validación!K:N,4,0)</f>
        <v>3</v>
      </c>
      <c r="J1053" s="76" t="s">
        <v>162</v>
      </c>
      <c r="K1053" s="76" t="s">
        <v>68</v>
      </c>
      <c r="L1053" s="76" t="str">
        <f t="shared" si="33"/>
        <v>N</v>
      </c>
    </row>
    <row r="1054" spans="1:12" x14ac:dyDescent="0.25">
      <c r="A1054" s="76" t="str">
        <f t="shared" si="32"/>
        <v>CC183N</v>
      </c>
      <c r="B1054" s="76" t="s">
        <v>55</v>
      </c>
      <c r="C1054" s="76" t="str">
        <f>VLOOKUP(B1054,Validación!G:I,3,0)</f>
        <v>CC</v>
      </c>
      <c r="D1054" s="122" t="s">
        <v>303</v>
      </c>
      <c r="E1054" s="76">
        <f>VLOOKUP(Tabla3[[#This Row],[Actividad]],Validación!AA:AB,2,0)</f>
        <v>1</v>
      </c>
      <c r="F1054" s="76" t="s">
        <v>183</v>
      </c>
      <c r="G1054" s="76">
        <f>VLOOKUP(H1054,Validación!W:Y,3,0)</f>
        <v>8</v>
      </c>
      <c r="H1054" s="76" t="s">
        <v>343</v>
      </c>
      <c r="I1054" s="76">
        <f>VLOOKUP(J1054,Validación!K:N,4,0)</f>
        <v>3</v>
      </c>
      <c r="J1054" s="76" t="s">
        <v>162</v>
      </c>
      <c r="K1054" s="76" t="s">
        <v>68</v>
      </c>
      <c r="L1054" s="76" t="str">
        <f t="shared" si="33"/>
        <v>N</v>
      </c>
    </row>
    <row r="1055" spans="1:12" x14ac:dyDescent="0.25">
      <c r="A1055" s="76" t="str">
        <f t="shared" si="32"/>
        <v>U183N</v>
      </c>
      <c r="B1055" s="76" t="s">
        <v>425</v>
      </c>
      <c r="C1055" s="76" t="str">
        <f>VLOOKUP(B1055,Validación!G:I,3,0)</f>
        <v>U</v>
      </c>
      <c r="D1055" s="122" t="s">
        <v>458</v>
      </c>
      <c r="E1055" s="76">
        <f>VLOOKUP(Tabla3[[#This Row],[Actividad]],Validación!AA:AB,2,0)</f>
        <v>1</v>
      </c>
      <c r="F1055" s="76" t="s">
        <v>183</v>
      </c>
      <c r="G1055" s="76">
        <f>VLOOKUP(H1055,Validación!W:Y,3,0)</f>
        <v>8</v>
      </c>
      <c r="H1055" s="76" t="s">
        <v>343</v>
      </c>
      <c r="I1055" s="76">
        <f>VLOOKUP(J1055,Validación!K:N,4,0)</f>
        <v>3</v>
      </c>
      <c r="J1055" s="76" t="s">
        <v>162</v>
      </c>
      <c r="K1055" s="76" t="s">
        <v>68</v>
      </c>
      <c r="L1055" s="76" t="str">
        <f t="shared" si="33"/>
        <v>N</v>
      </c>
    </row>
    <row r="1056" spans="1:12" x14ac:dyDescent="0.25">
      <c r="A1056" s="76" t="str">
        <f t="shared" si="32"/>
        <v>I183N</v>
      </c>
      <c r="B1056" s="76" t="s">
        <v>47</v>
      </c>
      <c r="C1056" s="76" t="str">
        <f>VLOOKUP(B1056,Validación!G:I,3,0)</f>
        <v>I</v>
      </c>
      <c r="D1056" s="122" t="s">
        <v>459</v>
      </c>
      <c r="E1056" s="76">
        <f>VLOOKUP(Tabla3[[#This Row],[Actividad]],Validación!AA:AB,2,0)</f>
        <v>1</v>
      </c>
      <c r="F1056" s="76" t="s">
        <v>183</v>
      </c>
      <c r="G1056" s="76">
        <f>VLOOKUP(H1056,Validación!W:Y,3,0)</f>
        <v>8</v>
      </c>
      <c r="H1056" s="76" t="s">
        <v>343</v>
      </c>
      <c r="I1056" s="76">
        <f>VLOOKUP(J1056,Validación!K:N,4,0)</f>
        <v>3</v>
      </c>
      <c r="J1056" s="76" t="s">
        <v>162</v>
      </c>
      <c r="K1056" s="76" t="s">
        <v>68</v>
      </c>
      <c r="L1056" s="76" t="str">
        <f t="shared" si="33"/>
        <v>N</v>
      </c>
    </row>
    <row r="1057" spans="1:12" x14ac:dyDescent="0.25">
      <c r="A1057" s="76" t="str">
        <f t="shared" si="32"/>
        <v>Y183N</v>
      </c>
      <c r="B1057" s="76" t="s">
        <v>134</v>
      </c>
      <c r="C1057" s="76" t="str">
        <f>VLOOKUP(B1057,Validación!G:I,3,0)</f>
        <v>Y</v>
      </c>
      <c r="D1057" s="122" t="s">
        <v>306</v>
      </c>
      <c r="E1057" s="76">
        <f>VLOOKUP(Tabla3[[#This Row],[Actividad]],Validación!AA:AB,2,0)</f>
        <v>1</v>
      </c>
      <c r="F1057" s="76" t="s">
        <v>183</v>
      </c>
      <c r="G1057" s="76">
        <f>VLOOKUP(H1057,Validación!W:Y,3,0)</f>
        <v>8</v>
      </c>
      <c r="H1057" s="76" t="s">
        <v>343</v>
      </c>
      <c r="I1057" s="76">
        <f>VLOOKUP(J1057,Validación!K:N,4,0)</f>
        <v>3</v>
      </c>
      <c r="J1057" s="76" t="s">
        <v>162</v>
      </c>
      <c r="K1057" s="76" t="s">
        <v>68</v>
      </c>
      <c r="L1057" s="76" t="str">
        <f t="shared" si="33"/>
        <v>N</v>
      </c>
    </row>
    <row r="1058" spans="1:12" x14ac:dyDescent="0.25">
      <c r="A1058" s="76" t="str">
        <f t="shared" si="32"/>
        <v>R183N</v>
      </c>
      <c r="B1058" s="76" t="s">
        <v>51</v>
      </c>
      <c r="C1058" s="76" t="str">
        <f>VLOOKUP(B1058,Validación!G:I,3,0)</f>
        <v>R</v>
      </c>
      <c r="D1058" s="122">
        <v>109</v>
      </c>
      <c r="E1058" s="76">
        <f>VLOOKUP(Tabla3[[#This Row],[Actividad]],Validación!AA:AB,2,0)</f>
        <v>1</v>
      </c>
      <c r="F1058" s="76" t="s">
        <v>183</v>
      </c>
      <c r="G1058" s="76">
        <f>VLOOKUP(H1058,Validación!W:Y,3,0)</f>
        <v>8</v>
      </c>
      <c r="H1058" s="76" t="s">
        <v>343</v>
      </c>
      <c r="I1058" s="76">
        <f>VLOOKUP(J1058,Validación!K:N,4,0)</f>
        <v>3</v>
      </c>
      <c r="J1058" s="76" t="s">
        <v>162</v>
      </c>
      <c r="K1058" s="76" t="s">
        <v>68</v>
      </c>
      <c r="L1058" s="76" t="str">
        <f t="shared" si="33"/>
        <v>N</v>
      </c>
    </row>
    <row r="1059" spans="1:12" x14ac:dyDescent="0.25">
      <c r="A1059" s="76" t="str">
        <f t="shared" si="32"/>
        <v>HH183N</v>
      </c>
      <c r="B1059" s="76" t="s">
        <v>122</v>
      </c>
      <c r="C1059" s="76" t="str">
        <f>VLOOKUP(B1059,Validación!G:I,3,0)</f>
        <v>HH</v>
      </c>
      <c r="D1059" s="122" t="s">
        <v>460</v>
      </c>
      <c r="E1059" s="76">
        <f>VLOOKUP(Tabla3[[#This Row],[Actividad]],Validación!AA:AB,2,0)</f>
        <v>1</v>
      </c>
      <c r="F1059" s="76" t="s">
        <v>183</v>
      </c>
      <c r="G1059" s="76">
        <f>VLOOKUP(H1059,Validación!W:Y,3,0)</f>
        <v>8</v>
      </c>
      <c r="H1059" s="76" t="s">
        <v>343</v>
      </c>
      <c r="I1059" s="76">
        <f>VLOOKUP(J1059,Validación!K:N,4,0)</f>
        <v>3</v>
      </c>
      <c r="J1059" s="76" t="s">
        <v>162</v>
      </c>
      <c r="K1059" s="76" t="s">
        <v>68</v>
      </c>
      <c r="L1059" s="76" t="str">
        <f t="shared" si="33"/>
        <v>N</v>
      </c>
    </row>
    <row r="1060" spans="1:12" x14ac:dyDescent="0.25">
      <c r="A1060" s="76" t="str">
        <f t="shared" si="32"/>
        <v>II183N</v>
      </c>
      <c r="B1060" s="173" t="s">
        <v>423</v>
      </c>
      <c r="C1060" s="76" t="str">
        <f>VLOOKUP(B1060,Validación!G:I,3,0)</f>
        <v>II</v>
      </c>
      <c r="D1060" s="122" t="s">
        <v>309</v>
      </c>
      <c r="E1060" s="76">
        <f>VLOOKUP(Tabla3[[#This Row],[Actividad]],Validación!AA:AB,2,0)</f>
        <v>1</v>
      </c>
      <c r="F1060" s="76" t="s">
        <v>183</v>
      </c>
      <c r="G1060" s="76">
        <f>VLOOKUP(H1060,Validación!W:Y,3,0)</f>
        <v>8</v>
      </c>
      <c r="H1060" s="76" t="s">
        <v>343</v>
      </c>
      <c r="I1060" s="76">
        <f>VLOOKUP(J1060,Validación!K:N,4,0)</f>
        <v>3</v>
      </c>
      <c r="J1060" s="76" t="s">
        <v>162</v>
      </c>
      <c r="K1060" s="76" t="s">
        <v>68</v>
      </c>
      <c r="L1060" s="76" t="str">
        <f t="shared" si="33"/>
        <v>N</v>
      </c>
    </row>
    <row r="1061" spans="1:12" x14ac:dyDescent="0.25">
      <c r="A1061" s="76" t="str">
        <f t="shared" si="32"/>
        <v>L183N</v>
      </c>
      <c r="B1061" s="76" t="s">
        <v>48</v>
      </c>
      <c r="C1061" s="76" t="str">
        <f>VLOOKUP(B1061,Validación!G:I,3,0)</f>
        <v>L</v>
      </c>
      <c r="D1061" s="122" t="s">
        <v>461</v>
      </c>
      <c r="E1061" s="76">
        <f>VLOOKUP(Tabla3[[#This Row],[Actividad]],Validación!AA:AB,2,0)</f>
        <v>1</v>
      </c>
      <c r="F1061" s="76" t="s">
        <v>183</v>
      </c>
      <c r="G1061" s="76">
        <f>VLOOKUP(H1061,Validación!W:Y,3,0)</f>
        <v>8</v>
      </c>
      <c r="H1061" s="76" t="s">
        <v>343</v>
      </c>
      <c r="I1061" s="76">
        <f>VLOOKUP(J1061,Validación!K:N,4,0)</f>
        <v>3</v>
      </c>
      <c r="J1061" s="76" t="s">
        <v>162</v>
      </c>
      <c r="K1061" s="76" t="s">
        <v>68</v>
      </c>
      <c r="L1061" s="76" t="str">
        <f t="shared" si="33"/>
        <v>N</v>
      </c>
    </row>
    <row r="1062" spans="1:12" x14ac:dyDescent="0.25">
      <c r="A1062" s="76" t="str">
        <f t="shared" si="32"/>
        <v>B183N</v>
      </c>
      <c r="B1062" s="76" t="s">
        <v>43</v>
      </c>
      <c r="C1062" s="76" t="str">
        <f>VLOOKUP(B1062,Validación!G:I,3,0)</f>
        <v>B</v>
      </c>
      <c r="D1062" s="122" t="s">
        <v>462</v>
      </c>
      <c r="E1062" s="76">
        <f>VLOOKUP(Tabla3[[#This Row],[Actividad]],Validación!AA:AB,2,0)</f>
        <v>1</v>
      </c>
      <c r="F1062" s="76" t="s">
        <v>183</v>
      </c>
      <c r="G1062" s="76">
        <f>VLOOKUP(H1062,Validación!W:Y,3,0)</f>
        <v>8</v>
      </c>
      <c r="H1062" s="76" t="s">
        <v>343</v>
      </c>
      <c r="I1062" s="76">
        <f>VLOOKUP(J1062,Validación!K:N,4,0)</f>
        <v>3</v>
      </c>
      <c r="J1062" s="76" t="s">
        <v>162</v>
      </c>
      <c r="K1062" s="76" t="s">
        <v>68</v>
      </c>
      <c r="L1062" s="76" t="str">
        <f t="shared" si="33"/>
        <v>N</v>
      </c>
    </row>
    <row r="1063" spans="1:12" x14ac:dyDescent="0.25">
      <c r="A1063" s="76" t="str">
        <f t="shared" si="32"/>
        <v>A183N</v>
      </c>
      <c r="B1063" s="76" t="s">
        <v>42</v>
      </c>
      <c r="C1063" s="76" t="str">
        <f>VLOOKUP(B1063,Validación!G:I,3,0)</f>
        <v>A</v>
      </c>
      <c r="D1063" s="122" t="s">
        <v>463</v>
      </c>
      <c r="E1063" s="76">
        <f>VLOOKUP(Tabla3[[#This Row],[Actividad]],Validación!AA:AB,2,0)</f>
        <v>1</v>
      </c>
      <c r="F1063" s="76" t="s">
        <v>183</v>
      </c>
      <c r="G1063" s="76">
        <f>VLOOKUP(H1063,Validación!W:Y,3,0)</f>
        <v>8</v>
      </c>
      <c r="H1063" s="76" t="s">
        <v>343</v>
      </c>
      <c r="I1063" s="76">
        <f>VLOOKUP(J1063,Validación!K:N,4,0)</f>
        <v>3</v>
      </c>
      <c r="J1063" s="76" t="s">
        <v>162</v>
      </c>
      <c r="K1063" s="76" t="s">
        <v>68</v>
      </c>
      <c r="L1063" s="76" t="str">
        <f t="shared" si="33"/>
        <v>N</v>
      </c>
    </row>
    <row r="1064" spans="1:12" x14ac:dyDescent="0.25">
      <c r="A1064" s="76" t="str">
        <f t="shared" si="32"/>
        <v>X188N</v>
      </c>
      <c r="B1064" s="76" t="s">
        <v>133</v>
      </c>
      <c r="C1064" s="76" t="str">
        <f>VLOOKUP(B1064,Validación!G:I,3,0)</f>
        <v>X</v>
      </c>
      <c r="D1064" s="122">
        <v>122201</v>
      </c>
      <c r="E1064" s="76">
        <f>VLOOKUP(Tabla3[[#This Row],[Actividad]],Validación!AA:AB,2,0)</f>
        <v>1</v>
      </c>
      <c r="F1064" s="76" t="s">
        <v>183</v>
      </c>
      <c r="G1064" s="76">
        <f>VLOOKUP(H1064,Validación!W:Y,3,0)</f>
        <v>8</v>
      </c>
      <c r="H1064" s="76" t="s">
        <v>343</v>
      </c>
      <c r="I1064" s="76">
        <f>VLOOKUP(J1064,Validación!K:N,4,0)</f>
        <v>8</v>
      </c>
      <c r="J1064" s="76" t="s">
        <v>167</v>
      </c>
      <c r="K1064" s="76" t="s">
        <v>68</v>
      </c>
      <c r="L1064" s="76" t="str">
        <f t="shared" si="33"/>
        <v>N</v>
      </c>
    </row>
    <row r="1065" spans="1:12" x14ac:dyDescent="0.25">
      <c r="A1065" s="76" t="str">
        <f t="shared" si="32"/>
        <v>C188N</v>
      </c>
      <c r="B1065" s="76" t="s">
        <v>44</v>
      </c>
      <c r="C1065" s="76" t="str">
        <f>VLOOKUP(B1065,Validación!G:I,3,0)</f>
        <v>C</v>
      </c>
      <c r="D1065" s="122" t="s">
        <v>289</v>
      </c>
      <c r="E1065" s="76">
        <f>VLOOKUP(Tabla3[[#This Row],[Actividad]],Validación!AA:AB,2,0)</f>
        <v>1</v>
      </c>
      <c r="F1065" s="76" t="s">
        <v>183</v>
      </c>
      <c r="G1065" s="76">
        <f>VLOOKUP(H1065,Validación!W:Y,3,0)</f>
        <v>8</v>
      </c>
      <c r="H1065" s="76" t="s">
        <v>343</v>
      </c>
      <c r="I1065" s="76">
        <f>VLOOKUP(J1065,Validación!K:N,4,0)</f>
        <v>8</v>
      </c>
      <c r="J1065" s="76" t="s">
        <v>167</v>
      </c>
      <c r="K1065" s="76" t="s">
        <v>68</v>
      </c>
      <c r="L1065" s="76" t="str">
        <f t="shared" si="33"/>
        <v>N</v>
      </c>
    </row>
    <row r="1066" spans="1:12" x14ac:dyDescent="0.25">
      <c r="A1066" s="76" t="str">
        <f t="shared" si="32"/>
        <v>T188N</v>
      </c>
      <c r="B1066" s="76" t="s">
        <v>52</v>
      </c>
      <c r="C1066" s="76" t="str">
        <f>VLOOKUP(B1066,Validación!G:I,3,0)</f>
        <v>T</v>
      </c>
      <c r="D1066" s="122">
        <v>122202</v>
      </c>
      <c r="E1066" s="76">
        <f>VLOOKUP(Tabla3[[#This Row],[Actividad]],Validación!AA:AB,2,0)</f>
        <v>1</v>
      </c>
      <c r="F1066" s="76" t="s">
        <v>183</v>
      </c>
      <c r="G1066" s="76">
        <f>VLOOKUP(H1066,Validación!W:Y,3,0)</f>
        <v>8</v>
      </c>
      <c r="H1066" s="76" t="s">
        <v>343</v>
      </c>
      <c r="I1066" s="76">
        <f>VLOOKUP(J1066,Validación!K:N,4,0)</f>
        <v>8</v>
      </c>
      <c r="J1066" s="76" t="s">
        <v>167</v>
      </c>
      <c r="K1066" s="76" t="s">
        <v>68</v>
      </c>
      <c r="L1066" s="76" t="str">
        <f t="shared" si="33"/>
        <v>N</v>
      </c>
    </row>
    <row r="1067" spans="1:12" x14ac:dyDescent="0.25">
      <c r="A1067" s="76" t="str">
        <f t="shared" si="32"/>
        <v>EE188N</v>
      </c>
      <c r="B1067" s="76" t="s">
        <v>33</v>
      </c>
      <c r="C1067" s="76" t="str">
        <f>VLOOKUP(B1067,Validación!G:I,3,0)</f>
        <v>EE</v>
      </c>
      <c r="D1067" s="122" t="s">
        <v>290</v>
      </c>
      <c r="E1067" s="76">
        <f>VLOOKUP(Tabla3[[#This Row],[Actividad]],Validación!AA:AB,2,0)</f>
        <v>1</v>
      </c>
      <c r="F1067" s="76" t="s">
        <v>183</v>
      </c>
      <c r="G1067" s="76">
        <f>VLOOKUP(H1067,Validación!W:Y,3,0)</f>
        <v>8</v>
      </c>
      <c r="H1067" s="76" t="s">
        <v>343</v>
      </c>
      <c r="I1067" s="76">
        <f>VLOOKUP(J1067,Validación!K:N,4,0)</f>
        <v>8</v>
      </c>
      <c r="J1067" s="76" t="s">
        <v>167</v>
      </c>
      <c r="K1067" s="76" t="s">
        <v>68</v>
      </c>
      <c r="L1067" s="76" t="str">
        <f t="shared" si="33"/>
        <v>N</v>
      </c>
    </row>
    <row r="1068" spans="1:12" x14ac:dyDescent="0.25">
      <c r="A1068" s="76" t="str">
        <f t="shared" si="32"/>
        <v>E188N</v>
      </c>
      <c r="B1068" s="76" t="s">
        <v>45</v>
      </c>
      <c r="C1068" s="76" t="str">
        <f>VLOOKUP(B1068,Validación!G:I,3,0)</f>
        <v>E</v>
      </c>
      <c r="D1068" s="122" t="s">
        <v>180</v>
      </c>
      <c r="E1068" s="76">
        <f>VLOOKUP(Tabla3[[#This Row],[Actividad]],Validación!AA:AB,2,0)</f>
        <v>1</v>
      </c>
      <c r="F1068" s="76" t="s">
        <v>183</v>
      </c>
      <c r="G1068" s="76">
        <f>VLOOKUP(H1068,Validación!W:Y,3,0)</f>
        <v>8</v>
      </c>
      <c r="H1068" s="76" t="s">
        <v>343</v>
      </c>
      <c r="I1068" s="76">
        <f>VLOOKUP(J1068,Validación!K:N,4,0)</f>
        <v>8</v>
      </c>
      <c r="J1068" s="76" t="s">
        <v>167</v>
      </c>
      <c r="K1068" s="76" t="s">
        <v>68</v>
      </c>
      <c r="L1068" s="76" t="str">
        <f t="shared" si="33"/>
        <v>N</v>
      </c>
    </row>
    <row r="1069" spans="1:12" x14ac:dyDescent="0.25">
      <c r="A1069" s="76" t="str">
        <f t="shared" si="32"/>
        <v>J188N</v>
      </c>
      <c r="B1069" s="76" t="s">
        <v>30</v>
      </c>
      <c r="C1069" s="76" t="str">
        <f>VLOOKUP(B1069,Validación!G:I,3,0)</f>
        <v>J</v>
      </c>
      <c r="D1069" s="122" t="s">
        <v>292</v>
      </c>
      <c r="E1069" s="76">
        <f>VLOOKUP(Tabla3[[#This Row],[Actividad]],Validación!AA:AB,2,0)</f>
        <v>1</v>
      </c>
      <c r="F1069" s="76" t="s">
        <v>183</v>
      </c>
      <c r="G1069" s="76">
        <f>VLOOKUP(H1069,Validación!W:Y,3,0)</f>
        <v>8</v>
      </c>
      <c r="H1069" s="76" t="s">
        <v>343</v>
      </c>
      <c r="I1069" s="76">
        <f>VLOOKUP(J1069,Validación!K:N,4,0)</f>
        <v>8</v>
      </c>
      <c r="J1069" s="76" t="s">
        <v>167</v>
      </c>
      <c r="K1069" s="76" t="s">
        <v>68</v>
      </c>
      <c r="L1069" s="76" t="str">
        <f t="shared" si="33"/>
        <v>N</v>
      </c>
    </row>
    <row r="1070" spans="1:12" x14ac:dyDescent="0.25">
      <c r="A1070" s="76" t="str">
        <f t="shared" si="32"/>
        <v>H188N</v>
      </c>
      <c r="B1070" s="76" t="s">
        <v>46</v>
      </c>
      <c r="C1070" s="76" t="str">
        <f>VLOOKUP(B1070,Validación!G:I,3,0)</f>
        <v>H</v>
      </c>
      <c r="D1070" s="122" t="s">
        <v>115</v>
      </c>
      <c r="E1070" s="76">
        <f>VLOOKUP(Tabla3[[#This Row],[Actividad]],Validación!AA:AB,2,0)</f>
        <v>1</v>
      </c>
      <c r="F1070" s="76" t="s">
        <v>183</v>
      </c>
      <c r="G1070" s="76">
        <f>VLOOKUP(H1070,Validación!W:Y,3,0)</f>
        <v>8</v>
      </c>
      <c r="H1070" s="76" t="s">
        <v>343</v>
      </c>
      <c r="I1070" s="76">
        <f>VLOOKUP(J1070,Validación!K:N,4,0)</f>
        <v>8</v>
      </c>
      <c r="J1070" s="76" t="s">
        <v>167</v>
      </c>
      <c r="K1070" s="76" t="s">
        <v>68</v>
      </c>
      <c r="L1070" s="76" t="str">
        <f t="shared" si="33"/>
        <v>N</v>
      </c>
    </row>
    <row r="1071" spans="1:12" x14ac:dyDescent="0.25">
      <c r="A1071" s="76" t="str">
        <f t="shared" si="32"/>
        <v>Q188N</v>
      </c>
      <c r="B1071" s="76" t="s">
        <v>130</v>
      </c>
      <c r="C1071" s="76" t="str">
        <f>VLOOKUP(B1071,Validación!G:I,3,0)</f>
        <v>Q</v>
      </c>
      <c r="D1071" s="122" t="s">
        <v>293</v>
      </c>
      <c r="E1071" s="76">
        <f>VLOOKUP(Tabla3[[#This Row],[Actividad]],Validación!AA:AB,2,0)</f>
        <v>1</v>
      </c>
      <c r="F1071" s="76" t="s">
        <v>183</v>
      </c>
      <c r="G1071" s="76">
        <f>VLOOKUP(H1071,Validación!W:Y,3,0)</f>
        <v>8</v>
      </c>
      <c r="H1071" s="76" t="s">
        <v>343</v>
      </c>
      <c r="I1071" s="76">
        <f>VLOOKUP(J1071,Validación!K:N,4,0)</f>
        <v>8</v>
      </c>
      <c r="J1071" s="76" t="s">
        <v>167</v>
      </c>
      <c r="K1071" s="76" t="s">
        <v>68</v>
      </c>
      <c r="L1071" s="76" t="str">
        <f t="shared" si="33"/>
        <v>N</v>
      </c>
    </row>
    <row r="1072" spans="1:12" x14ac:dyDescent="0.25">
      <c r="A1072" s="76" t="str">
        <f t="shared" si="32"/>
        <v>P188N</v>
      </c>
      <c r="B1072" s="76" t="s">
        <v>50</v>
      </c>
      <c r="C1072" s="76" t="str">
        <f>VLOOKUP(B1072,Validación!G:I,3,0)</f>
        <v>P</v>
      </c>
      <c r="D1072" s="122" t="s">
        <v>295</v>
      </c>
      <c r="E1072" s="76">
        <f>VLOOKUP(Tabla3[[#This Row],[Actividad]],Validación!AA:AB,2,0)</f>
        <v>1</v>
      </c>
      <c r="F1072" s="76" t="s">
        <v>183</v>
      </c>
      <c r="G1072" s="76">
        <f>VLOOKUP(H1072,Validación!W:Y,3,0)</f>
        <v>8</v>
      </c>
      <c r="H1072" s="76" t="s">
        <v>343</v>
      </c>
      <c r="I1072" s="76">
        <f>VLOOKUP(J1072,Validación!K:N,4,0)</f>
        <v>8</v>
      </c>
      <c r="J1072" s="76" t="s">
        <v>167</v>
      </c>
      <c r="K1072" s="76" t="s">
        <v>68</v>
      </c>
      <c r="L1072" s="76" t="str">
        <f t="shared" si="33"/>
        <v>N</v>
      </c>
    </row>
    <row r="1073" spans="1:12" x14ac:dyDescent="0.25">
      <c r="A1073" s="76" t="str">
        <f t="shared" si="32"/>
        <v>K188N</v>
      </c>
      <c r="B1073" s="76" t="s">
        <v>31</v>
      </c>
      <c r="C1073" s="76" t="str">
        <f>VLOOKUP(B1073,Validación!G:I,3,0)</f>
        <v>K</v>
      </c>
      <c r="D1073" s="122" t="s">
        <v>297</v>
      </c>
      <c r="E1073" s="76">
        <f>VLOOKUP(Tabla3[[#This Row],[Actividad]],Validación!AA:AB,2,0)</f>
        <v>1</v>
      </c>
      <c r="F1073" s="76" t="s">
        <v>183</v>
      </c>
      <c r="G1073" s="76">
        <f>VLOOKUP(H1073,Validación!W:Y,3,0)</f>
        <v>8</v>
      </c>
      <c r="H1073" s="76" t="s">
        <v>343</v>
      </c>
      <c r="I1073" s="76">
        <f>VLOOKUP(J1073,Validación!K:N,4,0)</f>
        <v>8</v>
      </c>
      <c r="J1073" s="76" t="s">
        <v>167</v>
      </c>
      <c r="K1073" s="76" t="s">
        <v>68</v>
      </c>
      <c r="L1073" s="76" t="str">
        <f t="shared" si="33"/>
        <v>N</v>
      </c>
    </row>
    <row r="1074" spans="1:12" x14ac:dyDescent="0.25">
      <c r="A1074" s="76" t="str">
        <f t="shared" si="32"/>
        <v>N188N</v>
      </c>
      <c r="B1074" s="76" t="s">
        <v>49</v>
      </c>
      <c r="C1074" s="76" t="str">
        <f>VLOOKUP(B1074,Validación!G:I,3,0)</f>
        <v>N</v>
      </c>
      <c r="D1074" s="122" t="s">
        <v>298</v>
      </c>
      <c r="E1074" s="76">
        <f>VLOOKUP(Tabla3[[#This Row],[Actividad]],Validación!AA:AB,2,0)</f>
        <v>1</v>
      </c>
      <c r="F1074" s="76" t="s">
        <v>183</v>
      </c>
      <c r="G1074" s="76">
        <f>VLOOKUP(H1074,Validación!W:Y,3,0)</f>
        <v>8</v>
      </c>
      <c r="H1074" s="76" t="s">
        <v>343</v>
      </c>
      <c r="I1074" s="76">
        <f>VLOOKUP(J1074,Validación!K:N,4,0)</f>
        <v>8</v>
      </c>
      <c r="J1074" s="76" t="s">
        <v>167</v>
      </c>
      <c r="K1074" s="76" t="s">
        <v>68</v>
      </c>
      <c r="L1074" s="76" t="str">
        <f t="shared" si="33"/>
        <v>N</v>
      </c>
    </row>
    <row r="1075" spans="1:12" x14ac:dyDescent="0.25">
      <c r="A1075" s="76" t="str">
        <f t="shared" si="32"/>
        <v>AA188N</v>
      </c>
      <c r="B1075" s="76" t="s">
        <v>54</v>
      </c>
      <c r="C1075" s="76" t="str">
        <f>VLOOKUP(B1075,Validación!G:I,3,0)</f>
        <v>AA</v>
      </c>
      <c r="D1075" s="122" t="s">
        <v>118</v>
      </c>
      <c r="E1075" s="76">
        <f>VLOOKUP(Tabla3[[#This Row],[Actividad]],Validación!AA:AB,2,0)</f>
        <v>1</v>
      </c>
      <c r="F1075" s="76" t="s">
        <v>183</v>
      </c>
      <c r="G1075" s="76">
        <f>VLOOKUP(H1075,Validación!W:Y,3,0)</f>
        <v>8</v>
      </c>
      <c r="H1075" s="76" t="s">
        <v>343</v>
      </c>
      <c r="I1075" s="76">
        <f>VLOOKUP(J1075,Validación!K:N,4,0)</f>
        <v>8</v>
      </c>
      <c r="J1075" s="76" t="s">
        <v>167</v>
      </c>
      <c r="K1075" s="76" t="s">
        <v>68</v>
      </c>
      <c r="L1075" s="76" t="str">
        <f t="shared" si="33"/>
        <v>N</v>
      </c>
    </row>
    <row r="1076" spans="1:12" x14ac:dyDescent="0.25">
      <c r="A1076" s="76" t="str">
        <f t="shared" si="32"/>
        <v>G188N</v>
      </c>
      <c r="B1076" s="76" t="s">
        <v>427</v>
      </c>
      <c r="C1076" s="76" t="str">
        <f>VLOOKUP(B1076,Validación!G:I,3,0)</f>
        <v>G</v>
      </c>
      <c r="D1076" s="122" t="s">
        <v>299</v>
      </c>
      <c r="E1076" s="76">
        <f>VLOOKUP(Tabla3[[#This Row],[Actividad]],Validación!AA:AB,2,0)</f>
        <v>1</v>
      </c>
      <c r="F1076" s="76" t="s">
        <v>183</v>
      </c>
      <c r="G1076" s="76">
        <f>VLOOKUP(H1076,Validación!W:Y,3,0)</f>
        <v>8</v>
      </c>
      <c r="H1076" s="76" t="s">
        <v>343</v>
      </c>
      <c r="I1076" s="76">
        <f>VLOOKUP(J1076,Validación!K:N,4,0)</f>
        <v>8</v>
      </c>
      <c r="J1076" s="76" t="s">
        <v>167</v>
      </c>
      <c r="K1076" s="76" t="s">
        <v>68</v>
      </c>
      <c r="L1076" s="76" t="str">
        <f t="shared" si="33"/>
        <v>N</v>
      </c>
    </row>
    <row r="1077" spans="1:12" x14ac:dyDescent="0.25">
      <c r="A1077" s="76" t="str">
        <f t="shared" si="32"/>
        <v>D188N</v>
      </c>
      <c r="B1077" s="76" t="s">
        <v>203</v>
      </c>
      <c r="C1077" s="76" t="str">
        <f>VLOOKUP(B1077,Validación!G:I,3,0)</f>
        <v>D</v>
      </c>
      <c r="D1077" s="122">
        <v>122327</v>
      </c>
      <c r="E1077" s="76">
        <f>VLOOKUP(Tabla3[[#This Row],[Actividad]],Validación!AA:AB,2,0)</f>
        <v>1</v>
      </c>
      <c r="F1077" s="76" t="s">
        <v>183</v>
      </c>
      <c r="G1077" s="76">
        <f>VLOOKUP(H1077,Validación!W:Y,3,0)</f>
        <v>8</v>
      </c>
      <c r="H1077" s="76" t="s">
        <v>343</v>
      </c>
      <c r="I1077" s="76">
        <f>VLOOKUP(J1077,Validación!K:N,4,0)</f>
        <v>8</v>
      </c>
      <c r="J1077" s="76" t="s">
        <v>167</v>
      </c>
      <c r="K1077" s="76" t="s">
        <v>68</v>
      </c>
      <c r="L1077" s="76" t="str">
        <f t="shared" si="33"/>
        <v>N</v>
      </c>
    </row>
    <row r="1078" spans="1:12" x14ac:dyDescent="0.25">
      <c r="A1078" s="76" t="str">
        <f t="shared" si="32"/>
        <v>F188N</v>
      </c>
      <c r="B1078" s="76" t="s">
        <v>426</v>
      </c>
      <c r="C1078" s="76" t="str">
        <f>VLOOKUP(B1078,Validación!G:I,3,0)</f>
        <v>F</v>
      </c>
      <c r="D1078" s="122" t="s">
        <v>456</v>
      </c>
      <c r="E1078" s="76">
        <f>VLOOKUP(Tabla3[[#This Row],[Actividad]],Validación!AA:AB,2,0)</f>
        <v>1</v>
      </c>
      <c r="F1078" s="76" t="s">
        <v>183</v>
      </c>
      <c r="G1078" s="76">
        <f>VLOOKUP(H1078,Validación!W:Y,3,0)</f>
        <v>8</v>
      </c>
      <c r="H1078" s="76" t="s">
        <v>343</v>
      </c>
      <c r="I1078" s="76">
        <f>VLOOKUP(J1078,Validación!K:N,4,0)</f>
        <v>8</v>
      </c>
      <c r="J1078" s="76" t="s">
        <v>167</v>
      </c>
      <c r="K1078" s="76" t="s">
        <v>68</v>
      </c>
      <c r="L1078" s="76" t="str">
        <f t="shared" si="33"/>
        <v>N</v>
      </c>
    </row>
    <row r="1079" spans="1:12" x14ac:dyDescent="0.25">
      <c r="A1079" s="76" t="str">
        <f t="shared" si="32"/>
        <v>FF188N</v>
      </c>
      <c r="B1079" s="76" t="s">
        <v>41</v>
      </c>
      <c r="C1079" s="76" t="str">
        <f>VLOOKUP(B1079,Validación!G:I,3,0)</f>
        <v>FF</v>
      </c>
      <c r="D1079" s="122" t="s">
        <v>301</v>
      </c>
      <c r="E1079" s="76">
        <f>VLOOKUP(Tabla3[[#This Row],[Actividad]],Validación!AA:AB,2,0)</f>
        <v>1</v>
      </c>
      <c r="F1079" s="76" t="s">
        <v>183</v>
      </c>
      <c r="G1079" s="76">
        <f>VLOOKUP(H1079,Validación!W:Y,3,0)</f>
        <v>8</v>
      </c>
      <c r="H1079" s="76" t="s">
        <v>343</v>
      </c>
      <c r="I1079" s="76">
        <f>VLOOKUP(J1079,Validación!K:N,4,0)</f>
        <v>8</v>
      </c>
      <c r="J1079" s="76" t="s">
        <v>167</v>
      </c>
      <c r="K1079" s="76" t="s">
        <v>68</v>
      </c>
      <c r="L1079" s="76" t="str">
        <f t="shared" si="33"/>
        <v>N</v>
      </c>
    </row>
    <row r="1080" spans="1:12" x14ac:dyDescent="0.25">
      <c r="A1080" s="76" t="str">
        <f t="shared" si="32"/>
        <v>BB188N</v>
      </c>
      <c r="B1080" s="76" t="s">
        <v>32</v>
      </c>
      <c r="C1080" s="76" t="str">
        <f>VLOOKUP(B1080,Validación!G:I,3,0)</f>
        <v>BB</v>
      </c>
      <c r="D1080" s="122" t="s">
        <v>457</v>
      </c>
      <c r="E1080" s="76">
        <f>VLOOKUP(Tabla3[[#This Row],[Actividad]],Validación!AA:AB,2,0)</f>
        <v>1</v>
      </c>
      <c r="F1080" s="76" t="s">
        <v>183</v>
      </c>
      <c r="G1080" s="76">
        <f>VLOOKUP(H1080,Validación!W:Y,3,0)</f>
        <v>8</v>
      </c>
      <c r="H1080" s="76" t="s">
        <v>343</v>
      </c>
      <c r="I1080" s="76">
        <f>VLOOKUP(J1080,Validación!K:N,4,0)</f>
        <v>8</v>
      </c>
      <c r="J1080" s="76" t="s">
        <v>167</v>
      </c>
      <c r="K1080" s="76" t="s">
        <v>68</v>
      </c>
      <c r="L1080" s="76" t="str">
        <f t="shared" si="33"/>
        <v>N</v>
      </c>
    </row>
    <row r="1081" spans="1:12" x14ac:dyDescent="0.25">
      <c r="A1081" s="76" t="str">
        <f t="shared" si="32"/>
        <v>W188N</v>
      </c>
      <c r="B1081" s="76" t="s">
        <v>132</v>
      </c>
      <c r="C1081" s="76" t="str">
        <f>VLOOKUP(B1081,Validación!G:I,3,0)</f>
        <v>W</v>
      </c>
      <c r="D1081" s="122" t="s">
        <v>302</v>
      </c>
      <c r="E1081" s="76">
        <f>VLOOKUP(Tabla3[[#This Row],[Actividad]],Validación!AA:AB,2,0)</f>
        <v>1</v>
      </c>
      <c r="F1081" s="76" t="s">
        <v>183</v>
      </c>
      <c r="G1081" s="76">
        <f>VLOOKUP(H1081,Validación!W:Y,3,0)</f>
        <v>8</v>
      </c>
      <c r="H1081" s="76" t="s">
        <v>343</v>
      </c>
      <c r="I1081" s="76">
        <f>VLOOKUP(J1081,Validación!K:N,4,0)</f>
        <v>8</v>
      </c>
      <c r="J1081" s="76" t="s">
        <v>167</v>
      </c>
      <c r="K1081" s="76" t="s">
        <v>68</v>
      </c>
      <c r="L1081" s="76" t="str">
        <f t="shared" si="33"/>
        <v>N</v>
      </c>
    </row>
    <row r="1082" spans="1:12" x14ac:dyDescent="0.25">
      <c r="A1082" s="76" t="str">
        <f t="shared" si="32"/>
        <v>CC188N</v>
      </c>
      <c r="B1082" s="76" t="s">
        <v>55</v>
      </c>
      <c r="C1082" s="76" t="str">
        <f>VLOOKUP(B1082,Validación!G:I,3,0)</f>
        <v>CC</v>
      </c>
      <c r="D1082" s="122" t="s">
        <v>303</v>
      </c>
      <c r="E1082" s="76">
        <f>VLOOKUP(Tabla3[[#This Row],[Actividad]],Validación!AA:AB,2,0)</f>
        <v>1</v>
      </c>
      <c r="F1082" s="76" t="s">
        <v>183</v>
      </c>
      <c r="G1082" s="76">
        <f>VLOOKUP(H1082,Validación!W:Y,3,0)</f>
        <v>8</v>
      </c>
      <c r="H1082" s="76" t="s">
        <v>343</v>
      </c>
      <c r="I1082" s="76">
        <f>VLOOKUP(J1082,Validación!K:N,4,0)</f>
        <v>8</v>
      </c>
      <c r="J1082" s="76" t="s">
        <v>167</v>
      </c>
      <c r="K1082" s="76" t="s">
        <v>68</v>
      </c>
      <c r="L1082" s="76" t="str">
        <f t="shared" si="33"/>
        <v>N</v>
      </c>
    </row>
    <row r="1083" spans="1:12" x14ac:dyDescent="0.25">
      <c r="A1083" s="76" t="str">
        <f t="shared" si="32"/>
        <v>U188N</v>
      </c>
      <c r="B1083" s="76" t="s">
        <v>425</v>
      </c>
      <c r="C1083" s="76" t="str">
        <f>VLOOKUP(B1083,Validación!G:I,3,0)</f>
        <v>U</v>
      </c>
      <c r="D1083" s="122" t="s">
        <v>458</v>
      </c>
      <c r="E1083" s="76">
        <f>VLOOKUP(Tabla3[[#This Row],[Actividad]],Validación!AA:AB,2,0)</f>
        <v>1</v>
      </c>
      <c r="F1083" s="76" t="s">
        <v>183</v>
      </c>
      <c r="G1083" s="76">
        <f>VLOOKUP(H1083,Validación!W:Y,3,0)</f>
        <v>8</v>
      </c>
      <c r="H1083" s="76" t="s">
        <v>343</v>
      </c>
      <c r="I1083" s="76">
        <f>VLOOKUP(J1083,Validación!K:N,4,0)</f>
        <v>8</v>
      </c>
      <c r="J1083" s="76" t="s">
        <v>167</v>
      </c>
      <c r="K1083" s="76" t="s">
        <v>68</v>
      </c>
      <c r="L1083" s="76" t="str">
        <f t="shared" si="33"/>
        <v>N</v>
      </c>
    </row>
    <row r="1084" spans="1:12" x14ac:dyDescent="0.25">
      <c r="A1084" s="76" t="str">
        <f t="shared" si="32"/>
        <v>I188N</v>
      </c>
      <c r="B1084" s="76" t="s">
        <v>47</v>
      </c>
      <c r="C1084" s="76" t="str">
        <f>VLOOKUP(B1084,Validación!G:I,3,0)</f>
        <v>I</v>
      </c>
      <c r="D1084" s="122" t="s">
        <v>459</v>
      </c>
      <c r="E1084" s="76">
        <f>VLOOKUP(Tabla3[[#This Row],[Actividad]],Validación!AA:AB,2,0)</f>
        <v>1</v>
      </c>
      <c r="F1084" s="76" t="s">
        <v>183</v>
      </c>
      <c r="G1084" s="76">
        <f>VLOOKUP(H1084,Validación!W:Y,3,0)</f>
        <v>8</v>
      </c>
      <c r="H1084" s="76" t="s">
        <v>343</v>
      </c>
      <c r="I1084" s="76">
        <f>VLOOKUP(J1084,Validación!K:N,4,0)</f>
        <v>8</v>
      </c>
      <c r="J1084" s="76" t="s">
        <v>167</v>
      </c>
      <c r="K1084" s="76" t="s">
        <v>68</v>
      </c>
      <c r="L1084" s="76" t="str">
        <f t="shared" si="33"/>
        <v>N</v>
      </c>
    </row>
    <row r="1085" spans="1:12" x14ac:dyDescent="0.25">
      <c r="A1085" s="76" t="str">
        <f t="shared" si="32"/>
        <v>Y188N</v>
      </c>
      <c r="B1085" s="76" t="s">
        <v>134</v>
      </c>
      <c r="C1085" s="76" t="str">
        <f>VLOOKUP(B1085,Validación!G:I,3,0)</f>
        <v>Y</v>
      </c>
      <c r="D1085" s="122" t="s">
        <v>306</v>
      </c>
      <c r="E1085" s="76">
        <f>VLOOKUP(Tabla3[[#This Row],[Actividad]],Validación!AA:AB,2,0)</f>
        <v>1</v>
      </c>
      <c r="F1085" s="76" t="s">
        <v>183</v>
      </c>
      <c r="G1085" s="76">
        <f>VLOOKUP(H1085,Validación!W:Y,3,0)</f>
        <v>8</v>
      </c>
      <c r="H1085" s="76" t="s">
        <v>343</v>
      </c>
      <c r="I1085" s="76">
        <f>VLOOKUP(J1085,Validación!K:N,4,0)</f>
        <v>8</v>
      </c>
      <c r="J1085" s="76" t="s">
        <v>167</v>
      </c>
      <c r="K1085" s="76" t="s">
        <v>68</v>
      </c>
      <c r="L1085" s="76" t="str">
        <f t="shared" si="33"/>
        <v>N</v>
      </c>
    </row>
    <row r="1086" spans="1:12" x14ac:dyDescent="0.25">
      <c r="A1086" s="76" t="str">
        <f t="shared" si="32"/>
        <v>R188N</v>
      </c>
      <c r="B1086" s="76" t="s">
        <v>51</v>
      </c>
      <c r="C1086" s="76" t="str">
        <f>VLOOKUP(B1086,Validación!G:I,3,0)</f>
        <v>R</v>
      </c>
      <c r="D1086" s="122">
        <v>109</v>
      </c>
      <c r="E1086" s="76">
        <f>VLOOKUP(Tabla3[[#This Row],[Actividad]],Validación!AA:AB,2,0)</f>
        <v>1</v>
      </c>
      <c r="F1086" s="76" t="s">
        <v>183</v>
      </c>
      <c r="G1086" s="76">
        <f>VLOOKUP(H1086,Validación!W:Y,3,0)</f>
        <v>8</v>
      </c>
      <c r="H1086" s="76" t="s">
        <v>343</v>
      </c>
      <c r="I1086" s="76">
        <f>VLOOKUP(J1086,Validación!K:N,4,0)</f>
        <v>8</v>
      </c>
      <c r="J1086" s="76" t="s">
        <v>167</v>
      </c>
      <c r="K1086" s="76" t="s">
        <v>68</v>
      </c>
      <c r="L1086" s="76" t="str">
        <f t="shared" si="33"/>
        <v>N</v>
      </c>
    </row>
    <row r="1087" spans="1:12" x14ac:dyDescent="0.25">
      <c r="A1087" s="76" t="str">
        <f t="shared" si="32"/>
        <v>HH188N</v>
      </c>
      <c r="B1087" s="76" t="s">
        <v>122</v>
      </c>
      <c r="C1087" s="76" t="str">
        <f>VLOOKUP(B1087,Validación!G:I,3,0)</f>
        <v>HH</v>
      </c>
      <c r="D1087" s="122" t="s">
        <v>460</v>
      </c>
      <c r="E1087" s="76">
        <f>VLOOKUP(Tabla3[[#This Row],[Actividad]],Validación!AA:AB,2,0)</f>
        <v>1</v>
      </c>
      <c r="F1087" s="76" t="s">
        <v>183</v>
      </c>
      <c r="G1087" s="76">
        <f>VLOOKUP(H1087,Validación!W:Y,3,0)</f>
        <v>8</v>
      </c>
      <c r="H1087" s="76" t="s">
        <v>343</v>
      </c>
      <c r="I1087" s="76">
        <f>VLOOKUP(J1087,Validación!K:N,4,0)</f>
        <v>8</v>
      </c>
      <c r="J1087" s="76" t="s">
        <v>167</v>
      </c>
      <c r="K1087" s="76" t="s">
        <v>68</v>
      </c>
      <c r="L1087" s="76" t="str">
        <f t="shared" si="33"/>
        <v>N</v>
      </c>
    </row>
    <row r="1088" spans="1:12" x14ac:dyDescent="0.25">
      <c r="A1088" s="76" t="str">
        <f t="shared" si="32"/>
        <v>II188N</v>
      </c>
      <c r="B1088" s="173" t="s">
        <v>423</v>
      </c>
      <c r="C1088" s="76" t="str">
        <f>VLOOKUP(B1088,Validación!G:I,3,0)</f>
        <v>II</v>
      </c>
      <c r="D1088" s="122" t="s">
        <v>309</v>
      </c>
      <c r="E1088" s="76">
        <f>VLOOKUP(Tabla3[[#This Row],[Actividad]],Validación!AA:AB,2,0)</f>
        <v>1</v>
      </c>
      <c r="F1088" s="76" t="s">
        <v>183</v>
      </c>
      <c r="G1088" s="76">
        <f>VLOOKUP(H1088,Validación!W:Y,3,0)</f>
        <v>8</v>
      </c>
      <c r="H1088" s="76" t="s">
        <v>343</v>
      </c>
      <c r="I1088" s="76">
        <f>VLOOKUP(J1088,Validación!K:N,4,0)</f>
        <v>8</v>
      </c>
      <c r="J1088" s="76" t="s">
        <v>167</v>
      </c>
      <c r="K1088" s="76" t="s">
        <v>68</v>
      </c>
      <c r="L1088" s="76" t="str">
        <f t="shared" si="33"/>
        <v>N</v>
      </c>
    </row>
    <row r="1089" spans="1:12" x14ac:dyDescent="0.25">
      <c r="A1089" s="76" t="str">
        <f t="shared" si="32"/>
        <v>L188N</v>
      </c>
      <c r="B1089" s="76" t="s">
        <v>48</v>
      </c>
      <c r="C1089" s="76" t="str">
        <f>VLOOKUP(B1089,Validación!G:I,3,0)</f>
        <v>L</v>
      </c>
      <c r="D1089" s="122" t="s">
        <v>461</v>
      </c>
      <c r="E1089" s="76">
        <f>VLOOKUP(Tabla3[[#This Row],[Actividad]],Validación!AA:AB,2,0)</f>
        <v>1</v>
      </c>
      <c r="F1089" s="76" t="s">
        <v>183</v>
      </c>
      <c r="G1089" s="76">
        <f>VLOOKUP(H1089,Validación!W:Y,3,0)</f>
        <v>8</v>
      </c>
      <c r="H1089" s="76" t="s">
        <v>343</v>
      </c>
      <c r="I1089" s="76">
        <f>VLOOKUP(J1089,Validación!K:N,4,0)</f>
        <v>8</v>
      </c>
      <c r="J1089" s="76" t="s">
        <v>167</v>
      </c>
      <c r="K1089" s="76" t="s">
        <v>68</v>
      </c>
      <c r="L1089" s="76" t="str">
        <f t="shared" si="33"/>
        <v>N</v>
      </c>
    </row>
    <row r="1090" spans="1:12" x14ac:dyDescent="0.25">
      <c r="A1090" s="76" t="str">
        <f t="shared" ref="A1090:A1153" si="34">CONCATENATE(C1090,E1090,G1090,I1090,L1090,)</f>
        <v>B188N</v>
      </c>
      <c r="B1090" s="76" t="s">
        <v>43</v>
      </c>
      <c r="C1090" s="76" t="str">
        <f>VLOOKUP(B1090,Validación!G:I,3,0)</f>
        <v>B</v>
      </c>
      <c r="D1090" s="122" t="s">
        <v>462</v>
      </c>
      <c r="E1090" s="76">
        <f>VLOOKUP(Tabla3[[#This Row],[Actividad]],Validación!AA:AB,2,0)</f>
        <v>1</v>
      </c>
      <c r="F1090" s="76" t="s">
        <v>183</v>
      </c>
      <c r="G1090" s="76">
        <f>VLOOKUP(H1090,Validación!W:Y,3,0)</f>
        <v>8</v>
      </c>
      <c r="H1090" s="76" t="s">
        <v>343</v>
      </c>
      <c r="I1090" s="76">
        <f>VLOOKUP(J1090,Validación!K:N,4,0)</f>
        <v>8</v>
      </c>
      <c r="J1090" s="76" t="s">
        <v>167</v>
      </c>
      <c r="K1090" s="76" t="s">
        <v>68</v>
      </c>
      <c r="L1090" s="76" t="str">
        <f t="shared" ref="L1090:L1153" si="35">VLOOKUP(K1090,O:P,2,0)</f>
        <v>N</v>
      </c>
    </row>
    <row r="1091" spans="1:12" x14ac:dyDescent="0.25">
      <c r="A1091" s="76" t="str">
        <f t="shared" si="34"/>
        <v>A188N</v>
      </c>
      <c r="B1091" s="76" t="s">
        <v>42</v>
      </c>
      <c r="C1091" s="76" t="str">
        <f>VLOOKUP(B1091,Validación!G:I,3,0)</f>
        <v>A</v>
      </c>
      <c r="D1091" s="122" t="s">
        <v>463</v>
      </c>
      <c r="E1091" s="76">
        <f>VLOOKUP(Tabla3[[#This Row],[Actividad]],Validación!AA:AB,2,0)</f>
        <v>1</v>
      </c>
      <c r="F1091" s="76" t="s">
        <v>183</v>
      </c>
      <c r="G1091" s="76">
        <f>VLOOKUP(H1091,Validación!W:Y,3,0)</f>
        <v>8</v>
      </c>
      <c r="H1091" s="76" t="s">
        <v>343</v>
      </c>
      <c r="I1091" s="76">
        <f>VLOOKUP(J1091,Validación!K:N,4,0)</f>
        <v>8</v>
      </c>
      <c r="J1091" s="76" t="s">
        <v>167</v>
      </c>
      <c r="K1091" s="76" t="s">
        <v>68</v>
      </c>
      <c r="L1091" s="76" t="str">
        <f t="shared" si="35"/>
        <v>N</v>
      </c>
    </row>
    <row r="1092" spans="1:12" x14ac:dyDescent="0.25">
      <c r="A1092" s="76" t="str">
        <f t="shared" si="34"/>
        <v>X1810N</v>
      </c>
      <c r="B1092" s="76" t="s">
        <v>133</v>
      </c>
      <c r="C1092" s="76" t="str">
        <f>VLOOKUP(B1092,Validación!G:I,3,0)</f>
        <v>X</v>
      </c>
      <c r="D1092" s="122">
        <v>122201</v>
      </c>
      <c r="E1092" s="76">
        <f>VLOOKUP(Tabla3[[#This Row],[Actividad]],Validación!AA:AB,2,0)</f>
        <v>1</v>
      </c>
      <c r="F1092" s="76" t="s">
        <v>183</v>
      </c>
      <c r="G1092" s="76">
        <f>VLOOKUP(H1092,Validación!W:Y,3,0)</f>
        <v>8</v>
      </c>
      <c r="H1092" s="76" t="s">
        <v>343</v>
      </c>
      <c r="I1092" s="76">
        <f>VLOOKUP(J1092,Validación!K:N,4,0)</f>
        <v>10</v>
      </c>
      <c r="J1092" s="76" t="s">
        <v>169</v>
      </c>
      <c r="K1092" s="76" t="s">
        <v>68</v>
      </c>
      <c r="L1092" s="76" t="str">
        <f t="shared" si="35"/>
        <v>N</v>
      </c>
    </row>
    <row r="1093" spans="1:12" x14ac:dyDescent="0.25">
      <c r="A1093" s="76" t="str">
        <f t="shared" si="34"/>
        <v>C1810N</v>
      </c>
      <c r="B1093" s="76" t="s">
        <v>44</v>
      </c>
      <c r="C1093" s="76" t="str">
        <f>VLOOKUP(B1093,Validación!G:I,3,0)</f>
        <v>C</v>
      </c>
      <c r="D1093" s="122" t="s">
        <v>289</v>
      </c>
      <c r="E1093" s="76">
        <f>VLOOKUP(Tabla3[[#This Row],[Actividad]],Validación!AA:AB,2,0)</f>
        <v>1</v>
      </c>
      <c r="F1093" s="76" t="s">
        <v>183</v>
      </c>
      <c r="G1093" s="76">
        <f>VLOOKUP(H1093,Validación!W:Y,3,0)</f>
        <v>8</v>
      </c>
      <c r="H1093" s="76" t="s">
        <v>343</v>
      </c>
      <c r="I1093" s="76">
        <f>VLOOKUP(J1093,Validación!K:N,4,0)</f>
        <v>10</v>
      </c>
      <c r="J1093" s="76" t="s">
        <v>169</v>
      </c>
      <c r="K1093" s="76" t="s">
        <v>68</v>
      </c>
      <c r="L1093" s="76" t="str">
        <f t="shared" si="35"/>
        <v>N</v>
      </c>
    </row>
    <row r="1094" spans="1:12" x14ac:dyDescent="0.25">
      <c r="A1094" s="76" t="str">
        <f t="shared" si="34"/>
        <v>T1810N</v>
      </c>
      <c r="B1094" s="76" t="s">
        <v>52</v>
      </c>
      <c r="C1094" s="76" t="str">
        <f>VLOOKUP(B1094,Validación!G:I,3,0)</f>
        <v>T</v>
      </c>
      <c r="D1094" s="122">
        <v>122202</v>
      </c>
      <c r="E1094" s="76">
        <f>VLOOKUP(Tabla3[[#This Row],[Actividad]],Validación!AA:AB,2,0)</f>
        <v>1</v>
      </c>
      <c r="F1094" s="76" t="s">
        <v>183</v>
      </c>
      <c r="G1094" s="76">
        <f>VLOOKUP(H1094,Validación!W:Y,3,0)</f>
        <v>8</v>
      </c>
      <c r="H1094" s="76" t="s">
        <v>343</v>
      </c>
      <c r="I1094" s="76">
        <f>VLOOKUP(J1094,Validación!K:N,4,0)</f>
        <v>10</v>
      </c>
      <c r="J1094" s="76" t="s">
        <v>169</v>
      </c>
      <c r="K1094" s="76" t="s">
        <v>68</v>
      </c>
      <c r="L1094" s="76" t="str">
        <f t="shared" si="35"/>
        <v>N</v>
      </c>
    </row>
    <row r="1095" spans="1:12" x14ac:dyDescent="0.25">
      <c r="A1095" s="76" t="str">
        <f t="shared" si="34"/>
        <v>EE1810N</v>
      </c>
      <c r="B1095" s="76" t="s">
        <v>33</v>
      </c>
      <c r="C1095" s="76" t="str">
        <f>VLOOKUP(B1095,Validación!G:I,3,0)</f>
        <v>EE</v>
      </c>
      <c r="D1095" s="122" t="s">
        <v>290</v>
      </c>
      <c r="E1095" s="76">
        <f>VLOOKUP(Tabla3[[#This Row],[Actividad]],Validación!AA:AB,2,0)</f>
        <v>1</v>
      </c>
      <c r="F1095" s="76" t="s">
        <v>183</v>
      </c>
      <c r="G1095" s="76">
        <f>VLOOKUP(H1095,Validación!W:Y,3,0)</f>
        <v>8</v>
      </c>
      <c r="H1095" s="76" t="s">
        <v>343</v>
      </c>
      <c r="I1095" s="76">
        <f>VLOOKUP(J1095,Validación!K:N,4,0)</f>
        <v>10</v>
      </c>
      <c r="J1095" s="76" t="s">
        <v>169</v>
      </c>
      <c r="K1095" s="76" t="s">
        <v>68</v>
      </c>
      <c r="L1095" s="76" t="str">
        <f t="shared" si="35"/>
        <v>N</v>
      </c>
    </row>
    <row r="1096" spans="1:12" x14ac:dyDescent="0.25">
      <c r="A1096" s="76" t="str">
        <f t="shared" si="34"/>
        <v>E1810N</v>
      </c>
      <c r="B1096" s="76" t="s">
        <v>45</v>
      </c>
      <c r="C1096" s="76" t="str">
        <f>VLOOKUP(B1096,Validación!G:I,3,0)</f>
        <v>E</v>
      </c>
      <c r="D1096" s="122" t="s">
        <v>180</v>
      </c>
      <c r="E1096" s="76">
        <f>VLOOKUP(Tabla3[[#This Row],[Actividad]],Validación!AA:AB,2,0)</f>
        <v>1</v>
      </c>
      <c r="F1096" s="76" t="s">
        <v>183</v>
      </c>
      <c r="G1096" s="76">
        <f>VLOOKUP(H1096,Validación!W:Y,3,0)</f>
        <v>8</v>
      </c>
      <c r="H1096" s="76" t="s">
        <v>343</v>
      </c>
      <c r="I1096" s="76">
        <f>VLOOKUP(J1096,Validación!K:N,4,0)</f>
        <v>10</v>
      </c>
      <c r="J1096" s="76" t="s">
        <v>169</v>
      </c>
      <c r="K1096" s="76" t="s">
        <v>68</v>
      </c>
      <c r="L1096" s="76" t="str">
        <f t="shared" si="35"/>
        <v>N</v>
      </c>
    </row>
    <row r="1097" spans="1:12" x14ac:dyDescent="0.25">
      <c r="A1097" s="76" t="str">
        <f t="shared" si="34"/>
        <v>J1810N</v>
      </c>
      <c r="B1097" s="76" t="s">
        <v>30</v>
      </c>
      <c r="C1097" s="76" t="str">
        <f>VLOOKUP(B1097,Validación!G:I,3,0)</f>
        <v>J</v>
      </c>
      <c r="D1097" s="122" t="s">
        <v>292</v>
      </c>
      <c r="E1097" s="76">
        <f>VLOOKUP(Tabla3[[#This Row],[Actividad]],Validación!AA:AB,2,0)</f>
        <v>1</v>
      </c>
      <c r="F1097" s="76" t="s">
        <v>183</v>
      </c>
      <c r="G1097" s="76">
        <f>VLOOKUP(H1097,Validación!W:Y,3,0)</f>
        <v>8</v>
      </c>
      <c r="H1097" s="76" t="s">
        <v>343</v>
      </c>
      <c r="I1097" s="76">
        <f>VLOOKUP(J1097,Validación!K:N,4,0)</f>
        <v>10</v>
      </c>
      <c r="J1097" s="76" t="s">
        <v>169</v>
      </c>
      <c r="K1097" s="76" t="s">
        <v>68</v>
      </c>
      <c r="L1097" s="76" t="str">
        <f t="shared" si="35"/>
        <v>N</v>
      </c>
    </row>
    <row r="1098" spans="1:12" x14ac:dyDescent="0.25">
      <c r="A1098" s="76" t="str">
        <f t="shared" si="34"/>
        <v>H1810N</v>
      </c>
      <c r="B1098" s="76" t="s">
        <v>46</v>
      </c>
      <c r="C1098" s="76" t="str">
        <f>VLOOKUP(B1098,Validación!G:I,3,0)</f>
        <v>H</v>
      </c>
      <c r="D1098" s="122" t="s">
        <v>115</v>
      </c>
      <c r="E1098" s="76">
        <f>VLOOKUP(Tabla3[[#This Row],[Actividad]],Validación!AA:AB,2,0)</f>
        <v>1</v>
      </c>
      <c r="F1098" s="76" t="s">
        <v>183</v>
      </c>
      <c r="G1098" s="76">
        <f>VLOOKUP(H1098,Validación!W:Y,3,0)</f>
        <v>8</v>
      </c>
      <c r="H1098" s="76" t="s">
        <v>343</v>
      </c>
      <c r="I1098" s="76">
        <f>VLOOKUP(J1098,Validación!K:N,4,0)</f>
        <v>10</v>
      </c>
      <c r="J1098" s="76" t="s">
        <v>169</v>
      </c>
      <c r="K1098" s="76" t="s">
        <v>68</v>
      </c>
      <c r="L1098" s="76" t="str">
        <f t="shared" si="35"/>
        <v>N</v>
      </c>
    </row>
    <row r="1099" spans="1:12" x14ac:dyDescent="0.25">
      <c r="A1099" s="76" t="str">
        <f t="shared" si="34"/>
        <v>Q1810N</v>
      </c>
      <c r="B1099" s="76" t="s">
        <v>130</v>
      </c>
      <c r="C1099" s="76" t="str">
        <f>VLOOKUP(B1099,Validación!G:I,3,0)</f>
        <v>Q</v>
      </c>
      <c r="D1099" s="122" t="s">
        <v>293</v>
      </c>
      <c r="E1099" s="76">
        <f>VLOOKUP(Tabla3[[#This Row],[Actividad]],Validación!AA:AB,2,0)</f>
        <v>1</v>
      </c>
      <c r="F1099" s="76" t="s">
        <v>183</v>
      </c>
      <c r="G1099" s="76">
        <f>VLOOKUP(H1099,Validación!W:Y,3,0)</f>
        <v>8</v>
      </c>
      <c r="H1099" s="76" t="s">
        <v>343</v>
      </c>
      <c r="I1099" s="76">
        <f>VLOOKUP(J1099,Validación!K:N,4,0)</f>
        <v>10</v>
      </c>
      <c r="J1099" s="76" t="s">
        <v>169</v>
      </c>
      <c r="K1099" s="76" t="s">
        <v>68</v>
      </c>
      <c r="L1099" s="76" t="str">
        <f t="shared" si="35"/>
        <v>N</v>
      </c>
    </row>
    <row r="1100" spans="1:12" x14ac:dyDescent="0.25">
      <c r="A1100" s="76" t="str">
        <f t="shared" si="34"/>
        <v>P1810N</v>
      </c>
      <c r="B1100" s="76" t="s">
        <v>50</v>
      </c>
      <c r="C1100" s="76" t="str">
        <f>VLOOKUP(B1100,Validación!G:I,3,0)</f>
        <v>P</v>
      </c>
      <c r="D1100" s="122" t="s">
        <v>295</v>
      </c>
      <c r="E1100" s="76">
        <f>VLOOKUP(Tabla3[[#This Row],[Actividad]],Validación!AA:AB,2,0)</f>
        <v>1</v>
      </c>
      <c r="F1100" s="76" t="s">
        <v>183</v>
      </c>
      <c r="G1100" s="76">
        <f>VLOOKUP(H1100,Validación!W:Y,3,0)</f>
        <v>8</v>
      </c>
      <c r="H1100" s="76" t="s">
        <v>343</v>
      </c>
      <c r="I1100" s="76">
        <f>VLOOKUP(J1100,Validación!K:N,4,0)</f>
        <v>10</v>
      </c>
      <c r="J1100" s="76" t="s">
        <v>169</v>
      </c>
      <c r="K1100" s="76" t="s">
        <v>68</v>
      </c>
      <c r="L1100" s="76" t="str">
        <f t="shared" si="35"/>
        <v>N</v>
      </c>
    </row>
    <row r="1101" spans="1:12" x14ac:dyDescent="0.25">
      <c r="A1101" s="76" t="str">
        <f t="shared" si="34"/>
        <v>K1810N</v>
      </c>
      <c r="B1101" s="76" t="s">
        <v>31</v>
      </c>
      <c r="C1101" s="76" t="str">
        <f>VLOOKUP(B1101,Validación!G:I,3,0)</f>
        <v>K</v>
      </c>
      <c r="D1101" s="122" t="s">
        <v>297</v>
      </c>
      <c r="E1101" s="76">
        <f>VLOOKUP(Tabla3[[#This Row],[Actividad]],Validación!AA:AB,2,0)</f>
        <v>1</v>
      </c>
      <c r="F1101" s="76" t="s">
        <v>183</v>
      </c>
      <c r="G1101" s="76">
        <f>VLOOKUP(H1101,Validación!W:Y,3,0)</f>
        <v>8</v>
      </c>
      <c r="H1101" s="76" t="s">
        <v>343</v>
      </c>
      <c r="I1101" s="76">
        <f>VLOOKUP(J1101,Validación!K:N,4,0)</f>
        <v>10</v>
      </c>
      <c r="J1101" s="76" t="s">
        <v>169</v>
      </c>
      <c r="K1101" s="76" t="s">
        <v>68</v>
      </c>
      <c r="L1101" s="76" t="str">
        <f t="shared" si="35"/>
        <v>N</v>
      </c>
    </row>
    <row r="1102" spans="1:12" x14ac:dyDescent="0.25">
      <c r="A1102" s="76" t="str">
        <f t="shared" si="34"/>
        <v>N1810N</v>
      </c>
      <c r="B1102" s="76" t="s">
        <v>49</v>
      </c>
      <c r="C1102" s="76" t="str">
        <f>VLOOKUP(B1102,Validación!G:I,3,0)</f>
        <v>N</v>
      </c>
      <c r="D1102" s="122" t="s">
        <v>298</v>
      </c>
      <c r="E1102" s="76">
        <f>VLOOKUP(Tabla3[[#This Row],[Actividad]],Validación!AA:AB,2,0)</f>
        <v>1</v>
      </c>
      <c r="F1102" s="76" t="s">
        <v>183</v>
      </c>
      <c r="G1102" s="76">
        <f>VLOOKUP(H1102,Validación!W:Y,3,0)</f>
        <v>8</v>
      </c>
      <c r="H1102" s="76" t="s">
        <v>343</v>
      </c>
      <c r="I1102" s="76">
        <f>VLOOKUP(J1102,Validación!K:N,4,0)</f>
        <v>10</v>
      </c>
      <c r="J1102" s="76" t="s">
        <v>169</v>
      </c>
      <c r="K1102" s="76" t="s">
        <v>68</v>
      </c>
      <c r="L1102" s="76" t="str">
        <f t="shared" si="35"/>
        <v>N</v>
      </c>
    </row>
    <row r="1103" spans="1:12" x14ac:dyDescent="0.25">
      <c r="A1103" s="76" t="str">
        <f t="shared" si="34"/>
        <v>AA1810N</v>
      </c>
      <c r="B1103" s="76" t="s">
        <v>54</v>
      </c>
      <c r="C1103" s="76" t="str">
        <f>VLOOKUP(B1103,Validación!G:I,3,0)</f>
        <v>AA</v>
      </c>
      <c r="D1103" s="122" t="s">
        <v>118</v>
      </c>
      <c r="E1103" s="76">
        <f>VLOOKUP(Tabla3[[#This Row],[Actividad]],Validación!AA:AB,2,0)</f>
        <v>1</v>
      </c>
      <c r="F1103" s="76" t="s">
        <v>183</v>
      </c>
      <c r="G1103" s="76">
        <f>VLOOKUP(H1103,Validación!W:Y,3,0)</f>
        <v>8</v>
      </c>
      <c r="H1103" s="76" t="s">
        <v>343</v>
      </c>
      <c r="I1103" s="76">
        <f>VLOOKUP(J1103,Validación!K:N,4,0)</f>
        <v>10</v>
      </c>
      <c r="J1103" s="76" t="s">
        <v>169</v>
      </c>
      <c r="K1103" s="76" t="s">
        <v>68</v>
      </c>
      <c r="L1103" s="76" t="str">
        <f t="shared" si="35"/>
        <v>N</v>
      </c>
    </row>
    <row r="1104" spans="1:12" x14ac:dyDescent="0.25">
      <c r="A1104" s="76" t="str">
        <f t="shared" si="34"/>
        <v>G1810N</v>
      </c>
      <c r="B1104" s="76" t="s">
        <v>427</v>
      </c>
      <c r="C1104" s="76" t="str">
        <f>VLOOKUP(B1104,Validación!G:I,3,0)</f>
        <v>G</v>
      </c>
      <c r="D1104" s="122" t="s">
        <v>299</v>
      </c>
      <c r="E1104" s="76">
        <f>VLOOKUP(Tabla3[[#This Row],[Actividad]],Validación!AA:AB,2,0)</f>
        <v>1</v>
      </c>
      <c r="F1104" s="76" t="s">
        <v>183</v>
      </c>
      <c r="G1104" s="76">
        <f>VLOOKUP(H1104,Validación!W:Y,3,0)</f>
        <v>8</v>
      </c>
      <c r="H1104" s="76" t="s">
        <v>343</v>
      </c>
      <c r="I1104" s="76">
        <f>VLOOKUP(J1104,Validación!K:N,4,0)</f>
        <v>10</v>
      </c>
      <c r="J1104" s="76" t="s">
        <v>169</v>
      </c>
      <c r="K1104" s="76" t="s">
        <v>68</v>
      </c>
      <c r="L1104" s="76" t="str">
        <f t="shared" si="35"/>
        <v>N</v>
      </c>
    </row>
    <row r="1105" spans="1:12" x14ac:dyDescent="0.25">
      <c r="A1105" s="76" t="str">
        <f t="shared" si="34"/>
        <v>D1810N</v>
      </c>
      <c r="B1105" s="76" t="s">
        <v>203</v>
      </c>
      <c r="C1105" s="76" t="str">
        <f>VLOOKUP(B1105,Validación!G:I,3,0)</f>
        <v>D</v>
      </c>
      <c r="D1105" s="122">
        <v>122327</v>
      </c>
      <c r="E1105" s="76">
        <f>VLOOKUP(Tabla3[[#This Row],[Actividad]],Validación!AA:AB,2,0)</f>
        <v>1</v>
      </c>
      <c r="F1105" s="76" t="s">
        <v>183</v>
      </c>
      <c r="G1105" s="76">
        <f>VLOOKUP(H1105,Validación!W:Y,3,0)</f>
        <v>8</v>
      </c>
      <c r="H1105" s="76" t="s">
        <v>343</v>
      </c>
      <c r="I1105" s="76">
        <f>VLOOKUP(J1105,Validación!K:N,4,0)</f>
        <v>10</v>
      </c>
      <c r="J1105" s="76" t="s">
        <v>169</v>
      </c>
      <c r="K1105" s="76" t="s">
        <v>68</v>
      </c>
      <c r="L1105" s="76" t="str">
        <f t="shared" si="35"/>
        <v>N</v>
      </c>
    </row>
    <row r="1106" spans="1:12" x14ac:dyDescent="0.25">
      <c r="A1106" s="76" t="str">
        <f t="shared" si="34"/>
        <v>F1810N</v>
      </c>
      <c r="B1106" s="76" t="s">
        <v>426</v>
      </c>
      <c r="C1106" s="76" t="str">
        <f>VLOOKUP(B1106,Validación!G:I,3,0)</f>
        <v>F</v>
      </c>
      <c r="D1106" s="122" t="s">
        <v>456</v>
      </c>
      <c r="E1106" s="76">
        <f>VLOOKUP(Tabla3[[#This Row],[Actividad]],Validación!AA:AB,2,0)</f>
        <v>1</v>
      </c>
      <c r="F1106" s="76" t="s">
        <v>183</v>
      </c>
      <c r="G1106" s="76">
        <f>VLOOKUP(H1106,Validación!W:Y,3,0)</f>
        <v>8</v>
      </c>
      <c r="H1106" s="76" t="s">
        <v>343</v>
      </c>
      <c r="I1106" s="76">
        <f>VLOOKUP(J1106,Validación!K:N,4,0)</f>
        <v>10</v>
      </c>
      <c r="J1106" s="76" t="s">
        <v>169</v>
      </c>
      <c r="K1106" s="76" t="s">
        <v>68</v>
      </c>
      <c r="L1106" s="76" t="str">
        <f t="shared" si="35"/>
        <v>N</v>
      </c>
    </row>
    <row r="1107" spans="1:12" x14ac:dyDescent="0.25">
      <c r="A1107" s="76" t="str">
        <f t="shared" si="34"/>
        <v>FF1810N</v>
      </c>
      <c r="B1107" s="76" t="s">
        <v>41</v>
      </c>
      <c r="C1107" s="76" t="str">
        <f>VLOOKUP(B1107,Validación!G:I,3,0)</f>
        <v>FF</v>
      </c>
      <c r="D1107" s="122" t="s">
        <v>301</v>
      </c>
      <c r="E1107" s="76">
        <f>VLOOKUP(Tabla3[[#This Row],[Actividad]],Validación!AA:AB,2,0)</f>
        <v>1</v>
      </c>
      <c r="F1107" s="76" t="s">
        <v>183</v>
      </c>
      <c r="G1107" s="76">
        <f>VLOOKUP(H1107,Validación!W:Y,3,0)</f>
        <v>8</v>
      </c>
      <c r="H1107" s="76" t="s">
        <v>343</v>
      </c>
      <c r="I1107" s="76">
        <f>VLOOKUP(J1107,Validación!K:N,4,0)</f>
        <v>10</v>
      </c>
      <c r="J1107" s="76" t="s">
        <v>169</v>
      </c>
      <c r="K1107" s="76" t="s">
        <v>68</v>
      </c>
      <c r="L1107" s="76" t="str">
        <f t="shared" si="35"/>
        <v>N</v>
      </c>
    </row>
    <row r="1108" spans="1:12" x14ac:dyDescent="0.25">
      <c r="A1108" s="76" t="str">
        <f t="shared" si="34"/>
        <v>BB1810N</v>
      </c>
      <c r="B1108" s="76" t="s">
        <v>32</v>
      </c>
      <c r="C1108" s="76" t="str">
        <f>VLOOKUP(B1108,Validación!G:I,3,0)</f>
        <v>BB</v>
      </c>
      <c r="D1108" s="122" t="s">
        <v>457</v>
      </c>
      <c r="E1108" s="76">
        <f>VLOOKUP(Tabla3[[#This Row],[Actividad]],Validación!AA:AB,2,0)</f>
        <v>1</v>
      </c>
      <c r="F1108" s="76" t="s">
        <v>183</v>
      </c>
      <c r="G1108" s="76">
        <f>VLOOKUP(H1108,Validación!W:Y,3,0)</f>
        <v>8</v>
      </c>
      <c r="H1108" s="76" t="s">
        <v>343</v>
      </c>
      <c r="I1108" s="76">
        <f>VLOOKUP(J1108,Validación!K:N,4,0)</f>
        <v>10</v>
      </c>
      <c r="J1108" s="76" t="s">
        <v>169</v>
      </c>
      <c r="K1108" s="76" t="s">
        <v>68</v>
      </c>
      <c r="L1108" s="76" t="str">
        <f t="shared" si="35"/>
        <v>N</v>
      </c>
    </row>
    <row r="1109" spans="1:12" x14ac:dyDescent="0.25">
      <c r="A1109" s="76" t="str">
        <f t="shared" si="34"/>
        <v>W1810N</v>
      </c>
      <c r="B1109" s="76" t="s">
        <v>132</v>
      </c>
      <c r="C1109" s="76" t="str">
        <f>VLOOKUP(B1109,Validación!G:I,3,0)</f>
        <v>W</v>
      </c>
      <c r="D1109" s="122" t="s">
        <v>302</v>
      </c>
      <c r="E1109" s="76">
        <f>VLOOKUP(Tabla3[[#This Row],[Actividad]],Validación!AA:AB,2,0)</f>
        <v>1</v>
      </c>
      <c r="F1109" s="76" t="s">
        <v>183</v>
      </c>
      <c r="G1109" s="76">
        <f>VLOOKUP(H1109,Validación!W:Y,3,0)</f>
        <v>8</v>
      </c>
      <c r="H1109" s="76" t="s">
        <v>343</v>
      </c>
      <c r="I1109" s="76">
        <f>VLOOKUP(J1109,Validación!K:N,4,0)</f>
        <v>10</v>
      </c>
      <c r="J1109" s="76" t="s">
        <v>169</v>
      </c>
      <c r="K1109" s="76" t="s">
        <v>68</v>
      </c>
      <c r="L1109" s="76" t="str">
        <f t="shared" si="35"/>
        <v>N</v>
      </c>
    </row>
    <row r="1110" spans="1:12" x14ac:dyDescent="0.25">
      <c r="A1110" s="76" t="str">
        <f t="shared" si="34"/>
        <v>CC1810N</v>
      </c>
      <c r="B1110" s="76" t="s">
        <v>55</v>
      </c>
      <c r="C1110" s="76" t="str">
        <f>VLOOKUP(B1110,Validación!G:I,3,0)</f>
        <v>CC</v>
      </c>
      <c r="D1110" s="122" t="s">
        <v>303</v>
      </c>
      <c r="E1110" s="76">
        <f>VLOOKUP(Tabla3[[#This Row],[Actividad]],Validación!AA:AB,2,0)</f>
        <v>1</v>
      </c>
      <c r="F1110" s="76" t="s">
        <v>183</v>
      </c>
      <c r="G1110" s="76">
        <f>VLOOKUP(H1110,Validación!W:Y,3,0)</f>
        <v>8</v>
      </c>
      <c r="H1110" s="76" t="s">
        <v>343</v>
      </c>
      <c r="I1110" s="76">
        <f>VLOOKUP(J1110,Validación!K:N,4,0)</f>
        <v>10</v>
      </c>
      <c r="J1110" s="76" t="s">
        <v>169</v>
      </c>
      <c r="K1110" s="76" t="s">
        <v>68</v>
      </c>
      <c r="L1110" s="76" t="str">
        <f t="shared" si="35"/>
        <v>N</v>
      </c>
    </row>
    <row r="1111" spans="1:12" x14ac:dyDescent="0.25">
      <c r="A1111" s="76" t="str">
        <f t="shared" si="34"/>
        <v>U1810N</v>
      </c>
      <c r="B1111" s="76" t="s">
        <v>425</v>
      </c>
      <c r="C1111" s="76" t="str">
        <f>VLOOKUP(B1111,Validación!G:I,3,0)</f>
        <v>U</v>
      </c>
      <c r="D1111" s="122" t="s">
        <v>458</v>
      </c>
      <c r="E1111" s="76">
        <f>VLOOKUP(Tabla3[[#This Row],[Actividad]],Validación!AA:AB,2,0)</f>
        <v>1</v>
      </c>
      <c r="F1111" s="76" t="s">
        <v>183</v>
      </c>
      <c r="G1111" s="76">
        <f>VLOOKUP(H1111,Validación!W:Y,3,0)</f>
        <v>8</v>
      </c>
      <c r="H1111" s="76" t="s">
        <v>343</v>
      </c>
      <c r="I1111" s="76">
        <f>VLOOKUP(J1111,Validación!K:N,4,0)</f>
        <v>10</v>
      </c>
      <c r="J1111" s="76" t="s">
        <v>169</v>
      </c>
      <c r="K1111" s="76" t="s">
        <v>68</v>
      </c>
      <c r="L1111" s="76" t="str">
        <f t="shared" si="35"/>
        <v>N</v>
      </c>
    </row>
    <row r="1112" spans="1:12" x14ac:dyDescent="0.25">
      <c r="A1112" s="76" t="str">
        <f t="shared" si="34"/>
        <v>I1810N</v>
      </c>
      <c r="B1112" s="76" t="s">
        <v>47</v>
      </c>
      <c r="C1112" s="76" t="str">
        <f>VLOOKUP(B1112,Validación!G:I,3,0)</f>
        <v>I</v>
      </c>
      <c r="D1112" s="122" t="s">
        <v>459</v>
      </c>
      <c r="E1112" s="76">
        <f>VLOOKUP(Tabla3[[#This Row],[Actividad]],Validación!AA:AB,2,0)</f>
        <v>1</v>
      </c>
      <c r="F1112" s="76" t="s">
        <v>183</v>
      </c>
      <c r="G1112" s="76">
        <f>VLOOKUP(H1112,Validación!W:Y,3,0)</f>
        <v>8</v>
      </c>
      <c r="H1112" s="76" t="s">
        <v>343</v>
      </c>
      <c r="I1112" s="76">
        <f>VLOOKUP(J1112,Validación!K:N,4,0)</f>
        <v>10</v>
      </c>
      <c r="J1112" s="76" t="s">
        <v>169</v>
      </c>
      <c r="K1112" s="76" t="s">
        <v>68</v>
      </c>
      <c r="L1112" s="76" t="str">
        <f t="shared" si="35"/>
        <v>N</v>
      </c>
    </row>
    <row r="1113" spans="1:12" x14ac:dyDescent="0.25">
      <c r="A1113" s="76" t="str">
        <f t="shared" si="34"/>
        <v>Y1810N</v>
      </c>
      <c r="B1113" s="76" t="s">
        <v>134</v>
      </c>
      <c r="C1113" s="76" t="str">
        <f>VLOOKUP(B1113,Validación!G:I,3,0)</f>
        <v>Y</v>
      </c>
      <c r="D1113" s="122" t="s">
        <v>306</v>
      </c>
      <c r="E1113" s="76">
        <f>VLOOKUP(Tabla3[[#This Row],[Actividad]],Validación!AA:AB,2,0)</f>
        <v>1</v>
      </c>
      <c r="F1113" s="76" t="s">
        <v>183</v>
      </c>
      <c r="G1113" s="76">
        <f>VLOOKUP(H1113,Validación!W:Y,3,0)</f>
        <v>8</v>
      </c>
      <c r="H1113" s="76" t="s">
        <v>343</v>
      </c>
      <c r="I1113" s="76">
        <f>VLOOKUP(J1113,Validación!K:N,4,0)</f>
        <v>10</v>
      </c>
      <c r="J1113" s="76" t="s">
        <v>169</v>
      </c>
      <c r="K1113" s="76" t="s">
        <v>68</v>
      </c>
      <c r="L1113" s="76" t="str">
        <f t="shared" si="35"/>
        <v>N</v>
      </c>
    </row>
    <row r="1114" spans="1:12" x14ac:dyDescent="0.25">
      <c r="A1114" s="76" t="str">
        <f t="shared" si="34"/>
        <v>R1810N</v>
      </c>
      <c r="B1114" s="76" t="s">
        <v>51</v>
      </c>
      <c r="C1114" s="76" t="str">
        <f>VLOOKUP(B1114,Validación!G:I,3,0)</f>
        <v>R</v>
      </c>
      <c r="D1114" s="122">
        <v>109</v>
      </c>
      <c r="E1114" s="76">
        <f>VLOOKUP(Tabla3[[#This Row],[Actividad]],Validación!AA:AB,2,0)</f>
        <v>1</v>
      </c>
      <c r="F1114" s="76" t="s">
        <v>183</v>
      </c>
      <c r="G1114" s="76">
        <f>VLOOKUP(H1114,Validación!W:Y,3,0)</f>
        <v>8</v>
      </c>
      <c r="H1114" s="76" t="s">
        <v>343</v>
      </c>
      <c r="I1114" s="76">
        <f>VLOOKUP(J1114,Validación!K:N,4,0)</f>
        <v>10</v>
      </c>
      <c r="J1114" s="76" t="s">
        <v>169</v>
      </c>
      <c r="K1114" s="76" t="s">
        <v>68</v>
      </c>
      <c r="L1114" s="76" t="str">
        <f t="shared" si="35"/>
        <v>N</v>
      </c>
    </row>
    <row r="1115" spans="1:12" x14ac:dyDescent="0.25">
      <c r="A1115" s="76" t="str">
        <f t="shared" si="34"/>
        <v>HH1810N</v>
      </c>
      <c r="B1115" s="76" t="s">
        <v>122</v>
      </c>
      <c r="C1115" s="76" t="str">
        <f>VLOOKUP(B1115,Validación!G:I,3,0)</f>
        <v>HH</v>
      </c>
      <c r="D1115" s="122" t="s">
        <v>460</v>
      </c>
      <c r="E1115" s="76">
        <f>VLOOKUP(Tabla3[[#This Row],[Actividad]],Validación!AA:AB,2,0)</f>
        <v>1</v>
      </c>
      <c r="F1115" s="76" t="s">
        <v>183</v>
      </c>
      <c r="G1115" s="76">
        <f>VLOOKUP(H1115,Validación!W:Y,3,0)</f>
        <v>8</v>
      </c>
      <c r="H1115" s="76" t="s">
        <v>343</v>
      </c>
      <c r="I1115" s="76">
        <f>VLOOKUP(J1115,Validación!K:N,4,0)</f>
        <v>10</v>
      </c>
      <c r="J1115" s="76" t="s">
        <v>169</v>
      </c>
      <c r="K1115" s="76" t="s">
        <v>68</v>
      </c>
      <c r="L1115" s="76" t="str">
        <f t="shared" si="35"/>
        <v>N</v>
      </c>
    </row>
    <row r="1116" spans="1:12" x14ac:dyDescent="0.25">
      <c r="A1116" s="76" t="str">
        <f t="shared" si="34"/>
        <v>II1810N</v>
      </c>
      <c r="B1116" s="173" t="s">
        <v>423</v>
      </c>
      <c r="C1116" s="76" t="str">
        <f>VLOOKUP(B1116,Validación!G:I,3,0)</f>
        <v>II</v>
      </c>
      <c r="D1116" s="122" t="s">
        <v>309</v>
      </c>
      <c r="E1116" s="76">
        <f>VLOOKUP(Tabla3[[#This Row],[Actividad]],Validación!AA:AB,2,0)</f>
        <v>1</v>
      </c>
      <c r="F1116" s="76" t="s">
        <v>183</v>
      </c>
      <c r="G1116" s="76">
        <f>VLOOKUP(H1116,Validación!W:Y,3,0)</f>
        <v>8</v>
      </c>
      <c r="H1116" s="76" t="s">
        <v>343</v>
      </c>
      <c r="I1116" s="76">
        <f>VLOOKUP(J1116,Validación!K:N,4,0)</f>
        <v>10</v>
      </c>
      <c r="J1116" s="76" t="s">
        <v>169</v>
      </c>
      <c r="K1116" s="76" t="s">
        <v>68</v>
      </c>
      <c r="L1116" s="76" t="str">
        <f t="shared" si="35"/>
        <v>N</v>
      </c>
    </row>
    <row r="1117" spans="1:12" x14ac:dyDescent="0.25">
      <c r="A1117" s="76" t="str">
        <f t="shared" si="34"/>
        <v>L1810N</v>
      </c>
      <c r="B1117" s="76" t="s">
        <v>48</v>
      </c>
      <c r="C1117" s="76" t="str">
        <f>VLOOKUP(B1117,Validación!G:I,3,0)</f>
        <v>L</v>
      </c>
      <c r="D1117" s="122" t="s">
        <v>461</v>
      </c>
      <c r="E1117" s="76">
        <f>VLOOKUP(Tabla3[[#This Row],[Actividad]],Validación!AA:AB,2,0)</f>
        <v>1</v>
      </c>
      <c r="F1117" s="76" t="s">
        <v>183</v>
      </c>
      <c r="G1117" s="76">
        <f>VLOOKUP(H1117,Validación!W:Y,3,0)</f>
        <v>8</v>
      </c>
      <c r="H1117" s="76" t="s">
        <v>343</v>
      </c>
      <c r="I1117" s="76">
        <f>VLOOKUP(J1117,Validación!K:N,4,0)</f>
        <v>10</v>
      </c>
      <c r="J1117" s="76" t="s">
        <v>169</v>
      </c>
      <c r="K1117" s="76" t="s">
        <v>68</v>
      </c>
      <c r="L1117" s="76" t="str">
        <f t="shared" si="35"/>
        <v>N</v>
      </c>
    </row>
    <row r="1118" spans="1:12" x14ac:dyDescent="0.25">
      <c r="A1118" s="76" t="str">
        <f t="shared" si="34"/>
        <v>B1810N</v>
      </c>
      <c r="B1118" s="76" t="s">
        <v>43</v>
      </c>
      <c r="C1118" s="76" t="str">
        <f>VLOOKUP(B1118,Validación!G:I,3,0)</f>
        <v>B</v>
      </c>
      <c r="D1118" s="122" t="s">
        <v>462</v>
      </c>
      <c r="E1118" s="76">
        <f>VLOOKUP(Tabla3[[#This Row],[Actividad]],Validación!AA:AB,2,0)</f>
        <v>1</v>
      </c>
      <c r="F1118" s="76" t="s">
        <v>183</v>
      </c>
      <c r="G1118" s="76">
        <f>VLOOKUP(H1118,Validación!W:Y,3,0)</f>
        <v>8</v>
      </c>
      <c r="H1118" s="76" t="s">
        <v>343</v>
      </c>
      <c r="I1118" s="76">
        <f>VLOOKUP(J1118,Validación!K:N,4,0)</f>
        <v>10</v>
      </c>
      <c r="J1118" s="76" t="s">
        <v>169</v>
      </c>
      <c r="K1118" s="76" t="s">
        <v>68</v>
      </c>
      <c r="L1118" s="76" t="str">
        <f t="shared" si="35"/>
        <v>N</v>
      </c>
    </row>
    <row r="1119" spans="1:12" x14ac:dyDescent="0.25">
      <c r="A1119" s="76" t="str">
        <f t="shared" si="34"/>
        <v>A1810N</v>
      </c>
      <c r="B1119" s="76" t="s">
        <v>42</v>
      </c>
      <c r="C1119" s="76" t="str">
        <f>VLOOKUP(B1119,Validación!G:I,3,0)</f>
        <v>A</v>
      </c>
      <c r="D1119" s="122" t="s">
        <v>463</v>
      </c>
      <c r="E1119" s="76">
        <f>VLOOKUP(Tabla3[[#This Row],[Actividad]],Validación!AA:AB,2,0)</f>
        <v>1</v>
      </c>
      <c r="F1119" s="76" t="s">
        <v>183</v>
      </c>
      <c r="G1119" s="76">
        <f>VLOOKUP(H1119,Validación!W:Y,3,0)</f>
        <v>8</v>
      </c>
      <c r="H1119" s="76" t="s">
        <v>343</v>
      </c>
      <c r="I1119" s="76">
        <f>VLOOKUP(J1119,Validación!K:N,4,0)</f>
        <v>10</v>
      </c>
      <c r="J1119" s="76" t="s">
        <v>169</v>
      </c>
      <c r="K1119" s="76" t="s">
        <v>68</v>
      </c>
      <c r="L1119" s="76" t="str">
        <f t="shared" si="35"/>
        <v>N</v>
      </c>
    </row>
    <row r="1120" spans="1:12" x14ac:dyDescent="0.25">
      <c r="A1120" s="76" t="str">
        <f t="shared" si="34"/>
        <v>X1815N</v>
      </c>
      <c r="B1120" s="76" t="s">
        <v>133</v>
      </c>
      <c r="C1120" s="76" t="str">
        <f>VLOOKUP(B1120,Validación!G:I,3,0)</f>
        <v>X</v>
      </c>
      <c r="D1120" s="122">
        <v>122201</v>
      </c>
      <c r="E1120" s="76">
        <f>VLOOKUP(Tabla3[[#This Row],[Actividad]],Validación!AA:AB,2,0)</f>
        <v>1</v>
      </c>
      <c r="F1120" s="76" t="s">
        <v>183</v>
      </c>
      <c r="G1120" s="76">
        <f>VLOOKUP(H1120,Validación!W:Y,3,0)</f>
        <v>8</v>
      </c>
      <c r="H1120" s="76" t="s">
        <v>343</v>
      </c>
      <c r="I1120" s="76">
        <f>VLOOKUP(J1120,Validación!K:N,4,0)</f>
        <v>15</v>
      </c>
      <c r="J1120" s="76" t="s">
        <v>342</v>
      </c>
      <c r="K1120" s="76" t="s">
        <v>68</v>
      </c>
      <c r="L1120" s="76" t="str">
        <f t="shared" si="35"/>
        <v>N</v>
      </c>
    </row>
    <row r="1121" spans="1:12" x14ac:dyDescent="0.25">
      <c r="A1121" s="76" t="str">
        <f t="shared" si="34"/>
        <v>C1815N</v>
      </c>
      <c r="B1121" s="76" t="s">
        <v>44</v>
      </c>
      <c r="C1121" s="76" t="str">
        <f>VLOOKUP(B1121,Validación!G:I,3,0)</f>
        <v>C</v>
      </c>
      <c r="D1121" s="122" t="s">
        <v>289</v>
      </c>
      <c r="E1121" s="76">
        <f>VLOOKUP(Tabla3[[#This Row],[Actividad]],Validación!AA:AB,2,0)</f>
        <v>1</v>
      </c>
      <c r="F1121" s="76" t="s">
        <v>183</v>
      </c>
      <c r="G1121" s="76">
        <f>VLOOKUP(H1121,Validación!W:Y,3,0)</f>
        <v>8</v>
      </c>
      <c r="H1121" s="76" t="s">
        <v>343</v>
      </c>
      <c r="I1121" s="76">
        <f>VLOOKUP(J1121,Validación!K:N,4,0)</f>
        <v>15</v>
      </c>
      <c r="J1121" s="76" t="s">
        <v>342</v>
      </c>
      <c r="K1121" s="76" t="s">
        <v>68</v>
      </c>
      <c r="L1121" s="76" t="str">
        <f t="shared" si="35"/>
        <v>N</v>
      </c>
    </row>
    <row r="1122" spans="1:12" x14ac:dyDescent="0.25">
      <c r="A1122" s="76" t="str">
        <f t="shared" si="34"/>
        <v>T1815N</v>
      </c>
      <c r="B1122" s="76" t="s">
        <v>52</v>
      </c>
      <c r="C1122" s="76" t="str">
        <f>VLOOKUP(B1122,Validación!G:I,3,0)</f>
        <v>T</v>
      </c>
      <c r="D1122" s="122">
        <v>122202</v>
      </c>
      <c r="E1122" s="76">
        <f>VLOOKUP(Tabla3[[#This Row],[Actividad]],Validación!AA:AB,2,0)</f>
        <v>1</v>
      </c>
      <c r="F1122" s="76" t="s">
        <v>183</v>
      </c>
      <c r="G1122" s="76">
        <f>VLOOKUP(H1122,Validación!W:Y,3,0)</f>
        <v>8</v>
      </c>
      <c r="H1122" s="76" t="s">
        <v>343</v>
      </c>
      <c r="I1122" s="76">
        <f>VLOOKUP(J1122,Validación!K:N,4,0)</f>
        <v>15</v>
      </c>
      <c r="J1122" s="76" t="s">
        <v>342</v>
      </c>
      <c r="K1122" s="76" t="s">
        <v>68</v>
      </c>
      <c r="L1122" s="76" t="str">
        <f t="shared" si="35"/>
        <v>N</v>
      </c>
    </row>
    <row r="1123" spans="1:12" x14ac:dyDescent="0.25">
      <c r="A1123" s="76" t="str">
        <f t="shared" si="34"/>
        <v>EE1815N</v>
      </c>
      <c r="B1123" s="76" t="s">
        <v>33</v>
      </c>
      <c r="C1123" s="76" t="str">
        <f>VLOOKUP(B1123,Validación!G:I,3,0)</f>
        <v>EE</v>
      </c>
      <c r="D1123" s="122" t="s">
        <v>290</v>
      </c>
      <c r="E1123" s="76">
        <f>VLOOKUP(Tabla3[[#This Row],[Actividad]],Validación!AA:AB,2,0)</f>
        <v>1</v>
      </c>
      <c r="F1123" s="76" t="s">
        <v>183</v>
      </c>
      <c r="G1123" s="76">
        <f>VLOOKUP(H1123,Validación!W:Y,3,0)</f>
        <v>8</v>
      </c>
      <c r="H1123" s="76" t="s">
        <v>343</v>
      </c>
      <c r="I1123" s="76">
        <f>VLOOKUP(J1123,Validación!K:N,4,0)</f>
        <v>15</v>
      </c>
      <c r="J1123" s="76" t="s">
        <v>342</v>
      </c>
      <c r="K1123" s="76" t="s">
        <v>68</v>
      </c>
      <c r="L1123" s="76" t="str">
        <f t="shared" si="35"/>
        <v>N</v>
      </c>
    </row>
    <row r="1124" spans="1:12" x14ac:dyDescent="0.25">
      <c r="A1124" s="76" t="str">
        <f t="shared" si="34"/>
        <v>E1815N</v>
      </c>
      <c r="B1124" s="76" t="s">
        <v>45</v>
      </c>
      <c r="C1124" s="76" t="str">
        <f>VLOOKUP(B1124,Validación!G:I,3,0)</f>
        <v>E</v>
      </c>
      <c r="D1124" s="122" t="s">
        <v>180</v>
      </c>
      <c r="E1124" s="76">
        <f>VLOOKUP(Tabla3[[#This Row],[Actividad]],Validación!AA:AB,2,0)</f>
        <v>1</v>
      </c>
      <c r="F1124" s="76" t="s">
        <v>183</v>
      </c>
      <c r="G1124" s="76">
        <f>VLOOKUP(H1124,Validación!W:Y,3,0)</f>
        <v>8</v>
      </c>
      <c r="H1124" s="76" t="s">
        <v>343</v>
      </c>
      <c r="I1124" s="76">
        <f>VLOOKUP(J1124,Validación!K:N,4,0)</f>
        <v>15</v>
      </c>
      <c r="J1124" s="76" t="s">
        <v>342</v>
      </c>
      <c r="K1124" s="76" t="s">
        <v>68</v>
      </c>
      <c r="L1124" s="76" t="str">
        <f t="shared" si="35"/>
        <v>N</v>
      </c>
    </row>
    <row r="1125" spans="1:12" x14ac:dyDescent="0.25">
      <c r="A1125" s="76" t="str">
        <f t="shared" si="34"/>
        <v>J1815N</v>
      </c>
      <c r="B1125" s="76" t="s">
        <v>30</v>
      </c>
      <c r="C1125" s="76" t="str">
        <f>VLOOKUP(B1125,Validación!G:I,3,0)</f>
        <v>J</v>
      </c>
      <c r="D1125" s="122" t="s">
        <v>292</v>
      </c>
      <c r="E1125" s="76">
        <f>VLOOKUP(Tabla3[[#This Row],[Actividad]],Validación!AA:AB,2,0)</f>
        <v>1</v>
      </c>
      <c r="F1125" s="76" t="s">
        <v>183</v>
      </c>
      <c r="G1125" s="76">
        <f>VLOOKUP(H1125,Validación!W:Y,3,0)</f>
        <v>8</v>
      </c>
      <c r="H1125" s="76" t="s">
        <v>343</v>
      </c>
      <c r="I1125" s="76">
        <f>VLOOKUP(J1125,Validación!K:N,4,0)</f>
        <v>15</v>
      </c>
      <c r="J1125" s="76" t="s">
        <v>342</v>
      </c>
      <c r="K1125" s="76" t="s">
        <v>68</v>
      </c>
      <c r="L1125" s="76" t="str">
        <f t="shared" si="35"/>
        <v>N</v>
      </c>
    </row>
    <row r="1126" spans="1:12" x14ac:dyDescent="0.25">
      <c r="A1126" s="76" t="str">
        <f t="shared" si="34"/>
        <v>H1815N</v>
      </c>
      <c r="B1126" s="76" t="s">
        <v>46</v>
      </c>
      <c r="C1126" s="76" t="str">
        <f>VLOOKUP(B1126,Validación!G:I,3,0)</f>
        <v>H</v>
      </c>
      <c r="D1126" s="122" t="s">
        <v>115</v>
      </c>
      <c r="E1126" s="76">
        <f>VLOOKUP(Tabla3[[#This Row],[Actividad]],Validación!AA:AB,2,0)</f>
        <v>1</v>
      </c>
      <c r="F1126" s="76" t="s">
        <v>183</v>
      </c>
      <c r="G1126" s="76">
        <f>VLOOKUP(H1126,Validación!W:Y,3,0)</f>
        <v>8</v>
      </c>
      <c r="H1126" s="76" t="s">
        <v>343</v>
      </c>
      <c r="I1126" s="76">
        <f>VLOOKUP(J1126,Validación!K:N,4,0)</f>
        <v>15</v>
      </c>
      <c r="J1126" s="76" t="s">
        <v>342</v>
      </c>
      <c r="K1126" s="76" t="s">
        <v>68</v>
      </c>
      <c r="L1126" s="76" t="str">
        <f t="shared" si="35"/>
        <v>N</v>
      </c>
    </row>
    <row r="1127" spans="1:12" x14ac:dyDescent="0.25">
      <c r="A1127" s="76" t="str">
        <f t="shared" si="34"/>
        <v>Q1815N</v>
      </c>
      <c r="B1127" s="76" t="s">
        <v>130</v>
      </c>
      <c r="C1127" s="76" t="str">
        <f>VLOOKUP(B1127,Validación!G:I,3,0)</f>
        <v>Q</v>
      </c>
      <c r="D1127" s="122" t="s">
        <v>293</v>
      </c>
      <c r="E1127" s="76">
        <f>VLOOKUP(Tabla3[[#This Row],[Actividad]],Validación!AA:AB,2,0)</f>
        <v>1</v>
      </c>
      <c r="F1127" s="76" t="s">
        <v>183</v>
      </c>
      <c r="G1127" s="76">
        <f>VLOOKUP(H1127,Validación!W:Y,3,0)</f>
        <v>8</v>
      </c>
      <c r="H1127" s="76" t="s">
        <v>343</v>
      </c>
      <c r="I1127" s="76">
        <f>VLOOKUP(J1127,Validación!K:N,4,0)</f>
        <v>15</v>
      </c>
      <c r="J1127" s="76" t="s">
        <v>342</v>
      </c>
      <c r="K1127" s="76" t="s">
        <v>68</v>
      </c>
      <c r="L1127" s="76" t="str">
        <f t="shared" si="35"/>
        <v>N</v>
      </c>
    </row>
    <row r="1128" spans="1:12" x14ac:dyDescent="0.25">
      <c r="A1128" s="76" t="str">
        <f t="shared" si="34"/>
        <v>P1815N</v>
      </c>
      <c r="B1128" s="76" t="s">
        <v>50</v>
      </c>
      <c r="C1128" s="76" t="str">
        <f>VLOOKUP(B1128,Validación!G:I,3,0)</f>
        <v>P</v>
      </c>
      <c r="D1128" s="122" t="s">
        <v>295</v>
      </c>
      <c r="E1128" s="76">
        <f>VLOOKUP(Tabla3[[#This Row],[Actividad]],Validación!AA:AB,2,0)</f>
        <v>1</v>
      </c>
      <c r="F1128" s="76" t="s">
        <v>183</v>
      </c>
      <c r="G1128" s="76">
        <f>VLOOKUP(H1128,Validación!W:Y,3,0)</f>
        <v>8</v>
      </c>
      <c r="H1128" s="76" t="s">
        <v>343</v>
      </c>
      <c r="I1128" s="76">
        <f>VLOOKUP(J1128,Validación!K:N,4,0)</f>
        <v>15</v>
      </c>
      <c r="J1128" s="76" t="s">
        <v>342</v>
      </c>
      <c r="K1128" s="76" t="s">
        <v>68</v>
      </c>
      <c r="L1128" s="76" t="str">
        <f t="shared" si="35"/>
        <v>N</v>
      </c>
    </row>
    <row r="1129" spans="1:12" x14ac:dyDescent="0.25">
      <c r="A1129" s="76" t="str">
        <f t="shared" si="34"/>
        <v>K1815N</v>
      </c>
      <c r="B1129" s="76" t="s">
        <v>31</v>
      </c>
      <c r="C1129" s="76" t="str">
        <f>VLOOKUP(B1129,Validación!G:I,3,0)</f>
        <v>K</v>
      </c>
      <c r="D1129" s="122" t="s">
        <v>297</v>
      </c>
      <c r="E1129" s="76">
        <f>VLOOKUP(Tabla3[[#This Row],[Actividad]],Validación!AA:AB,2,0)</f>
        <v>1</v>
      </c>
      <c r="F1129" s="76" t="s">
        <v>183</v>
      </c>
      <c r="G1129" s="76">
        <f>VLOOKUP(H1129,Validación!W:Y,3,0)</f>
        <v>8</v>
      </c>
      <c r="H1129" s="76" t="s">
        <v>343</v>
      </c>
      <c r="I1129" s="76">
        <f>VLOOKUP(J1129,Validación!K:N,4,0)</f>
        <v>15</v>
      </c>
      <c r="J1129" s="76" t="s">
        <v>342</v>
      </c>
      <c r="K1129" s="76" t="s">
        <v>68</v>
      </c>
      <c r="L1129" s="76" t="str">
        <f t="shared" si="35"/>
        <v>N</v>
      </c>
    </row>
    <row r="1130" spans="1:12" x14ac:dyDescent="0.25">
      <c r="A1130" s="76" t="str">
        <f t="shared" si="34"/>
        <v>N1815N</v>
      </c>
      <c r="B1130" s="76" t="s">
        <v>49</v>
      </c>
      <c r="C1130" s="76" t="str">
        <f>VLOOKUP(B1130,Validación!G:I,3,0)</f>
        <v>N</v>
      </c>
      <c r="D1130" s="122" t="s">
        <v>298</v>
      </c>
      <c r="E1130" s="76">
        <f>VLOOKUP(Tabla3[[#This Row],[Actividad]],Validación!AA:AB,2,0)</f>
        <v>1</v>
      </c>
      <c r="F1130" s="76" t="s">
        <v>183</v>
      </c>
      <c r="G1130" s="76">
        <f>VLOOKUP(H1130,Validación!W:Y,3,0)</f>
        <v>8</v>
      </c>
      <c r="H1130" s="76" t="s">
        <v>343</v>
      </c>
      <c r="I1130" s="76">
        <f>VLOOKUP(J1130,Validación!K:N,4,0)</f>
        <v>15</v>
      </c>
      <c r="J1130" s="76" t="s">
        <v>342</v>
      </c>
      <c r="K1130" s="76" t="s">
        <v>68</v>
      </c>
      <c r="L1130" s="76" t="str">
        <f t="shared" si="35"/>
        <v>N</v>
      </c>
    </row>
    <row r="1131" spans="1:12" x14ac:dyDescent="0.25">
      <c r="A1131" s="76" t="str">
        <f t="shared" si="34"/>
        <v>AA1815N</v>
      </c>
      <c r="B1131" s="76" t="s">
        <v>54</v>
      </c>
      <c r="C1131" s="76" t="str">
        <f>VLOOKUP(B1131,Validación!G:I,3,0)</f>
        <v>AA</v>
      </c>
      <c r="D1131" s="122" t="s">
        <v>118</v>
      </c>
      <c r="E1131" s="76">
        <f>VLOOKUP(Tabla3[[#This Row],[Actividad]],Validación!AA:AB,2,0)</f>
        <v>1</v>
      </c>
      <c r="F1131" s="76" t="s">
        <v>183</v>
      </c>
      <c r="G1131" s="76">
        <f>VLOOKUP(H1131,Validación!W:Y,3,0)</f>
        <v>8</v>
      </c>
      <c r="H1131" s="76" t="s">
        <v>343</v>
      </c>
      <c r="I1131" s="76">
        <f>VLOOKUP(J1131,Validación!K:N,4,0)</f>
        <v>15</v>
      </c>
      <c r="J1131" s="76" t="s">
        <v>342</v>
      </c>
      <c r="K1131" s="76" t="s">
        <v>68</v>
      </c>
      <c r="L1131" s="76" t="str">
        <f t="shared" si="35"/>
        <v>N</v>
      </c>
    </row>
    <row r="1132" spans="1:12" x14ac:dyDescent="0.25">
      <c r="A1132" s="76" t="str">
        <f t="shared" si="34"/>
        <v>G1815N</v>
      </c>
      <c r="B1132" s="76" t="s">
        <v>427</v>
      </c>
      <c r="C1132" s="76" t="str">
        <f>VLOOKUP(B1132,Validación!G:I,3,0)</f>
        <v>G</v>
      </c>
      <c r="D1132" s="122" t="s">
        <v>299</v>
      </c>
      <c r="E1132" s="76">
        <f>VLOOKUP(Tabla3[[#This Row],[Actividad]],Validación!AA:AB,2,0)</f>
        <v>1</v>
      </c>
      <c r="F1132" s="76" t="s">
        <v>183</v>
      </c>
      <c r="G1132" s="76">
        <f>VLOOKUP(H1132,Validación!W:Y,3,0)</f>
        <v>8</v>
      </c>
      <c r="H1132" s="76" t="s">
        <v>343</v>
      </c>
      <c r="I1132" s="76">
        <f>VLOOKUP(J1132,Validación!K:N,4,0)</f>
        <v>15</v>
      </c>
      <c r="J1132" s="76" t="s">
        <v>342</v>
      </c>
      <c r="K1132" s="76" t="s">
        <v>68</v>
      </c>
      <c r="L1132" s="76" t="str">
        <f t="shared" si="35"/>
        <v>N</v>
      </c>
    </row>
    <row r="1133" spans="1:12" x14ac:dyDescent="0.25">
      <c r="A1133" s="76" t="str">
        <f t="shared" si="34"/>
        <v>D1815N</v>
      </c>
      <c r="B1133" s="76" t="s">
        <v>203</v>
      </c>
      <c r="C1133" s="76" t="str">
        <f>VLOOKUP(B1133,Validación!G:I,3,0)</f>
        <v>D</v>
      </c>
      <c r="D1133" s="122">
        <v>122327</v>
      </c>
      <c r="E1133" s="76">
        <f>VLOOKUP(Tabla3[[#This Row],[Actividad]],Validación!AA:AB,2,0)</f>
        <v>1</v>
      </c>
      <c r="F1133" s="76" t="s">
        <v>183</v>
      </c>
      <c r="G1133" s="76">
        <f>VLOOKUP(H1133,Validación!W:Y,3,0)</f>
        <v>8</v>
      </c>
      <c r="H1133" s="76" t="s">
        <v>343</v>
      </c>
      <c r="I1133" s="76">
        <f>VLOOKUP(J1133,Validación!K:N,4,0)</f>
        <v>15</v>
      </c>
      <c r="J1133" s="76" t="s">
        <v>342</v>
      </c>
      <c r="K1133" s="76" t="s">
        <v>68</v>
      </c>
      <c r="L1133" s="76" t="str">
        <f t="shared" si="35"/>
        <v>N</v>
      </c>
    </row>
    <row r="1134" spans="1:12" x14ac:dyDescent="0.25">
      <c r="A1134" s="76" t="str">
        <f t="shared" si="34"/>
        <v>F1815N</v>
      </c>
      <c r="B1134" s="76" t="s">
        <v>426</v>
      </c>
      <c r="C1134" s="76" t="str">
        <f>VLOOKUP(B1134,Validación!G:I,3,0)</f>
        <v>F</v>
      </c>
      <c r="D1134" s="122" t="s">
        <v>456</v>
      </c>
      <c r="E1134" s="76">
        <f>VLOOKUP(Tabla3[[#This Row],[Actividad]],Validación!AA:AB,2,0)</f>
        <v>1</v>
      </c>
      <c r="F1134" s="76" t="s">
        <v>183</v>
      </c>
      <c r="G1134" s="76">
        <f>VLOOKUP(H1134,Validación!W:Y,3,0)</f>
        <v>8</v>
      </c>
      <c r="H1134" s="76" t="s">
        <v>343</v>
      </c>
      <c r="I1134" s="76">
        <f>VLOOKUP(J1134,Validación!K:N,4,0)</f>
        <v>15</v>
      </c>
      <c r="J1134" s="76" t="s">
        <v>342</v>
      </c>
      <c r="K1134" s="76" t="s">
        <v>68</v>
      </c>
      <c r="L1134" s="76" t="str">
        <f t="shared" si="35"/>
        <v>N</v>
      </c>
    </row>
    <row r="1135" spans="1:12" x14ac:dyDescent="0.25">
      <c r="A1135" s="76" t="str">
        <f t="shared" si="34"/>
        <v>FF1815N</v>
      </c>
      <c r="B1135" s="76" t="s">
        <v>41</v>
      </c>
      <c r="C1135" s="76" t="str">
        <f>VLOOKUP(B1135,Validación!G:I,3,0)</f>
        <v>FF</v>
      </c>
      <c r="D1135" s="122" t="s">
        <v>301</v>
      </c>
      <c r="E1135" s="76">
        <f>VLOOKUP(Tabla3[[#This Row],[Actividad]],Validación!AA:AB,2,0)</f>
        <v>1</v>
      </c>
      <c r="F1135" s="76" t="s">
        <v>183</v>
      </c>
      <c r="G1135" s="76">
        <f>VLOOKUP(H1135,Validación!W:Y,3,0)</f>
        <v>8</v>
      </c>
      <c r="H1135" s="76" t="s">
        <v>343</v>
      </c>
      <c r="I1135" s="76">
        <f>VLOOKUP(J1135,Validación!K:N,4,0)</f>
        <v>15</v>
      </c>
      <c r="J1135" s="76" t="s">
        <v>342</v>
      </c>
      <c r="K1135" s="76" t="s">
        <v>68</v>
      </c>
      <c r="L1135" s="76" t="str">
        <f t="shared" si="35"/>
        <v>N</v>
      </c>
    </row>
    <row r="1136" spans="1:12" x14ac:dyDescent="0.25">
      <c r="A1136" s="76" t="str">
        <f t="shared" si="34"/>
        <v>BB1815N</v>
      </c>
      <c r="B1136" s="76" t="s">
        <v>32</v>
      </c>
      <c r="C1136" s="76" t="str">
        <f>VLOOKUP(B1136,Validación!G:I,3,0)</f>
        <v>BB</v>
      </c>
      <c r="D1136" s="122" t="s">
        <v>457</v>
      </c>
      <c r="E1136" s="76">
        <f>VLOOKUP(Tabla3[[#This Row],[Actividad]],Validación!AA:AB,2,0)</f>
        <v>1</v>
      </c>
      <c r="F1136" s="76" t="s">
        <v>183</v>
      </c>
      <c r="G1136" s="76">
        <f>VLOOKUP(H1136,Validación!W:Y,3,0)</f>
        <v>8</v>
      </c>
      <c r="H1136" s="76" t="s">
        <v>343</v>
      </c>
      <c r="I1136" s="76">
        <f>VLOOKUP(J1136,Validación!K:N,4,0)</f>
        <v>15</v>
      </c>
      <c r="J1136" s="76" t="s">
        <v>342</v>
      </c>
      <c r="K1136" s="76" t="s">
        <v>68</v>
      </c>
      <c r="L1136" s="76" t="str">
        <f t="shared" si="35"/>
        <v>N</v>
      </c>
    </row>
    <row r="1137" spans="1:12" x14ac:dyDescent="0.25">
      <c r="A1137" s="76" t="str">
        <f t="shared" si="34"/>
        <v>W1815N</v>
      </c>
      <c r="B1137" s="76" t="s">
        <v>132</v>
      </c>
      <c r="C1137" s="76" t="str">
        <f>VLOOKUP(B1137,Validación!G:I,3,0)</f>
        <v>W</v>
      </c>
      <c r="D1137" s="122" t="s">
        <v>302</v>
      </c>
      <c r="E1137" s="76">
        <f>VLOOKUP(Tabla3[[#This Row],[Actividad]],Validación!AA:AB,2,0)</f>
        <v>1</v>
      </c>
      <c r="F1137" s="76" t="s">
        <v>183</v>
      </c>
      <c r="G1137" s="76">
        <f>VLOOKUP(H1137,Validación!W:Y,3,0)</f>
        <v>8</v>
      </c>
      <c r="H1137" s="76" t="s">
        <v>343</v>
      </c>
      <c r="I1137" s="76">
        <f>VLOOKUP(J1137,Validación!K:N,4,0)</f>
        <v>15</v>
      </c>
      <c r="J1137" s="76" t="s">
        <v>342</v>
      </c>
      <c r="K1137" s="76" t="s">
        <v>68</v>
      </c>
      <c r="L1137" s="76" t="str">
        <f t="shared" si="35"/>
        <v>N</v>
      </c>
    </row>
    <row r="1138" spans="1:12" x14ac:dyDescent="0.25">
      <c r="A1138" s="76" t="str">
        <f t="shared" si="34"/>
        <v>CC1815N</v>
      </c>
      <c r="B1138" s="76" t="s">
        <v>55</v>
      </c>
      <c r="C1138" s="76" t="str">
        <f>VLOOKUP(B1138,Validación!G:I,3,0)</f>
        <v>CC</v>
      </c>
      <c r="D1138" s="122" t="s">
        <v>303</v>
      </c>
      <c r="E1138" s="76">
        <f>VLOOKUP(Tabla3[[#This Row],[Actividad]],Validación!AA:AB,2,0)</f>
        <v>1</v>
      </c>
      <c r="F1138" s="76" t="s">
        <v>183</v>
      </c>
      <c r="G1138" s="76">
        <f>VLOOKUP(H1138,Validación!W:Y,3,0)</f>
        <v>8</v>
      </c>
      <c r="H1138" s="76" t="s">
        <v>343</v>
      </c>
      <c r="I1138" s="76">
        <f>VLOOKUP(J1138,Validación!K:N,4,0)</f>
        <v>15</v>
      </c>
      <c r="J1138" s="76" t="s">
        <v>342</v>
      </c>
      <c r="K1138" s="76" t="s">
        <v>68</v>
      </c>
      <c r="L1138" s="76" t="str">
        <f t="shared" si="35"/>
        <v>N</v>
      </c>
    </row>
    <row r="1139" spans="1:12" x14ac:dyDescent="0.25">
      <c r="A1139" s="76" t="str">
        <f t="shared" si="34"/>
        <v>U1815N</v>
      </c>
      <c r="B1139" s="76" t="s">
        <v>425</v>
      </c>
      <c r="C1139" s="76" t="str">
        <f>VLOOKUP(B1139,Validación!G:I,3,0)</f>
        <v>U</v>
      </c>
      <c r="D1139" s="122" t="s">
        <v>458</v>
      </c>
      <c r="E1139" s="76">
        <f>VLOOKUP(Tabla3[[#This Row],[Actividad]],Validación!AA:AB,2,0)</f>
        <v>1</v>
      </c>
      <c r="F1139" s="76" t="s">
        <v>183</v>
      </c>
      <c r="G1139" s="76">
        <f>VLOOKUP(H1139,Validación!W:Y,3,0)</f>
        <v>8</v>
      </c>
      <c r="H1139" s="76" t="s">
        <v>343</v>
      </c>
      <c r="I1139" s="76">
        <f>VLOOKUP(J1139,Validación!K:N,4,0)</f>
        <v>15</v>
      </c>
      <c r="J1139" s="76" t="s">
        <v>342</v>
      </c>
      <c r="K1139" s="76" t="s">
        <v>68</v>
      </c>
      <c r="L1139" s="76" t="str">
        <f t="shared" si="35"/>
        <v>N</v>
      </c>
    </row>
    <row r="1140" spans="1:12" x14ac:dyDescent="0.25">
      <c r="A1140" s="76" t="str">
        <f t="shared" si="34"/>
        <v>I1815N</v>
      </c>
      <c r="B1140" s="76" t="s">
        <v>47</v>
      </c>
      <c r="C1140" s="76" t="str">
        <f>VLOOKUP(B1140,Validación!G:I,3,0)</f>
        <v>I</v>
      </c>
      <c r="D1140" s="122" t="s">
        <v>459</v>
      </c>
      <c r="E1140" s="76">
        <f>VLOOKUP(Tabla3[[#This Row],[Actividad]],Validación!AA:AB,2,0)</f>
        <v>1</v>
      </c>
      <c r="F1140" s="76" t="s">
        <v>183</v>
      </c>
      <c r="G1140" s="76">
        <f>VLOOKUP(H1140,Validación!W:Y,3,0)</f>
        <v>8</v>
      </c>
      <c r="H1140" s="76" t="s">
        <v>343</v>
      </c>
      <c r="I1140" s="76">
        <f>VLOOKUP(J1140,Validación!K:N,4,0)</f>
        <v>15</v>
      </c>
      <c r="J1140" s="76" t="s">
        <v>342</v>
      </c>
      <c r="K1140" s="76" t="s">
        <v>68</v>
      </c>
      <c r="L1140" s="76" t="str">
        <f t="shared" si="35"/>
        <v>N</v>
      </c>
    </row>
    <row r="1141" spans="1:12" x14ac:dyDescent="0.25">
      <c r="A1141" s="76" t="str">
        <f t="shared" si="34"/>
        <v>Y1815N</v>
      </c>
      <c r="B1141" s="76" t="s">
        <v>134</v>
      </c>
      <c r="C1141" s="76" t="str">
        <f>VLOOKUP(B1141,Validación!G:I,3,0)</f>
        <v>Y</v>
      </c>
      <c r="D1141" s="122" t="s">
        <v>306</v>
      </c>
      <c r="E1141" s="76">
        <f>VLOOKUP(Tabla3[[#This Row],[Actividad]],Validación!AA:AB,2,0)</f>
        <v>1</v>
      </c>
      <c r="F1141" s="76" t="s">
        <v>183</v>
      </c>
      <c r="G1141" s="76">
        <f>VLOOKUP(H1141,Validación!W:Y,3,0)</f>
        <v>8</v>
      </c>
      <c r="H1141" s="76" t="s">
        <v>343</v>
      </c>
      <c r="I1141" s="76">
        <f>VLOOKUP(J1141,Validación!K:N,4,0)</f>
        <v>15</v>
      </c>
      <c r="J1141" s="76" t="s">
        <v>342</v>
      </c>
      <c r="K1141" s="76" t="s">
        <v>68</v>
      </c>
      <c r="L1141" s="76" t="str">
        <f t="shared" si="35"/>
        <v>N</v>
      </c>
    </row>
    <row r="1142" spans="1:12" x14ac:dyDescent="0.25">
      <c r="A1142" s="76" t="str">
        <f t="shared" si="34"/>
        <v>R1815N</v>
      </c>
      <c r="B1142" s="76" t="s">
        <v>51</v>
      </c>
      <c r="C1142" s="76" t="str">
        <f>VLOOKUP(B1142,Validación!G:I,3,0)</f>
        <v>R</v>
      </c>
      <c r="D1142" s="122">
        <v>109</v>
      </c>
      <c r="E1142" s="76">
        <f>VLOOKUP(Tabla3[[#This Row],[Actividad]],Validación!AA:AB,2,0)</f>
        <v>1</v>
      </c>
      <c r="F1142" s="76" t="s">
        <v>183</v>
      </c>
      <c r="G1142" s="76">
        <f>VLOOKUP(H1142,Validación!W:Y,3,0)</f>
        <v>8</v>
      </c>
      <c r="H1142" s="76" t="s">
        <v>343</v>
      </c>
      <c r="I1142" s="76">
        <f>VLOOKUP(J1142,Validación!K:N,4,0)</f>
        <v>15</v>
      </c>
      <c r="J1142" s="76" t="s">
        <v>342</v>
      </c>
      <c r="K1142" s="76" t="s">
        <v>68</v>
      </c>
      <c r="L1142" s="76" t="str">
        <f t="shared" si="35"/>
        <v>N</v>
      </c>
    </row>
    <row r="1143" spans="1:12" x14ac:dyDescent="0.25">
      <c r="A1143" s="76" t="str">
        <f t="shared" si="34"/>
        <v>HH1815N</v>
      </c>
      <c r="B1143" s="76" t="s">
        <v>122</v>
      </c>
      <c r="C1143" s="76" t="str">
        <f>VLOOKUP(B1143,Validación!G:I,3,0)</f>
        <v>HH</v>
      </c>
      <c r="D1143" s="122" t="s">
        <v>460</v>
      </c>
      <c r="E1143" s="76">
        <f>VLOOKUP(Tabla3[[#This Row],[Actividad]],Validación!AA:AB,2,0)</f>
        <v>1</v>
      </c>
      <c r="F1143" s="76" t="s">
        <v>183</v>
      </c>
      <c r="G1143" s="76">
        <f>VLOOKUP(H1143,Validación!W:Y,3,0)</f>
        <v>8</v>
      </c>
      <c r="H1143" s="76" t="s">
        <v>343</v>
      </c>
      <c r="I1143" s="76">
        <f>VLOOKUP(J1143,Validación!K:N,4,0)</f>
        <v>15</v>
      </c>
      <c r="J1143" s="76" t="s">
        <v>342</v>
      </c>
      <c r="K1143" s="76" t="s">
        <v>68</v>
      </c>
      <c r="L1143" s="76" t="str">
        <f t="shared" si="35"/>
        <v>N</v>
      </c>
    </row>
    <row r="1144" spans="1:12" x14ac:dyDescent="0.25">
      <c r="A1144" s="76" t="str">
        <f t="shared" si="34"/>
        <v>II1815N</v>
      </c>
      <c r="B1144" s="173" t="s">
        <v>423</v>
      </c>
      <c r="C1144" s="76" t="str">
        <f>VLOOKUP(B1144,Validación!G:I,3,0)</f>
        <v>II</v>
      </c>
      <c r="D1144" s="122" t="s">
        <v>309</v>
      </c>
      <c r="E1144" s="76">
        <f>VLOOKUP(Tabla3[[#This Row],[Actividad]],Validación!AA:AB,2,0)</f>
        <v>1</v>
      </c>
      <c r="F1144" s="76" t="s">
        <v>183</v>
      </c>
      <c r="G1144" s="76">
        <f>VLOOKUP(H1144,Validación!W:Y,3,0)</f>
        <v>8</v>
      </c>
      <c r="H1144" s="76" t="s">
        <v>343</v>
      </c>
      <c r="I1144" s="76">
        <f>VLOOKUP(J1144,Validación!K:N,4,0)</f>
        <v>15</v>
      </c>
      <c r="J1144" s="76" t="s">
        <v>342</v>
      </c>
      <c r="K1144" s="76" t="s">
        <v>68</v>
      </c>
      <c r="L1144" s="76" t="str">
        <f t="shared" si="35"/>
        <v>N</v>
      </c>
    </row>
    <row r="1145" spans="1:12" x14ac:dyDescent="0.25">
      <c r="A1145" s="76" t="str">
        <f t="shared" si="34"/>
        <v>L1815N</v>
      </c>
      <c r="B1145" s="76" t="s">
        <v>48</v>
      </c>
      <c r="C1145" s="76" t="str">
        <f>VLOOKUP(B1145,Validación!G:I,3,0)</f>
        <v>L</v>
      </c>
      <c r="D1145" s="122" t="s">
        <v>461</v>
      </c>
      <c r="E1145" s="76">
        <f>VLOOKUP(Tabla3[[#This Row],[Actividad]],Validación!AA:AB,2,0)</f>
        <v>1</v>
      </c>
      <c r="F1145" s="76" t="s">
        <v>183</v>
      </c>
      <c r="G1145" s="76">
        <f>VLOOKUP(H1145,Validación!W:Y,3,0)</f>
        <v>8</v>
      </c>
      <c r="H1145" s="76" t="s">
        <v>343</v>
      </c>
      <c r="I1145" s="76">
        <f>VLOOKUP(J1145,Validación!K:N,4,0)</f>
        <v>15</v>
      </c>
      <c r="J1145" s="76" t="s">
        <v>342</v>
      </c>
      <c r="K1145" s="76" t="s">
        <v>68</v>
      </c>
      <c r="L1145" s="76" t="str">
        <f t="shared" si="35"/>
        <v>N</v>
      </c>
    </row>
    <row r="1146" spans="1:12" x14ac:dyDescent="0.25">
      <c r="A1146" s="76" t="str">
        <f t="shared" si="34"/>
        <v>B1815N</v>
      </c>
      <c r="B1146" s="76" t="s">
        <v>43</v>
      </c>
      <c r="C1146" s="76" t="str">
        <f>VLOOKUP(B1146,Validación!G:I,3,0)</f>
        <v>B</v>
      </c>
      <c r="D1146" s="122" t="s">
        <v>462</v>
      </c>
      <c r="E1146" s="76">
        <f>VLOOKUP(Tabla3[[#This Row],[Actividad]],Validación!AA:AB,2,0)</f>
        <v>1</v>
      </c>
      <c r="F1146" s="76" t="s">
        <v>183</v>
      </c>
      <c r="G1146" s="76">
        <f>VLOOKUP(H1146,Validación!W:Y,3,0)</f>
        <v>8</v>
      </c>
      <c r="H1146" s="76" t="s">
        <v>343</v>
      </c>
      <c r="I1146" s="76">
        <f>VLOOKUP(J1146,Validación!K:N,4,0)</f>
        <v>15</v>
      </c>
      <c r="J1146" s="76" t="s">
        <v>342</v>
      </c>
      <c r="K1146" s="76" t="s">
        <v>68</v>
      </c>
      <c r="L1146" s="76" t="str">
        <f t="shared" si="35"/>
        <v>N</v>
      </c>
    </row>
    <row r="1147" spans="1:12" x14ac:dyDescent="0.25">
      <c r="A1147" s="76" t="str">
        <f t="shared" si="34"/>
        <v>A1815N</v>
      </c>
      <c r="B1147" s="76" t="s">
        <v>42</v>
      </c>
      <c r="C1147" s="76" t="str">
        <f>VLOOKUP(B1147,Validación!G:I,3,0)</f>
        <v>A</v>
      </c>
      <c r="D1147" s="122" t="s">
        <v>463</v>
      </c>
      <c r="E1147" s="76">
        <f>VLOOKUP(Tabla3[[#This Row],[Actividad]],Validación!AA:AB,2,0)</f>
        <v>1</v>
      </c>
      <c r="F1147" s="76" t="s">
        <v>183</v>
      </c>
      <c r="G1147" s="76">
        <f>VLOOKUP(H1147,Validación!W:Y,3,0)</f>
        <v>8</v>
      </c>
      <c r="H1147" s="76" t="s">
        <v>343</v>
      </c>
      <c r="I1147" s="76">
        <f>VLOOKUP(J1147,Validación!K:N,4,0)</f>
        <v>15</v>
      </c>
      <c r="J1147" s="76" t="s">
        <v>342</v>
      </c>
      <c r="K1147" s="76" t="s">
        <v>68</v>
      </c>
      <c r="L1147" s="76" t="str">
        <f t="shared" si="35"/>
        <v>N</v>
      </c>
    </row>
    <row r="1148" spans="1:12" x14ac:dyDescent="0.25">
      <c r="A1148" s="76" t="str">
        <f t="shared" si="34"/>
        <v>X281N</v>
      </c>
      <c r="B1148" s="76" t="s">
        <v>133</v>
      </c>
      <c r="C1148" s="76" t="str">
        <f>VLOOKUP(B1148,Validación!G:I,3,0)</f>
        <v>X</v>
      </c>
      <c r="D1148" s="122">
        <v>122201</v>
      </c>
      <c r="E1148" s="76">
        <f>VLOOKUP(Tabla3[[#This Row],[Actividad]],Validación!AA:AB,2,0)</f>
        <v>2</v>
      </c>
      <c r="F1148" s="76" t="s">
        <v>184</v>
      </c>
      <c r="G1148" s="76">
        <f>VLOOKUP(H1148,Validación!W:Y,3,0)</f>
        <v>8</v>
      </c>
      <c r="H1148" s="76" t="s">
        <v>343</v>
      </c>
      <c r="I1148" s="76">
        <f>VLOOKUP(J1148,Validación!K:N,4,0)</f>
        <v>1</v>
      </c>
      <c r="J1148" s="76" t="s">
        <v>200</v>
      </c>
      <c r="K1148" s="76" t="s">
        <v>68</v>
      </c>
      <c r="L1148" s="76" t="str">
        <f t="shared" si="35"/>
        <v>N</v>
      </c>
    </row>
    <row r="1149" spans="1:12" x14ac:dyDescent="0.25">
      <c r="A1149" s="76" t="str">
        <f t="shared" si="34"/>
        <v>C281N</v>
      </c>
      <c r="B1149" s="76" t="s">
        <v>44</v>
      </c>
      <c r="C1149" s="76" t="str">
        <f>VLOOKUP(B1149,Validación!G:I,3,0)</f>
        <v>C</v>
      </c>
      <c r="D1149" s="122" t="s">
        <v>289</v>
      </c>
      <c r="E1149" s="76">
        <f>VLOOKUP(Tabla3[[#This Row],[Actividad]],Validación!AA:AB,2,0)</f>
        <v>2</v>
      </c>
      <c r="F1149" s="76" t="s">
        <v>184</v>
      </c>
      <c r="G1149" s="76">
        <f>VLOOKUP(H1149,Validación!W:Y,3,0)</f>
        <v>8</v>
      </c>
      <c r="H1149" s="76" t="s">
        <v>343</v>
      </c>
      <c r="I1149" s="76">
        <f>VLOOKUP(J1149,Validación!K:N,4,0)</f>
        <v>1</v>
      </c>
      <c r="J1149" s="76" t="s">
        <v>200</v>
      </c>
      <c r="K1149" s="76" t="s">
        <v>68</v>
      </c>
      <c r="L1149" s="76" t="str">
        <f t="shared" si="35"/>
        <v>N</v>
      </c>
    </row>
    <row r="1150" spans="1:12" x14ac:dyDescent="0.25">
      <c r="A1150" s="76" t="str">
        <f t="shared" si="34"/>
        <v>T281N</v>
      </c>
      <c r="B1150" s="76" t="s">
        <v>52</v>
      </c>
      <c r="C1150" s="76" t="str">
        <f>VLOOKUP(B1150,Validación!G:I,3,0)</f>
        <v>T</v>
      </c>
      <c r="D1150" s="122">
        <v>122202</v>
      </c>
      <c r="E1150" s="76">
        <f>VLOOKUP(Tabla3[[#This Row],[Actividad]],Validación!AA:AB,2,0)</f>
        <v>2</v>
      </c>
      <c r="F1150" s="76" t="s">
        <v>184</v>
      </c>
      <c r="G1150" s="76">
        <f>VLOOKUP(H1150,Validación!W:Y,3,0)</f>
        <v>8</v>
      </c>
      <c r="H1150" s="76" t="s">
        <v>343</v>
      </c>
      <c r="I1150" s="76">
        <f>VLOOKUP(J1150,Validación!K:N,4,0)</f>
        <v>1</v>
      </c>
      <c r="J1150" s="76" t="s">
        <v>200</v>
      </c>
      <c r="K1150" s="76" t="s">
        <v>68</v>
      </c>
      <c r="L1150" s="76" t="str">
        <f t="shared" si="35"/>
        <v>N</v>
      </c>
    </row>
    <row r="1151" spans="1:12" x14ac:dyDescent="0.25">
      <c r="A1151" s="76" t="str">
        <f t="shared" si="34"/>
        <v>EE281N</v>
      </c>
      <c r="B1151" s="76" t="s">
        <v>33</v>
      </c>
      <c r="C1151" s="76" t="str">
        <f>VLOOKUP(B1151,Validación!G:I,3,0)</f>
        <v>EE</v>
      </c>
      <c r="D1151" s="122" t="s">
        <v>290</v>
      </c>
      <c r="E1151" s="76">
        <f>VLOOKUP(Tabla3[[#This Row],[Actividad]],Validación!AA:AB,2,0)</f>
        <v>2</v>
      </c>
      <c r="F1151" s="76" t="s">
        <v>184</v>
      </c>
      <c r="G1151" s="76">
        <f>VLOOKUP(H1151,Validación!W:Y,3,0)</f>
        <v>8</v>
      </c>
      <c r="H1151" s="76" t="s">
        <v>343</v>
      </c>
      <c r="I1151" s="76">
        <f>VLOOKUP(J1151,Validación!K:N,4,0)</f>
        <v>1</v>
      </c>
      <c r="J1151" s="76" t="s">
        <v>200</v>
      </c>
      <c r="K1151" s="76" t="s">
        <v>68</v>
      </c>
      <c r="L1151" s="76" t="str">
        <f t="shared" si="35"/>
        <v>N</v>
      </c>
    </row>
    <row r="1152" spans="1:12" x14ac:dyDescent="0.25">
      <c r="A1152" s="76" t="str">
        <f t="shared" si="34"/>
        <v>E281N</v>
      </c>
      <c r="B1152" s="76" t="s">
        <v>45</v>
      </c>
      <c r="C1152" s="76" t="str">
        <f>VLOOKUP(B1152,Validación!G:I,3,0)</f>
        <v>E</v>
      </c>
      <c r="D1152" s="122" t="s">
        <v>180</v>
      </c>
      <c r="E1152" s="76">
        <f>VLOOKUP(Tabla3[[#This Row],[Actividad]],Validación!AA:AB,2,0)</f>
        <v>2</v>
      </c>
      <c r="F1152" s="76" t="s">
        <v>184</v>
      </c>
      <c r="G1152" s="76">
        <f>VLOOKUP(H1152,Validación!W:Y,3,0)</f>
        <v>8</v>
      </c>
      <c r="H1152" s="76" t="s">
        <v>343</v>
      </c>
      <c r="I1152" s="76">
        <f>VLOOKUP(J1152,Validación!K:N,4,0)</f>
        <v>1</v>
      </c>
      <c r="J1152" s="76" t="s">
        <v>200</v>
      </c>
      <c r="K1152" s="76" t="s">
        <v>68</v>
      </c>
      <c r="L1152" s="76" t="str">
        <f t="shared" si="35"/>
        <v>N</v>
      </c>
    </row>
    <row r="1153" spans="1:12" x14ac:dyDescent="0.25">
      <c r="A1153" s="76" t="str">
        <f t="shared" si="34"/>
        <v>J281N</v>
      </c>
      <c r="B1153" s="76" t="s">
        <v>30</v>
      </c>
      <c r="C1153" s="76" t="str">
        <f>VLOOKUP(B1153,Validación!G:I,3,0)</f>
        <v>J</v>
      </c>
      <c r="D1153" s="122" t="s">
        <v>292</v>
      </c>
      <c r="E1153" s="76">
        <f>VLOOKUP(Tabla3[[#This Row],[Actividad]],Validación!AA:AB,2,0)</f>
        <v>2</v>
      </c>
      <c r="F1153" s="76" t="s">
        <v>184</v>
      </c>
      <c r="G1153" s="76">
        <f>VLOOKUP(H1153,Validación!W:Y,3,0)</f>
        <v>8</v>
      </c>
      <c r="H1153" s="76" t="s">
        <v>343</v>
      </c>
      <c r="I1153" s="76">
        <f>VLOOKUP(J1153,Validación!K:N,4,0)</f>
        <v>1</v>
      </c>
      <c r="J1153" s="76" t="s">
        <v>200</v>
      </c>
      <c r="K1153" s="76" t="s">
        <v>68</v>
      </c>
      <c r="L1153" s="76" t="str">
        <f t="shared" si="35"/>
        <v>N</v>
      </c>
    </row>
    <row r="1154" spans="1:12" x14ac:dyDescent="0.25">
      <c r="A1154" s="76" t="str">
        <f t="shared" ref="A1154:A1217" si="36">CONCATENATE(C1154,E1154,G1154,I1154,L1154,)</f>
        <v>H281N</v>
      </c>
      <c r="B1154" s="76" t="s">
        <v>46</v>
      </c>
      <c r="C1154" s="76" t="str">
        <f>VLOOKUP(B1154,Validación!G:I,3,0)</f>
        <v>H</v>
      </c>
      <c r="D1154" s="122" t="s">
        <v>115</v>
      </c>
      <c r="E1154" s="76">
        <f>VLOOKUP(Tabla3[[#This Row],[Actividad]],Validación!AA:AB,2,0)</f>
        <v>2</v>
      </c>
      <c r="F1154" s="76" t="s">
        <v>184</v>
      </c>
      <c r="G1154" s="76">
        <f>VLOOKUP(H1154,Validación!W:Y,3,0)</f>
        <v>8</v>
      </c>
      <c r="H1154" s="76" t="s">
        <v>343</v>
      </c>
      <c r="I1154" s="76">
        <f>VLOOKUP(J1154,Validación!K:N,4,0)</f>
        <v>1</v>
      </c>
      <c r="J1154" s="76" t="s">
        <v>200</v>
      </c>
      <c r="K1154" s="76" t="s">
        <v>68</v>
      </c>
      <c r="L1154" s="76" t="str">
        <f t="shared" ref="L1154:L1217" si="37">VLOOKUP(K1154,O:P,2,0)</f>
        <v>N</v>
      </c>
    </row>
    <row r="1155" spans="1:12" x14ac:dyDescent="0.25">
      <c r="A1155" s="76" t="str">
        <f t="shared" si="36"/>
        <v>Q281N</v>
      </c>
      <c r="B1155" s="76" t="s">
        <v>130</v>
      </c>
      <c r="C1155" s="76" t="str">
        <f>VLOOKUP(B1155,Validación!G:I,3,0)</f>
        <v>Q</v>
      </c>
      <c r="D1155" s="122" t="s">
        <v>293</v>
      </c>
      <c r="E1155" s="76">
        <f>VLOOKUP(Tabla3[[#This Row],[Actividad]],Validación!AA:AB,2,0)</f>
        <v>2</v>
      </c>
      <c r="F1155" s="76" t="s">
        <v>184</v>
      </c>
      <c r="G1155" s="76">
        <f>VLOOKUP(H1155,Validación!W:Y,3,0)</f>
        <v>8</v>
      </c>
      <c r="H1155" s="76" t="s">
        <v>343</v>
      </c>
      <c r="I1155" s="76">
        <f>VLOOKUP(J1155,Validación!K:N,4,0)</f>
        <v>1</v>
      </c>
      <c r="J1155" s="76" t="s">
        <v>200</v>
      </c>
      <c r="K1155" s="76" t="s">
        <v>68</v>
      </c>
      <c r="L1155" s="76" t="str">
        <f t="shared" si="37"/>
        <v>N</v>
      </c>
    </row>
    <row r="1156" spans="1:12" x14ac:dyDescent="0.25">
      <c r="A1156" s="76" t="str">
        <f t="shared" si="36"/>
        <v>P281N</v>
      </c>
      <c r="B1156" s="76" t="s">
        <v>50</v>
      </c>
      <c r="C1156" s="76" t="str">
        <f>VLOOKUP(B1156,Validación!G:I,3,0)</f>
        <v>P</v>
      </c>
      <c r="D1156" s="122" t="s">
        <v>295</v>
      </c>
      <c r="E1156" s="76">
        <f>VLOOKUP(Tabla3[[#This Row],[Actividad]],Validación!AA:AB,2,0)</f>
        <v>2</v>
      </c>
      <c r="F1156" s="76" t="s">
        <v>184</v>
      </c>
      <c r="G1156" s="76">
        <f>VLOOKUP(H1156,Validación!W:Y,3,0)</f>
        <v>8</v>
      </c>
      <c r="H1156" s="76" t="s">
        <v>343</v>
      </c>
      <c r="I1156" s="76">
        <f>VLOOKUP(J1156,Validación!K:N,4,0)</f>
        <v>1</v>
      </c>
      <c r="J1156" s="76" t="s">
        <v>200</v>
      </c>
      <c r="K1156" s="76" t="s">
        <v>68</v>
      </c>
      <c r="L1156" s="76" t="str">
        <f t="shared" si="37"/>
        <v>N</v>
      </c>
    </row>
    <row r="1157" spans="1:12" x14ac:dyDescent="0.25">
      <c r="A1157" s="76" t="str">
        <f t="shared" si="36"/>
        <v>K281N</v>
      </c>
      <c r="B1157" s="76" t="s">
        <v>31</v>
      </c>
      <c r="C1157" s="76" t="str">
        <f>VLOOKUP(B1157,Validación!G:I,3,0)</f>
        <v>K</v>
      </c>
      <c r="D1157" s="122" t="s">
        <v>297</v>
      </c>
      <c r="E1157" s="76">
        <f>VLOOKUP(Tabla3[[#This Row],[Actividad]],Validación!AA:AB,2,0)</f>
        <v>2</v>
      </c>
      <c r="F1157" s="76" t="s">
        <v>184</v>
      </c>
      <c r="G1157" s="76">
        <f>VLOOKUP(H1157,Validación!W:Y,3,0)</f>
        <v>8</v>
      </c>
      <c r="H1157" s="76" t="s">
        <v>343</v>
      </c>
      <c r="I1157" s="76">
        <f>VLOOKUP(J1157,Validación!K:N,4,0)</f>
        <v>1</v>
      </c>
      <c r="J1157" s="76" t="s">
        <v>200</v>
      </c>
      <c r="K1157" s="76" t="s">
        <v>68</v>
      </c>
      <c r="L1157" s="76" t="str">
        <f t="shared" si="37"/>
        <v>N</v>
      </c>
    </row>
    <row r="1158" spans="1:12" x14ac:dyDescent="0.25">
      <c r="A1158" s="76" t="str">
        <f t="shared" si="36"/>
        <v>N281N</v>
      </c>
      <c r="B1158" s="76" t="s">
        <v>49</v>
      </c>
      <c r="C1158" s="76" t="str">
        <f>VLOOKUP(B1158,Validación!G:I,3,0)</f>
        <v>N</v>
      </c>
      <c r="D1158" s="122" t="s">
        <v>298</v>
      </c>
      <c r="E1158" s="76">
        <f>VLOOKUP(Tabla3[[#This Row],[Actividad]],Validación!AA:AB,2,0)</f>
        <v>2</v>
      </c>
      <c r="F1158" s="76" t="s">
        <v>184</v>
      </c>
      <c r="G1158" s="76">
        <f>VLOOKUP(H1158,Validación!W:Y,3,0)</f>
        <v>8</v>
      </c>
      <c r="H1158" s="76" t="s">
        <v>343</v>
      </c>
      <c r="I1158" s="76">
        <f>VLOOKUP(J1158,Validación!K:N,4,0)</f>
        <v>1</v>
      </c>
      <c r="J1158" s="76" t="s">
        <v>200</v>
      </c>
      <c r="K1158" s="76" t="s">
        <v>68</v>
      </c>
      <c r="L1158" s="76" t="str">
        <f t="shared" si="37"/>
        <v>N</v>
      </c>
    </row>
    <row r="1159" spans="1:12" x14ac:dyDescent="0.25">
      <c r="A1159" s="76" t="str">
        <f t="shared" si="36"/>
        <v>AA281N</v>
      </c>
      <c r="B1159" s="76" t="s">
        <v>54</v>
      </c>
      <c r="C1159" s="76" t="str">
        <f>VLOOKUP(B1159,Validación!G:I,3,0)</f>
        <v>AA</v>
      </c>
      <c r="D1159" s="122" t="s">
        <v>118</v>
      </c>
      <c r="E1159" s="76">
        <f>VLOOKUP(Tabla3[[#This Row],[Actividad]],Validación!AA:AB,2,0)</f>
        <v>2</v>
      </c>
      <c r="F1159" s="76" t="s">
        <v>184</v>
      </c>
      <c r="G1159" s="76">
        <f>VLOOKUP(H1159,Validación!W:Y,3,0)</f>
        <v>8</v>
      </c>
      <c r="H1159" s="76" t="s">
        <v>343</v>
      </c>
      <c r="I1159" s="76">
        <f>VLOOKUP(J1159,Validación!K:N,4,0)</f>
        <v>1</v>
      </c>
      <c r="J1159" s="76" t="s">
        <v>200</v>
      </c>
      <c r="K1159" s="76" t="s">
        <v>68</v>
      </c>
      <c r="L1159" s="76" t="str">
        <f t="shared" si="37"/>
        <v>N</v>
      </c>
    </row>
    <row r="1160" spans="1:12" x14ac:dyDescent="0.25">
      <c r="A1160" s="76" t="str">
        <f t="shared" si="36"/>
        <v>G281N</v>
      </c>
      <c r="B1160" s="76" t="s">
        <v>427</v>
      </c>
      <c r="C1160" s="76" t="str">
        <f>VLOOKUP(B1160,Validación!G:I,3,0)</f>
        <v>G</v>
      </c>
      <c r="D1160" s="122" t="s">
        <v>299</v>
      </c>
      <c r="E1160" s="76">
        <f>VLOOKUP(Tabla3[[#This Row],[Actividad]],Validación!AA:AB,2,0)</f>
        <v>2</v>
      </c>
      <c r="F1160" s="76" t="s">
        <v>184</v>
      </c>
      <c r="G1160" s="76">
        <f>VLOOKUP(H1160,Validación!W:Y,3,0)</f>
        <v>8</v>
      </c>
      <c r="H1160" s="76" t="s">
        <v>343</v>
      </c>
      <c r="I1160" s="76">
        <f>VLOOKUP(J1160,Validación!K:N,4,0)</f>
        <v>1</v>
      </c>
      <c r="J1160" s="76" t="s">
        <v>200</v>
      </c>
      <c r="K1160" s="76" t="s">
        <v>68</v>
      </c>
      <c r="L1160" s="76" t="str">
        <f t="shared" si="37"/>
        <v>N</v>
      </c>
    </row>
    <row r="1161" spans="1:12" x14ac:dyDescent="0.25">
      <c r="A1161" s="76" t="str">
        <f t="shared" si="36"/>
        <v>D281N</v>
      </c>
      <c r="B1161" s="76" t="s">
        <v>203</v>
      </c>
      <c r="C1161" s="76" t="str">
        <f>VLOOKUP(B1161,Validación!G:I,3,0)</f>
        <v>D</v>
      </c>
      <c r="D1161" s="122">
        <v>122327</v>
      </c>
      <c r="E1161" s="76">
        <f>VLOOKUP(Tabla3[[#This Row],[Actividad]],Validación!AA:AB,2,0)</f>
        <v>2</v>
      </c>
      <c r="F1161" s="76" t="s">
        <v>184</v>
      </c>
      <c r="G1161" s="76">
        <f>VLOOKUP(H1161,Validación!W:Y,3,0)</f>
        <v>8</v>
      </c>
      <c r="H1161" s="76" t="s">
        <v>343</v>
      </c>
      <c r="I1161" s="76">
        <f>VLOOKUP(J1161,Validación!K:N,4,0)</f>
        <v>1</v>
      </c>
      <c r="J1161" s="76" t="s">
        <v>200</v>
      </c>
      <c r="K1161" s="76" t="s">
        <v>68</v>
      </c>
      <c r="L1161" s="76" t="str">
        <f t="shared" si="37"/>
        <v>N</v>
      </c>
    </row>
    <row r="1162" spans="1:12" x14ac:dyDescent="0.25">
      <c r="A1162" s="76" t="str">
        <f t="shared" si="36"/>
        <v>F281N</v>
      </c>
      <c r="B1162" s="76" t="s">
        <v>426</v>
      </c>
      <c r="C1162" s="76" t="str">
        <f>VLOOKUP(B1162,Validación!G:I,3,0)</f>
        <v>F</v>
      </c>
      <c r="D1162" s="122" t="s">
        <v>456</v>
      </c>
      <c r="E1162" s="76">
        <f>VLOOKUP(Tabla3[[#This Row],[Actividad]],Validación!AA:AB,2,0)</f>
        <v>2</v>
      </c>
      <c r="F1162" s="76" t="s">
        <v>184</v>
      </c>
      <c r="G1162" s="76">
        <f>VLOOKUP(H1162,Validación!W:Y,3,0)</f>
        <v>8</v>
      </c>
      <c r="H1162" s="76" t="s">
        <v>343</v>
      </c>
      <c r="I1162" s="76">
        <f>VLOOKUP(J1162,Validación!K:N,4,0)</f>
        <v>1</v>
      </c>
      <c r="J1162" s="76" t="s">
        <v>200</v>
      </c>
      <c r="K1162" s="76" t="s">
        <v>68</v>
      </c>
      <c r="L1162" s="76" t="str">
        <f t="shared" si="37"/>
        <v>N</v>
      </c>
    </row>
    <row r="1163" spans="1:12" x14ac:dyDescent="0.25">
      <c r="A1163" s="76" t="str">
        <f t="shared" si="36"/>
        <v>FF281N</v>
      </c>
      <c r="B1163" s="76" t="s">
        <v>41</v>
      </c>
      <c r="C1163" s="76" t="str">
        <f>VLOOKUP(B1163,Validación!G:I,3,0)</f>
        <v>FF</v>
      </c>
      <c r="D1163" s="122" t="s">
        <v>301</v>
      </c>
      <c r="E1163" s="76">
        <f>VLOOKUP(Tabla3[[#This Row],[Actividad]],Validación!AA:AB,2,0)</f>
        <v>2</v>
      </c>
      <c r="F1163" s="76" t="s">
        <v>184</v>
      </c>
      <c r="G1163" s="76">
        <f>VLOOKUP(H1163,Validación!W:Y,3,0)</f>
        <v>8</v>
      </c>
      <c r="H1163" s="76" t="s">
        <v>343</v>
      </c>
      <c r="I1163" s="76">
        <f>VLOOKUP(J1163,Validación!K:N,4,0)</f>
        <v>1</v>
      </c>
      <c r="J1163" s="76" t="s">
        <v>200</v>
      </c>
      <c r="K1163" s="76" t="s">
        <v>68</v>
      </c>
      <c r="L1163" s="76" t="str">
        <f t="shared" si="37"/>
        <v>N</v>
      </c>
    </row>
    <row r="1164" spans="1:12" x14ac:dyDescent="0.25">
      <c r="A1164" s="76" t="str">
        <f t="shared" si="36"/>
        <v>BB281N</v>
      </c>
      <c r="B1164" s="76" t="s">
        <v>32</v>
      </c>
      <c r="C1164" s="76" t="str">
        <f>VLOOKUP(B1164,Validación!G:I,3,0)</f>
        <v>BB</v>
      </c>
      <c r="D1164" s="122" t="s">
        <v>457</v>
      </c>
      <c r="E1164" s="76">
        <f>VLOOKUP(Tabla3[[#This Row],[Actividad]],Validación!AA:AB,2,0)</f>
        <v>2</v>
      </c>
      <c r="F1164" s="76" t="s">
        <v>184</v>
      </c>
      <c r="G1164" s="76">
        <f>VLOOKUP(H1164,Validación!W:Y,3,0)</f>
        <v>8</v>
      </c>
      <c r="H1164" s="76" t="s">
        <v>343</v>
      </c>
      <c r="I1164" s="76">
        <f>VLOOKUP(J1164,Validación!K:N,4,0)</f>
        <v>1</v>
      </c>
      <c r="J1164" s="76" t="s">
        <v>200</v>
      </c>
      <c r="K1164" s="76" t="s">
        <v>68</v>
      </c>
      <c r="L1164" s="76" t="str">
        <f t="shared" si="37"/>
        <v>N</v>
      </c>
    </row>
    <row r="1165" spans="1:12" x14ac:dyDescent="0.25">
      <c r="A1165" s="76" t="str">
        <f t="shared" si="36"/>
        <v>W281N</v>
      </c>
      <c r="B1165" s="76" t="s">
        <v>132</v>
      </c>
      <c r="C1165" s="76" t="str">
        <f>VLOOKUP(B1165,Validación!G:I,3,0)</f>
        <v>W</v>
      </c>
      <c r="D1165" s="122" t="s">
        <v>302</v>
      </c>
      <c r="E1165" s="76">
        <f>VLOOKUP(Tabla3[[#This Row],[Actividad]],Validación!AA:AB,2,0)</f>
        <v>2</v>
      </c>
      <c r="F1165" s="76" t="s">
        <v>184</v>
      </c>
      <c r="G1165" s="76">
        <f>VLOOKUP(H1165,Validación!W:Y,3,0)</f>
        <v>8</v>
      </c>
      <c r="H1165" s="76" t="s">
        <v>343</v>
      </c>
      <c r="I1165" s="76">
        <f>VLOOKUP(J1165,Validación!K:N,4,0)</f>
        <v>1</v>
      </c>
      <c r="J1165" s="76" t="s">
        <v>200</v>
      </c>
      <c r="K1165" s="76" t="s">
        <v>68</v>
      </c>
      <c r="L1165" s="76" t="str">
        <f t="shared" si="37"/>
        <v>N</v>
      </c>
    </row>
    <row r="1166" spans="1:12" x14ac:dyDescent="0.25">
      <c r="A1166" s="76" t="str">
        <f t="shared" si="36"/>
        <v>CC281N</v>
      </c>
      <c r="B1166" s="76" t="s">
        <v>55</v>
      </c>
      <c r="C1166" s="76" t="str">
        <f>VLOOKUP(B1166,Validación!G:I,3,0)</f>
        <v>CC</v>
      </c>
      <c r="D1166" s="122" t="s">
        <v>303</v>
      </c>
      <c r="E1166" s="76">
        <f>VLOOKUP(Tabla3[[#This Row],[Actividad]],Validación!AA:AB,2,0)</f>
        <v>2</v>
      </c>
      <c r="F1166" s="76" t="s">
        <v>184</v>
      </c>
      <c r="G1166" s="76">
        <f>VLOOKUP(H1166,Validación!W:Y,3,0)</f>
        <v>8</v>
      </c>
      <c r="H1166" s="76" t="s">
        <v>343</v>
      </c>
      <c r="I1166" s="76">
        <f>VLOOKUP(J1166,Validación!K:N,4,0)</f>
        <v>1</v>
      </c>
      <c r="J1166" s="76" t="s">
        <v>200</v>
      </c>
      <c r="K1166" s="76" t="s">
        <v>68</v>
      </c>
      <c r="L1166" s="76" t="str">
        <f t="shared" si="37"/>
        <v>N</v>
      </c>
    </row>
    <row r="1167" spans="1:12" x14ac:dyDescent="0.25">
      <c r="A1167" s="76" t="str">
        <f t="shared" si="36"/>
        <v>U281N</v>
      </c>
      <c r="B1167" s="76" t="s">
        <v>425</v>
      </c>
      <c r="C1167" s="76" t="str">
        <f>VLOOKUP(B1167,Validación!G:I,3,0)</f>
        <v>U</v>
      </c>
      <c r="D1167" s="122" t="s">
        <v>458</v>
      </c>
      <c r="E1167" s="76">
        <f>VLOOKUP(Tabla3[[#This Row],[Actividad]],Validación!AA:AB,2,0)</f>
        <v>2</v>
      </c>
      <c r="F1167" s="76" t="s">
        <v>184</v>
      </c>
      <c r="G1167" s="76">
        <f>VLOOKUP(H1167,Validación!W:Y,3,0)</f>
        <v>8</v>
      </c>
      <c r="H1167" s="76" t="s">
        <v>343</v>
      </c>
      <c r="I1167" s="76">
        <f>VLOOKUP(J1167,Validación!K:N,4,0)</f>
        <v>1</v>
      </c>
      <c r="J1167" s="76" t="s">
        <v>200</v>
      </c>
      <c r="K1167" s="76" t="s">
        <v>68</v>
      </c>
      <c r="L1167" s="76" t="str">
        <f t="shared" si="37"/>
        <v>N</v>
      </c>
    </row>
    <row r="1168" spans="1:12" x14ac:dyDescent="0.25">
      <c r="A1168" s="76" t="str">
        <f t="shared" si="36"/>
        <v>I281N</v>
      </c>
      <c r="B1168" s="76" t="s">
        <v>47</v>
      </c>
      <c r="C1168" s="76" t="str">
        <f>VLOOKUP(B1168,Validación!G:I,3,0)</f>
        <v>I</v>
      </c>
      <c r="D1168" s="122" t="s">
        <v>459</v>
      </c>
      <c r="E1168" s="76">
        <f>VLOOKUP(Tabla3[[#This Row],[Actividad]],Validación!AA:AB,2,0)</f>
        <v>2</v>
      </c>
      <c r="F1168" s="76" t="s">
        <v>184</v>
      </c>
      <c r="G1168" s="76">
        <f>VLOOKUP(H1168,Validación!W:Y,3,0)</f>
        <v>8</v>
      </c>
      <c r="H1168" s="76" t="s">
        <v>343</v>
      </c>
      <c r="I1168" s="76">
        <f>VLOOKUP(J1168,Validación!K:N,4,0)</f>
        <v>1</v>
      </c>
      <c r="J1168" s="76" t="s">
        <v>200</v>
      </c>
      <c r="K1168" s="76" t="s">
        <v>68</v>
      </c>
      <c r="L1168" s="76" t="str">
        <f t="shared" si="37"/>
        <v>N</v>
      </c>
    </row>
    <row r="1169" spans="1:12" x14ac:dyDescent="0.25">
      <c r="A1169" s="76" t="str">
        <f t="shared" si="36"/>
        <v>Y281N</v>
      </c>
      <c r="B1169" s="76" t="s">
        <v>134</v>
      </c>
      <c r="C1169" s="76" t="str">
        <f>VLOOKUP(B1169,Validación!G:I,3,0)</f>
        <v>Y</v>
      </c>
      <c r="D1169" s="122" t="s">
        <v>306</v>
      </c>
      <c r="E1169" s="76">
        <f>VLOOKUP(Tabla3[[#This Row],[Actividad]],Validación!AA:AB,2,0)</f>
        <v>2</v>
      </c>
      <c r="F1169" s="76" t="s">
        <v>184</v>
      </c>
      <c r="G1169" s="76">
        <f>VLOOKUP(H1169,Validación!W:Y,3,0)</f>
        <v>8</v>
      </c>
      <c r="H1169" s="76" t="s">
        <v>343</v>
      </c>
      <c r="I1169" s="76">
        <f>VLOOKUP(J1169,Validación!K:N,4,0)</f>
        <v>1</v>
      </c>
      <c r="J1169" s="76" t="s">
        <v>200</v>
      </c>
      <c r="K1169" s="76" t="s">
        <v>68</v>
      </c>
      <c r="L1169" s="76" t="str">
        <f t="shared" si="37"/>
        <v>N</v>
      </c>
    </row>
    <row r="1170" spans="1:12" x14ac:dyDescent="0.25">
      <c r="A1170" s="76" t="str">
        <f t="shared" si="36"/>
        <v>R281N</v>
      </c>
      <c r="B1170" s="76" t="s">
        <v>51</v>
      </c>
      <c r="C1170" s="76" t="str">
        <f>VLOOKUP(B1170,Validación!G:I,3,0)</f>
        <v>R</v>
      </c>
      <c r="D1170" s="122">
        <v>109</v>
      </c>
      <c r="E1170" s="76">
        <f>VLOOKUP(Tabla3[[#This Row],[Actividad]],Validación!AA:AB,2,0)</f>
        <v>2</v>
      </c>
      <c r="F1170" s="76" t="s">
        <v>184</v>
      </c>
      <c r="G1170" s="76">
        <f>VLOOKUP(H1170,Validación!W:Y,3,0)</f>
        <v>8</v>
      </c>
      <c r="H1170" s="76" t="s">
        <v>343</v>
      </c>
      <c r="I1170" s="76">
        <f>VLOOKUP(J1170,Validación!K:N,4,0)</f>
        <v>1</v>
      </c>
      <c r="J1170" s="76" t="s">
        <v>200</v>
      </c>
      <c r="K1170" s="76" t="s">
        <v>68</v>
      </c>
      <c r="L1170" s="76" t="str">
        <f t="shared" si="37"/>
        <v>N</v>
      </c>
    </row>
    <row r="1171" spans="1:12" x14ac:dyDescent="0.25">
      <c r="A1171" s="76" t="str">
        <f t="shared" si="36"/>
        <v>HH281N</v>
      </c>
      <c r="B1171" s="76" t="s">
        <v>122</v>
      </c>
      <c r="C1171" s="76" t="str">
        <f>VLOOKUP(B1171,Validación!G:I,3,0)</f>
        <v>HH</v>
      </c>
      <c r="D1171" s="122" t="s">
        <v>460</v>
      </c>
      <c r="E1171" s="76">
        <f>VLOOKUP(Tabla3[[#This Row],[Actividad]],Validación!AA:AB,2,0)</f>
        <v>2</v>
      </c>
      <c r="F1171" s="76" t="s">
        <v>184</v>
      </c>
      <c r="G1171" s="76">
        <f>VLOOKUP(H1171,Validación!W:Y,3,0)</f>
        <v>8</v>
      </c>
      <c r="H1171" s="76" t="s">
        <v>343</v>
      </c>
      <c r="I1171" s="76">
        <f>VLOOKUP(J1171,Validación!K:N,4,0)</f>
        <v>1</v>
      </c>
      <c r="J1171" s="76" t="s">
        <v>200</v>
      </c>
      <c r="K1171" s="76" t="s">
        <v>68</v>
      </c>
      <c r="L1171" s="76" t="str">
        <f t="shared" si="37"/>
        <v>N</v>
      </c>
    </row>
    <row r="1172" spans="1:12" x14ac:dyDescent="0.25">
      <c r="A1172" s="76" t="str">
        <f t="shared" si="36"/>
        <v>II281N</v>
      </c>
      <c r="B1172" s="173" t="s">
        <v>423</v>
      </c>
      <c r="C1172" s="76" t="str">
        <f>VLOOKUP(B1172,Validación!G:I,3,0)</f>
        <v>II</v>
      </c>
      <c r="D1172" s="122" t="s">
        <v>309</v>
      </c>
      <c r="E1172" s="76">
        <f>VLOOKUP(Tabla3[[#This Row],[Actividad]],Validación!AA:AB,2,0)</f>
        <v>2</v>
      </c>
      <c r="F1172" s="76" t="s">
        <v>184</v>
      </c>
      <c r="G1172" s="76">
        <f>VLOOKUP(H1172,Validación!W:Y,3,0)</f>
        <v>8</v>
      </c>
      <c r="H1172" s="76" t="s">
        <v>343</v>
      </c>
      <c r="I1172" s="76">
        <f>VLOOKUP(J1172,Validación!K:N,4,0)</f>
        <v>1</v>
      </c>
      <c r="J1172" s="76" t="s">
        <v>200</v>
      </c>
      <c r="K1172" s="76" t="s">
        <v>68</v>
      </c>
      <c r="L1172" s="76" t="str">
        <f t="shared" si="37"/>
        <v>N</v>
      </c>
    </row>
    <row r="1173" spans="1:12" x14ac:dyDescent="0.25">
      <c r="A1173" s="76" t="str">
        <f t="shared" si="36"/>
        <v>L281N</v>
      </c>
      <c r="B1173" s="76" t="s">
        <v>48</v>
      </c>
      <c r="C1173" s="76" t="str">
        <f>VLOOKUP(B1173,Validación!G:I,3,0)</f>
        <v>L</v>
      </c>
      <c r="D1173" s="122" t="s">
        <v>461</v>
      </c>
      <c r="E1173" s="76">
        <f>VLOOKUP(Tabla3[[#This Row],[Actividad]],Validación!AA:AB,2,0)</f>
        <v>2</v>
      </c>
      <c r="F1173" s="76" t="s">
        <v>184</v>
      </c>
      <c r="G1173" s="76">
        <f>VLOOKUP(H1173,Validación!W:Y,3,0)</f>
        <v>8</v>
      </c>
      <c r="H1173" s="76" t="s">
        <v>343</v>
      </c>
      <c r="I1173" s="76">
        <f>VLOOKUP(J1173,Validación!K:N,4,0)</f>
        <v>1</v>
      </c>
      <c r="J1173" s="76" t="s">
        <v>200</v>
      </c>
      <c r="K1173" s="76" t="s">
        <v>68</v>
      </c>
      <c r="L1173" s="76" t="str">
        <f t="shared" si="37"/>
        <v>N</v>
      </c>
    </row>
    <row r="1174" spans="1:12" x14ac:dyDescent="0.25">
      <c r="A1174" s="76" t="str">
        <f t="shared" si="36"/>
        <v>B281N</v>
      </c>
      <c r="B1174" s="76" t="s">
        <v>43</v>
      </c>
      <c r="C1174" s="76" t="str">
        <f>VLOOKUP(B1174,Validación!G:I,3,0)</f>
        <v>B</v>
      </c>
      <c r="D1174" s="122" t="s">
        <v>462</v>
      </c>
      <c r="E1174" s="76">
        <f>VLOOKUP(Tabla3[[#This Row],[Actividad]],Validación!AA:AB,2,0)</f>
        <v>2</v>
      </c>
      <c r="F1174" s="76" t="s">
        <v>184</v>
      </c>
      <c r="G1174" s="76">
        <f>VLOOKUP(H1174,Validación!W:Y,3,0)</f>
        <v>8</v>
      </c>
      <c r="H1174" s="76" t="s">
        <v>343</v>
      </c>
      <c r="I1174" s="76">
        <f>VLOOKUP(J1174,Validación!K:N,4,0)</f>
        <v>1</v>
      </c>
      <c r="J1174" s="76" t="s">
        <v>200</v>
      </c>
      <c r="K1174" s="76" t="s">
        <v>68</v>
      </c>
      <c r="L1174" s="76" t="str">
        <f t="shared" si="37"/>
        <v>N</v>
      </c>
    </row>
    <row r="1175" spans="1:12" x14ac:dyDescent="0.25">
      <c r="A1175" s="76" t="str">
        <f t="shared" si="36"/>
        <v>A281N</v>
      </c>
      <c r="B1175" s="76" t="s">
        <v>42</v>
      </c>
      <c r="C1175" s="76" t="str">
        <f>VLOOKUP(B1175,Validación!G:I,3,0)</f>
        <v>A</v>
      </c>
      <c r="D1175" s="122" t="s">
        <v>463</v>
      </c>
      <c r="E1175" s="76">
        <f>VLOOKUP(Tabla3[[#This Row],[Actividad]],Validación!AA:AB,2,0)</f>
        <v>2</v>
      </c>
      <c r="F1175" s="76" t="s">
        <v>184</v>
      </c>
      <c r="G1175" s="76">
        <f>VLOOKUP(H1175,Validación!W:Y,3,0)</f>
        <v>8</v>
      </c>
      <c r="H1175" s="76" t="s">
        <v>343</v>
      </c>
      <c r="I1175" s="76">
        <f>VLOOKUP(J1175,Validación!K:N,4,0)</f>
        <v>1</v>
      </c>
      <c r="J1175" s="76" t="s">
        <v>200</v>
      </c>
      <c r="K1175" s="76" t="s">
        <v>68</v>
      </c>
      <c r="L1175" s="76" t="str">
        <f t="shared" si="37"/>
        <v>N</v>
      </c>
    </row>
    <row r="1176" spans="1:12" x14ac:dyDescent="0.25">
      <c r="A1176" s="76" t="str">
        <f t="shared" si="36"/>
        <v>X282N</v>
      </c>
      <c r="B1176" s="76" t="s">
        <v>133</v>
      </c>
      <c r="C1176" s="76" t="str">
        <f>VLOOKUP(B1176,Validación!G:I,3,0)</f>
        <v>X</v>
      </c>
      <c r="D1176" s="122">
        <v>122201</v>
      </c>
      <c r="E1176" s="76">
        <f>VLOOKUP(Tabla3[[#This Row],[Actividad]],Validación!AA:AB,2,0)</f>
        <v>2</v>
      </c>
      <c r="F1176" s="76" t="s">
        <v>184</v>
      </c>
      <c r="G1176" s="76">
        <f>VLOOKUP(H1176,Validación!W:Y,3,0)</f>
        <v>8</v>
      </c>
      <c r="H1176" s="76" t="s">
        <v>343</v>
      </c>
      <c r="I1176" s="76">
        <f>VLOOKUP(J1176,Validación!K:N,4,0)</f>
        <v>2</v>
      </c>
      <c r="J1176" s="76" t="s">
        <v>161</v>
      </c>
      <c r="K1176" s="76" t="s">
        <v>68</v>
      </c>
      <c r="L1176" s="76" t="str">
        <f t="shared" si="37"/>
        <v>N</v>
      </c>
    </row>
    <row r="1177" spans="1:12" x14ac:dyDescent="0.25">
      <c r="A1177" s="76" t="str">
        <f t="shared" si="36"/>
        <v>C282N</v>
      </c>
      <c r="B1177" s="76" t="s">
        <v>44</v>
      </c>
      <c r="C1177" s="76" t="str">
        <f>VLOOKUP(B1177,Validación!G:I,3,0)</f>
        <v>C</v>
      </c>
      <c r="D1177" s="122" t="s">
        <v>289</v>
      </c>
      <c r="E1177" s="76">
        <f>VLOOKUP(Tabla3[[#This Row],[Actividad]],Validación!AA:AB,2,0)</f>
        <v>2</v>
      </c>
      <c r="F1177" s="76" t="s">
        <v>184</v>
      </c>
      <c r="G1177" s="76">
        <f>VLOOKUP(H1177,Validación!W:Y,3,0)</f>
        <v>8</v>
      </c>
      <c r="H1177" s="76" t="s">
        <v>343</v>
      </c>
      <c r="I1177" s="76">
        <f>VLOOKUP(J1177,Validación!K:N,4,0)</f>
        <v>2</v>
      </c>
      <c r="J1177" s="76" t="s">
        <v>161</v>
      </c>
      <c r="K1177" s="76" t="s">
        <v>68</v>
      </c>
      <c r="L1177" s="76" t="str">
        <f t="shared" si="37"/>
        <v>N</v>
      </c>
    </row>
    <row r="1178" spans="1:12" x14ac:dyDescent="0.25">
      <c r="A1178" s="76" t="str">
        <f t="shared" si="36"/>
        <v>T282N</v>
      </c>
      <c r="B1178" s="76" t="s">
        <v>52</v>
      </c>
      <c r="C1178" s="76" t="str">
        <f>VLOOKUP(B1178,Validación!G:I,3,0)</f>
        <v>T</v>
      </c>
      <c r="D1178" s="122">
        <v>122202</v>
      </c>
      <c r="E1178" s="76">
        <f>VLOOKUP(Tabla3[[#This Row],[Actividad]],Validación!AA:AB,2,0)</f>
        <v>2</v>
      </c>
      <c r="F1178" s="76" t="s">
        <v>184</v>
      </c>
      <c r="G1178" s="76">
        <f>VLOOKUP(H1178,Validación!W:Y,3,0)</f>
        <v>8</v>
      </c>
      <c r="H1178" s="76" t="s">
        <v>343</v>
      </c>
      <c r="I1178" s="76">
        <f>VLOOKUP(J1178,Validación!K:N,4,0)</f>
        <v>2</v>
      </c>
      <c r="J1178" s="76" t="s">
        <v>161</v>
      </c>
      <c r="K1178" s="76" t="s">
        <v>68</v>
      </c>
      <c r="L1178" s="76" t="str">
        <f t="shared" si="37"/>
        <v>N</v>
      </c>
    </row>
    <row r="1179" spans="1:12" x14ac:dyDescent="0.25">
      <c r="A1179" s="76" t="str">
        <f t="shared" si="36"/>
        <v>EE282N</v>
      </c>
      <c r="B1179" s="76" t="s">
        <v>33</v>
      </c>
      <c r="C1179" s="76" t="str">
        <f>VLOOKUP(B1179,Validación!G:I,3,0)</f>
        <v>EE</v>
      </c>
      <c r="D1179" s="122" t="s">
        <v>290</v>
      </c>
      <c r="E1179" s="76">
        <f>VLOOKUP(Tabla3[[#This Row],[Actividad]],Validación!AA:AB,2,0)</f>
        <v>2</v>
      </c>
      <c r="F1179" s="76" t="s">
        <v>184</v>
      </c>
      <c r="G1179" s="76">
        <f>VLOOKUP(H1179,Validación!W:Y,3,0)</f>
        <v>8</v>
      </c>
      <c r="H1179" s="76" t="s">
        <v>343</v>
      </c>
      <c r="I1179" s="76">
        <f>VLOOKUP(J1179,Validación!K:N,4,0)</f>
        <v>2</v>
      </c>
      <c r="J1179" s="76" t="s">
        <v>161</v>
      </c>
      <c r="K1179" s="76" t="s">
        <v>68</v>
      </c>
      <c r="L1179" s="76" t="str">
        <f t="shared" si="37"/>
        <v>N</v>
      </c>
    </row>
    <row r="1180" spans="1:12" x14ac:dyDescent="0.25">
      <c r="A1180" s="76" t="str">
        <f t="shared" si="36"/>
        <v>E282N</v>
      </c>
      <c r="B1180" s="76" t="s">
        <v>45</v>
      </c>
      <c r="C1180" s="76" t="str">
        <f>VLOOKUP(B1180,Validación!G:I,3,0)</f>
        <v>E</v>
      </c>
      <c r="D1180" s="122" t="s">
        <v>180</v>
      </c>
      <c r="E1180" s="76">
        <f>VLOOKUP(Tabla3[[#This Row],[Actividad]],Validación!AA:AB,2,0)</f>
        <v>2</v>
      </c>
      <c r="F1180" s="76" t="s">
        <v>184</v>
      </c>
      <c r="G1180" s="76">
        <f>VLOOKUP(H1180,Validación!W:Y,3,0)</f>
        <v>8</v>
      </c>
      <c r="H1180" s="76" t="s">
        <v>343</v>
      </c>
      <c r="I1180" s="76">
        <f>VLOOKUP(J1180,Validación!K:N,4,0)</f>
        <v>2</v>
      </c>
      <c r="J1180" s="76" t="s">
        <v>161</v>
      </c>
      <c r="K1180" s="76" t="s">
        <v>68</v>
      </c>
      <c r="L1180" s="76" t="str">
        <f t="shared" si="37"/>
        <v>N</v>
      </c>
    </row>
    <row r="1181" spans="1:12" x14ac:dyDescent="0.25">
      <c r="A1181" s="76" t="str">
        <f t="shared" si="36"/>
        <v>J282N</v>
      </c>
      <c r="B1181" s="76" t="s">
        <v>30</v>
      </c>
      <c r="C1181" s="76" t="str">
        <f>VLOOKUP(B1181,Validación!G:I,3,0)</f>
        <v>J</v>
      </c>
      <c r="D1181" s="122" t="s">
        <v>292</v>
      </c>
      <c r="E1181" s="76">
        <f>VLOOKUP(Tabla3[[#This Row],[Actividad]],Validación!AA:AB,2,0)</f>
        <v>2</v>
      </c>
      <c r="F1181" s="76" t="s">
        <v>184</v>
      </c>
      <c r="G1181" s="76">
        <f>VLOOKUP(H1181,Validación!W:Y,3,0)</f>
        <v>8</v>
      </c>
      <c r="H1181" s="76" t="s">
        <v>343</v>
      </c>
      <c r="I1181" s="76">
        <f>VLOOKUP(J1181,Validación!K:N,4,0)</f>
        <v>2</v>
      </c>
      <c r="J1181" s="76" t="s">
        <v>161</v>
      </c>
      <c r="K1181" s="76" t="s">
        <v>68</v>
      </c>
      <c r="L1181" s="76" t="str">
        <f t="shared" si="37"/>
        <v>N</v>
      </c>
    </row>
    <row r="1182" spans="1:12" x14ac:dyDescent="0.25">
      <c r="A1182" s="76" t="str">
        <f t="shared" si="36"/>
        <v>H282N</v>
      </c>
      <c r="B1182" s="76" t="s">
        <v>46</v>
      </c>
      <c r="C1182" s="76" t="str">
        <f>VLOOKUP(B1182,Validación!G:I,3,0)</f>
        <v>H</v>
      </c>
      <c r="D1182" s="122" t="s">
        <v>115</v>
      </c>
      <c r="E1182" s="76">
        <f>VLOOKUP(Tabla3[[#This Row],[Actividad]],Validación!AA:AB,2,0)</f>
        <v>2</v>
      </c>
      <c r="F1182" s="76" t="s">
        <v>184</v>
      </c>
      <c r="G1182" s="76">
        <f>VLOOKUP(H1182,Validación!W:Y,3,0)</f>
        <v>8</v>
      </c>
      <c r="H1182" s="76" t="s">
        <v>343</v>
      </c>
      <c r="I1182" s="76">
        <f>VLOOKUP(J1182,Validación!K:N,4,0)</f>
        <v>2</v>
      </c>
      <c r="J1182" s="76" t="s">
        <v>161</v>
      </c>
      <c r="K1182" s="76" t="s">
        <v>68</v>
      </c>
      <c r="L1182" s="76" t="str">
        <f t="shared" si="37"/>
        <v>N</v>
      </c>
    </row>
    <row r="1183" spans="1:12" x14ac:dyDescent="0.25">
      <c r="A1183" s="76" t="str">
        <f t="shared" si="36"/>
        <v>Q282N</v>
      </c>
      <c r="B1183" s="76" t="s">
        <v>130</v>
      </c>
      <c r="C1183" s="76" t="str">
        <f>VLOOKUP(B1183,Validación!G:I,3,0)</f>
        <v>Q</v>
      </c>
      <c r="D1183" s="122" t="s">
        <v>293</v>
      </c>
      <c r="E1183" s="76">
        <f>VLOOKUP(Tabla3[[#This Row],[Actividad]],Validación!AA:AB,2,0)</f>
        <v>2</v>
      </c>
      <c r="F1183" s="76" t="s">
        <v>184</v>
      </c>
      <c r="G1183" s="76">
        <f>VLOOKUP(H1183,Validación!W:Y,3,0)</f>
        <v>8</v>
      </c>
      <c r="H1183" s="76" t="s">
        <v>343</v>
      </c>
      <c r="I1183" s="76">
        <f>VLOOKUP(J1183,Validación!K:N,4,0)</f>
        <v>2</v>
      </c>
      <c r="J1183" s="76" t="s">
        <v>161</v>
      </c>
      <c r="K1183" s="76" t="s">
        <v>68</v>
      </c>
      <c r="L1183" s="76" t="str">
        <f t="shared" si="37"/>
        <v>N</v>
      </c>
    </row>
    <row r="1184" spans="1:12" x14ac:dyDescent="0.25">
      <c r="A1184" s="76" t="str">
        <f t="shared" si="36"/>
        <v>P282N</v>
      </c>
      <c r="B1184" s="76" t="s">
        <v>50</v>
      </c>
      <c r="C1184" s="76" t="str">
        <f>VLOOKUP(B1184,Validación!G:I,3,0)</f>
        <v>P</v>
      </c>
      <c r="D1184" s="122" t="s">
        <v>295</v>
      </c>
      <c r="E1184" s="76">
        <f>VLOOKUP(Tabla3[[#This Row],[Actividad]],Validación!AA:AB,2,0)</f>
        <v>2</v>
      </c>
      <c r="F1184" s="76" t="s">
        <v>184</v>
      </c>
      <c r="G1184" s="76">
        <f>VLOOKUP(H1184,Validación!W:Y,3,0)</f>
        <v>8</v>
      </c>
      <c r="H1184" s="76" t="s">
        <v>343</v>
      </c>
      <c r="I1184" s="76">
        <f>VLOOKUP(J1184,Validación!K:N,4,0)</f>
        <v>2</v>
      </c>
      <c r="J1184" s="76" t="s">
        <v>161</v>
      </c>
      <c r="K1184" s="76" t="s">
        <v>68</v>
      </c>
      <c r="L1184" s="76" t="str">
        <f t="shared" si="37"/>
        <v>N</v>
      </c>
    </row>
    <row r="1185" spans="1:12" x14ac:dyDescent="0.25">
      <c r="A1185" s="76" t="str">
        <f t="shared" si="36"/>
        <v>K282N</v>
      </c>
      <c r="B1185" s="76" t="s">
        <v>31</v>
      </c>
      <c r="C1185" s="76" t="str">
        <f>VLOOKUP(B1185,Validación!G:I,3,0)</f>
        <v>K</v>
      </c>
      <c r="D1185" s="122" t="s">
        <v>297</v>
      </c>
      <c r="E1185" s="76">
        <f>VLOOKUP(Tabla3[[#This Row],[Actividad]],Validación!AA:AB,2,0)</f>
        <v>2</v>
      </c>
      <c r="F1185" s="76" t="s">
        <v>184</v>
      </c>
      <c r="G1185" s="76">
        <f>VLOOKUP(H1185,Validación!W:Y,3,0)</f>
        <v>8</v>
      </c>
      <c r="H1185" s="76" t="s">
        <v>343</v>
      </c>
      <c r="I1185" s="76">
        <f>VLOOKUP(J1185,Validación!K:N,4,0)</f>
        <v>2</v>
      </c>
      <c r="J1185" s="76" t="s">
        <v>161</v>
      </c>
      <c r="K1185" s="76" t="s">
        <v>68</v>
      </c>
      <c r="L1185" s="76" t="str">
        <f t="shared" si="37"/>
        <v>N</v>
      </c>
    </row>
    <row r="1186" spans="1:12" x14ac:dyDescent="0.25">
      <c r="A1186" s="76" t="str">
        <f t="shared" si="36"/>
        <v>N282N</v>
      </c>
      <c r="B1186" s="76" t="s">
        <v>49</v>
      </c>
      <c r="C1186" s="76" t="str">
        <f>VLOOKUP(B1186,Validación!G:I,3,0)</f>
        <v>N</v>
      </c>
      <c r="D1186" s="122" t="s">
        <v>298</v>
      </c>
      <c r="E1186" s="76">
        <f>VLOOKUP(Tabla3[[#This Row],[Actividad]],Validación!AA:AB,2,0)</f>
        <v>2</v>
      </c>
      <c r="F1186" s="76" t="s">
        <v>184</v>
      </c>
      <c r="G1186" s="76">
        <f>VLOOKUP(H1186,Validación!W:Y,3,0)</f>
        <v>8</v>
      </c>
      <c r="H1186" s="76" t="s">
        <v>343</v>
      </c>
      <c r="I1186" s="76">
        <f>VLOOKUP(J1186,Validación!K:N,4,0)</f>
        <v>2</v>
      </c>
      <c r="J1186" s="76" t="s">
        <v>161</v>
      </c>
      <c r="K1186" s="76" t="s">
        <v>68</v>
      </c>
      <c r="L1186" s="76" t="str">
        <f t="shared" si="37"/>
        <v>N</v>
      </c>
    </row>
    <row r="1187" spans="1:12" x14ac:dyDescent="0.25">
      <c r="A1187" s="76" t="str">
        <f t="shared" si="36"/>
        <v>AA282N</v>
      </c>
      <c r="B1187" s="76" t="s">
        <v>54</v>
      </c>
      <c r="C1187" s="76" t="str">
        <f>VLOOKUP(B1187,Validación!G:I,3,0)</f>
        <v>AA</v>
      </c>
      <c r="D1187" s="122" t="s">
        <v>118</v>
      </c>
      <c r="E1187" s="76">
        <f>VLOOKUP(Tabla3[[#This Row],[Actividad]],Validación!AA:AB,2,0)</f>
        <v>2</v>
      </c>
      <c r="F1187" s="76" t="s">
        <v>184</v>
      </c>
      <c r="G1187" s="76">
        <f>VLOOKUP(H1187,Validación!W:Y,3,0)</f>
        <v>8</v>
      </c>
      <c r="H1187" s="76" t="s">
        <v>343</v>
      </c>
      <c r="I1187" s="76">
        <f>VLOOKUP(J1187,Validación!K:N,4,0)</f>
        <v>2</v>
      </c>
      <c r="J1187" s="76" t="s">
        <v>161</v>
      </c>
      <c r="K1187" s="76" t="s">
        <v>68</v>
      </c>
      <c r="L1187" s="76" t="str">
        <f t="shared" si="37"/>
        <v>N</v>
      </c>
    </row>
    <row r="1188" spans="1:12" x14ac:dyDescent="0.25">
      <c r="A1188" s="76" t="str">
        <f t="shared" si="36"/>
        <v>G282N</v>
      </c>
      <c r="B1188" s="76" t="s">
        <v>427</v>
      </c>
      <c r="C1188" s="76" t="str">
        <f>VLOOKUP(B1188,Validación!G:I,3,0)</f>
        <v>G</v>
      </c>
      <c r="D1188" s="122" t="s">
        <v>299</v>
      </c>
      <c r="E1188" s="76">
        <f>VLOOKUP(Tabla3[[#This Row],[Actividad]],Validación!AA:AB,2,0)</f>
        <v>2</v>
      </c>
      <c r="F1188" s="76" t="s">
        <v>184</v>
      </c>
      <c r="G1188" s="76">
        <f>VLOOKUP(H1188,Validación!W:Y,3,0)</f>
        <v>8</v>
      </c>
      <c r="H1188" s="76" t="s">
        <v>343</v>
      </c>
      <c r="I1188" s="76">
        <f>VLOOKUP(J1188,Validación!K:N,4,0)</f>
        <v>2</v>
      </c>
      <c r="J1188" s="76" t="s">
        <v>161</v>
      </c>
      <c r="K1188" s="76" t="s">
        <v>68</v>
      </c>
      <c r="L1188" s="76" t="str">
        <f t="shared" si="37"/>
        <v>N</v>
      </c>
    </row>
    <row r="1189" spans="1:12" x14ac:dyDescent="0.25">
      <c r="A1189" s="76" t="str">
        <f t="shared" si="36"/>
        <v>D282N</v>
      </c>
      <c r="B1189" s="76" t="s">
        <v>203</v>
      </c>
      <c r="C1189" s="76" t="str">
        <f>VLOOKUP(B1189,Validación!G:I,3,0)</f>
        <v>D</v>
      </c>
      <c r="D1189" s="122">
        <v>122327</v>
      </c>
      <c r="E1189" s="76">
        <f>VLOOKUP(Tabla3[[#This Row],[Actividad]],Validación!AA:AB,2,0)</f>
        <v>2</v>
      </c>
      <c r="F1189" s="76" t="s">
        <v>184</v>
      </c>
      <c r="G1189" s="76">
        <f>VLOOKUP(H1189,Validación!W:Y,3,0)</f>
        <v>8</v>
      </c>
      <c r="H1189" s="76" t="s">
        <v>343</v>
      </c>
      <c r="I1189" s="76">
        <f>VLOOKUP(J1189,Validación!K:N,4,0)</f>
        <v>2</v>
      </c>
      <c r="J1189" s="76" t="s">
        <v>161</v>
      </c>
      <c r="K1189" s="76" t="s">
        <v>68</v>
      </c>
      <c r="L1189" s="76" t="str">
        <f t="shared" si="37"/>
        <v>N</v>
      </c>
    </row>
    <row r="1190" spans="1:12" x14ac:dyDescent="0.25">
      <c r="A1190" s="76" t="str">
        <f t="shared" si="36"/>
        <v>F282N</v>
      </c>
      <c r="B1190" s="76" t="s">
        <v>426</v>
      </c>
      <c r="C1190" s="76" t="str">
        <f>VLOOKUP(B1190,Validación!G:I,3,0)</f>
        <v>F</v>
      </c>
      <c r="D1190" s="122" t="s">
        <v>456</v>
      </c>
      <c r="E1190" s="76">
        <f>VLOOKUP(Tabla3[[#This Row],[Actividad]],Validación!AA:AB,2,0)</f>
        <v>2</v>
      </c>
      <c r="F1190" s="76" t="s">
        <v>184</v>
      </c>
      <c r="G1190" s="76">
        <f>VLOOKUP(H1190,Validación!W:Y,3,0)</f>
        <v>8</v>
      </c>
      <c r="H1190" s="76" t="s">
        <v>343</v>
      </c>
      <c r="I1190" s="76">
        <f>VLOOKUP(J1190,Validación!K:N,4,0)</f>
        <v>2</v>
      </c>
      <c r="J1190" s="76" t="s">
        <v>161</v>
      </c>
      <c r="K1190" s="76" t="s">
        <v>68</v>
      </c>
      <c r="L1190" s="76" t="str">
        <f t="shared" si="37"/>
        <v>N</v>
      </c>
    </row>
    <row r="1191" spans="1:12" x14ac:dyDescent="0.25">
      <c r="A1191" s="76" t="str">
        <f t="shared" si="36"/>
        <v>FF282N</v>
      </c>
      <c r="B1191" s="76" t="s">
        <v>41</v>
      </c>
      <c r="C1191" s="76" t="str">
        <f>VLOOKUP(B1191,Validación!G:I,3,0)</f>
        <v>FF</v>
      </c>
      <c r="D1191" s="122" t="s">
        <v>301</v>
      </c>
      <c r="E1191" s="76">
        <f>VLOOKUP(Tabla3[[#This Row],[Actividad]],Validación!AA:AB,2,0)</f>
        <v>2</v>
      </c>
      <c r="F1191" s="76" t="s">
        <v>184</v>
      </c>
      <c r="G1191" s="76">
        <f>VLOOKUP(H1191,Validación!W:Y,3,0)</f>
        <v>8</v>
      </c>
      <c r="H1191" s="76" t="s">
        <v>343</v>
      </c>
      <c r="I1191" s="76">
        <f>VLOOKUP(J1191,Validación!K:N,4,0)</f>
        <v>2</v>
      </c>
      <c r="J1191" s="76" t="s">
        <v>161</v>
      </c>
      <c r="K1191" s="76" t="s">
        <v>68</v>
      </c>
      <c r="L1191" s="76" t="str">
        <f t="shared" si="37"/>
        <v>N</v>
      </c>
    </row>
    <row r="1192" spans="1:12" x14ac:dyDescent="0.25">
      <c r="A1192" s="76" t="str">
        <f t="shared" si="36"/>
        <v>BB282N</v>
      </c>
      <c r="B1192" s="76" t="s">
        <v>32</v>
      </c>
      <c r="C1192" s="76" t="str">
        <f>VLOOKUP(B1192,Validación!G:I,3,0)</f>
        <v>BB</v>
      </c>
      <c r="D1192" s="122" t="s">
        <v>457</v>
      </c>
      <c r="E1192" s="76">
        <f>VLOOKUP(Tabla3[[#This Row],[Actividad]],Validación!AA:AB,2,0)</f>
        <v>2</v>
      </c>
      <c r="F1192" s="76" t="s">
        <v>184</v>
      </c>
      <c r="G1192" s="76">
        <f>VLOOKUP(H1192,Validación!W:Y,3,0)</f>
        <v>8</v>
      </c>
      <c r="H1192" s="76" t="s">
        <v>343</v>
      </c>
      <c r="I1192" s="76">
        <f>VLOOKUP(J1192,Validación!K:N,4,0)</f>
        <v>2</v>
      </c>
      <c r="J1192" s="76" t="s">
        <v>161</v>
      </c>
      <c r="K1192" s="76" t="s">
        <v>68</v>
      </c>
      <c r="L1192" s="76" t="str">
        <f t="shared" si="37"/>
        <v>N</v>
      </c>
    </row>
    <row r="1193" spans="1:12" x14ac:dyDescent="0.25">
      <c r="A1193" s="76" t="str">
        <f t="shared" si="36"/>
        <v>W282N</v>
      </c>
      <c r="B1193" s="76" t="s">
        <v>132</v>
      </c>
      <c r="C1193" s="76" t="str">
        <f>VLOOKUP(B1193,Validación!G:I,3,0)</f>
        <v>W</v>
      </c>
      <c r="D1193" s="122" t="s">
        <v>302</v>
      </c>
      <c r="E1193" s="76">
        <f>VLOOKUP(Tabla3[[#This Row],[Actividad]],Validación!AA:AB,2,0)</f>
        <v>2</v>
      </c>
      <c r="F1193" s="76" t="s">
        <v>184</v>
      </c>
      <c r="G1193" s="76">
        <f>VLOOKUP(H1193,Validación!W:Y,3,0)</f>
        <v>8</v>
      </c>
      <c r="H1193" s="76" t="s">
        <v>343</v>
      </c>
      <c r="I1193" s="76">
        <f>VLOOKUP(J1193,Validación!K:N,4,0)</f>
        <v>2</v>
      </c>
      <c r="J1193" s="76" t="s">
        <v>161</v>
      </c>
      <c r="K1193" s="76" t="s">
        <v>68</v>
      </c>
      <c r="L1193" s="76" t="str">
        <f t="shared" si="37"/>
        <v>N</v>
      </c>
    </row>
    <row r="1194" spans="1:12" x14ac:dyDescent="0.25">
      <c r="A1194" s="76" t="str">
        <f t="shared" si="36"/>
        <v>CC282N</v>
      </c>
      <c r="B1194" s="76" t="s">
        <v>55</v>
      </c>
      <c r="C1194" s="76" t="str">
        <f>VLOOKUP(B1194,Validación!G:I,3,0)</f>
        <v>CC</v>
      </c>
      <c r="D1194" s="122" t="s">
        <v>303</v>
      </c>
      <c r="E1194" s="76">
        <f>VLOOKUP(Tabla3[[#This Row],[Actividad]],Validación!AA:AB,2,0)</f>
        <v>2</v>
      </c>
      <c r="F1194" s="76" t="s">
        <v>184</v>
      </c>
      <c r="G1194" s="76">
        <f>VLOOKUP(H1194,Validación!W:Y,3,0)</f>
        <v>8</v>
      </c>
      <c r="H1194" s="76" t="s">
        <v>343</v>
      </c>
      <c r="I1194" s="76">
        <f>VLOOKUP(J1194,Validación!K:N,4,0)</f>
        <v>2</v>
      </c>
      <c r="J1194" s="76" t="s">
        <v>161</v>
      </c>
      <c r="K1194" s="76" t="s">
        <v>68</v>
      </c>
      <c r="L1194" s="76" t="str">
        <f t="shared" si="37"/>
        <v>N</v>
      </c>
    </row>
    <row r="1195" spans="1:12" x14ac:dyDescent="0.25">
      <c r="A1195" s="76" t="str">
        <f t="shared" si="36"/>
        <v>U282N</v>
      </c>
      <c r="B1195" s="76" t="s">
        <v>425</v>
      </c>
      <c r="C1195" s="76" t="str">
        <f>VLOOKUP(B1195,Validación!G:I,3,0)</f>
        <v>U</v>
      </c>
      <c r="D1195" s="122" t="s">
        <v>458</v>
      </c>
      <c r="E1195" s="76">
        <f>VLOOKUP(Tabla3[[#This Row],[Actividad]],Validación!AA:AB,2,0)</f>
        <v>2</v>
      </c>
      <c r="F1195" s="76" t="s">
        <v>184</v>
      </c>
      <c r="G1195" s="76">
        <f>VLOOKUP(H1195,Validación!W:Y,3,0)</f>
        <v>8</v>
      </c>
      <c r="H1195" s="76" t="s">
        <v>343</v>
      </c>
      <c r="I1195" s="76">
        <f>VLOOKUP(J1195,Validación!K:N,4,0)</f>
        <v>2</v>
      </c>
      <c r="J1195" s="76" t="s">
        <v>161</v>
      </c>
      <c r="K1195" s="76" t="s">
        <v>68</v>
      </c>
      <c r="L1195" s="76" t="str">
        <f t="shared" si="37"/>
        <v>N</v>
      </c>
    </row>
    <row r="1196" spans="1:12" x14ac:dyDescent="0.25">
      <c r="A1196" s="76" t="str">
        <f t="shared" si="36"/>
        <v>I282N</v>
      </c>
      <c r="B1196" s="76" t="s">
        <v>47</v>
      </c>
      <c r="C1196" s="76" t="str">
        <f>VLOOKUP(B1196,Validación!G:I,3,0)</f>
        <v>I</v>
      </c>
      <c r="D1196" s="122" t="s">
        <v>459</v>
      </c>
      <c r="E1196" s="76">
        <f>VLOOKUP(Tabla3[[#This Row],[Actividad]],Validación!AA:AB,2,0)</f>
        <v>2</v>
      </c>
      <c r="F1196" s="76" t="s">
        <v>184</v>
      </c>
      <c r="G1196" s="76">
        <f>VLOOKUP(H1196,Validación!W:Y,3,0)</f>
        <v>8</v>
      </c>
      <c r="H1196" s="76" t="s">
        <v>343</v>
      </c>
      <c r="I1196" s="76">
        <f>VLOOKUP(J1196,Validación!K:N,4,0)</f>
        <v>2</v>
      </c>
      <c r="J1196" s="76" t="s">
        <v>161</v>
      </c>
      <c r="K1196" s="76" t="s">
        <v>68</v>
      </c>
      <c r="L1196" s="76" t="str">
        <f t="shared" si="37"/>
        <v>N</v>
      </c>
    </row>
    <row r="1197" spans="1:12" x14ac:dyDescent="0.25">
      <c r="A1197" s="76" t="str">
        <f t="shared" si="36"/>
        <v>Y282N</v>
      </c>
      <c r="B1197" s="76" t="s">
        <v>134</v>
      </c>
      <c r="C1197" s="76" t="str">
        <f>VLOOKUP(B1197,Validación!G:I,3,0)</f>
        <v>Y</v>
      </c>
      <c r="D1197" s="122" t="s">
        <v>306</v>
      </c>
      <c r="E1197" s="76">
        <f>VLOOKUP(Tabla3[[#This Row],[Actividad]],Validación!AA:AB,2,0)</f>
        <v>2</v>
      </c>
      <c r="F1197" s="76" t="s">
        <v>184</v>
      </c>
      <c r="G1197" s="76">
        <f>VLOOKUP(H1197,Validación!W:Y,3,0)</f>
        <v>8</v>
      </c>
      <c r="H1197" s="76" t="s">
        <v>343</v>
      </c>
      <c r="I1197" s="76">
        <f>VLOOKUP(J1197,Validación!K:N,4,0)</f>
        <v>2</v>
      </c>
      <c r="J1197" s="76" t="s">
        <v>161</v>
      </c>
      <c r="K1197" s="76" t="s">
        <v>68</v>
      </c>
      <c r="L1197" s="76" t="str">
        <f t="shared" si="37"/>
        <v>N</v>
      </c>
    </row>
    <row r="1198" spans="1:12" x14ac:dyDescent="0.25">
      <c r="A1198" s="76" t="str">
        <f t="shared" si="36"/>
        <v>R282N</v>
      </c>
      <c r="B1198" s="76" t="s">
        <v>51</v>
      </c>
      <c r="C1198" s="76" t="str">
        <f>VLOOKUP(B1198,Validación!G:I,3,0)</f>
        <v>R</v>
      </c>
      <c r="D1198" s="122">
        <v>109</v>
      </c>
      <c r="E1198" s="76">
        <f>VLOOKUP(Tabla3[[#This Row],[Actividad]],Validación!AA:AB,2,0)</f>
        <v>2</v>
      </c>
      <c r="F1198" s="76" t="s">
        <v>184</v>
      </c>
      <c r="G1198" s="76">
        <f>VLOOKUP(H1198,Validación!W:Y,3,0)</f>
        <v>8</v>
      </c>
      <c r="H1198" s="76" t="s">
        <v>343</v>
      </c>
      <c r="I1198" s="76">
        <f>VLOOKUP(J1198,Validación!K:N,4,0)</f>
        <v>2</v>
      </c>
      <c r="J1198" s="76" t="s">
        <v>161</v>
      </c>
      <c r="K1198" s="76" t="s">
        <v>68</v>
      </c>
      <c r="L1198" s="76" t="str">
        <f t="shared" si="37"/>
        <v>N</v>
      </c>
    </row>
    <row r="1199" spans="1:12" x14ac:dyDescent="0.25">
      <c r="A1199" s="76" t="str">
        <f t="shared" si="36"/>
        <v>HH282N</v>
      </c>
      <c r="B1199" s="76" t="s">
        <v>122</v>
      </c>
      <c r="C1199" s="76" t="str">
        <f>VLOOKUP(B1199,Validación!G:I,3,0)</f>
        <v>HH</v>
      </c>
      <c r="D1199" s="122" t="s">
        <v>460</v>
      </c>
      <c r="E1199" s="76">
        <f>VLOOKUP(Tabla3[[#This Row],[Actividad]],Validación!AA:AB,2,0)</f>
        <v>2</v>
      </c>
      <c r="F1199" s="76" t="s">
        <v>184</v>
      </c>
      <c r="G1199" s="76">
        <f>VLOOKUP(H1199,Validación!W:Y,3,0)</f>
        <v>8</v>
      </c>
      <c r="H1199" s="76" t="s">
        <v>343</v>
      </c>
      <c r="I1199" s="76">
        <f>VLOOKUP(J1199,Validación!K:N,4,0)</f>
        <v>2</v>
      </c>
      <c r="J1199" s="76" t="s">
        <v>161</v>
      </c>
      <c r="K1199" s="76" t="s">
        <v>68</v>
      </c>
      <c r="L1199" s="76" t="str">
        <f t="shared" si="37"/>
        <v>N</v>
      </c>
    </row>
    <row r="1200" spans="1:12" x14ac:dyDescent="0.25">
      <c r="A1200" s="76" t="str">
        <f t="shared" si="36"/>
        <v>II282N</v>
      </c>
      <c r="B1200" s="173" t="s">
        <v>423</v>
      </c>
      <c r="C1200" s="76" t="str">
        <f>VLOOKUP(B1200,Validación!G:I,3,0)</f>
        <v>II</v>
      </c>
      <c r="D1200" s="122" t="s">
        <v>309</v>
      </c>
      <c r="E1200" s="76">
        <f>VLOOKUP(Tabla3[[#This Row],[Actividad]],Validación!AA:AB,2,0)</f>
        <v>2</v>
      </c>
      <c r="F1200" s="76" t="s">
        <v>184</v>
      </c>
      <c r="G1200" s="76">
        <f>VLOOKUP(H1200,Validación!W:Y,3,0)</f>
        <v>8</v>
      </c>
      <c r="H1200" s="76" t="s">
        <v>343</v>
      </c>
      <c r="I1200" s="76">
        <f>VLOOKUP(J1200,Validación!K:N,4,0)</f>
        <v>2</v>
      </c>
      <c r="J1200" s="76" t="s">
        <v>161</v>
      </c>
      <c r="K1200" s="76" t="s">
        <v>68</v>
      </c>
      <c r="L1200" s="76" t="str">
        <f t="shared" si="37"/>
        <v>N</v>
      </c>
    </row>
    <row r="1201" spans="1:12" x14ac:dyDescent="0.25">
      <c r="A1201" s="76" t="str">
        <f t="shared" si="36"/>
        <v>L282N</v>
      </c>
      <c r="B1201" s="76" t="s">
        <v>48</v>
      </c>
      <c r="C1201" s="76" t="str">
        <f>VLOOKUP(B1201,Validación!G:I,3,0)</f>
        <v>L</v>
      </c>
      <c r="D1201" s="122" t="s">
        <v>461</v>
      </c>
      <c r="E1201" s="76">
        <f>VLOOKUP(Tabla3[[#This Row],[Actividad]],Validación!AA:AB,2,0)</f>
        <v>2</v>
      </c>
      <c r="F1201" s="76" t="s">
        <v>184</v>
      </c>
      <c r="G1201" s="76">
        <f>VLOOKUP(H1201,Validación!W:Y,3,0)</f>
        <v>8</v>
      </c>
      <c r="H1201" s="76" t="s">
        <v>343</v>
      </c>
      <c r="I1201" s="76">
        <f>VLOOKUP(J1201,Validación!K:N,4,0)</f>
        <v>2</v>
      </c>
      <c r="J1201" s="76" t="s">
        <v>161</v>
      </c>
      <c r="K1201" s="76" t="s">
        <v>68</v>
      </c>
      <c r="L1201" s="76" t="str">
        <f t="shared" si="37"/>
        <v>N</v>
      </c>
    </row>
    <row r="1202" spans="1:12" x14ac:dyDescent="0.25">
      <c r="A1202" s="76" t="str">
        <f t="shared" si="36"/>
        <v>B282N</v>
      </c>
      <c r="B1202" s="76" t="s">
        <v>43</v>
      </c>
      <c r="C1202" s="76" t="str">
        <f>VLOOKUP(B1202,Validación!G:I,3,0)</f>
        <v>B</v>
      </c>
      <c r="D1202" s="122" t="s">
        <v>462</v>
      </c>
      <c r="E1202" s="76">
        <f>VLOOKUP(Tabla3[[#This Row],[Actividad]],Validación!AA:AB,2,0)</f>
        <v>2</v>
      </c>
      <c r="F1202" s="76" t="s">
        <v>184</v>
      </c>
      <c r="G1202" s="76">
        <f>VLOOKUP(H1202,Validación!W:Y,3,0)</f>
        <v>8</v>
      </c>
      <c r="H1202" s="76" t="s">
        <v>343</v>
      </c>
      <c r="I1202" s="76">
        <f>VLOOKUP(J1202,Validación!K:N,4,0)</f>
        <v>2</v>
      </c>
      <c r="J1202" s="76" t="s">
        <v>161</v>
      </c>
      <c r="K1202" s="76" t="s">
        <v>68</v>
      </c>
      <c r="L1202" s="76" t="str">
        <f t="shared" si="37"/>
        <v>N</v>
      </c>
    </row>
    <row r="1203" spans="1:12" x14ac:dyDescent="0.25">
      <c r="A1203" s="76" t="str">
        <f t="shared" si="36"/>
        <v>A282N</v>
      </c>
      <c r="B1203" s="76" t="s">
        <v>42</v>
      </c>
      <c r="C1203" s="76" t="str">
        <f>VLOOKUP(B1203,Validación!G:I,3,0)</f>
        <v>A</v>
      </c>
      <c r="D1203" s="122" t="s">
        <v>463</v>
      </c>
      <c r="E1203" s="76">
        <f>VLOOKUP(Tabla3[[#This Row],[Actividad]],Validación!AA:AB,2,0)</f>
        <v>2</v>
      </c>
      <c r="F1203" s="76" t="s">
        <v>184</v>
      </c>
      <c r="G1203" s="76">
        <f>VLOOKUP(H1203,Validación!W:Y,3,0)</f>
        <v>8</v>
      </c>
      <c r="H1203" s="76" t="s">
        <v>343</v>
      </c>
      <c r="I1203" s="76">
        <f>VLOOKUP(J1203,Validación!K:N,4,0)</f>
        <v>2</v>
      </c>
      <c r="J1203" s="76" t="s">
        <v>161</v>
      </c>
      <c r="K1203" s="76" t="s">
        <v>68</v>
      </c>
      <c r="L1203" s="76" t="str">
        <f t="shared" si="37"/>
        <v>N</v>
      </c>
    </row>
    <row r="1204" spans="1:12" x14ac:dyDescent="0.25">
      <c r="A1204" s="76" t="str">
        <f t="shared" si="36"/>
        <v>X283N</v>
      </c>
      <c r="B1204" s="76" t="s">
        <v>133</v>
      </c>
      <c r="C1204" s="76" t="str">
        <f>VLOOKUP(B1204,Validación!G:I,3,0)</f>
        <v>X</v>
      </c>
      <c r="D1204" s="122">
        <v>122201</v>
      </c>
      <c r="E1204" s="76">
        <f>VLOOKUP(Tabla3[[#This Row],[Actividad]],Validación!AA:AB,2,0)</f>
        <v>2</v>
      </c>
      <c r="F1204" s="76" t="s">
        <v>184</v>
      </c>
      <c r="G1204" s="76">
        <f>VLOOKUP(H1204,Validación!W:Y,3,0)</f>
        <v>8</v>
      </c>
      <c r="H1204" s="76" t="s">
        <v>343</v>
      </c>
      <c r="I1204" s="76">
        <f>VLOOKUP(J1204,Validación!K:N,4,0)</f>
        <v>3</v>
      </c>
      <c r="J1204" s="76" t="s">
        <v>162</v>
      </c>
      <c r="K1204" s="76" t="s">
        <v>68</v>
      </c>
      <c r="L1204" s="76" t="str">
        <f t="shared" si="37"/>
        <v>N</v>
      </c>
    </row>
    <row r="1205" spans="1:12" x14ac:dyDescent="0.25">
      <c r="A1205" s="76" t="str">
        <f t="shared" si="36"/>
        <v>C283N</v>
      </c>
      <c r="B1205" s="76" t="s">
        <v>44</v>
      </c>
      <c r="C1205" s="76" t="str">
        <f>VLOOKUP(B1205,Validación!G:I,3,0)</f>
        <v>C</v>
      </c>
      <c r="D1205" s="122" t="s">
        <v>289</v>
      </c>
      <c r="E1205" s="76">
        <f>VLOOKUP(Tabla3[[#This Row],[Actividad]],Validación!AA:AB,2,0)</f>
        <v>2</v>
      </c>
      <c r="F1205" s="76" t="s">
        <v>184</v>
      </c>
      <c r="G1205" s="76">
        <f>VLOOKUP(H1205,Validación!W:Y,3,0)</f>
        <v>8</v>
      </c>
      <c r="H1205" s="76" t="s">
        <v>343</v>
      </c>
      <c r="I1205" s="76">
        <f>VLOOKUP(J1205,Validación!K:N,4,0)</f>
        <v>3</v>
      </c>
      <c r="J1205" s="76" t="s">
        <v>162</v>
      </c>
      <c r="K1205" s="76" t="s">
        <v>68</v>
      </c>
      <c r="L1205" s="76" t="str">
        <f t="shared" si="37"/>
        <v>N</v>
      </c>
    </row>
    <row r="1206" spans="1:12" x14ac:dyDescent="0.25">
      <c r="A1206" s="76" t="str">
        <f t="shared" si="36"/>
        <v>T283N</v>
      </c>
      <c r="B1206" s="76" t="s">
        <v>52</v>
      </c>
      <c r="C1206" s="76" t="str">
        <f>VLOOKUP(B1206,Validación!G:I,3,0)</f>
        <v>T</v>
      </c>
      <c r="D1206" s="122">
        <v>122202</v>
      </c>
      <c r="E1206" s="76">
        <f>VLOOKUP(Tabla3[[#This Row],[Actividad]],Validación!AA:AB,2,0)</f>
        <v>2</v>
      </c>
      <c r="F1206" s="76" t="s">
        <v>184</v>
      </c>
      <c r="G1206" s="76">
        <f>VLOOKUP(H1206,Validación!W:Y,3,0)</f>
        <v>8</v>
      </c>
      <c r="H1206" s="76" t="s">
        <v>343</v>
      </c>
      <c r="I1206" s="76">
        <f>VLOOKUP(J1206,Validación!K:N,4,0)</f>
        <v>3</v>
      </c>
      <c r="J1206" s="76" t="s">
        <v>162</v>
      </c>
      <c r="K1206" s="76" t="s">
        <v>68</v>
      </c>
      <c r="L1206" s="76" t="str">
        <f t="shared" si="37"/>
        <v>N</v>
      </c>
    </row>
    <row r="1207" spans="1:12" x14ac:dyDescent="0.25">
      <c r="A1207" s="76" t="str">
        <f t="shared" si="36"/>
        <v>EE283N</v>
      </c>
      <c r="B1207" s="76" t="s">
        <v>33</v>
      </c>
      <c r="C1207" s="76" t="str">
        <f>VLOOKUP(B1207,Validación!G:I,3,0)</f>
        <v>EE</v>
      </c>
      <c r="D1207" s="122" t="s">
        <v>290</v>
      </c>
      <c r="E1207" s="76">
        <f>VLOOKUP(Tabla3[[#This Row],[Actividad]],Validación!AA:AB,2,0)</f>
        <v>2</v>
      </c>
      <c r="F1207" s="76" t="s">
        <v>184</v>
      </c>
      <c r="G1207" s="76">
        <f>VLOOKUP(H1207,Validación!W:Y,3,0)</f>
        <v>8</v>
      </c>
      <c r="H1207" s="76" t="s">
        <v>343</v>
      </c>
      <c r="I1207" s="76">
        <f>VLOOKUP(J1207,Validación!K:N,4,0)</f>
        <v>3</v>
      </c>
      <c r="J1207" s="76" t="s">
        <v>162</v>
      </c>
      <c r="K1207" s="76" t="s">
        <v>68</v>
      </c>
      <c r="L1207" s="76" t="str">
        <f t="shared" si="37"/>
        <v>N</v>
      </c>
    </row>
    <row r="1208" spans="1:12" x14ac:dyDescent="0.25">
      <c r="A1208" s="76" t="str">
        <f t="shared" si="36"/>
        <v>E283N</v>
      </c>
      <c r="B1208" s="76" t="s">
        <v>45</v>
      </c>
      <c r="C1208" s="76" t="str">
        <f>VLOOKUP(B1208,Validación!G:I,3,0)</f>
        <v>E</v>
      </c>
      <c r="D1208" s="122" t="s">
        <v>180</v>
      </c>
      <c r="E1208" s="76">
        <f>VLOOKUP(Tabla3[[#This Row],[Actividad]],Validación!AA:AB,2,0)</f>
        <v>2</v>
      </c>
      <c r="F1208" s="76" t="s">
        <v>184</v>
      </c>
      <c r="G1208" s="76">
        <f>VLOOKUP(H1208,Validación!W:Y,3,0)</f>
        <v>8</v>
      </c>
      <c r="H1208" s="76" t="s">
        <v>343</v>
      </c>
      <c r="I1208" s="76">
        <f>VLOOKUP(J1208,Validación!K:N,4,0)</f>
        <v>3</v>
      </c>
      <c r="J1208" s="76" t="s">
        <v>162</v>
      </c>
      <c r="K1208" s="76" t="s">
        <v>68</v>
      </c>
      <c r="L1208" s="76" t="str">
        <f t="shared" si="37"/>
        <v>N</v>
      </c>
    </row>
    <row r="1209" spans="1:12" x14ac:dyDescent="0.25">
      <c r="A1209" s="76" t="str">
        <f t="shared" si="36"/>
        <v>J283N</v>
      </c>
      <c r="B1209" s="76" t="s">
        <v>30</v>
      </c>
      <c r="C1209" s="76" t="str">
        <f>VLOOKUP(B1209,Validación!G:I,3,0)</f>
        <v>J</v>
      </c>
      <c r="D1209" s="122" t="s">
        <v>292</v>
      </c>
      <c r="E1209" s="76">
        <f>VLOOKUP(Tabla3[[#This Row],[Actividad]],Validación!AA:AB,2,0)</f>
        <v>2</v>
      </c>
      <c r="F1209" s="76" t="s">
        <v>184</v>
      </c>
      <c r="G1209" s="76">
        <f>VLOOKUP(H1209,Validación!W:Y,3,0)</f>
        <v>8</v>
      </c>
      <c r="H1209" s="76" t="s">
        <v>343</v>
      </c>
      <c r="I1209" s="76">
        <f>VLOOKUP(J1209,Validación!K:N,4,0)</f>
        <v>3</v>
      </c>
      <c r="J1209" s="76" t="s">
        <v>162</v>
      </c>
      <c r="K1209" s="76" t="s">
        <v>68</v>
      </c>
      <c r="L1209" s="76" t="str">
        <f t="shared" si="37"/>
        <v>N</v>
      </c>
    </row>
    <row r="1210" spans="1:12" x14ac:dyDescent="0.25">
      <c r="A1210" s="76" t="str">
        <f t="shared" si="36"/>
        <v>H283N</v>
      </c>
      <c r="B1210" s="76" t="s">
        <v>46</v>
      </c>
      <c r="C1210" s="76" t="str">
        <f>VLOOKUP(B1210,Validación!G:I,3,0)</f>
        <v>H</v>
      </c>
      <c r="D1210" s="122" t="s">
        <v>115</v>
      </c>
      <c r="E1210" s="76">
        <f>VLOOKUP(Tabla3[[#This Row],[Actividad]],Validación!AA:AB,2,0)</f>
        <v>2</v>
      </c>
      <c r="F1210" s="76" t="s">
        <v>184</v>
      </c>
      <c r="G1210" s="76">
        <f>VLOOKUP(H1210,Validación!W:Y,3,0)</f>
        <v>8</v>
      </c>
      <c r="H1210" s="76" t="s">
        <v>343</v>
      </c>
      <c r="I1210" s="76">
        <f>VLOOKUP(J1210,Validación!K:N,4,0)</f>
        <v>3</v>
      </c>
      <c r="J1210" s="76" t="s">
        <v>162</v>
      </c>
      <c r="K1210" s="76" t="s">
        <v>68</v>
      </c>
      <c r="L1210" s="76" t="str">
        <f t="shared" si="37"/>
        <v>N</v>
      </c>
    </row>
    <row r="1211" spans="1:12" x14ac:dyDescent="0.25">
      <c r="A1211" s="76" t="str">
        <f t="shared" si="36"/>
        <v>Q283N</v>
      </c>
      <c r="B1211" s="76" t="s">
        <v>130</v>
      </c>
      <c r="C1211" s="76" t="str">
        <f>VLOOKUP(B1211,Validación!G:I,3,0)</f>
        <v>Q</v>
      </c>
      <c r="D1211" s="122" t="s">
        <v>293</v>
      </c>
      <c r="E1211" s="76">
        <f>VLOOKUP(Tabla3[[#This Row],[Actividad]],Validación!AA:AB,2,0)</f>
        <v>2</v>
      </c>
      <c r="F1211" s="76" t="s">
        <v>184</v>
      </c>
      <c r="G1211" s="76">
        <f>VLOOKUP(H1211,Validación!W:Y,3,0)</f>
        <v>8</v>
      </c>
      <c r="H1211" s="76" t="s">
        <v>343</v>
      </c>
      <c r="I1211" s="76">
        <f>VLOOKUP(J1211,Validación!K:N,4,0)</f>
        <v>3</v>
      </c>
      <c r="J1211" s="76" t="s">
        <v>162</v>
      </c>
      <c r="K1211" s="76" t="s">
        <v>68</v>
      </c>
      <c r="L1211" s="76" t="str">
        <f t="shared" si="37"/>
        <v>N</v>
      </c>
    </row>
    <row r="1212" spans="1:12" x14ac:dyDescent="0.25">
      <c r="A1212" s="76" t="str">
        <f t="shared" si="36"/>
        <v>P283N</v>
      </c>
      <c r="B1212" s="76" t="s">
        <v>50</v>
      </c>
      <c r="C1212" s="76" t="str">
        <f>VLOOKUP(B1212,Validación!G:I,3,0)</f>
        <v>P</v>
      </c>
      <c r="D1212" s="122" t="s">
        <v>295</v>
      </c>
      <c r="E1212" s="76">
        <f>VLOOKUP(Tabla3[[#This Row],[Actividad]],Validación!AA:AB,2,0)</f>
        <v>2</v>
      </c>
      <c r="F1212" s="76" t="s">
        <v>184</v>
      </c>
      <c r="G1212" s="76">
        <f>VLOOKUP(H1212,Validación!W:Y,3,0)</f>
        <v>8</v>
      </c>
      <c r="H1212" s="76" t="s">
        <v>343</v>
      </c>
      <c r="I1212" s="76">
        <f>VLOOKUP(J1212,Validación!K:N,4,0)</f>
        <v>3</v>
      </c>
      <c r="J1212" s="76" t="s">
        <v>162</v>
      </c>
      <c r="K1212" s="76" t="s">
        <v>68</v>
      </c>
      <c r="L1212" s="76" t="str">
        <f t="shared" si="37"/>
        <v>N</v>
      </c>
    </row>
    <row r="1213" spans="1:12" x14ac:dyDescent="0.25">
      <c r="A1213" s="76" t="str">
        <f t="shared" si="36"/>
        <v>K283N</v>
      </c>
      <c r="B1213" s="76" t="s">
        <v>31</v>
      </c>
      <c r="C1213" s="76" t="str">
        <f>VLOOKUP(B1213,Validación!G:I,3,0)</f>
        <v>K</v>
      </c>
      <c r="D1213" s="122" t="s">
        <v>297</v>
      </c>
      <c r="E1213" s="76">
        <f>VLOOKUP(Tabla3[[#This Row],[Actividad]],Validación!AA:AB,2,0)</f>
        <v>2</v>
      </c>
      <c r="F1213" s="76" t="s">
        <v>184</v>
      </c>
      <c r="G1213" s="76">
        <f>VLOOKUP(H1213,Validación!W:Y,3,0)</f>
        <v>8</v>
      </c>
      <c r="H1213" s="76" t="s">
        <v>343</v>
      </c>
      <c r="I1213" s="76">
        <f>VLOOKUP(J1213,Validación!K:N,4,0)</f>
        <v>3</v>
      </c>
      <c r="J1213" s="76" t="s">
        <v>162</v>
      </c>
      <c r="K1213" s="76" t="s">
        <v>68</v>
      </c>
      <c r="L1213" s="76" t="str">
        <f t="shared" si="37"/>
        <v>N</v>
      </c>
    </row>
    <row r="1214" spans="1:12" x14ac:dyDescent="0.25">
      <c r="A1214" s="76" t="str">
        <f t="shared" si="36"/>
        <v>N283N</v>
      </c>
      <c r="B1214" s="76" t="s">
        <v>49</v>
      </c>
      <c r="C1214" s="76" t="str">
        <f>VLOOKUP(B1214,Validación!G:I,3,0)</f>
        <v>N</v>
      </c>
      <c r="D1214" s="122" t="s">
        <v>298</v>
      </c>
      <c r="E1214" s="76">
        <f>VLOOKUP(Tabla3[[#This Row],[Actividad]],Validación!AA:AB,2,0)</f>
        <v>2</v>
      </c>
      <c r="F1214" s="76" t="s">
        <v>184</v>
      </c>
      <c r="G1214" s="76">
        <f>VLOOKUP(H1214,Validación!W:Y,3,0)</f>
        <v>8</v>
      </c>
      <c r="H1214" s="76" t="s">
        <v>343</v>
      </c>
      <c r="I1214" s="76">
        <f>VLOOKUP(J1214,Validación!K:N,4,0)</f>
        <v>3</v>
      </c>
      <c r="J1214" s="76" t="s">
        <v>162</v>
      </c>
      <c r="K1214" s="76" t="s">
        <v>68</v>
      </c>
      <c r="L1214" s="76" t="str">
        <f t="shared" si="37"/>
        <v>N</v>
      </c>
    </row>
    <row r="1215" spans="1:12" x14ac:dyDescent="0.25">
      <c r="A1215" s="76" t="str">
        <f t="shared" si="36"/>
        <v>AA283N</v>
      </c>
      <c r="B1215" s="76" t="s">
        <v>54</v>
      </c>
      <c r="C1215" s="76" t="str">
        <f>VLOOKUP(B1215,Validación!G:I,3,0)</f>
        <v>AA</v>
      </c>
      <c r="D1215" s="122" t="s">
        <v>118</v>
      </c>
      <c r="E1215" s="76">
        <f>VLOOKUP(Tabla3[[#This Row],[Actividad]],Validación!AA:AB,2,0)</f>
        <v>2</v>
      </c>
      <c r="F1215" s="76" t="s">
        <v>184</v>
      </c>
      <c r="G1215" s="76">
        <f>VLOOKUP(H1215,Validación!W:Y,3,0)</f>
        <v>8</v>
      </c>
      <c r="H1215" s="76" t="s">
        <v>343</v>
      </c>
      <c r="I1215" s="76">
        <f>VLOOKUP(J1215,Validación!K:N,4,0)</f>
        <v>3</v>
      </c>
      <c r="J1215" s="76" t="s">
        <v>162</v>
      </c>
      <c r="K1215" s="76" t="s">
        <v>68</v>
      </c>
      <c r="L1215" s="76" t="str">
        <f t="shared" si="37"/>
        <v>N</v>
      </c>
    </row>
    <row r="1216" spans="1:12" x14ac:dyDescent="0.25">
      <c r="A1216" s="76" t="str">
        <f t="shared" si="36"/>
        <v>G283N</v>
      </c>
      <c r="B1216" s="76" t="s">
        <v>427</v>
      </c>
      <c r="C1216" s="76" t="str">
        <f>VLOOKUP(B1216,Validación!G:I,3,0)</f>
        <v>G</v>
      </c>
      <c r="D1216" s="122" t="s">
        <v>299</v>
      </c>
      <c r="E1216" s="76">
        <f>VLOOKUP(Tabla3[[#This Row],[Actividad]],Validación!AA:AB,2,0)</f>
        <v>2</v>
      </c>
      <c r="F1216" s="76" t="s">
        <v>184</v>
      </c>
      <c r="G1216" s="76">
        <f>VLOOKUP(H1216,Validación!W:Y,3,0)</f>
        <v>8</v>
      </c>
      <c r="H1216" s="76" t="s">
        <v>343</v>
      </c>
      <c r="I1216" s="76">
        <f>VLOOKUP(J1216,Validación!K:N,4,0)</f>
        <v>3</v>
      </c>
      <c r="J1216" s="76" t="s">
        <v>162</v>
      </c>
      <c r="K1216" s="76" t="s">
        <v>68</v>
      </c>
      <c r="L1216" s="76" t="str">
        <f t="shared" si="37"/>
        <v>N</v>
      </c>
    </row>
    <row r="1217" spans="1:12" x14ac:dyDescent="0.25">
      <c r="A1217" s="76" t="str">
        <f t="shared" si="36"/>
        <v>D283N</v>
      </c>
      <c r="B1217" s="76" t="s">
        <v>203</v>
      </c>
      <c r="C1217" s="76" t="str">
        <f>VLOOKUP(B1217,Validación!G:I,3,0)</f>
        <v>D</v>
      </c>
      <c r="D1217" s="122">
        <v>122327</v>
      </c>
      <c r="E1217" s="76">
        <f>VLOOKUP(Tabla3[[#This Row],[Actividad]],Validación!AA:AB,2,0)</f>
        <v>2</v>
      </c>
      <c r="F1217" s="76" t="s">
        <v>184</v>
      </c>
      <c r="G1217" s="76">
        <f>VLOOKUP(H1217,Validación!W:Y,3,0)</f>
        <v>8</v>
      </c>
      <c r="H1217" s="76" t="s">
        <v>343</v>
      </c>
      <c r="I1217" s="76">
        <f>VLOOKUP(J1217,Validación!K:N,4,0)</f>
        <v>3</v>
      </c>
      <c r="J1217" s="76" t="s">
        <v>162</v>
      </c>
      <c r="K1217" s="76" t="s">
        <v>68</v>
      </c>
      <c r="L1217" s="76" t="str">
        <f t="shared" si="37"/>
        <v>N</v>
      </c>
    </row>
    <row r="1218" spans="1:12" x14ac:dyDescent="0.25">
      <c r="A1218" s="76" t="str">
        <f t="shared" ref="A1218:A1281" si="38">CONCATENATE(C1218,E1218,G1218,I1218,L1218,)</f>
        <v>F283N</v>
      </c>
      <c r="B1218" s="76" t="s">
        <v>426</v>
      </c>
      <c r="C1218" s="76" t="str">
        <f>VLOOKUP(B1218,Validación!G:I,3,0)</f>
        <v>F</v>
      </c>
      <c r="D1218" s="122" t="s">
        <v>456</v>
      </c>
      <c r="E1218" s="76">
        <f>VLOOKUP(Tabla3[[#This Row],[Actividad]],Validación!AA:AB,2,0)</f>
        <v>2</v>
      </c>
      <c r="F1218" s="76" t="s">
        <v>184</v>
      </c>
      <c r="G1218" s="76">
        <f>VLOOKUP(H1218,Validación!W:Y,3,0)</f>
        <v>8</v>
      </c>
      <c r="H1218" s="76" t="s">
        <v>343</v>
      </c>
      <c r="I1218" s="76">
        <f>VLOOKUP(J1218,Validación!K:N,4,0)</f>
        <v>3</v>
      </c>
      <c r="J1218" s="76" t="s">
        <v>162</v>
      </c>
      <c r="K1218" s="76" t="s">
        <v>68</v>
      </c>
      <c r="L1218" s="76" t="str">
        <f t="shared" ref="L1218:L1281" si="39">VLOOKUP(K1218,O:P,2,0)</f>
        <v>N</v>
      </c>
    </row>
    <row r="1219" spans="1:12" x14ac:dyDescent="0.25">
      <c r="A1219" s="76" t="str">
        <f t="shared" si="38"/>
        <v>FF283N</v>
      </c>
      <c r="B1219" s="76" t="s">
        <v>41</v>
      </c>
      <c r="C1219" s="76" t="str">
        <f>VLOOKUP(B1219,Validación!G:I,3,0)</f>
        <v>FF</v>
      </c>
      <c r="D1219" s="122" t="s">
        <v>301</v>
      </c>
      <c r="E1219" s="76">
        <f>VLOOKUP(Tabla3[[#This Row],[Actividad]],Validación!AA:AB,2,0)</f>
        <v>2</v>
      </c>
      <c r="F1219" s="76" t="s">
        <v>184</v>
      </c>
      <c r="G1219" s="76">
        <f>VLOOKUP(H1219,Validación!W:Y,3,0)</f>
        <v>8</v>
      </c>
      <c r="H1219" s="76" t="s">
        <v>343</v>
      </c>
      <c r="I1219" s="76">
        <f>VLOOKUP(J1219,Validación!K:N,4,0)</f>
        <v>3</v>
      </c>
      <c r="J1219" s="76" t="s">
        <v>162</v>
      </c>
      <c r="K1219" s="76" t="s">
        <v>68</v>
      </c>
      <c r="L1219" s="76" t="str">
        <f t="shared" si="39"/>
        <v>N</v>
      </c>
    </row>
    <row r="1220" spans="1:12" x14ac:dyDescent="0.25">
      <c r="A1220" s="76" t="str">
        <f t="shared" si="38"/>
        <v>BB283N</v>
      </c>
      <c r="B1220" s="76" t="s">
        <v>32</v>
      </c>
      <c r="C1220" s="76" t="str">
        <f>VLOOKUP(B1220,Validación!G:I,3,0)</f>
        <v>BB</v>
      </c>
      <c r="D1220" s="122" t="s">
        <v>457</v>
      </c>
      <c r="E1220" s="76">
        <f>VLOOKUP(Tabla3[[#This Row],[Actividad]],Validación!AA:AB,2,0)</f>
        <v>2</v>
      </c>
      <c r="F1220" s="76" t="s">
        <v>184</v>
      </c>
      <c r="G1220" s="76">
        <f>VLOOKUP(H1220,Validación!W:Y,3,0)</f>
        <v>8</v>
      </c>
      <c r="H1220" s="76" t="s">
        <v>343</v>
      </c>
      <c r="I1220" s="76">
        <f>VLOOKUP(J1220,Validación!K:N,4,0)</f>
        <v>3</v>
      </c>
      <c r="J1220" s="76" t="s">
        <v>162</v>
      </c>
      <c r="K1220" s="76" t="s">
        <v>68</v>
      </c>
      <c r="L1220" s="76" t="str">
        <f t="shared" si="39"/>
        <v>N</v>
      </c>
    </row>
    <row r="1221" spans="1:12" x14ac:dyDescent="0.25">
      <c r="A1221" s="76" t="str">
        <f t="shared" si="38"/>
        <v>W283N</v>
      </c>
      <c r="B1221" s="76" t="s">
        <v>132</v>
      </c>
      <c r="C1221" s="76" t="str">
        <f>VLOOKUP(B1221,Validación!G:I,3,0)</f>
        <v>W</v>
      </c>
      <c r="D1221" s="122" t="s">
        <v>302</v>
      </c>
      <c r="E1221" s="76">
        <f>VLOOKUP(Tabla3[[#This Row],[Actividad]],Validación!AA:AB,2,0)</f>
        <v>2</v>
      </c>
      <c r="F1221" s="76" t="s">
        <v>184</v>
      </c>
      <c r="G1221" s="76">
        <f>VLOOKUP(H1221,Validación!W:Y,3,0)</f>
        <v>8</v>
      </c>
      <c r="H1221" s="76" t="s">
        <v>343</v>
      </c>
      <c r="I1221" s="76">
        <f>VLOOKUP(J1221,Validación!K:N,4,0)</f>
        <v>3</v>
      </c>
      <c r="J1221" s="76" t="s">
        <v>162</v>
      </c>
      <c r="K1221" s="76" t="s">
        <v>68</v>
      </c>
      <c r="L1221" s="76" t="str">
        <f t="shared" si="39"/>
        <v>N</v>
      </c>
    </row>
    <row r="1222" spans="1:12" x14ac:dyDescent="0.25">
      <c r="A1222" s="76" t="str">
        <f t="shared" si="38"/>
        <v>CC283N</v>
      </c>
      <c r="B1222" s="76" t="s">
        <v>55</v>
      </c>
      <c r="C1222" s="76" t="str">
        <f>VLOOKUP(B1222,Validación!G:I,3,0)</f>
        <v>CC</v>
      </c>
      <c r="D1222" s="122" t="s">
        <v>303</v>
      </c>
      <c r="E1222" s="76">
        <f>VLOOKUP(Tabla3[[#This Row],[Actividad]],Validación!AA:AB,2,0)</f>
        <v>2</v>
      </c>
      <c r="F1222" s="76" t="s">
        <v>184</v>
      </c>
      <c r="G1222" s="76">
        <f>VLOOKUP(H1222,Validación!W:Y,3,0)</f>
        <v>8</v>
      </c>
      <c r="H1222" s="76" t="s">
        <v>343</v>
      </c>
      <c r="I1222" s="76">
        <f>VLOOKUP(J1222,Validación!K:N,4,0)</f>
        <v>3</v>
      </c>
      <c r="J1222" s="76" t="s">
        <v>162</v>
      </c>
      <c r="K1222" s="76" t="s">
        <v>68</v>
      </c>
      <c r="L1222" s="76" t="str">
        <f t="shared" si="39"/>
        <v>N</v>
      </c>
    </row>
    <row r="1223" spans="1:12" x14ac:dyDescent="0.25">
      <c r="A1223" s="76" t="str">
        <f t="shared" si="38"/>
        <v>U283N</v>
      </c>
      <c r="B1223" s="76" t="s">
        <v>425</v>
      </c>
      <c r="C1223" s="76" t="str">
        <f>VLOOKUP(B1223,Validación!G:I,3,0)</f>
        <v>U</v>
      </c>
      <c r="D1223" s="122" t="s">
        <v>458</v>
      </c>
      <c r="E1223" s="76">
        <f>VLOOKUP(Tabla3[[#This Row],[Actividad]],Validación!AA:AB,2,0)</f>
        <v>2</v>
      </c>
      <c r="F1223" s="76" t="s">
        <v>184</v>
      </c>
      <c r="G1223" s="76">
        <f>VLOOKUP(H1223,Validación!W:Y,3,0)</f>
        <v>8</v>
      </c>
      <c r="H1223" s="76" t="s">
        <v>343</v>
      </c>
      <c r="I1223" s="76">
        <f>VLOOKUP(J1223,Validación!K:N,4,0)</f>
        <v>3</v>
      </c>
      <c r="J1223" s="76" t="s">
        <v>162</v>
      </c>
      <c r="K1223" s="76" t="s">
        <v>68</v>
      </c>
      <c r="L1223" s="76" t="str">
        <f t="shared" si="39"/>
        <v>N</v>
      </c>
    </row>
    <row r="1224" spans="1:12" x14ac:dyDescent="0.25">
      <c r="A1224" s="76" t="str">
        <f t="shared" si="38"/>
        <v>I283N</v>
      </c>
      <c r="B1224" s="76" t="s">
        <v>47</v>
      </c>
      <c r="C1224" s="76" t="str">
        <f>VLOOKUP(B1224,Validación!G:I,3,0)</f>
        <v>I</v>
      </c>
      <c r="D1224" s="122" t="s">
        <v>459</v>
      </c>
      <c r="E1224" s="76">
        <f>VLOOKUP(Tabla3[[#This Row],[Actividad]],Validación!AA:AB,2,0)</f>
        <v>2</v>
      </c>
      <c r="F1224" s="76" t="s">
        <v>184</v>
      </c>
      <c r="G1224" s="76">
        <f>VLOOKUP(H1224,Validación!W:Y,3,0)</f>
        <v>8</v>
      </c>
      <c r="H1224" s="76" t="s">
        <v>343</v>
      </c>
      <c r="I1224" s="76">
        <f>VLOOKUP(J1224,Validación!K:N,4,0)</f>
        <v>3</v>
      </c>
      <c r="J1224" s="76" t="s">
        <v>162</v>
      </c>
      <c r="K1224" s="76" t="s">
        <v>68</v>
      </c>
      <c r="L1224" s="76" t="str">
        <f t="shared" si="39"/>
        <v>N</v>
      </c>
    </row>
    <row r="1225" spans="1:12" x14ac:dyDescent="0.25">
      <c r="A1225" s="76" t="str">
        <f t="shared" si="38"/>
        <v>Y283N</v>
      </c>
      <c r="B1225" s="76" t="s">
        <v>134</v>
      </c>
      <c r="C1225" s="76" t="str">
        <f>VLOOKUP(B1225,Validación!G:I,3,0)</f>
        <v>Y</v>
      </c>
      <c r="D1225" s="122" t="s">
        <v>306</v>
      </c>
      <c r="E1225" s="76">
        <f>VLOOKUP(Tabla3[[#This Row],[Actividad]],Validación!AA:AB,2,0)</f>
        <v>2</v>
      </c>
      <c r="F1225" s="76" t="s">
        <v>184</v>
      </c>
      <c r="G1225" s="76">
        <f>VLOOKUP(H1225,Validación!W:Y,3,0)</f>
        <v>8</v>
      </c>
      <c r="H1225" s="76" t="s">
        <v>343</v>
      </c>
      <c r="I1225" s="76">
        <f>VLOOKUP(J1225,Validación!K:N,4,0)</f>
        <v>3</v>
      </c>
      <c r="J1225" s="76" t="s">
        <v>162</v>
      </c>
      <c r="K1225" s="76" t="s">
        <v>68</v>
      </c>
      <c r="L1225" s="76" t="str">
        <f t="shared" si="39"/>
        <v>N</v>
      </c>
    </row>
    <row r="1226" spans="1:12" x14ac:dyDescent="0.25">
      <c r="A1226" s="76" t="str">
        <f t="shared" si="38"/>
        <v>R283N</v>
      </c>
      <c r="B1226" s="76" t="s">
        <v>51</v>
      </c>
      <c r="C1226" s="76" t="str">
        <f>VLOOKUP(B1226,Validación!G:I,3,0)</f>
        <v>R</v>
      </c>
      <c r="D1226" s="122">
        <v>109</v>
      </c>
      <c r="E1226" s="76">
        <f>VLOOKUP(Tabla3[[#This Row],[Actividad]],Validación!AA:AB,2,0)</f>
        <v>2</v>
      </c>
      <c r="F1226" s="76" t="s">
        <v>184</v>
      </c>
      <c r="G1226" s="76">
        <f>VLOOKUP(H1226,Validación!W:Y,3,0)</f>
        <v>8</v>
      </c>
      <c r="H1226" s="76" t="s">
        <v>343</v>
      </c>
      <c r="I1226" s="76">
        <f>VLOOKUP(J1226,Validación!K:N,4,0)</f>
        <v>3</v>
      </c>
      <c r="J1226" s="76" t="s">
        <v>162</v>
      </c>
      <c r="K1226" s="76" t="s">
        <v>68</v>
      </c>
      <c r="L1226" s="76" t="str">
        <f t="shared" si="39"/>
        <v>N</v>
      </c>
    </row>
    <row r="1227" spans="1:12" x14ac:dyDescent="0.25">
      <c r="A1227" s="76" t="str">
        <f t="shared" si="38"/>
        <v>HH283N</v>
      </c>
      <c r="B1227" s="76" t="s">
        <v>122</v>
      </c>
      <c r="C1227" s="76" t="str">
        <f>VLOOKUP(B1227,Validación!G:I,3,0)</f>
        <v>HH</v>
      </c>
      <c r="D1227" s="122" t="s">
        <v>460</v>
      </c>
      <c r="E1227" s="76">
        <f>VLOOKUP(Tabla3[[#This Row],[Actividad]],Validación!AA:AB,2,0)</f>
        <v>2</v>
      </c>
      <c r="F1227" s="76" t="s">
        <v>184</v>
      </c>
      <c r="G1227" s="76">
        <f>VLOOKUP(H1227,Validación!W:Y,3,0)</f>
        <v>8</v>
      </c>
      <c r="H1227" s="76" t="s">
        <v>343</v>
      </c>
      <c r="I1227" s="76">
        <f>VLOOKUP(J1227,Validación!K:N,4,0)</f>
        <v>3</v>
      </c>
      <c r="J1227" s="76" t="s">
        <v>162</v>
      </c>
      <c r="K1227" s="76" t="s">
        <v>68</v>
      </c>
      <c r="L1227" s="76" t="str">
        <f t="shared" si="39"/>
        <v>N</v>
      </c>
    </row>
    <row r="1228" spans="1:12" x14ac:dyDescent="0.25">
      <c r="A1228" s="76" t="str">
        <f t="shared" si="38"/>
        <v>II283N</v>
      </c>
      <c r="B1228" s="173" t="s">
        <v>423</v>
      </c>
      <c r="C1228" s="76" t="str">
        <f>VLOOKUP(B1228,Validación!G:I,3,0)</f>
        <v>II</v>
      </c>
      <c r="D1228" s="122" t="s">
        <v>309</v>
      </c>
      <c r="E1228" s="76">
        <f>VLOOKUP(Tabla3[[#This Row],[Actividad]],Validación!AA:AB,2,0)</f>
        <v>2</v>
      </c>
      <c r="F1228" s="76" t="s">
        <v>184</v>
      </c>
      <c r="G1228" s="76">
        <f>VLOOKUP(H1228,Validación!W:Y,3,0)</f>
        <v>8</v>
      </c>
      <c r="H1228" s="76" t="s">
        <v>343</v>
      </c>
      <c r="I1228" s="76">
        <f>VLOOKUP(J1228,Validación!K:N,4,0)</f>
        <v>3</v>
      </c>
      <c r="J1228" s="76" t="s">
        <v>162</v>
      </c>
      <c r="K1228" s="76" t="s">
        <v>68</v>
      </c>
      <c r="L1228" s="76" t="str">
        <f t="shared" si="39"/>
        <v>N</v>
      </c>
    </row>
    <row r="1229" spans="1:12" x14ac:dyDescent="0.25">
      <c r="A1229" s="76" t="str">
        <f t="shared" si="38"/>
        <v>L283N</v>
      </c>
      <c r="B1229" s="76" t="s">
        <v>48</v>
      </c>
      <c r="C1229" s="76" t="str">
        <f>VLOOKUP(B1229,Validación!G:I,3,0)</f>
        <v>L</v>
      </c>
      <c r="D1229" s="122" t="s">
        <v>461</v>
      </c>
      <c r="E1229" s="76">
        <f>VLOOKUP(Tabla3[[#This Row],[Actividad]],Validación!AA:AB,2,0)</f>
        <v>2</v>
      </c>
      <c r="F1229" s="76" t="s">
        <v>184</v>
      </c>
      <c r="G1229" s="76">
        <f>VLOOKUP(H1229,Validación!W:Y,3,0)</f>
        <v>8</v>
      </c>
      <c r="H1229" s="76" t="s">
        <v>343</v>
      </c>
      <c r="I1229" s="76">
        <f>VLOOKUP(J1229,Validación!K:N,4,0)</f>
        <v>3</v>
      </c>
      <c r="J1229" s="76" t="s">
        <v>162</v>
      </c>
      <c r="K1229" s="76" t="s">
        <v>68</v>
      </c>
      <c r="L1229" s="76" t="str">
        <f t="shared" si="39"/>
        <v>N</v>
      </c>
    </row>
    <row r="1230" spans="1:12" x14ac:dyDescent="0.25">
      <c r="A1230" s="76" t="str">
        <f t="shared" si="38"/>
        <v>B283N</v>
      </c>
      <c r="B1230" s="76" t="s">
        <v>43</v>
      </c>
      <c r="C1230" s="76" t="str">
        <f>VLOOKUP(B1230,Validación!G:I,3,0)</f>
        <v>B</v>
      </c>
      <c r="D1230" s="122" t="s">
        <v>462</v>
      </c>
      <c r="E1230" s="76">
        <f>VLOOKUP(Tabla3[[#This Row],[Actividad]],Validación!AA:AB,2,0)</f>
        <v>2</v>
      </c>
      <c r="F1230" s="76" t="s">
        <v>184</v>
      </c>
      <c r="G1230" s="76">
        <f>VLOOKUP(H1230,Validación!W:Y,3,0)</f>
        <v>8</v>
      </c>
      <c r="H1230" s="76" t="s">
        <v>343</v>
      </c>
      <c r="I1230" s="76">
        <f>VLOOKUP(J1230,Validación!K:N,4,0)</f>
        <v>3</v>
      </c>
      <c r="J1230" s="76" t="s">
        <v>162</v>
      </c>
      <c r="K1230" s="76" t="s">
        <v>68</v>
      </c>
      <c r="L1230" s="76" t="str">
        <f t="shared" si="39"/>
        <v>N</v>
      </c>
    </row>
    <row r="1231" spans="1:12" x14ac:dyDescent="0.25">
      <c r="A1231" s="76" t="str">
        <f t="shared" si="38"/>
        <v>A283N</v>
      </c>
      <c r="B1231" s="76" t="s">
        <v>42</v>
      </c>
      <c r="C1231" s="76" t="str">
        <f>VLOOKUP(B1231,Validación!G:I,3,0)</f>
        <v>A</v>
      </c>
      <c r="D1231" s="122" t="s">
        <v>463</v>
      </c>
      <c r="E1231" s="76">
        <f>VLOOKUP(Tabla3[[#This Row],[Actividad]],Validación!AA:AB,2,0)</f>
        <v>2</v>
      </c>
      <c r="F1231" s="76" t="s">
        <v>184</v>
      </c>
      <c r="G1231" s="76">
        <f>VLOOKUP(H1231,Validación!W:Y,3,0)</f>
        <v>8</v>
      </c>
      <c r="H1231" s="76" t="s">
        <v>343</v>
      </c>
      <c r="I1231" s="76">
        <f>VLOOKUP(J1231,Validación!K:N,4,0)</f>
        <v>3</v>
      </c>
      <c r="J1231" s="76" t="s">
        <v>162</v>
      </c>
      <c r="K1231" s="76" t="s">
        <v>68</v>
      </c>
      <c r="L1231" s="76" t="str">
        <f t="shared" si="39"/>
        <v>N</v>
      </c>
    </row>
    <row r="1232" spans="1:12" x14ac:dyDescent="0.25">
      <c r="A1232" s="76" t="str">
        <f t="shared" si="38"/>
        <v>X288N</v>
      </c>
      <c r="B1232" s="76" t="s">
        <v>133</v>
      </c>
      <c r="C1232" s="76" t="str">
        <f>VLOOKUP(B1232,Validación!G:I,3,0)</f>
        <v>X</v>
      </c>
      <c r="D1232" s="122">
        <v>122201</v>
      </c>
      <c r="E1232" s="76">
        <f>VLOOKUP(Tabla3[[#This Row],[Actividad]],Validación!AA:AB,2,0)</f>
        <v>2</v>
      </c>
      <c r="F1232" s="76" t="s">
        <v>184</v>
      </c>
      <c r="G1232" s="76">
        <f>VLOOKUP(H1232,Validación!W:Y,3,0)</f>
        <v>8</v>
      </c>
      <c r="H1232" s="76" t="s">
        <v>343</v>
      </c>
      <c r="I1232" s="76">
        <f>VLOOKUP(J1232,Validación!K:N,4,0)</f>
        <v>8</v>
      </c>
      <c r="J1232" s="76" t="s">
        <v>167</v>
      </c>
      <c r="K1232" s="76" t="s">
        <v>68</v>
      </c>
      <c r="L1232" s="76" t="str">
        <f t="shared" si="39"/>
        <v>N</v>
      </c>
    </row>
    <row r="1233" spans="1:12" x14ac:dyDescent="0.25">
      <c r="A1233" s="76" t="str">
        <f t="shared" si="38"/>
        <v>C288N</v>
      </c>
      <c r="B1233" s="76" t="s">
        <v>44</v>
      </c>
      <c r="C1233" s="76" t="str">
        <f>VLOOKUP(B1233,Validación!G:I,3,0)</f>
        <v>C</v>
      </c>
      <c r="D1233" s="122" t="s">
        <v>289</v>
      </c>
      <c r="E1233" s="76">
        <f>VLOOKUP(Tabla3[[#This Row],[Actividad]],Validación!AA:AB,2,0)</f>
        <v>2</v>
      </c>
      <c r="F1233" s="76" t="s">
        <v>184</v>
      </c>
      <c r="G1233" s="76">
        <f>VLOOKUP(H1233,Validación!W:Y,3,0)</f>
        <v>8</v>
      </c>
      <c r="H1233" s="76" t="s">
        <v>343</v>
      </c>
      <c r="I1233" s="76">
        <f>VLOOKUP(J1233,Validación!K:N,4,0)</f>
        <v>8</v>
      </c>
      <c r="J1233" s="76" t="s">
        <v>167</v>
      </c>
      <c r="K1233" s="76" t="s">
        <v>68</v>
      </c>
      <c r="L1233" s="76" t="str">
        <f t="shared" si="39"/>
        <v>N</v>
      </c>
    </row>
    <row r="1234" spans="1:12" x14ac:dyDescent="0.25">
      <c r="A1234" s="76" t="str">
        <f t="shared" si="38"/>
        <v>T288N</v>
      </c>
      <c r="B1234" s="76" t="s">
        <v>52</v>
      </c>
      <c r="C1234" s="76" t="str">
        <f>VLOOKUP(B1234,Validación!G:I,3,0)</f>
        <v>T</v>
      </c>
      <c r="D1234" s="122">
        <v>122202</v>
      </c>
      <c r="E1234" s="76">
        <f>VLOOKUP(Tabla3[[#This Row],[Actividad]],Validación!AA:AB,2,0)</f>
        <v>2</v>
      </c>
      <c r="F1234" s="76" t="s">
        <v>184</v>
      </c>
      <c r="G1234" s="76">
        <f>VLOOKUP(H1234,Validación!W:Y,3,0)</f>
        <v>8</v>
      </c>
      <c r="H1234" s="76" t="s">
        <v>343</v>
      </c>
      <c r="I1234" s="76">
        <f>VLOOKUP(J1234,Validación!K:N,4,0)</f>
        <v>8</v>
      </c>
      <c r="J1234" s="76" t="s">
        <v>167</v>
      </c>
      <c r="K1234" s="76" t="s">
        <v>68</v>
      </c>
      <c r="L1234" s="76" t="str">
        <f t="shared" si="39"/>
        <v>N</v>
      </c>
    </row>
    <row r="1235" spans="1:12" x14ac:dyDescent="0.25">
      <c r="A1235" s="76" t="str">
        <f t="shared" si="38"/>
        <v>EE288N</v>
      </c>
      <c r="B1235" s="76" t="s">
        <v>33</v>
      </c>
      <c r="C1235" s="76" t="str">
        <f>VLOOKUP(B1235,Validación!G:I,3,0)</f>
        <v>EE</v>
      </c>
      <c r="D1235" s="122" t="s">
        <v>290</v>
      </c>
      <c r="E1235" s="76">
        <f>VLOOKUP(Tabla3[[#This Row],[Actividad]],Validación!AA:AB,2,0)</f>
        <v>2</v>
      </c>
      <c r="F1235" s="76" t="s">
        <v>184</v>
      </c>
      <c r="G1235" s="76">
        <f>VLOOKUP(H1235,Validación!W:Y,3,0)</f>
        <v>8</v>
      </c>
      <c r="H1235" s="76" t="s">
        <v>343</v>
      </c>
      <c r="I1235" s="76">
        <f>VLOOKUP(J1235,Validación!K:N,4,0)</f>
        <v>8</v>
      </c>
      <c r="J1235" s="76" t="s">
        <v>167</v>
      </c>
      <c r="K1235" s="76" t="s">
        <v>68</v>
      </c>
      <c r="L1235" s="76" t="str">
        <f t="shared" si="39"/>
        <v>N</v>
      </c>
    </row>
    <row r="1236" spans="1:12" x14ac:dyDescent="0.25">
      <c r="A1236" s="76" t="str">
        <f t="shared" si="38"/>
        <v>E288N</v>
      </c>
      <c r="B1236" s="76" t="s">
        <v>45</v>
      </c>
      <c r="C1236" s="76" t="str">
        <f>VLOOKUP(B1236,Validación!G:I,3,0)</f>
        <v>E</v>
      </c>
      <c r="D1236" s="122" t="s">
        <v>180</v>
      </c>
      <c r="E1236" s="76">
        <f>VLOOKUP(Tabla3[[#This Row],[Actividad]],Validación!AA:AB,2,0)</f>
        <v>2</v>
      </c>
      <c r="F1236" s="76" t="s">
        <v>184</v>
      </c>
      <c r="G1236" s="76">
        <f>VLOOKUP(H1236,Validación!W:Y,3,0)</f>
        <v>8</v>
      </c>
      <c r="H1236" s="76" t="s">
        <v>343</v>
      </c>
      <c r="I1236" s="76">
        <f>VLOOKUP(J1236,Validación!K:N,4,0)</f>
        <v>8</v>
      </c>
      <c r="J1236" s="76" t="s">
        <v>167</v>
      </c>
      <c r="K1236" s="76" t="s">
        <v>68</v>
      </c>
      <c r="L1236" s="76" t="str">
        <f t="shared" si="39"/>
        <v>N</v>
      </c>
    </row>
    <row r="1237" spans="1:12" x14ac:dyDescent="0.25">
      <c r="A1237" s="76" t="str">
        <f t="shared" si="38"/>
        <v>J288N</v>
      </c>
      <c r="B1237" s="76" t="s">
        <v>30</v>
      </c>
      <c r="C1237" s="76" t="str">
        <f>VLOOKUP(B1237,Validación!G:I,3,0)</f>
        <v>J</v>
      </c>
      <c r="D1237" s="122" t="s">
        <v>292</v>
      </c>
      <c r="E1237" s="76">
        <f>VLOOKUP(Tabla3[[#This Row],[Actividad]],Validación!AA:AB,2,0)</f>
        <v>2</v>
      </c>
      <c r="F1237" s="76" t="s">
        <v>184</v>
      </c>
      <c r="G1237" s="76">
        <f>VLOOKUP(H1237,Validación!W:Y,3,0)</f>
        <v>8</v>
      </c>
      <c r="H1237" s="76" t="s">
        <v>343</v>
      </c>
      <c r="I1237" s="76">
        <f>VLOOKUP(J1237,Validación!K:N,4,0)</f>
        <v>8</v>
      </c>
      <c r="J1237" s="76" t="s">
        <v>167</v>
      </c>
      <c r="K1237" s="76" t="s">
        <v>68</v>
      </c>
      <c r="L1237" s="76" t="str">
        <f t="shared" si="39"/>
        <v>N</v>
      </c>
    </row>
    <row r="1238" spans="1:12" x14ac:dyDescent="0.25">
      <c r="A1238" s="76" t="str">
        <f t="shared" si="38"/>
        <v>H288N</v>
      </c>
      <c r="B1238" s="76" t="s">
        <v>46</v>
      </c>
      <c r="C1238" s="76" t="str">
        <f>VLOOKUP(B1238,Validación!G:I,3,0)</f>
        <v>H</v>
      </c>
      <c r="D1238" s="122" t="s">
        <v>115</v>
      </c>
      <c r="E1238" s="76">
        <f>VLOOKUP(Tabla3[[#This Row],[Actividad]],Validación!AA:AB,2,0)</f>
        <v>2</v>
      </c>
      <c r="F1238" s="76" t="s">
        <v>184</v>
      </c>
      <c r="G1238" s="76">
        <f>VLOOKUP(H1238,Validación!W:Y,3,0)</f>
        <v>8</v>
      </c>
      <c r="H1238" s="76" t="s">
        <v>343</v>
      </c>
      <c r="I1238" s="76">
        <f>VLOOKUP(J1238,Validación!K:N,4,0)</f>
        <v>8</v>
      </c>
      <c r="J1238" s="76" t="s">
        <v>167</v>
      </c>
      <c r="K1238" s="76" t="s">
        <v>68</v>
      </c>
      <c r="L1238" s="76" t="str">
        <f t="shared" si="39"/>
        <v>N</v>
      </c>
    </row>
    <row r="1239" spans="1:12" x14ac:dyDescent="0.25">
      <c r="A1239" s="76" t="str">
        <f t="shared" si="38"/>
        <v>Q288N</v>
      </c>
      <c r="B1239" s="76" t="s">
        <v>130</v>
      </c>
      <c r="C1239" s="76" t="str">
        <f>VLOOKUP(B1239,Validación!G:I,3,0)</f>
        <v>Q</v>
      </c>
      <c r="D1239" s="122" t="s">
        <v>293</v>
      </c>
      <c r="E1239" s="76">
        <f>VLOOKUP(Tabla3[[#This Row],[Actividad]],Validación!AA:AB,2,0)</f>
        <v>2</v>
      </c>
      <c r="F1239" s="76" t="s">
        <v>184</v>
      </c>
      <c r="G1239" s="76">
        <f>VLOOKUP(H1239,Validación!W:Y,3,0)</f>
        <v>8</v>
      </c>
      <c r="H1239" s="76" t="s">
        <v>343</v>
      </c>
      <c r="I1239" s="76">
        <f>VLOOKUP(J1239,Validación!K:N,4,0)</f>
        <v>8</v>
      </c>
      <c r="J1239" s="76" t="s">
        <v>167</v>
      </c>
      <c r="K1239" s="76" t="s">
        <v>68</v>
      </c>
      <c r="L1239" s="76" t="str">
        <f t="shared" si="39"/>
        <v>N</v>
      </c>
    </row>
    <row r="1240" spans="1:12" x14ac:dyDescent="0.25">
      <c r="A1240" s="76" t="str">
        <f t="shared" si="38"/>
        <v>P288N</v>
      </c>
      <c r="B1240" s="76" t="s">
        <v>50</v>
      </c>
      <c r="C1240" s="76" t="str">
        <f>VLOOKUP(B1240,Validación!G:I,3,0)</f>
        <v>P</v>
      </c>
      <c r="D1240" s="122" t="s">
        <v>295</v>
      </c>
      <c r="E1240" s="76">
        <f>VLOOKUP(Tabla3[[#This Row],[Actividad]],Validación!AA:AB,2,0)</f>
        <v>2</v>
      </c>
      <c r="F1240" s="76" t="s">
        <v>184</v>
      </c>
      <c r="G1240" s="76">
        <f>VLOOKUP(H1240,Validación!W:Y,3,0)</f>
        <v>8</v>
      </c>
      <c r="H1240" s="76" t="s">
        <v>343</v>
      </c>
      <c r="I1240" s="76">
        <f>VLOOKUP(J1240,Validación!K:N,4,0)</f>
        <v>8</v>
      </c>
      <c r="J1240" s="76" t="s">
        <v>167</v>
      </c>
      <c r="K1240" s="76" t="s">
        <v>68</v>
      </c>
      <c r="L1240" s="76" t="str">
        <f t="shared" si="39"/>
        <v>N</v>
      </c>
    </row>
    <row r="1241" spans="1:12" x14ac:dyDescent="0.25">
      <c r="A1241" s="76" t="str">
        <f t="shared" si="38"/>
        <v>K288N</v>
      </c>
      <c r="B1241" s="76" t="s">
        <v>31</v>
      </c>
      <c r="C1241" s="76" t="str">
        <f>VLOOKUP(B1241,Validación!G:I,3,0)</f>
        <v>K</v>
      </c>
      <c r="D1241" s="122" t="s">
        <v>297</v>
      </c>
      <c r="E1241" s="76">
        <f>VLOOKUP(Tabla3[[#This Row],[Actividad]],Validación!AA:AB,2,0)</f>
        <v>2</v>
      </c>
      <c r="F1241" s="76" t="s">
        <v>184</v>
      </c>
      <c r="G1241" s="76">
        <f>VLOOKUP(H1241,Validación!W:Y,3,0)</f>
        <v>8</v>
      </c>
      <c r="H1241" s="76" t="s">
        <v>343</v>
      </c>
      <c r="I1241" s="76">
        <f>VLOOKUP(J1241,Validación!K:N,4,0)</f>
        <v>8</v>
      </c>
      <c r="J1241" s="76" t="s">
        <v>167</v>
      </c>
      <c r="K1241" s="76" t="s">
        <v>68</v>
      </c>
      <c r="L1241" s="76" t="str">
        <f t="shared" si="39"/>
        <v>N</v>
      </c>
    </row>
    <row r="1242" spans="1:12" x14ac:dyDescent="0.25">
      <c r="A1242" s="76" t="str">
        <f t="shared" si="38"/>
        <v>N288N</v>
      </c>
      <c r="B1242" s="76" t="s">
        <v>49</v>
      </c>
      <c r="C1242" s="76" t="str">
        <f>VLOOKUP(B1242,Validación!G:I,3,0)</f>
        <v>N</v>
      </c>
      <c r="D1242" s="122" t="s">
        <v>298</v>
      </c>
      <c r="E1242" s="76">
        <f>VLOOKUP(Tabla3[[#This Row],[Actividad]],Validación!AA:AB,2,0)</f>
        <v>2</v>
      </c>
      <c r="F1242" s="76" t="s">
        <v>184</v>
      </c>
      <c r="G1242" s="76">
        <f>VLOOKUP(H1242,Validación!W:Y,3,0)</f>
        <v>8</v>
      </c>
      <c r="H1242" s="76" t="s">
        <v>343</v>
      </c>
      <c r="I1242" s="76">
        <f>VLOOKUP(J1242,Validación!K:N,4,0)</f>
        <v>8</v>
      </c>
      <c r="J1242" s="76" t="s">
        <v>167</v>
      </c>
      <c r="K1242" s="76" t="s">
        <v>68</v>
      </c>
      <c r="L1242" s="76" t="str">
        <f t="shared" si="39"/>
        <v>N</v>
      </c>
    </row>
    <row r="1243" spans="1:12" x14ac:dyDescent="0.25">
      <c r="A1243" s="76" t="str">
        <f t="shared" si="38"/>
        <v>AA288N</v>
      </c>
      <c r="B1243" s="76" t="s">
        <v>54</v>
      </c>
      <c r="C1243" s="76" t="str">
        <f>VLOOKUP(B1243,Validación!G:I,3,0)</f>
        <v>AA</v>
      </c>
      <c r="D1243" s="122" t="s">
        <v>118</v>
      </c>
      <c r="E1243" s="76">
        <f>VLOOKUP(Tabla3[[#This Row],[Actividad]],Validación!AA:AB,2,0)</f>
        <v>2</v>
      </c>
      <c r="F1243" s="76" t="s">
        <v>184</v>
      </c>
      <c r="G1243" s="76">
        <f>VLOOKUP(H1243,Validación!W:Y,3,0)</f>
        <v>8</v>
      </c>
      <c r="H1243" s="76" t="s">
        <v>343</v>
      </c>
      <c r="I1243" s="76">
        <f>VLOOKUP(J1243,Validación!K:N,4,0)</f>
        <v>8</v>
      </c>
      <c r="J1243" s="76" t="s">
        <v>167</v>
      </c>
      <c r="K1243" s="76" t="s">
        <v>68</v>
      </c>
      <c r="L1243" s="76" t="str">
        <f t="shared" si="39"/>
        <v>N</v>
      </c>
    </row>
    <row r="1244" spans="1:12" x14ac:dyDescent="0.25">
      <c r="A1244" s="76" t="str">
        <f t="shared" si="38"/>
        <v>G288N</v>
      </c>
      <c r="B1244" s="76" t="s">
        <v>427</v>
      </c>
      <c r="C1244" s="76" t="str">
        <f>VLOOKUP(B1244,Validación!G:I,3,0)</f>
        <v>G</v>
      </c>
      <c r="D1244" s="122" t="s">
        <v>299</v>
      </c>
      <c r="E1244" s="76">
        <f>VLOOKUP(Tabla3[[#This Row],[Actividad]],Validación!AA:AB,2,0)</f>
        <v>2</v>
      </c>
      <c r="F1244" s="76" t="s">
        <v>184</v>
      </c>
      <c r="G1244" s="76">
        <f>VLOOKUP(H1244,Validación!W:Y,3,0)</f>
        <v>8</v>
      </c>
      <c r="H1244" s="76" t="s">
        <v>343</v>
      </c>
      <c r="I1244" s="76">
        <f>VLOOKUP(J1244,Validación!K:N,4,0)</f>
        <v>8</v>
      </c>
      <c r="J1244" s="76" t="s">
        <v>167</v>
      </c>
      <c r="K1244" s="76" t="s">
        <v>68</v>
      </c>
      <c r="L1244" s="76" t="str">
        <f t="shared" si="39"/>
        <v>N</v>
      </c>
    </row>
    <row r="1245" spans="1:12" x14ac:dyDescent="0.25">
      <c r="A1245" s="76" t="str">
        <f t="shared" si="38"/>
        <v>D288N</v>
      </c>
      <c r="B1245" s="76" t="s">
        <v>203</v>
      </c>
      <c r="C1245" s="76" t="str">
        <f>VLOOKUP(B1245,Validación!G:I,3,0)</f>
        <v>D</v>
      </c>
      <c r="D1245" s="122">
        <v>122327</v>
      </c>
      <c r="E1245" s="76">
        <f>VLOOKUP(Tabla3[[#This Row],[Actividad]],Validación!AA:AB,2,0)</f>
        <v>2</v>
      </c>
      <c r="F1245" s="76" t="s">
        <v>184</v>
      </c>
      <c r="G1245" s="76">
        <f>VLOOKUP(H1245,Validación!W:Y,3,0)</f>
        <v>8</v>
      </c>
      <c r="H1245" s="76" t="s">
        <v>343</v>
      </c>
      <c r="I1245" s="76">
        <f>VLOOKUP(J1245,Validación!K:N,4,0)</f>
        <v>8</v>
      </c>
      <c r="J1245" s="76" t="s">
        <v>167</v>
      </c>
      <c r="K1245" s="76" t="s">
        <v>68</v>
      </c>
      <c r="L1245" s="76" t="str">
        <f t="shared" si="39"/>
        <v>N</v>
      </c>
    </row>
    <row r="1246" spans="1:12" x14ac:dyDescent="0.25">
      <c r="A1246" s="76" t="str">
        <f t="shared" si="38"/>
        <v>F288N</v>
      </c>
      <c r="B1246" s="76" t="s">
        <v>426</v>
      </c>
      <c r="C1246" s="76" t="str">
        <f>VLOOKUP(B1246,Validación!G:I,3,0)</f>
        <v>F</v>
      </c>
      <c r="D1246" s="122" t="s">
        <v>456</v>
      </c>
      <c r="E1246" s="76">
        <f>VLOOKUP(Tabla3[[#This Row],[Actividad]],Validación!AA:AB,2,0)</f>
        <v>2</v>
      </c>
      <c r="F1246" s="76" t="s">
        <v>184</v>
      </c>
      <c r="G1246" s="76">
        <f>VLOOKUP(H1246,Validación!W:Y,3,0)</f>
        <v>8</v>
      </c>
      <c r="H1246" s="76" t="s">
        <v>343</v>
      </c>
      <c r="I1246" s="76">
        <f>VLOOKUP(J1246,Validación!K:N,4,0)</f>
        <v>8</v>
      </c>
      <c r="J1246" s="76" t="s">
        <v>167</v>
      </c>
      <c r="K1246" s="76" t="s">
        <v>68</v>
      </c>
      <c r="L1246" s="76" t="str">
        <f t="shared" si="39"/>
        <v>N</v>
      </c>
    </row>
    <row r="1247" spans="1:12" x14ac:dyDescent="0.25">
      <c r="A1247" s="76" t="str">
        <f t="shared" si="38"/>
        <v>FF288N</v>
      </c>
      <c r="B1247" s="76" t="s">
        <v>41</v>
      </c>
      <c r="C1247" s="76" t="str">
        <f>VLOOKUP(B1247,Validación!G:I,3,0)</f>
        <v>FF</v>
      </c>
      <c r="D1247" s="122" t="s">
        <v>301</v>
      </c>
      <c r="E1247" s="76">
        <f>VLOOKUP(Tabla3[[#This Row],[Actividad]],Validación!AA:AB,2,0)</f>
        <v>2</v>
      </c>
      <c r="F1247" s="76" t="s">
        <v>184</v>
      </c>
      <c r="G1247" s="76">
        <f>VLOOKUP(H1247,Validación!W:Y,3,0)</f>
        <v>8</v>
      </c>
      <c r="H1247" s="76" t="s">
        <v>343</v>
      </c>
      <c r="I1247" s="76">
        <f>VLOOKUP(J1247,Validación!K:N,4,0)</f>
        <v>8</v>
      </c>
      <c r="J1247" s="76" t="s">
        <v>167</v>
      </c>
      <c r="K1247" s="76" t="s">
        <v>68</v>
      </c>
      <c r="L1247" s="76" t="str">
        <f t="shared" si="39"/>
        <v>N</v>
      </c>
    </row>
    <row r="1248" spans="1:12" x14ac:dyDescent="0.25">
      <c r="A1248" s="76" t="str">
        <f t="shared" si="38"/>
        <v>BB288N</v>
      </c>
      <c r="B1248" s="76" t="s">
        <v>32</v>
      </c>
      <c r="C1248" s="76" t="str">
        <f>VLOOKUP(B1248,Validación!G:I,3,0)</f>
        <v>BB</v>
      </c>
      <c r="D1248" s="122" t="s">
        <v>457</v>
      </c>
      <c r="E1248" s="76">
        <f>VLOOKUP(Tabla3[[#This Row],[Actividad]],Validación!AA:AB,2,0)</f>
        <v>2</v>
      </c>
      <c r="F1248" s="76" t="s">
        <v>184</v>
      </c>
      <c r="G1248" s="76">
        <f>VLOOKUP(H1248,Validación!W:Y,3,0)</f>
        <v>8</v>
      </c>
      <c r="H1248" s="76" t="s">
        <v>343</v>
      </c>
      <c r="I1248" s="76">
        <f>VLOOKUP(J1248,Validación!K:N,4,0)</f>
        <v>8</v>
      </c>
      <c r="J1248" s="76" t="s">
        <v>167</v>
      </c>
      <c r="K1248" s="76" t="s">
        <v>68</v>
      </c>
      <c r="L1248" s="76" t="str">
        <f t="shared" si="39"/>
        <v>N</v>
      </c>
    </row>
    <row r="1249" spans="1:12" x14ac:dyDescent="0.25">
      <c r="A1249" s="76" t="str">
        <f t="shared" si="38"/>
        <v>W288N</v>
      </c>
      <c r="B1249" s="76" t="s">
        <v>132</v>
      </c>
      <c r="C1249" s="76" t="str">
        <f>VLOOKUP(B1249,Validación!G:I,3,0)</f>
        <v>W</v>
      </c>
      <c r="D1249" s="122" t="s">
        <v>302</v>
      </c>
      <c r="E1249" s="76">
        <f>VLOOKUP(Tabla3[[#This Row],[Actividad]],Validación!AA:AB,2,0)</f>
        <v>2</v>
      </c>
      <c r="F1249" s="76" t="s">
        <v>184</v>
      </c>
      <c r="G1249" s="76">
        <f>VLOOKUP(H1249,Validación!W:Y,3,0)</f>
        <v>8</v>
      </c>
      <c r="H1249" s="76" t="s">
        <v>343</v>
      </c>
      <c r="I1249" s="76">
        <f>VLOOKUP(J1249,Validación!K:N,4,0)</f>
        <v>8</v>
      </c>
      <c r="J1249" s="76" t="s">
        <v>167</v>
      </c>
      <c r="K1249" s="76" t="s">
        <v>68</v>
      </c>
      <c r="L1249" s="76" t="str">
        <f t="shared" si="39"/>
        <v>N</v>
      </c>
    </row>
    <row r="1250" spans="1:12" x14ac:dyDescent="0.25">
      <c r="A1250" s="76" t="str">
        <f t="shared" si="38"/>
        <v>CC288N</v>
      </c>
      <c r="B1250" s="76" t="s">
        <v>55</v>
      </c>
      <c r="C1250" s="76" t="str">
        <f>VLOOKUP(B1250,Validación!G:I,3,0)</f>
        <v>CC</v>
      </c>
      <c r="D1250" s="122" t="s">
        <v>303</v>
      </c>
      <c r="E1250" s="76">
        <f>VLOOKUP(Tabla3[[#This Row],[Actividad]],Validación!AA:AB,2,0)</f>
        <v>2</v>
      </c>
      <c r="F1250" s="76" t="s">
        <v>184</v>
      </c>
      <c r="G1250" s="76">
        <f>VLOOKUP(H1250,Validación!W:Y,3,0)</f>
        <v>8</v>
      </c>
      <c r="H1250" s="76" t="s">
        <v>343</v>
      </c>
      <c r="I1250" s="76">
        <f>VLOOKUP(J1250,Validación!K:N,4,0)</f>
        <v>8</v>
      </c>
      <c r="J1250" s="76" t="s">
        <v>167</v>
      </c>
      <c r="K1250" s="76" t="s">
        <v>68</v>
      </c>
      <c r="L1250" s="76" t="str">
        <f t="shared" si="39"/>
        <v>N</v>
      </c>
    </row>
    <row r="1251" spans="1:12" x14ac:dyDescent="0.25">
      <c r="A1251" s="76" t="str">
        <f t="shared" si="38"/>
        <v>U288N</v>
      </c>
      <c r="B1251" s="76" t="s">
        <v>425</v>
      </c>
      <c r="C1251" s="76" t="str">
        <f>VLOOKUP(B1251,Validación!G:I,3,0)</f>
        <v>U</v>
      </c>
      <c r="D1251" s="122" t="s">
        <v>458</v>
      </c>
      <c r="E1251" s="76">
        <f>VLOOKUP(Tabla3[[#This Row],[Actividad]],Validación!AA:AB,2,0)</f>
        <v>2</v>
      </c>
      <c r="F1251" s="76" t="s">
        <v>184</v>
      </c>
      <c r="G1251" s="76">
        <f>VLOOKUP(H1251,Validación!W:Y,3,0)</f>
        <v>8</v>
      </c>
      <c r="H1251" s="76" t="s">
        <v>343</v>
      </c>
      <c r="I1251" s="76">
        <f>VLOOKUP(J1251,Validación!K:N,4,0)</f>
        <v>8</v>
      </c>
      <c r="J1251" s="76" t="s">
        <v>167</v>
      </c>
      <c r="K1251" s="76" t="s">
        <v>68</v>
      </c>
      <c r="L1251" s="76" t="str">
        <f t="shared" si="39"/>
        <v>N</v>
      </c>
    </row>
    <row r="1252" spans="1:12" x14ac:dyDescent="0.25">
      <c r="A1252" s="76" t="str">
        <f t="shared" si="38"/>
        <v>I288N</v>
      </c>
      <c r="B1252" s="76" t="s">
        <v>47</v>
      </c>
      <c r="C1252" s="76" t="str">
        <f>VLOOKUP(B1252,Validación!G:I,3,0)</f>
        <v>I</v>
      </c>
      <c r="D1252" s="122" t="s">
        <v>459</v>
      </c>
      <c r="E1252" s="76">
        <f>VLOOKUP(Tabla3[[#This Row],[Actividad]],Validación!AA:AB,2,0)</f>
        <v>2</v>
      </c>
      <c r="F1252" s="76" t="s">
        <v>184</v>
      </c>
      <c r="G1252" s="76">
        <f>VLOOKUP(H1252,Validación!W:Y,3,0)</f>
        <v>8</v>
      </c>
      <c r="H1252" s="76" t="s">
        <v>343</v>
      </c>
      <c r="I1252" s="76">
        <f>VLOOKUP(J1252,Validación!K:N,4,0)</f>
        <v>8</v>
      </c>
      <c r="J1252" s="76" t="s">
        <v>167</v>
      </c>
      <c r="K1252" s="76" t="s">
        <v>68</v>
      </c>
      <c r="L1252" s="76" t="str">
        <f t="shared" si="39"/>
        <v>N</v>
      </c>
    </row>
    <row r="1253" spans="1:12" x14ac:dyDescent="0.25">
      <c r="A1253" s="76" t="str">
        <f t="shared" si="38"/>
        <v>Y288N</v>
      </c>
      <c r="B1253" s="76" t="s">
        <v>134</v>
      </c>
      <c r="C1253" s="76" t="str">
        <f>VLOOKUP(B1253,Validación!G:I,3,0)</f>
        <v>Y</v>
      </c>
      <c r="D1253" s="122" t="s">
        <v>306</v>
      </c>
      <c r="E1253" s="76">
        <f>VLOOKUP(Tabla3[[#This Row],[Actividad]],Validación!AA:AB,2,0)</f>
        <v>2</v>
      </c>
      <c r="F1253" s="76" t="s">
        <v>184</v>
      </c>
      <c r="G1253" s="76">
        <f>VLOOKUP(H1253,Validación!W:Y,3,0)</f>
        <v>8</v>
      </c>
      <c r="H1253" s="76" t="s">
        <v>343</v>
      </c>
      <c r="I1253" s="76">
        <f>VLOOKUP(J1253,Validación!K:N,4,0)</f>
        <v>8</v>
      </c>
      <c r="J1253" s="76" t="s">
        <v>167</v>
      </c>
      <c r="K1253" s="76" t="s">
        <v>68</v>
      </c>
      <c r="L1253" s="76" t="str">
        <f t="shared" si="39"/>
        <v>N</v>
      </c>
    </row>
    <row r="1254" spans="1:12" x14ac:dyDescent="0.25">
      <c r="A1254" s="76" t="str">
        <f t="shared" si="38"/>
        <v>R288N</v>
      </c>
      <c r="B1254" s="76" t="s">
        <v>51</v>
      </c>
      <c r="C1254" s="76" t="str">
        <f>VLOOKUP(B1254,Validación!G:I,3,0)</f>
        <v>R</v>
      </c>
      <c r="D1254" s="122">
        <v>109</v>
      </c>
      <c r="E1254" s="76">
        <f>VLOOKUP(Tabla3[[#This Row],[Actividad]],Validación!AA:AB,2,0)</f>
        <v>2</v>
      </c>
      <c r="F1254" s="76" t="s">
        <v>184</v>
      </c>
      <c r="G1254" s="76">
        <f>VLOOKUP(H1254,Validación!W:Y,3,0)</f>
        <v>8</v>
      </c>
      <c r="H1254" s="76" t="s">
        <v>343</v>
      </c>
      <c r="I1254" s="76">
        <f>VLOOKUP(J1254,Validación!K:N,4,0)</f>
        <v>8</v>
      </c>
      <c r="J1254" s="76" t="s">
        <v>167</v>
      </c>
      <c r="K1254" s="76" t="s">
        <v>68</v>
      </c>
      <c r="L1254" s="76" t="str">
        <f t="shared" si="39"/>
        <v>N</v>
      </c>
    </row>
    <row r="1255" spans="1:12" x14ac:dyDescent="0.25">
      <c r="A1255" s="76" t="str">
        <f t="shared" si="38"/>
        <v>HH288N</v>
      </c>
      <c r="B1255" s="76" t="s">
        <v>122</v>
      </c>
      <c r="C1255" s="76" t="str">
        <f>VLOOKUP(B1255,Validación!G:I,3,0)</f>
        <v>HH</v>
      </c>
      <c r="D1255" s="122" t="s">
        <v>460</v>
      </c>
      <c r="E1255" s="76">
        <f>VLOOKUP(Tabla3[[#This Row],[Actividad]],Validación!AA:AB,2,0)</f>
        <v>2</v>
      </c>
      <c r="F1255" s="76" t="s">
        <v>184</v>
      </c>
      <c r="G1255" s="76">
        <f>VLOOKUP(H1255,Validación!W:Y,3,0)</f>
        <v>8</v>
      </c>
      <c r="H1255" s="76" t="s">
        <v>343</v>
      </c>
      <c r="I1255" s="76">
        <f>VLOOKUP(J1255,Validación!K:N,4,0)</f>
        <v>8</v>
      </c>
      <c r="J1255" s="76" t="s">
        <v>167</v>
      </c>
      <c r="K1255" s="76" t="s">
        <v>68</v>
      </c>
      <c r="L1255" s="76" t="str">
        <f t="shared" si="39"/>
        <v>N</v>
      </c>
    </row>
    <row r="1256" spans="1:12" x14ac:dyDescent="0.25">
      <c r="A1256" s="76" t="str">
        <f t="shared" si="38"/>
        <v>II288N</v>
      </c>
      <c r="B1256" s="173" t="s">
        <v>423</v>
      </c>
      <c r="C1256" s="76" t="str">
        <f>VLOOKUP(B1256,Validación!G:I,3,0)</f>
        <v>II</v>
      </c>
      <c r="D1256" s="122" t="s">
        <v>309</v>
      </c>
      <c r="E1256" s="76">
        <f>VLOOKUP(Tabla3[[#This Row],[Actividad]],Validación!AA:AB,2,0)</f>
        <v>2</v>
      </c>
      <c r="F1256" s="76" t="s">
        <v>184</v>
      </c>
      <c r="G1256" s="76">
        <f>VLOOKUP(H1256,Validación!W:Y,3,0)</f>
        <v>8</v>
      </c>
      <c r="H1256" s="76" t="s">
        <v>343</v>
      </c>
      <c r="I1256" s="76">
        <f>VLOOKUP(J1256,Validación!K:N,4,0)</f>
        <v>8</v>
      </c>
      <c r="J1256" s="76" t="s">
        <v>167</v>
      </c>
      <c r="K1256" s="76" t="s">
        <v>68</v>
      </c>
      <c r="L1256" s="76" t="str">
        <f t="shared" si="39"/>
        <v>N</v>
      </c>
    </row>
    <row r="1257" spans="1:12" x14ac:dyDescent="0.25">
      <c r="A1257" s="76" t="str">
        <f t="shared" si="38"/>
        <v>L288N</v>
      </c>
      <c r="B1257" s="76" t="s">
        <v>48</v>
      </c>
      <c r="C1257" s="76" t="str">
        <f>VLOOKUP(B1257,Validación!G:I,3,0)</f>
        <v>L</v>
      </c>
      <c r="D1257" s="122" t="s">
        <v>461</v>
      </c>
      <c r="E1257" s="76">
        <f>VLOOKUP(Tabla3[[#This Row],[Actividad]],Validación!AA:AB,2,0)</f>
        <v>2</v>
      </c>
      <c r="F1257" s="76" t="s">
        <v>184</v>
      </c>
      <c r="G1257" s="76">
        <f>VLOOKUP(H1257,Validación!W:Y,3,0)</f>
        <v>8</v>
      </c>
      <c r="H1257" s="76" t="s">
        <v>343</v>
      </c>
      <c r="I1257" s="76">
        <f>VLOOKUP(J1257,Validación!K:N,4,0)</f>
        <v>8</v>
      </c>
      <c r="J1257" s="76" t="s">
        <v>167</v>
      </c>
      <c r="K1257" s="76" t="s">
        <v>68</v>
      </c>
      <c r="L1257" s="76" t="str">
        <f t="shared" si="39"/>
        <v>N</v>
      </c>
    </row>
    <row r="1258" spans="1:12" x14ac:dyDescent="0.25">
      <c r="A1258" s="76" t="str">
        <f t="shared" si="38"/>
        <v>B288N</v>
      </c>
      <c r="B1258" s="76" t="s">
        <v>43</v>
      </c>
      <c r="C1258" s="76" t="str">
        <f>VLOOKUP(B1258,Validación!G:I,3,0)</f>
        <v>B</v>
      </c>
      <c r="D1258" s="122" t="s">
        <v>462</v>
      </c>
      <c r="E1258" s="76">
        <f>VLOOKUP(Tabla3[[#This Row],[Actividad]],Validación!AA:AB,2,0)</f>
        <v>2</v>
      </c>
      <c r="F1258" s="76" t="s">
        <v>184</v>
      </c>
      <c r="G1258" s="76">
        <f>VLOOKUP(H1258,Validación!W:Y,3,0)</f>
        <v>8</v>
      </c>
      <c r="H1258" s="76" t="s">
        <v>343</v>
      </c>
      <c r="I1258" s="76">
        <f>VLOOKUP(J1258,Validación!K:N,4,0)</f>
        <v>8</v>
      </c>
      <c r="J1258" s="76" t="s">
        <v>167</v>
      </c>
      <c r="K1258" s="76" t="s">
        <v>68</v>
      </c>
      <c r="L1258" s="76" t="str">
        <f t="shared" si="39"/>
        <v>N</v>
      </c>
    </row>
    <row r="1259" spans="1:12" x14ac:dyDescent="0.25">
      <c r="A1259" s="76" t="str">
        <f t="shared" si="38"/>
        <v>A288N</v>
      </c>
      <c r="B1259" s="76" t="s">
        <v>42</v>
      </c>
      <c r="C1259" s="76" t="str">
        <f>VLOOKUP(B1259,Validación!G:I,3,0)</f>
        <v>A</v>
      </c>
      <c r="D1259" s="122" t="s">
        <v>463</v>
      </c>
      <c r="E1259" s="76">
        <f>VLOOKUP(Tabla3[[#This Row],[Actividad]],Validación!AA:AB,2,0)</f>
        <v>2</v>
      </c>
      <c r="F1259" s="76" t="s">
        <v>184</v>
      </c>
      <c r="G1259" s="76">
        <f>VLOOKUP(H1259,Validación!W:Y,3,0)</f>
        <v>8</v>
      </c>
      <c r="H1259" s="76" t="s">
        <v>343</v>
      </c>
      <c r="I1259" s="76">
        <f>VLOOKUP(J1259,Validación!K:N,4,0)</f>
        <v>8</v>
      </c>
      <c r="J1259" s="76" t="s">
        <v>167</v>
      </c>
      <c r="K1259" s="76" t="s">
        <v>68</v>
      </c>
      <c r="L1259" s="76" t="str">
        <f t="shared" si="39"/>
        <v>N</v>
      </c>
    </row>
    <row r="1260" spans="1:12" x14ac:dyDescent="0.25">
      <c r="A1260" s="76" t="str">
        <f t="shared" si="38"/>
        <v>X2810N</v>
      </c>
      <c r="B1260" s="76" t="s">
        <v>133</v>
      </c>
      <c r="C1260" s="76" t="str">
        <f>VLOOKUP(B1260,Validación!G:I,3,0)</f>
        <v>X</v>
      </c>
      <c r="D1260" s="122">
        <v>122201</v>
      </c>
      <c r="E1260" s="76">
        <f>VLOOKUP(Tabla3[[#This Row],[Actividad]],Validación!AA:AB,2,0)</f>
        <v>2</v>
      </c>
      <c r="F1260" s="76" t="s">
        <v>184</v>
      </c>
      <c r="G1260" s="76">
        <f>VLOOKUP(H1260,Validación!W:Y,3,0)</f>
        <v>8</v>
      </c>
      <c r="H1260" s="76" t="s">
        <v>343</v>
      </c>
      <c r="I1260" s="76">
        <f>VLOOKUP(J1260,Validación!K:N,4,0)</f>
        <v>10</v>
      </c>
      <c r="J1260" s="76" t="s">
        <v>169</v>
      </c>
      <c r="K1260" s="76" t="s">
        <v>68</v>
      </c>
      <c r="L1260" s="76" t="str">
        <f t="shared" si="39"/>
        <v>N</v>
      </c>
    </row>
    <row r="1261" spans="1:12" x14ac:dyDescent="0.25">
      <c r="A1261" s="76" t="str">
        <f t="shared" si="38"/>
        <v>C2810N</v>
      </c>
      <c r="B1261" s="76" t="s">
        <v>44</v>
      </c>
      <c r="C1261" s="76" t="str">
        <f>VLOOKUP(B1261,Validación!G:I,3,0)</f>
        <v>C</v>
      </c>
      <c r="D1261" s="122" t="s">
        <v>289</v>
      </c>
      <c r="E1261" s="76">
        <f>VLOOKUP(Tabla3[[#This Row],[Actividad]],Validación!AA:AB,2,0)</f>
        <v>2</v>
      </c>
      <c r="F1261" s="76" t="s">
        <v>184</v>
      </c>
      <c r="G1261" s="76">
        <f>VLOOKUP(H1261,Validación!W:Y,3,0)</f>
        <v>8</v>
      </c>
      <c r="H1261" s="76" t="s">
        <v>343</v>
      </c>
      <c r="I1261" s="76">
        <f>VLOOKUP(J1261,Validación!K:N,4,0)</f>
        <v>10</v>
      </c>
      <c r="J1261" s="76" t="s">
        <v>169</v>
      </c>
      <c r="K1261" s="76" t="s">
        <v>68</v>
      </c>
      <c r="L1261" s="76" t="str">
        <f t="shared" si="39"/>
        <v>N</v>
      </c>
    </row>
    <row r="1262" spans="1:12" x14ac:dyDescent="0.25">
      <c r="A1262" s="76" t="str">
        <f t="shared" si="38"/>
        <v>T2810N</v>
      </c>
      <c r="B1262" s="76" t="s">
        <v>52</v>
      </c>
      <c r="C1262" s="76" t="str">
        <f>VLOOKUP(B1262,Validación!G:I,3,0)</f>
        <v>T</v>
      </c>
      <c r="D1262" s="122">
        <v>122202</v>
      </c>
      <c r="E1262" s="76">
        <f>VLOOKUP(Tabla3[[#This Row],[Actividad]],Validación!AA:AB,2,0)</f>
        <v>2</v>
      </c>
      <c r="F1262" s="76" t="s">
        <v>184</v>
      </c>
      <c r="G1262" s="76">
        <f>VLOOKUP(H1262,Validación!W:Y,3,0)</f>
        <v>8</v>
      </c>
      <c r="H1262" s="76" t="s">
        <v>343</v>
      </c>
      <c r="I1262" s="76">
        <f>VLOOKUP(J1262,Validación!K:N,4,0)</f>
        <v>10</v>
      </c>
      <c r="J1262" s="76" t="s">
        <v>169</v>
      </c>
      <c r="K1262" s="76" t="s">
        <v>68</v>
      </c>
      <c r="L1262" s="76" t="str">
        <f t="shared" si="39"/>
        <v>N</v>
      </c>
    </row>
    <row r="1263" spans="1:12" x14ac:dyDescent="0.25">
      <c r="A1263" s="76" t="str">
        <f t="shared" si="38"/>
        <v>EE2810N</v>
      </c>
      <c r="B1263" s="76" t="s">
        <v>33</v>
      </c>
      <c r="C1263" s="76" t="str">
        <f>VLOOKUP(B1263,Validación!G:I,3,0)</f>
        <v>EE</v>
      </c>
      <c r="D1263" s="122" t="s">
        <v>290</v>
      </c>
      <c r="E1263" s="76">
        <f>VLOOKUP(Tabla3[[#This Row],[Actividad]],Validación!AA:AB,2,0)</f>
        <v>2</v>
      </c>
      <c r="F1263" s="76" t="s">
        <v>184</v>
      </c>
      <c r="G1263" s="76">
        <f>VLOOKUP(H1263,Validación!W:Y,3,0)</f>
        <v>8</v>
      </c>
      <c r="H1263" s="76" t="s">
        <v>343</v>
      </c>
      <c r="I1263" s="76">
        <f>VLOOKUP(J1263,Validación!K:N,4,0)</f>
        <v>10</v>
      </c>
      <c r="J1263" s="76" t="s">
        <v>169</v>
      </c>
      <c r="K1263" s="76" t="s">
        <v>68</v>
      </c>
      <c r="L1263" s="76" t="str">
        <f t="shared" si="39"/>
        <v>N</v>
      </c>
    </row>
    <row r="1264" spans="1:12" x14ac:dyDescent="0.25">
      <c r="A1264" s="76" t="str">
        <f t="shared" si="38"/>
        <v>E2810N</v>
      </c>
      <c r="B1264" s="76" t="s">
        <v>45</v>
      </c>
      <c r="C1264" s="76" t="str">
        <f>VLOOKUP(B1264,Validación!G:I,3,0)</f>
        <v>E</v>
      </c>
      <c r="D1264" s="122" t="s">
        <v>180</v>
      </c>
      <c r="E1264" s="76">
        <f>VLOOKUP(Tabla3[[#This Row],[Actividad]],Validación!AA:AB,2,0)</f>
        <v>2</v>
      </c>
      <c r="F1264" s="76" t="s">
        <v>184</v>
      </c>
      <c r="G1264" s="76">
        <f>VLOOKUP(H1264,Validación!W:Y,3,0)</f>
        <v>8</v>
      </c>
      <c r="H1264" s="76" t="s">
        <v>343</v>
      </c>
      <c r="I1264" s="76">
        <f>VLOOKUP(J1264,Validación!K:N,4,0)</f>
        <v>10</v>
      </c>
      <c r="J1264" s="76" t="s">
        <v>169</v>
      </c>
      <c r="K1264" s="76" t="s">
        <v>68</v>
      </c>
      <c r="L1264" s="76" t="str">
        <f t="shared" si="39"/>
        <v>N</v>
      </c>
    </row>
    <row r="1265" spans="1:12" x14ac:dyDescent="0.25">
      <c r="A1265" s="76" t="str">
        <f t="shared" si="38"/>
        <v>J2810N</v>
      </c>
      <c r="B1265" s="76" t="s">
        <v>30</v>
      </c>
      <c r="C1265" s="76" t="str">
        <f>VLOOKUP(B1265,Validación!G:I,3,0)</f>
        <v>J</v>
      </c>
      <c r="D1265" s="122" t="s">
        <v>292</v>
      </c>
      <c r="E1265" s="76">
        <f>VLOOKUP(Tabla3[[#This Row],[Actividad]],Validación!AA:AB,2,0)</f>
        <v>2</v>
      </c>
      <c r="F1265" s="76" t="s">
        <v>184</v>
      </c>
      <c r="G1265" s="76">
        <f>VLOOKUP(H1265,Validación!W:Y,3,0)</f>
        <v>8</v>
      </c>
      <c r="H1265" s="76" t="s">
        <v>343</v>
      </c>
      <c r="I1265" s="76">
        <f>VLOOKUP(J1265,Validación!K:N,4,0)</f>
        <v>10</v>
      </c>
      <c r="J1265" s="76" t="s">
        <v>169</v>
      </c>
      <c r="K1265" s="76" t="s">
        <v>68</v>
      </c>
      <c r="L1265" s="76" t="str">
        <f t="shared" si="39"/>
        <v>N</v>
      </c>
    </row>
    <row r="1266" spans="1:12" x14ac:dyDescent="0.25">
      <c r="A1266" s="76" t="str">
        <f t="shared" si="38"/>
        <v>H2810N</v>
      </c>
      <c r="B1266" s="76" t="s">
        <v>46</v>
      </c>
      <c r="C1266" s="76" t="str">
        <f>VLOOKUP(B1266,Validación!G:I,3,0)</f>
        <v>H</v>
      </c>
      <c r="D1266" s="122" t="s">
        <v>115</v>
      </c>
      <c r="E1266" s="76">
        <f>VLOOKUP(Tabla3[[#This Row],[Actividad]],Validación!AA:AB,2,0)</f>
        <v>2</v>
      </c>
      <c r="F1266" s="76" t="s">
        <v>184</v>
      </c>
      <c r="G1266" s="76">
        <f>VLOOKUP(H1266,Validación!W:Y,3,0)</f>
        <v>8</v>
      </c>
      <c r="H1266" s="76" t="s">
        <v>343</v>
      </c>
      <c r="I1266" s="76">
        <f>VLOOKUP(J1266,Validación!K:N,4,0)</f>
        <v>10</v>
      </c>
      <c r="J1266" s="76" t="s">
        <v>169</v>
      </c>
      <c r="K1266" s="76" t="s">
        <v>68</v>
      </c>
      <c r="L1266" s="76" t="str">
        <f t="shared" si="39"/>
        <v>N</v>
      </c>
    </row>
    <row r="1267" spans="1:12" x14ac:dyDescent="0.25">
      <c r="A1267" s="76" t="str">
        <f t="shared" si="38"/>
        <v>Q2810N</v>
      </c>
      <c r="B1267" s="76" t="s">
        <v>130</v>
      </c>
      <c r="C1267" s="76" t="str">
        <f>VLOOKUP(B1267,Validación!G:I,3,0)</f>
        <v>Q</v>
      </c>
      <c r="D1267" s="122" t="s">
        <v>293</v>
      </c>
      <c r="E1267" s="76">
        <f>VLOOKUP(Tabla3[[#This Row],[Actividad]],Validación!AA:AB,2,0)</f>
        <v>2</v>
      </c>
      <c r="F1267" s="76" t="s">
        <v>184</v>
      </c>
      <c r="G1267" s="76">
        <f>VLOOKUP(H1267,Validación!W:Y,3,0)</f>
        <v>8</v>
      </c>
      <c r="H1267" s="76" t="s">
        <v>343</v>
      </c>
      <c r="I1267" s="76">
        <f>VLOOKUP(J1267,Validación!K:N,4,0)</f>
        <v>10</v>
      </c>
      <c r="J1267" s="76" t="s">
        <v>169</v>
      </c>
      <c r="K1267" s="76" t="s">
        <v>68</v>
      </c>
      <c r="L1267" s="76" t="str">
        <f t="shared" si="39"/>
        <v>N</v>
      </c>
    </row>
    <row r="1268" spans="1:12" x14ac:dyDescent="0.25">
      <c r="A1268" s="76" t="str">
        <f t="shared" si="38"/>
        <v>P2810N</v>
      </c>
      <c r="B1268" s="76" t="s">
        <v>50</v>
      </c>
      <c r="C1268" s="76" t="str">
        <f>VLOOKUP(B1268,Validación!G:I,3,0)</f>
        <v>P</v>
      </c>
      <c r="D1268" s="122" t="s">
        <v>295</v>
      </c>
      <c r="E1268" s="76">
        <f>VLOOKUP(Tabla3[[#This Row],[Actividad]],Validación!AA:AB,2,0)</f>
        <v>2</v>
      </c>
      <c r="F1268" s="76" t="s">
        <v>184</v>
      </c>
      <c r="G1268" s="76">
        <f>VLOOKUP(H1268,Validación!W:Y,3,0)</f>
        <v>8</v>
      </c>
      <c r="H1268" s="76" t="s">
        <v>343</v>
      </c>
      <c r="I1268" s="76">
        <f>VLOOKUP(J1268,Validación!K:N,4,0)</f>
        <v>10</v>
      </c>
      <c r="J1268" s="76" t="s">
        <v>169</v>
      </c>
      <c r="K1268" s="76" t="s">
        <v>68</v>
      </c>
      <c r="L1268" s="76" t="str">
        <f t="shared" si="39"/>
        <v>N</v>
      </c>
    </row>
    <row r="1269" spans="1:12" x14ac:dyDescent="0.25">
      <c r="A1269" s="76" t="str">
        <f t="shared" si="38"/>
        <v>K2810N</v>
      </c>
      <c r="B1269" s="76" t="s">
        <v>31</v>
      </c>
      <c r="C1269" s="76" t="str">
        <f>VLOOKUP(B1269,Validación!G:I,3,0)</f>
        <v>K</v>
      </c>
      <c r="D1269" s="122" t="s">
        <v>297</v>
      </c>
      <c r="E1269" s="76">
        <f>VLOOKUP(Tabla3[[#This Row],[Actividad]],Validación!AA:AB,2,0)</f>
        <v>2</v>
      </c>
      <c r="F1269" s="76" t="s">
        <v>184</v>
      </c>
      <c r="G1269" s="76">
        <f>VLOOKUP(H1269,Validación!W:Y,3,0)</f>
        <v>8</v>
      </c>
      <c r="H1269" s="76" t="s">
        <v>343</v>
      </c>
      <c r="I1269" s="76">
        <f>VLOOKUP(J1269,Validación!K:N,4,0)</f>
        <v>10</v>
      </c>
      <c r="J1269" s="76" t="s">
        <v>169</v>
      </c>
      <c r="K1269" s="76" t="s">
        <v>68</v>
      </c>
      <c r="L1269" s="76" t="str">
        <f t="shared" si="39"/>
        <v>N</v>
      </c>
    </row>
    <row r="1270" spans="1:12" x14ac:dyDescent="0.25">
      <c r="A1270" s="76" t="str">
        <f t="shared" si="38"/>
        <v>N2810N</v>
      </c>
      <c r="B1270" s="76" t="s">
        <v>49</v>
      </c>
      <c r="C1270" s="76" t="str">
        <f>VLOOKUP(B1270,Validación!G:I,3,0)</f>
        <v>N</v>
      </c>
      <c r="D1270" s="122" t="s">
        <v>298</v>
      </c>
      <c r="E1270" s="76">
        <f>VLOOKUP(Tabla3[[#This Row],[Actividad]],Validación!AA:AB,2,0)</f>
        <v>2</v>
      </c>
      <c r="F1270" s="76" t="s">
        <v>184</v>
      </c>
      <c r="G1270" s="76">
        <f>VLOOKUP(H1270,Validación!W:Y,3,0)</f>
        <v>8</v>
      </c>
      <c r="H1270" s="76" t="s">
        <v>343</v>
      </c>
      <c r="I1270" s="76">
        <f>VLOOKUP(J1270,Validación!K:N,4,0)</f>
        <v>10</v>
      </c>
      <c r="J1270" s="76" t="s">
        <v>169</v>
      </c>
      <c r="K1270" s="76" t="s">
        <v>68</v>
      </c>
      <c r="L1270" s="76" t="str">
        <f t="shared" si="39"/>
        <v>N</v>
      </c>
    </row>
    <row r="1271" spans="1:12" x14ac:dyDescent="0.25">
      <c r="A1271" s="76" t="str">
        <f t="shared" si="38"/>
        <v>AA2810N</v>
      </c>
      <c r="B1271" s="76" t="s">
        <v>54</v>
      </c>
      <c r="C1271" s="76" t="str">
        <f>VLOOKUP(B1271,Validación!G:I,3,0)</f>
        <v>AA</v>
      </c>
      <c r="D1271" s="122" t="s">
        <v>118</v>
      </c>
      <c r="E1271" s="76">
        <f>VLOOKUP(Tabla3[[#This Row],[Actividad]],Validación!AA:AB,2,0)</f>
        <v>2</v>
      </c>
      <c r="F1271" s="76" t="s">
        <v>184</v>
      </c>
      <c r="G1271" s="76">
        <f>VLOOKUP(H1271,Validación!W:Y,3,0)</f>
        <v>8</v>
      </c>
      <c r="H1271" s="76" t="s">
        <v>343</v>
      </c>
      <c r="I1271" s="76">
        <f>VLOOKUP(J1271,Validación!K:N,4,0)</f>
        <v>10</v>
      </c>
      <c r="J1271" s="76" t="s">
        <v>169</v>
      </c>
      <c r="K1271" s="76" t="s">
        <v>68</v>
      </c>
      <c r="L1271" s="76" t="str">
        <f t="shared" si="39"/>
        <v>N</v>
      </c>
    </row>
    <row r="1272" spans="1:12" x14ac:dyDescent="0.25">
      <c r="A1272" s="76" t="str">
        <f t="shared" si="38"/>
        <v>G2810N</v>
      </c>
      <c r="B1272" s="76" t="s">
        <v>427</v>
      </c>
      <c r="C1272" s="76" t="str">
        <f>VLOOKUP(B1272,Validación!G:I,3,0)</f>
        <v>G</v>
      </c>
      <c r="D1272" s="122" t="s">
        <v>299</v>
      </c>
      <c r="E1272" s="76">
        <f>VLOOKUP(Tabla3[[#This Row],[Actividad]],Validación!AA:AB,2,0)</f>
        <v>2</v>
      </c>
      <c r="F1272" s="76" t="s">
        <v>184</v>
      </c>
      <c r="G1272" s="76">
        <f>VLOOKUP(H1272,Validación!W:Y,3,0)</f>
        <v>8</v>
      </c>
      <c r="H1272" s="76" t="s">
        <v>343</v>
      </c>
      <c r="I1272" s="76">
        <f>VLOOKUP(J1272,Validación!K:N,4,0)</f>
        <v>10</v>
      </c>
      <c r="J1272" s="76" t="s">
        <v>169</v>
      </c>
      <c r="K1272" s="76" t="s">
        <v>68</v>
      </c>
      <c r="L1272" s="76" t="str">
        <f t="shared" si="39"/>
        <v>N</v>
      </c>
    </row>
    <row r="1273" spans="1:12" x14ac:dyDescent="0.25">
      <c r="A1273" s="76" t="str">
        <f t="shared" si="38"/>
        <v>D2810N</v>
      </c>
      <c r="B1273" s="76" t="s">
        <v>203</v>
      </c>
      <c r="C1273" s="76" t="str">
        <f>VLOOKUP(B1273,Validación!G:I,3,0)</f>
        <v>D</v>
      </c>
      <c r="D1273" s="122">
        <v>122327</v>
      </c>
      <c r="E1273" s="76">
        <f>VLOOKUP(Tabla3[[#This Row],[Actividad]],Validación!AA:AB,2,0)</f>
        <v>2</v>
      </c>
      <c r="F1273" s="76" t="s">
        <v>184</v>
      </c>
      <c r="G1273" s="76">
        <f>VLOOKUP(H1273,Validación!W:Y,3,0)</f>
        <v>8</v>
      </c>
      <c r="H1273" s="76" t="s">
        <v>343</v>
      </c>
      <c r="I1273" s="76">
        <f>VLOOKUP(J1273,Validación!K:N,4,0)</f>
        <v>10</v>
      </c>
      <c r="J1273" s="76" t="s">
        <v>169</v>
      </c>
      <c r="K1273" s="76" t="s">
        <v>68</v>
      </c>
      <c r="L1273" s="76" t="str">
        <f t="shared" si="39"/>
        <v>N</v>
      </c>
    </row>
    <row r="1274" spans="1:12" x14ac:dyDescent="0.25">
      <c r="A1274" s="76" t="str">
        <f t="shared" si="38"/>
        <v>F2810N</v>
      </c>
      <c r="B1274" s="76" t="s">
        <v>426</v>
      </c>
      <c r="C1274" s="76" t="str">
        <f>VLOOKUP(B1274,Validación!G:I,3,0)</f>
        <v>F</v>
      </c>
      <c r="D1274" s="122" t="s">
        <v>456</v>
      </c>
      <c r="E1274" s="76">
        <f>VLOOKUP(Tabla3[[#This Row],[Actividad]],Validación!AA:AB,2,0)</f>
        <v>2</v>
      </c>
      <c r="F1274" s="76" t="s">
        <v>184</v>
      </c>
      <c r="G1274" s="76">
        <f>VLOOKUP(H1274,Validación!W:Y,3,0)</f>
        <v>8</v>
      </c>
      <c r="H1274" s="76" t="s">
        <v>343</v>
      </c>
      <c r="I1274" s="76">
        <f>VLOOKUP(J1274,Validación!K:N,4,0)</f>
        <v>10</v>
      </c>
      <c r="J1274" s="76" t="s">
        <v>169</v>
      </c>
      <c r="K1274" s="76" t="s">
        <v>68</v>
      </c>
      <c r="L1274" s="76" t="str">
        <f t="shared" si="39"/>
        <v>N</v>
      </c>
    </row>
    <row r="1275" spans="1:12" x14ac:dyDescent="0.25">
      <c r="A1275" s="76" t="str">
        <f t="shared" si="38"/>
        <v>FF2810N</v>
      </c>
      <c r="B1275" s="76" t="s">
        <v>41</v>
      </c>
      <c r="C1275" s="76" t="str">
        <f>VLOOKUP(B1275,Validación!G:I,3,0)</f>
        <v>FF</v>
      </c>
      <c r="D1275" s="122" t="s">
        <v>301</v>
      </c>
      <c r="E1275" s="76">
        <f>VLOOKUP(Tabla3[[#This Row],[Actividad]],Validación!AA:AB,2,0)</f>
        <v>2</v>
      </c>
      <c r="F1275" s="76" t="s">
        <v>184</v>
      </c>
      <c r="G1275" s="76">
        <f>VLOOKUP(H1275,Validación!W:Y,3,0)</f>
        <v>8</v>
      </c>
      <c r="H1275" s="76" t="s">
        <v>343</v>
      </c>
      <c r="I1275" s="76">
        <f>VLOOKUP(J1275,Validación!K:N,4,0)</f>
        <v>10</v>
      </c>
      <c r="J1275" s="76" t="s">
        <v>169</v>
      </c>
      <c r="K1275" s="76" t="s">
        <v>68</v>
      </c>
      <c r="L1275" s="76" t="str">
        <f t="shared" si="39"/>
        <v>N</v>
      </c>
    </row>
    <row r="1276" spans="1:12" x14ac:dyDescent="0.25">
      <c r="A1276" s="76" t="str">
        <f t="shared" si="38"/>
        <v>BB2810N</v>
      </c>
      <c r="B1276" s="76" t="s">
        <v>32</v>
      </c>
      <c r="C1276" s="76" t="str">
        <f>VLOOKUP(B1276,Validación!G:I,3,0)</f>
        <v>BB</v>
      </c>
      <c r="D1276" s="122" t="s">
        <v>457</v>
      </c>
      <c r="E1276" s="76">
        <f>VLOOKUP(Tabla3[[#This Row],[Actividad]],Validación!AA:AB,2,0)</f>
        <v>2</v>
      </c>
      <c r="F1276" s="76" t="s">
        <v>184</v>
      </c>
      <c r="G1276" s="76">
        <f>VLOOKUP(H1276,Validación!W:Y,3,0)</f>
        <v>8</v>
      </c>
      <c r="H1276" s="76" t="s">
        <v>343</v>
      </c>
      <c r="I1276" s="76">
        <f>VLOOKUP(J1276,Validación!K:N,4,0)</f>
        <v>10</v>
      </c>
      <c r="J1276" s="76" t="s">
        <v>169</v>
      </c>
      <c r="K1276" s="76" t="s">
        <v>68</v>
      </c>
      <c r="L1276" s="76" t="str">
        <f t="shared" si="39"/>
        <v>N</v>
      </c>
    </row>
    <row r="1277" spans="1:12" x14ac:dyDescent="0.25">
      <c r="A1277" s="76" t="str">
        <f t="shared" si="38"/>
        <v>W2810N</v>
      </c>
      <c r="B1277" s="76" t="s">
        <v>132</v>
      </c>
      <c r="C1277" s="76" t="str">
        <f>VLOOKUP(B1277,Validación!G:I,3,0)</f>
        <v>W</v>
      </c>
      <c r="D1277" s="122" t="s">
        <v>302</v>
      </c>
      <c r="E1277" s="76">
        <f>VLOOKUP(Tabla3[[#This Row],[Actividad]],Validación!AA:AB,2,0)</f>
        <v>2</v>
      </c>
      <c r="F1277" s="76" t="s">
        <v>184</v>
      </c>
      <c r="G1277" s="76">
        <f>VLOOKUP(H1277,Validación!W:Y,3,0)</f>
        <v>8</v>
      </c>
      <c r="H1277" s="76" t="s">
        <v>343</v>
      </c>
      <c r="I1277" s="76">
        <f>VLOOKUP(J1277,Validación!K:N,4,0)</f>
        <v>10</v>
      </c>
      <c r="J1277" s="76" t="s">
        <v>169</v>
      </c>
      <c r="K1277" s="76" t="s">
        <v>68</v>
      </c>
      <c r="L1277" s="76" t="str">
        <f t="shared" si="39"/>
        <v>N</v>
      </c>
    </row>
    <row r="1278" spans="1:12" x14ac:dyDescent="0.25">
      <c r="A1278" s="76" t="str">
        <f t="shared" si="38"/>
        <v>CC2810N</v>
      </c>
      <c r="B1278" s="76" t="s">
        <v>55</v>
      </c>
      <c r="C1278" s="76" t="str">
        <f>VLOOKUP(B1278,Validación!G:I,3,0)</f>
        <v>CC</v>
      </c>
      <c r="D1278" s="122" t="s">
        <v>303</v>
      </c>
      <c r="E1278" s="76">
        <f>VLOOKUP(Tabla3[[#This Row],[Actividad]],Validación!AA:AB,2,0)</f>
        <v>2</v>
      </c>
      <c r="F1278" s="76" t="s">
        <v>184</v>
      </c>
      <c r="G1278" s="76">
        <f>VLOOKUP(H1278,Validación!W:Y,3,0)</f>
        <v>8</v>
      </c>
      <c r="H1278" s="76" t="s">
        <v>343</v>
      </c>
      <c r="I1278" s="76">
        <f>VLOOKUP(J1278,Validación!K:N,4,0)</f>
        <v>10</v>
      </c>
      <c r="J1278" s="76" t="s">
        <v>169</v>
      </c>
      <c r="K1278" s="76" t="s">
        <v>68</v>
      </c>
      <c r="L1278" s="76" t="str">
        <f t="shared" si="39"/>
        <v>N</v>
      </c>
    </row>
    <row r="1279" spans="1:12" x14ac:dyDescent="0.25">
      <c r="A1279" s="76" t="str">
        <f t="shared" si="38"/>
        <v>U2810N</v>
      </c>
      <c r="B1279" s="76" t="s">
        <v>425</v>
      </c>
      <c r="C1279" s="76" t="str">
        <f>VLOOKUP(B1279,Validación!G:I,3,0)</f>
        <v>U</v>
      </c>
      <c r="D1279" s="122" t="s">
        <v>458</v>
      </c>
      <c r="E1279" s="76">
        <f>VLOOKUP(Tabla3[[#This Row],[Actividad]],Validación!AA:AB,2,0)</f>
        <v>2</v>
      </c>
      <c r="F1279" s="76" t="s">
        <v>184</v>
      </c>
      <c r="G1279" s="76">
        <f>VLOOKUP(H1279,Validación!W:Y,3,0)</f>
        <v>8</v>
      </c>
      <c r="H1279" s="76" t="s">
        <v>343</v>
      </c>
      <c r="I1279" s="76">
        <f>VLOOKUP(J1279,Validación!K:N,4,0)</f>
        <v>10</v>
      </c>
      <c r="J1279" s="76" t="s">
        <v>169</v>
      </c>
      <c r="K1279" s="76" t="s">
        <v>68</v>
      </c>
      <c r="L1279" s="76" t="str">
        <f t="shared" si="39"/>
        <v>N</v>
      </c>
    </row>
    <row r="1280" spans="1:12" x14ac:dyDescent="0.25">
      <c r="A1280" s="76" t="str">
        <f t="shared" si="38"/>
        <v>I2810N</v>
      </c>
      <c r="B1280" s="76" t="s">
        <v>47</v>
      </c>
      <c r="C1280" s="76" t="str">
        <f>VLOOKUP(B1280,Validación!G:I,3,0)</f>
        <v>I</v>
      </c>
      <c r="D1280" s="122" t="s">
        <v>459</v>
      </c>
      <c r="E1280" s="76">
        <f>VLOOKUP(Tabla3[[#This Row],[Actividad]],Validación!AA:AB,2,0)</f>
        <v>2</v>
      </c>
      <c r="F1280" s="76" t="s">
        <v>184</v>
      </c>
      <c r="G1280" s="76">
        <f>VLOOKUP(H1280,Validación!W:Y,3,0)</f>
        <v>8</v>
      </c>
      <c r="H1280" s="76" t="s">
        <v>343</v>
      </c>
      <c r="I1280" s="76">
        <f>VLOOKUP(J1280,Validación!K:N,4,0)</f>
        <v>10</v>
      </c>
      <c r="J1280" s="76" t="s">
        <v>169</v>
      </c>
      <c r="K1280" s="76" t="s">
        <v>68</v>
      </c>
      <c r="L1280" s="76" t="str">
        <f t="shared" si="39"/>
        <v>N</v>
      </c>
    </row>
    <row r="1281" spans="1:12" x14ac:dyDescent="0.25">
      <c r="A1281" s="76" t="str">
        <f t="shared" si="38"/>
        <v>Y2810N</v>
      </c>
      <c r="B1281" s="76" t="s">
        <v>134</v>
      </c>
      <c r="C1281" s="76" t="str">
        <f>VLOOKUP(B1281,Validación!G:I,3,0)</f>
        <v>Y</v>
      </c>
      <c r="D1281" s="122" t="s">
        <v>306</v>
      </c>
      <c r="E1281" s="76">
        <f>VLOOKUP(Tabla3[[#This Row],[Actividad]],Validación!AA:AB,2,0)</f>
        <v>2</v>
      </c>
      <c r="F1281" s="76" t="s">
        <v>184</v>
      </c>
      <c r="G1281" s="76">
        <f>VLOOKUP(H1281,Validación!W:Y,3,0)</f>
        <v>8</v>
      </c>
      <c r="H1281" s="76" t="s">
        <v>343</v>
      </c>
      <c r="I1281" s="76">
        <f>VLOOKUP(J1281,Validación!K:N,4,0)</f>
        <v>10</v>
      </c>
      <c r="J1281" s="76" t="s">
        <v>169</v>
      </c>
      <c r="K1281" s="76" t="s">
        <v>68</v>
      </c>
      <c r="L1281" s="76" t="str">
        <f t="shared" si="39"/>
        <v>N</v>
      </c>
    </row>
    <row r="1282" spans="1:12" x14ac:dyDescent="0.25">
      <c r="A1282" s="76" t="str">
        <f t="shared" ref="A1282:A1345" si="40">CONCATENATE(C1282,E1282,G1282,I1282,L1282,)</f>
        <v>R2810N</v>
      </c>
      <c r="B1282" s="76" t="s">
        <v>51</v>
      </c>
      <c r="C1282" s="76" t="str">
        <f>VLOOKUP(B1282,Validación!G:I,3,0)</f>
        <v>R</v>
      </c>
      <c r="D1282" s="122">
        <v>109</v>
      </c>
      <c r="E1282" s="76">
        <f>VLOOKUP(Tabla3[[#This Row],[Actividad]],Validación!AA:AB,2,0)</f>
        <v>2</v>
      </c>
      <c r="F1282" s="76" t="s">
        <v>184</v>
      </c>
      <c r="G1282" s="76">
        <f>VLOOKUP(H1282,Validación!W:Y,3,0)</f>
        <v>8</v>
      </c>
      <c r="H1282" s="76" t="s">
        <v>343</v>
      </c>
      <c r="I1282" s="76">
        <f>VLOOKUP(J1282,Validación!K:N,4,0)</f>
        <v>10</v>
      </c>
      <c r="J1282" s="76" t="s">
        <v>169</v>
      </c>
      <c r="K1282" s="76" t="s">
        <v>68</v>
      </c>
      <c r="L1282" s="76" t="str">
        <f t="shared" ref="L1282:L1345" si="41">VLOOKUP(K1282,O:P,2,0)</f>
        <v>N</v>
      </c>
    </row>
    <row r="1283" spans="1:12" x14ac:dyDescent="0.25">
      <c r="A1283" s="76" t="str">
        <f t="shared" si="40"/>
        <v>HH2810N</v>
      </c>
      <c r="B1283" s="76" t="s">
        <v>122</v>
      </c>
      <c r="C1283" s="76" t="str">
        <f>VLOOKUP(B1283,Validación!G:I,3,0)</f>
        <v>HH</v>
      </c>
      <c r="D1283" s="122" t="s">
        <v>460</v>
      </c>
      <c r="E1283" s="76">
        <f>VLOOKUP(Tabla3[[#This Row],[Actividad]],Validación!AA:AB,2,0)</f>
        <v>2</v>
      </c>
      <c r="F1283" s="76" t="s">
        <v>184</v>
      </c>
      <c r="G1283" s="76">
        <f>VLOOKUP(H1283,Validación!W:Y,3,0)</f>
        <v>8</v>
      </c>
      <c r="H1283" s="76" t="s">
        <v>343</v>
      </c>
      <c r="I1283" s="76">
        <f>VLOOKUP(J1283,Validación!K:N,4,0)</f>
        <v>10</v>
      </c>
      <c r="J1283" s="76" t="s">
        <v>169</v>
      </c>
      <c r="K1283" s="76" t="s">
        <v>68</v>
      </c>
      <c r="L1283" s="76" t="str">
        <f t="shared" si="41"/>
        <v>N</v>
      </c>
    </row>
    <row r="1284" spans="1:12" x14ac:dyDescent="0.25">
      <c r="A1284" s="76" t="str">
        <f t="shared" si="40"/>
        <v>II2810N</v>
      </c>
      <c r="B1284" s="173" t="s">
        <v>423</v>
      </c>
      <c r="C1284" s="76" t="str">
        <f>VLOOKUP(B1284,Validación!G:I,3,0)</f>
        <v>II</v>
      </c>
      <c r="D1284" s="122" t="s">
        <v>309</v>
      </c>
      <c r="E1284" s="76">
        <f>VLOOKUP(Tabla3[[#This Row],[Actividad]],Validación!AA:AB,2,0)</f>
        <v>2</v>
      </c>
      <c r="F1284" s="76" t="s">
        <v>184</v>
      </c>
      <c r="G1284" s="76">
        <f>VLOOKUP(H1284,Validación!W:Y,3,0)</f>
        <v>8</v>
      </c>
      <c r="H1284" s="76" t="s">
        <v>343</v>
      </c>
      <c r="I1284" s="76">
        <f>VLOOKUP(J1284,Validación!K:N,4,0)</f>
        <v>10</v>
      </c>
      <c r="J1284" s="76" t="s">
        <v>169</v>
      </c>
      <c r="K1284" s="76" t="s">
        <v>68</v>
      </c>
      <c r="L1284" s="76" t="str">
        <f t="shared" si="41"/>
        <v>N</v>
      </c>
    </row>
    <row r="1285" spans="1:12" x14ac:dyDescent="0.25">
      <c r="A1285" s="76" t="str">
        <f t="shared" si="40"/>
        <v>L2810N</v>
      </c>
      <c r="B1285" s="76" t="s">
        <v>48</v>
      </c>
      <c r="C1285" s="76" t="str">
        <f>VLOOKUP(B1285,Validación!G:I,3,0)</f>
        <v>L</v>
      </c>
      <c r="D1285" s="122" t="s">
        <v>461</v>
      </c>
      <c r="E1285" s="76">
        <f>VLOOKUP(Tabla3[[#This Row],[Actividad]],Validación!AA:AB,2,0)</f>
        <v>2</v>
      </c>
      <c r="F1285" s="76" t="s">
        <v>184</v>
      </c>
      <c r="G1285" s="76">
        <f>VLOOKUP(H1285,Validación!W:Y,3,0)</f>
        <v>8</v>
      </c>
      <c r="H1285" s="76" t="s">
        <v>343</v>
      </c>
      <c r="I1285" s="76">
        <f>VLOOKUP(J1285,Validación!K:N,4,0)</f>
        <v>10</v>
      </c>
      <c r="J1285" s="76" t="s">
        <v>169</v>
      </c>
      <c r="K1285" s="76" t="s">
        <v>68</v>
      </c>
      <c r="L1285" s="76" t="str">
        <f t="shared" si="41"/>
        <v>N</v>
      </c>
    </row>
    <row r="1286" spans="1:12" x14ac:dyDescent="0.25">
      <c r="A1286" s="76" t="str">
        <f t="shared" si="40"/>
        <v>B2810N</v>
      </c>
      <c r="B1286" s="76" t="s">
        <v>43</v>
      </c>
      <c r="C1286" s="76" t="str">
        <f>VLOOKUP(B1286,Validación!G:I,3,0)</f>
        <v>B</v>
      </c>
      <c r="D1286" s="122" t="s">
        <v>462</v>
      </c>
      <c r="E1286" s="76">
        <f>VLOOKUP(Tabla3[[#This Row],[Actividad]],Validación!AA:AB,2,0)</f>
        <v>2</v>
      </c>
      <c r="F1286" s="76" t="s">
        <v>184</v>
      </c>
      <c r="G1286" s="76">
        <f>VLOOKUP(H1286,Validación!W:Y,3,0)</f>
        <v>8</v>
      </c>
      <c r="H1286" s="76" t="s">
        <v>343</v>
      </c>
      <c r="I1286" s="76">
        <f>VLOOKUP(J1286,Validación!K:N,4,0)</f>
        <v>10</v>
      </c>
      <c r="J1286" s="76" t="s">
        <v>169</v>
      </c>
      <c r="K1286" s="76" t="s">
        <v>68</v>
      </c>
      <c r="L1286" s="76" t="str">
        <f t="shared" si="41"/>
        <v>N</v>
      </c>
    </row>
    <row r="1287" spans="1:12" x14ac:dyDescent="0.25">
      <c r="A1287" s="76" t="str">
        <f t="shared" si="40"/>
        <v>A2810N</v>
      </c>
      <c r="B1287" s="76" t="s">
        <v>42</v>
      </c>
      <c r="C1287" s="76" t="str">
        <f>VLOOKUP(B1287,Validación!G:I,3,0)</f>
        <v>A</v>
      </c>
      <c r="D1287" s="122" t="s">
        <v>463</v>
      </c>
      <c r="E1287" s="76">
        <f>VLOOKUP(Tabla3[[#This Row],[Actividad]],Validación!AA:AB,2,0)</f>
        <v>2</v>
      </c>
      <c r="F1287" s="76" t="s">
        <v>184</v>
      </c>
      <c r="G1287" s="76">
        <f>VLOOKUP(H1287,Validación!W:Y,3,0)</f>
        <v>8</v>
      </c>
      <c r="H1287" s="76" t="s">
        <v>343</v>
      </c>
      <c r="I1287" s="76">
        <f>VLOOKUP(J1287,Validación!K:N,4,0)</f>
        <v>10</v>
      </c>
      <c r="J1287" s="76" t="s">
        <v>169</v>
      </c>
      <c r="K1287" s="76" t="s">
        <v>68</v>
      </c>
      <c r="L1287" s="76" t="str">
        <f t="shared" si="41"/>
        <v>N</v>
      </c>
    </row>
    <row r="1288" spans="1:12" x14ac:dyDescent="0.25">
      <c r="A1288" s="76" t="str">
        <f t="shared" si="40"/>
        <v>X2815N</v>
      </c>
      <c r="B1288" s="76" t="s">
        <v>133</v>
      </c>
      <c r="C1288" s="76" t="str">
        <f>VLOOKUP(B1288,Validación!G:I,3,0)</f>
        <v>X</v>
      </c>
      <c r="D1288" s="122">
        <v>122201</v>
      </c>
      <c r="E1288" s="76">
        <f>VLOOKUP(Tabla3[[#This Row],[Actividad]],Validación!AA:AB,2,0)</f>
        <v>2</v>
      </c>
      <c r="F1288" s="76" t="s">
        <v>184</v>
      </c>
      <c r="G1288" s="76">
        <f>VLOOKUP(H1288,Validación!W:Y,3,0)</f>
        <v>8</v>
      </c>
      <c r="H1288" s="76" t="s">
        <v>343</v>
      </c>
      <c r="I1288" s="76">
        <f>VLOOKUP(J1288,Validación!K:N,4,0)</f>
        <v>15</v>
      </c>
      <c r="J1288" s="76" t="s">
        <v>342</v>
      </c>
      <c r="K1288" s="76" t="s">
        <v>68</v>
      </c>
      <c r="L1288" s="76" t="str">
        <f t="shared" si="41"/>
        <v>N</v>
      </c>
    </row>
    <row r="1289" spans="1:12" x14ac:dyDescent="0.25">
      <c r="A1289" s="76" t="str">
        <f t="shared" si="40"/>
        <v>C2815N</v>
      </c>
      <c r="B1289" s="76" t="s">
        <v>44</v>
      </c>
      <c r="C1289" s="76" t="str">
        <f>VLOOKUP(B1289,Validación!G:I,3,0)</f>
        <v>C</v>
      </c>
      <c r="D1289" s="122" t="s">
        <v>289</v>
      </c>
      <c r="E1289" s="76">
        <f>VLOOKUP(Tabla3[[#This Row],[Actividad]],Validación!AA:AB,2,0)</f>
        <v>2</v>
      </c>
      <c r="F1289" s="76" t="s">
        <v>184</v>
      </c>
      <c r="G1289" s="76">
        <f>VLOOKUP(H1289,Validación!W:Y,3,0)</f>
        <v>8</v>
      </c>
      <c r="H1289" s="76" t="s">
        <v>343</v>
      </c>
      <c r="I1289" s="76">
        <f>VLOOKUP(J1289,Validación!K:N,4,0)</f>
        <v>15</v>
      </c>
      <c r="J1289" s="76" t="s">
        <v>342</v>
      </c>
      <c r="K1289" s="76" t="s">
        <v>68</v>
      </c>
      <c r="L1289" s="76" t="str">
        <f t="shared" si="41"/>
        <v>N</v>
      </c>
    </row>
    <row r="1290" spans="1:12" x14ac:dyDescent="0.25">
      <c r="A1290" s="76" t="str">
        <f t="shared" si="40"/>
        <v>T2815N</v>
      </c>
      <c r="B1290" s="76" t="s">
        <v>52</v>
      </c>
      <c r="C1290" s="76" t="str">
        <f>VLOOKUP(B1290,Validación!G:I,3,0)</f>
        <v>T</v>
      </c>
      <c r="D1290" s="122">
        <v>122202</v>
      </c>
      <c r="E1290" s="76">
        <f>VLOOKUP(Tabla3[[#This Row],[Actividad]],Validación!AA:AB,2,0)</f>
        <v>2</v>
      </c>
      <c r="F1290" s="76" t="s">
        <v>184</v>
      </c>
      <c r="G1290" s="76">
        <f>VLOOKUP(H1290,Validación!W:Y,3,0)</f>
        <v>8</v>
      </c>
      <c r="H1290" s="76" t="s">
        <v>343</v>
      </c>
      <c r="I1290" s="76">
        <f>VLOOKUP(J1290,Validación!K:N,4,0)</f>
        <v>15</v>
      </c>
      <c r="J1290" s="76" t="s">
        <v>342</v>
      </c>
      <c r="K1290" s="76" t="s">
        <v>68</v>
      </c>
      <c r="L1290" s="76" t="str">
        <f t="shared" si="41"/>
        <v>N</v>
      </c>
    </row>
    <row r="1291" spans="1:12" x14ac:dyDescent="0.25">
      <c r="A1291" s="76" t="str">
        <f t="shared" si="40"/>
        <v>EE2815N</v>
      </c>
      <c r="B1291" s="76" t="s">
        <v>33</v>
      </c>
      <c r="C1291" s="76" t="str">
        <f>VLOOKUP(B1291,Validación!G:I,3,0)</f>
        <v>EE</v>
      </c>
      <c r="D1291" s="122" t="s">
        <v>290</v>
      </c>
      <c r="E1291" s="76">
        <f>VLOOKUP(Tabla3[[#This Row],[Actividad]],Validación!AA:AB,2,0)</f>
        <v>2</v>
      </c>
      <c r="F1291" s="76" t="s">
        <v>184</v>
      </c>
      <c r="G1291" s="76">
        <f>VLOOKUP(H1291,Validación!W:Y,3,0)</f>
        <v>8</v>
      </c>
      <c r="H1291" s="76" t="s">
        <v>343</v>
      </c>
      <c r="I1291" s="76">
        <f>VLOOKUP(J1291,Validación!K:N,4,0)</f>
        <v>15</v>
      </c>
      <c r="J1291" s="76" t="s">
        <v>342</v>
      </c>
      <c r="K1291" s="76" t="s">
        <v>68</v>
      </c>
      <c r="L1291" s="76" t="str">
        <f t="shared" si="41"/>
        <v>N</v>
      </c>
    </row>
    <row r="1292" spans="1:12" x14ac:dyDescent="0.25">
      <c r="A1292" s="76" t="str">
        <f t="shared" si="40"/>
        <v>E2815N</v>
      </c>
      <c r="B1292" s="76" t="s">
        <v>45</v>
      </c>
      <c r="C1292" s="76" t="str">
        <f>VLOOKUP(B1292,Validación!G:I,3,0)</f>
        <v>E</v>
      </c>
      <c r="D1292" s="122" t="s">
        <v>180</v>
      </c>
      <c r="E1292" s="76">
        <f>VLOOKUP(Tabla3[[#This Row],[Actividad]],Validación!AA:AB,2,0)</f>
        <v>2</v>
      </c>
      <c r="F1292" s="76" t="s">
        <v>184</v>
      </c>
      <c r="G1292" s="76">
        <f>VLOOKUP(H1292,Validación!W:Y,3,0)</f>
        <v>8</v>
      </c>
      <c r="H1292" s="76" t="s">
        <v>343</v>
      </c>
      <c r="I1292" s="76">
        <f>VLOOKUP(J1292,Validación!K:N,4,0)</f>
        <v>15</v>
      </c>
      <c r="J1292" s="76" t="s">
        <v>342</v>
      </c>
      <c r="K1292" s="76" t="s">
        <v>68</v>
      </c>
      <c r="L1292" s="76" t="str">
        <f t="shared" si="41"/>
        <v>N</v>
      </c>
    </row>
    <row r="1293" spans="1:12" x14ac:dyDescent="0.25">
      <c r="A1293" s="76" t="str">
        <f t="shared" si="40"/>
        <v>J2815N</v>
      </c>
      <c r="B1293" s="76" t="s">
        <v>30</v>
      </c>
      <c r="C1293" s="76" t="str">
        <f>VLOOKUP(B1293,Validación!G:I,3,0)</f>
        <v>J</v>
      </c>
      <c r="D1293" s="122" t="s">
        <v>292</v>
      </c>
      <c r="E1293" s="76">
        <f>VLOOKUP(Tabla3[[#This Row],[Actividad]],Validación!AA:AB,2,0)</f>
        <v>2</v>
      </c>
      <c r="F1293" s="76" t="s">
        <v>184</v>
      </c>
      <c r="G1293" s="76">
        <f>VLOOKUP(H1293,Validación!W:Y,3,0)</f>
        <v>8</v>
      </c>
      <c r="H1293" s="76" t="s">
        <v>343</v>
      </c>
      <c r="I1293" s="76">
        <f>VLOOKUP(J1293,Validación!K:N,4,0)</f>
        <v>15</v>
      </c>
      <c r="J1293" s="76" t="s">
        <v>342</v>
      </c>
      <c r="K1293" s="76" t="s">
        <v>68</v>
      </c>
      <c r="L1293" s="76" t="str">
        <f t="shared" si="41"/>
        <v>N</v>
      </c>
    </row>
    <row r="1294" spans="1:12" x14ac:dyDescent="0.25">
      <c r="A1294" s="76" t="str">
        <f t="shared" si="40"/>
        <v>H2815N</v>
      </c>
      <c r="B1294" s="76" t="s">
        <v>46</v>
      </c>
      <c r="C1294" s="76" t="str">
        <f>VLOOKUP(B1294,Validación!G:I,3,0)</f>
        <v>H</v>
      </c>
      <c r="D1294" s="122" t="s">
        <v>115</v>
      </c>
      <c r="E1294" s="76">
        <f>VLOOKUP(Tabla3[[#This Row],[Actividad]],Validación!AA:AB,2,0)</f>
        <v>2</v>
      </c>
      <c r="F1294" s="76" t="s">
        <v>184</v>
      </c>
      <c r="G1294" s="76">
        <f>VLOOKUP(H1294,Validación!W:Y,3,0)</f>
        <v>8</v>
      </c>
      <c r="H1294" s="76" t="s">
        <v>343</v>
      </c>
      <c r="I1294" s="76">
        <f>VLOOKUP(J1294,Validación!K:N,4,0)</f>
        <v>15</v>
      </c>
      <c r="J1294" s="76" t="s">
        <v>342</v>
      </c>
      <c r="K1294" s="76" t="s">
        <v>68</v>
      </c>
      <c r="L1294" s="76" t="str">
        <f t="shared" si="41"/>
        <v>N</v>
      </c>
    </row>
    <row r="1295" spans="1:12" x14ac:dyDescent="0.25">
      <c r="A1295" s="76" t="str">
        <f t="shared" si="40"/>
        <v>Q2815N</v>
      </c>
      <c r="B1295" s="76" t="s">
        <v>130</v>
      </c>
      <c r="C1295" s="76" t="str">
        <f>VLOOKUP(B1295,Validación!G:I,3,0)</f>
        <v>Q</v>
      </c>
      <c r="D1295" s="122" t="s">
        <v>293</v>
      </c>
      <c r="E1295" s="76">
        <f>VLOOKUP(Tabla3[[#This Row],[Actividad]],Validación!AA:AB,2,0)</f>
        <v>2</v>
      </c>
      <c r="F1295" s="76" t="s">
        <v>184</v>
      </c>
      <c r="G1295" s="76">
        <f>VLOOKUP(H1295,Validación!W:Y,3,0)</f>
        <v>8</v>
      </c>
      <c r="H1295" s="76" t="s">
        <v>343</v>
      </c>
      <c r="I1295" s="76">
        <f>VLOOKUP(J1295,Validación!K:N,4,0)</f>
        <v>15</v>
      </c>
      <c r="J1295" s="76" t="s">
        <v>342</v>
      </c>
      <c r="K1295" s="76" t="s">
        <v>68</v>
      </c>
      <c r="L1295" s="76" t="str">
        <f t="shared" si="41"/>
        <v>N</v>
      </c>
    </row>
    <row r="1296" spans="1:12" x14ac:dyDescent="0.25">
      <c r="A1296" s="76" t="str">
        <f t="shared" si="40"/>
        <v>P2815N</v>
      </c>
      <c r="B1296" s="76" t="s">
        <v>50</v>
      </c>
      <c r="C1296" s="76" t="str">
        <f>VLOOKUP(B1296,Validación!G:I,3,0)</f>
        <v>P</v>
      </c>
      <c r="D1296" s="122" t="s">
        <v>295</v>
      </c>
      <c r="E1296" s="76">
        <f>VLOOKUP(Tabla3[[#This Row],[Actividad]],Validación!AA:AB,2,0)</f>
        <v>2</v>
      </c>
      <c r="F1296" s="76" t="s">
        <v>184</v>
      </c>
      <c r="G1296" s="76">
        <f>VLOOKUP(H1296,Validación!W:Y,3,0)</f>
        <v>8</v>
      </c>
      <c r="H1296" s="76" t="s">
        <v>343</v>
      </c>
      <c r="I1296" s="76">
        <f>VLOOKUP(J1296,Validación!K:N,4,0)</f>
        <v>15</v>
      </c>
      <c r="J1296" s="76" t="s">
        <v>342</v>
      </c>
      <c r="K1296" s="76" t="s">
        <v>68</v>
      </c>
      <c r="L1296" s="76" t="str">
        <f t="shared" si="41"/>
        <v>N</v>
      </c>
    </row>
    <row r="1297" spans="1:12" x14ac:dyDescent="0.25">
      <c r="A1297" s="76" t="str">
        <f t="shared" si="40"/>
        <v>K2815N</v>
      </c>
      <c r="B1297" s="76" t="s">
        <v>31</v>
      </c>
      <c r="C1297" s="76" t="str">
        <f>VLOOKUP(B1297,Validación!G:I,3,0)</f>
        <v>K</v>
      </c>
      <c r="D1297" s="122" t="s">
        <v>297</v>
      </c>
      <c r="E1297" s="76">
        <f>VLOOKUP(Tabla3[[#This Row],[Actividad]],Validación!AA:AB,2,0)</f>
        <v>2</v>
      </c>
      <c r="F1297" s="76" t="s">
        <v>184</v>
      </c>
      <c r="G1297" s="76">
        <f>VLOOKUP(H1297,Validación!W:Y,3,0)</f>
        <v>8</v>
      </c>
      <c r="H1297" s="76" t="s">
        <v>343</v>
      </c>
      <c r="I1297" s="76">
        <f>VLOOKUP(J1297,Validación!K:N,4,0)</f>
        <v>15</v>
      </c>
      <c r="J1297" s="76" t="s">
        <v>342</v>
      </c>
      <c r="K1297" s="76" t="s">
        <v>68</v>
      </c>
      <c r="L1297" s="76" t="str">
        <f t="shared" si="41"/>
        <v>N</v>
      </c>
    </row>
    <row r="1298" spans="1:12" x14ac:dyDescent="0.25">
      <c r="A1298" s="76" t="str">
        <f t="shared" si="40"/>
        <v>N2815N</v>
      </c>
      <c r="B1298" s="76" t="s">
        <v>49</v>
      </c>
      <c r="C1298" s="76" t="str">
        <f>VLOOKUP(B1298,Validación!G:I,3,0)</f>
        <v>N</v>
      </c>
      <c r="D1298" s="122" t="s">
        <v>298</v>
      </c>
      <c r="E1298" s="76">
        <f>VLOOKUP(Tabla3[[#This Row],[Actividad]],Validación!AA:AB,2,0)</f>
        <v>2</v>
      </c>
      <c r="F1298" s="76" t="s">
        <v>184</v>
      </c>
      <c r="G1298" s="76">
        <f>VLOOKUP(H1298,Validación!W:Y,3,0)</f>
        <v>8</v>
      </c>
      <c r="H1298" s="76" t="s">
        <v>343</v>
      </c>
      <c r="I1298" s="76">
        <f>VLOOKUP(J1298,Validación!K:N,4,0)</f>
        <v>15</v>
      </c>
      <c r="J1298" s="76" t="s">
        <v>342</v>
      </c>
      <c r="K1298" s="76" t="s">
        <v>68</v>
      </c>
      <c r="L1298" s="76" t="str">
        <f t="shared" si="41"/>
        <v>N</v>
      </c>
    </row>
    <row r="1299" spans="1:12" x14ac:dyDescent="0.25">
      <c r="A1299" s="76" t="str">
        <f t="shared" si="40"/>
        <v>AA2815N</v>
      </c>
      <c r="B1299" s="76" t="s">
        <v>54</v>
      </c>
      <c r="C1299" s="76" t="str">
        <f>VLOOKUP(B1299,Validación!G:I,3,0)</f>
        <v>AA</v>
      </c>
      <c r="D1299" s="122" t="s">
        <v>118</v>
      </c>
      <c r="E1299" s="76">
        <f>VLOOKUP(Tabla3[[#This Row],[Actividad]],Validación!AA:AB,2,0)</f>
        <v>2</v>
      </c>
      <c r="F1299" s="76" t="s">
        <v>184</v>
      </c>
      <c r="G1299" s="76">
        <f>VLOOKUP(H1299,Validación!W:Y,3,0)</f>
        <v>8</v>
      </c>
      <c r="H1299" s="76" t="s">
        <v>343</v>
      </c>
      <c r="I1299" s="76">
        <f>VLOOKUP(J1299,Validación!K:N,4,0)</f>
        <v>15</v>
      </c>
      <c r="J1299" s="76" t="s">
        <v>342</v>
      </c>
      <c r="K1299" s="76" t="s">
        <v>68</v>
      </c>
      <c r="L1299" s="76" t="str">
        <f t="shared" si="41"/>
        <v>N</v>
      </c>
    </row>
    <row r="1300" spans="1:12" x14ac:dyDescent="0.25">
      <c r="A1300" s="76" t="str">
        <f t="shared" si="40"/>
        <v>G2815N</v>
      </c>
      <c r="B1300" s="76" t="s">
        <v>427</v>
      </c>
      <c r="C1300" s="76" t="str">
        <f>VLOOKUP(B1300,Validación!G:I,3,0)</f>
        <v>G</v>
      </c>
      <c r="D1300" s="122" t="s">
        <v>299</v>
      </c>
      <c r="E1300" s="76">
        <f>VLOOKUP(Tabla3[[#This Row],[Actividad]],Validación!AA:AB,2,0)</f>
        <v>2</v>
      </c>
      <c r="F1300" s="76" t="s">
        <v>184</v>
      </c>
      <c r="G1300" s="76">
        <f>VLOOKUP(H1300,Validación!W:Y,3,0)</f>
        <v>8</v>
      </c>
      <c r="H1300" s="76" t="s">
        <v>343</v>
      </c>
      <c r="I1300" s="76">
        <f>VLOOKUP(J1300,Validación!K:N,4,0)</f>
        <v>15</v>
      </c>
      <c r="J1300" s="76" t="s">
        <v>342</v>
      </c>
      <c r="K1300" s="76" t="s">
        <v>68</v>
      </c>
      <c r="L1300" s="76" t="str">
        <f t="shared" si="41"/>
        <v>N</v>
      </c>
    </row>
    <row r="1301" spans="1:12" x14ac:dyDescent="0.25">
      <c r="A1301" s="76" t="str">
        <f t="shared" si="40"/>
        <v>D2815N</v>
      </c>
      <c r="B1301" s="76" t="s">
        <v>203</v>
      </c>
      <c r="C1301" s="76" t="str">
        <f>VLOOKUP(B1301,Validación!G:I,3,0)</f>
        <v>D</v>
      </c>
      <c r="D1301" s="122">
        <v>122327</v>
      </c>
      <c r="E1301" s="76">
        <f>VLOOKUP(Tabla3[[#This Row],[Actividad]],Validación!AA:AB,2,0)</f>
        <v>2</v>
      </c>
      <c r="F1301" s="76" t="s">
        <v>184</v>
      </c>
      <c r="G1301" s="76">
        <f>VLOOKUP(H1301,Validación!W:Y,3,0)</f>
        <v>8</v>
      </c>
      <c r="H1301" s="76" t="s">
        <v>343</v>
      </c>
      <c r="I1301" s="76">
        <f>VLOOKUP(J1301,Validación!K:N,4,0)</f>
        <v>15</v>
      </c>
      <c r="J1301" s="76" t="s">
        <v>342</v>
      </c>
      <c r="K1301" s="76" t="s">
        <v>68</v>
      </c>
      <c r="L1301" s="76" t="str">
        <f t="shared" si="41"/>
        <v>N</v>
      </c>
    </row>
    <row r="1302" spans="1:12" x14ac:dyDescent="0.25">
      <c r="A1302" s="76" t="str">
        <f t="shared" si="40"/>
        <v>F2815N</v>
      </c>
      <c r="B1302" s="76" t="s">
        <v>426</v>
      </c>
      <c r="C1302" s="76" t="str">
        <f>VLOOKUP(B1302,Validación!G:I,3,0)</f>
        <v>F</v>
      </c>
      <c r="D1302" s="122" t="s">
        <v>456</v>
      </c>
      <c r="E1302" s="76">
        <f>VLOOKUP(Tabla3[[#This Row],[Actividad]],Validación!AA:AB,2,0)</f>
        <v>2</v>
      </c>
      <c r="F1302" s="76" t="s">
        <v>184</v>
      </c>
      <c r="G1302" s="76">
        <f>VLOOKUP(H1302,Validación!W:Y,3,0)</f>
        <v>8</v>
      </c>
      <c r="H1302" s="76" t="s">
        <v>343</v>
      </c>
      <c r="I1302" s="76">
        <f>VLOOKUP(J1302,Validación!K:N,4,0)</f>
        <v>15</v>
      </c>
      <c r="J1302" s="76" t="s">
        <v>342</v>
      </c>
      <c r="K1302" s="76" t="s">
        <v>68</v>
      </c>
      <c r="L1302" s="76" t="str">
        <f t="shared" si="41"/>
        <v>N</v>
      </c>
    </row>
    <row r="1303" spans="1:12" x14ac:dyDescent="0.25">
      <c r="A1303" s="76" t="str">
        <f t="shared" si="40"/>
        <v>FF2815N</v>
      </c>
      <c r="B1303" s="76" t="s">
        <v>41</v>
      </c>
      <c r="C1303" s="76" t="str">
        <f>VLOOKUP(B1303,Validación!G:I,3,0)</f>
        <v>FF</v>
      </c>
      <c r="D1303" s="122" t="s">
        <v>301</v>
      </c>
      <c r="E1303" s="76">
        <f>VLOOKUP(Tabla3[[#This Row],[Actividad]],Validación!AA:AB,2,0)</f>
        <v>2</v>
      </c>
      <c r="F1303" s="76" t="s">
        <v>184</v>
      </c>
      <c r="G1303" s="76">
        <f>VLOOKUP(H1303,Validación!W:Y,3,0)</f>
        <v>8</v>
      </c>
      <c r="H1303" s="76" t="s">
        <v>343</v>
      </c>
      <c r="I1303" s="76">
        <f>VLOOKUP(J1303,Validación!K:N,4,0)</f>
        <v>15</v>
      </c>
      <c r="J1303" s="76" t="s">
        <v>342</v>
      </c>
      <c r="K1303" s="76" t="s">
        <v>68</v>
      </c>
      <c r="L1303" s="76" t="str">
        <f t="shared" si="41"/>
        <v>N</v>
      </c>
    </row>
    <row r="1304" spans="1:12" x14ac:dyDescent="0.25">
      <c r="A1304" s="76" t="str">
        <f t="shared" si="40"/>
        <v>BB2815N</v>
      </c>
      <c r="B1304" s="76" t="s">
        <v>32</v>
      </c>
      <c r="C1304" s="76" t="str">
        <f>VLOOKUP(B1304,Validación!G:I,3,0)</f>
        <v>BB</v>
      </c>
      <c r="D1304" s="122" t="s">
        <v>457</v>
      </c>
      <c r="E1304" s="76">
        <f>VLOOKUP(Tabla3[[#This Row],[Actividad]],Validación!AA:AB,2,0)</f>
        <v>2</v>
      </c>
      <c r="F1304" s="76" t="s">
        <v>184</v>
      </c>
      <c r="G1304" s="76">
        <f>VLOOKUP(H1304,Validación!W:Y,3,0)</f>
        <v>8</v>
      </c>
      <c r="H1304" s="76" t="s">
        <v>343</v>
      </c>
      <c r="I1304" s="76">
        <f>VLOOKUP(J1304,Validación!K:N,4,0)</f>
        <v>15</v>
      </c>
      <c r="J1304" s="76" t="s">
        <v>342</v>
      </c>
      <c r="K1304" s="76" t="s">
        <v>68</v>
      </c>
      <c r="L1304" s="76" t="str">
        <f t="shared" si="41"/>
        <v>N</v>
      </c>
    </row>
    <row r="1305" spans="1:12" x14ac:dyDescent="0.25">
      <c r="A1305" s="76" t="str">
        <f t="shared" si="40"/>
        <v>W2815N</v>
      </c>
      <c r="B1305" s="76" t="s">
        <v>132</v>
      </c>
      <c r="C1305" s="76" t="str">
        <f>VLOOKUP(B1305,Validación!G:I,3,0)</f>
        <v>W</v>
      </c>
      <c r="D1305" s="122" t="s">
        <v>302</v>
      </c>
      <c r="E1305" s="76">
        <f>VLOOKUP(Tabla3[[#This Row],[Actividad]],Validación!AA:AB,2,0)</f>
        <v>2</v>
      </c>
      <c r="F1305" s="76" t="s">
        <v>184</v>
      </c>
      <c r="G1305" s="76">
        <f>VLOOKUP(H1305,Validación!W:Y,3,0)</f>
        <v>8</v>
      </c>
      <c r="H1305" s="76" t="s">
        <v>343</v>
      </c>
      <c r="I1305" s="76">
        <f>VLOOKUP(J1305,Validación!K:N,4,0)</f>
        <v>15</v>
      </c>
      <c r="J1305" s="76" t="s">
        <v>342</v>
      </c>
      <c r="K1305" s="76" t="s">
        <v>68</v>
      </c>
      <c r="L1305" s="76" t="str">
        <f t="shared" si="41"/>
        <v>N</v>
      </c>
    </row>
    <row r="1306" spans="1:12" x14ac:dyDescent="0.25">
      <c r="A1306" s="76" t="str">
        <f t="shared" si="40"/>
        <v>CC2815N</v>
      </c>
      <c r="B1306" s="76" t="s">
        <v>55</v>
      </c>
      <c r="C1306" s="76" t="str">
        <f>VLOOKUP(B1306,Validación!G:I,3,0)</f>
        <v>CC</v>
      </c>
      <c r="D1306" s="122" t="s">
        <v>303</v>
      </c>
      <c r="E1306" s="76">
        <f>VLOOKUP(Tabla3[[#This Row],[Actividad]],Validación!AA:AB,2,0)</f>
        <v>2</v>
      </c>
      <c r="F1306" s="76" t="s">
        <v>184</v>
      </c>
      <c r="G1306" s="76">
        <f>VLOOKUP(H1306,Validación!W:Y,3,0)</f>
        <v>8</v>
      </c>
      <c r="H1306" s="76" t="s">
        <v>343</v>
      </c>
      <c r="I1306" s="76">
        <f>VLOOKUP(J1306,Validación!K:N,4,0)</f>
        <v>15</v>
      </c>
      <c r="J1306" s="76" t="s">
        <v>342</v>
      </c>
      <c r="K1306" s="76" t="s">
        <v>68</v>
      </c>
      <c r="L1306" s="76" t="str">
        <f t="shared" si="41"/>
        <v>N</v>
      </c>
    </row>
    <row r="1307" spans="1:12" x14ac:dyDescent="0.25">
      <c r="A1307" s="76" t="str">
        <f t="shared" si="40"/>
        <v>U2815N</v>
      </c>
      <c r="B1307" s="76" t="s">
        <v>425</v>
      </c>
      <c r="C1307" s="76" t="str">
        <f>VLOOKUP(B1307,Validación!G:I,3,0)</f>
        <v>U</v>
      </c>
      <c r="D1307" s="122" t="s">
        <v>458</v>
      </c>
      <c r="E1307" s="76">
        <f>VLOOKUP(Tabla3[[#This Row],[Actividad]],Validación!AA:AB,2,0)</f>
        <v>2</v>
      </c>
      <c r="F1307" s="76" t="s">
        <v>184</v>
      </c>
      <c r="G1307" s="76">
        <f>VLOOKUP(H1307,Validación!W:Y,3,0)</f>
        <v>8</v>
      </c>
      <c r="H1307" s="76" t="s">
        <v>343</v>
      </c>
      <c r="I1307" s="76">
        <f>VLOOKUP(J1307,Validación!K:N,4,0)</f>
        <v>15</v>
      </c>
      <c r="J1307" s="76" t="s">
        <v>342</v>
      </c>
      <c r="K1307" s="76" t="s">
        <v>68</v>
      </c>
      <c r="L1307" s="76" t="str">
        <f t="shared" si="41"/>
        <v>N</v>
      </c>
    </row>
    <row r="1308" spans="1:12" x14ac:dyDescent="0.25">
      <c r="A1308" s="76" t="str">
        <f t="shared" si="40"/>
        <v>I2815N</v>
      </c>
      <c r="B1308" s="76" t="s">
        <v>47</v>
      </c>
      <c r="C1308" s="76" t="str">
        <f>VLOOKUP(B1308,Validación!G:I,3,0)</f>
        <v>I</v>
      </c>
      <c r="D1308" s="122" t="s">
        <v>459</v>
      </c>
      <c r="E1308" s="76">
        <f>VLOOKUP(Tabla3[[#This Row],[Actividad]],Validación!AA:AB,2,0)</f>
        <v>2</v>
      </c>
      <c r="F1308" s="76" t="s">
        <v>184</v>
      </c>
      <c r="G1308" s="76">
        <f>VLOOKUP(H1308,Validación!W:Y,3,0)</f>
        <v>8</v>
      </c>
      <c r="H1308" s="76" t="s">
        <v>343</v>
      </c>
      <c r="I1308" s="76">
        <f>VLOOKUP(J1308,Validación!K:N,4,0)</f>
        <v>15</v>
      </c>
      <c r="J1308" s="76" t="s">
        <v>342</v>
      </c>
      <c r="K1308" s="76" t="s">
        <v>68</v>
      </c>
      <c r="L1308" s="76" t="str">
        <f t="shared" si="41"/>
        <v>N</v>
      </c>
    </row>
    <row r="1309" spans="1:12" x14ac:dyDescent="0.25">
      <c r="A1309" s="76" t="str">
        <f t="shared" si="40"/>
        <v>Y2815N</v>
      </c>
      <c r="B1309" s="76" t="s">
        <v>134</v>
      </c>
      <c r="C1309" s="76" t="str">
        <f>VLOOKUP(B1309,Validación!G:I,3,0)</f>
        <v>Y</v>
      </c>
      <c r="D1309" s="122" t="s">
        <v>306</v>
      </c>
      <c r="E1309" s="76">
        <f>VLOOKUP(Tabla3[[#This Row],[Actividad]],Validación!AA:AB,2,0)</f>
        <v>2</v>
      </c>
      <c r="F1309" s="76" t="s">
        <v>184</v>
      </c>
      <c r="G1309" s="76">
        <f>VLOOKUP(H1309,Validación!W:Y,3,0)</f>
        <v>8</v>
      </c>
      <c r="H1309" s="76" t="s">
        <v>343</v>
      </c>
      <c r="I1309" s="76">
        <f>VLOOKUP(J1309,Validación!K:N,4,0)</f>
        <v>15</v>
      </c>
      <c r="J1309" s="76" t="s">
        <v>342</v>
      </c>
      <c r="K1309" s="76" t="s">
        <v>68</v>
      </c>
      <c r="L1309" s="76" t="str">
        <f t="shared" si="41"/>
        <v>N</v>
      </c>
    </row>
    <row r="1310" spans="1:12" x14ac:dyDescent="0.25">
      <c r="A1310" s="76" t="str">
        <f t="shared" si="40"/>
        <v>R2815N</v>
      </c>
      <c r="B1310" s="76" t="s">
        <v>51</v>
      </c>
      <c r="C1310" s="76" t="str">
        <f>VLOOKUP(B1310,Validación!G:I,3,0)</f>
        <v>R</v>
      </c>
      <c r="D1310" s="122">
        <v>109</v>
      </c>
      <c r="E1310" s="76">
        <f>VLOOKUP(Tabla3[[#This Row],[Actividad]],Validación!AA:AB,2,0)</f>
        <v>2</v>
      </c>
      <c r="F1310" s="76" t="s">
        <v>184</v>
      </c>
      <c r="G1310" s="76">
        <f>VLOOKUP(H1310,Validación!W:Y,3,0)</f>
        <v>8</v>
      </c>
      <c r="H1310" s="76" t="s">
        <v>343</v>
      </c>
      <c r="I1310" s="76">
        <f>VLOOKUP(J1310,Validación!K:N,4,0)</f>
        <v>15</v>
      </c>
      <c r="J1310" s="76" t="s">
        <v>342</v>
      </c>
      <c r="K1310" s="76" t="s">
        <v>68</v>
      </c>
      <c r="L1310" s="76" t="str">
        <f t="shared" si="41"/>
        <v>N</v>
      </c>
    </row>
    <row r="1311" spans="1:12" x14ac:dyDescent="0.25">
      <c r="A1311" s="76" t="str">
        <f t="shared" si="40"/>
        <v>HH2815N</v>
      </c>
      <c r="B1311" s="76" t="s">
        <v>122</v>
      </c>
      <c r="C1311" s="76" t="str">
        <f>VLOOKUP(B1311,Validación!G:I,3,0)</f>
        <v>HH</v>
      </c>
      <c r="D1311" s="122" t="s">
        <v>460</v>
      </c>
      <c r="E1311" s="76">
        <f>VLOOKUP(Tabla3[[#This Row],[Actividad]],Validación!AA:AB,2,0)</f>
        <v>2</v>
      </c>
      <c r="F1311" s="76" t="s">
        <v>184</v>
      </c>
      <c r="G1311" s="76">
        <f>VLOOKUP(H1311,Validación!W:Y,3,0)</f>
        <v>8</v>
      </c>
      <c r="H1311" s="76" t="s">
        <v>343</v>
      </c>
      <c r="I1311" s="76">
        <f>VLOOKUP(J1311,Validación!K:N,4,0)</f>
        <v>15</v>
      </c>
      <c r="J1311" s="76" t="s">
        <v>342</v>
      </c>
      <c r="K1311" s="76" t="s">
        <v>68</v>
      </c>
      <c r="L1311" s="76" t="str">
        <f t="shared" si="41"/>
        <v>N</v>
      </c>
    </row>
    <row r="1312" spans="1:12" x14ac:dyDescent="0.25">
      <c r="A1312" s="76" t="str">
        <f t="shared" si="40"/>
        <v>II2815N</v>
      </c>
      <c r="B1312" s="173" t="s">
        <v>423</v>
      </c>
      <c r="C1312" s="76" t="str">
        <f>VLOOKUP(B1312,Validación!G:I,3,0)</f>
        <v>II</v>
      </c>
      <c r="D1312" s="122" t="s">
        <v>309</v>
      </c>
      <c r="E1312" s="76">
        <f>VLOOKUP(Tabla3[[#This Row],[Actividad]],Validación!AA:AB,2,0)</f>
        <v>2</v>
      </c>
      <c r="F1312" s="76" t="s">
        <v>184</v>
      </c>
      <c r="G1312" s="76">
        <f>VLOOKUP(H1312,Validación!W:Y,3,0)</f>
        <v>8</v>
      </c>
      <c r="H1312" s="76" t="s">
        <v>343</v>
      </c>
      <c r="I1312" s="76">
        <f>VLOOKUP(J1312,Validación!K:N,4,0)</f>
        <v>15</v>
      </c>
      <c r="J1312" s="76" t="s">
        <v>342</v>
      </c>
      <c r="K1312" s="76" t="s">
        <v>68</v>
      </c>
      <c r="L1312" s="76" t="str">
        <f t="shared" si="41"/>
        <v>N</v>
      </c>
    </row>
    <row r="1313" spans="1:12" x14ac:dyDescent="0.25">
      <c r="A1313" s="76" t="str">
        <f t="shared" si="40"/>
        <v>L2815N</v>
      </c>
      <c r="B1313" s="76" t="s">
        <v>48</v>
      </c>
      <c r="C1313" s="76" t="str">
        <f>VLOOKUP(B1313,Validación!G:I,3,0)</f>
        <v>L</v>
      </c>
      <c r="D1313" s="122" t="s">
        <v>461</v>
      </c>
      <c r="E1313" s="76">
        <f>VLOOKUP(Tabla3[[#This Row],[Actividad]],Validación!AA:AB,2,0)</f>
        <v>2</v>
      </c>
      <c r="F1313" s="76" t="s">
        <v>184</v>
      </c>
      <c r="G1313" s="76">
        <f>VLOOKUP(H1313,Validación!W:Y,3,0)</f>
        <v>8</v>
      </c>
      <c r="H1313" s="76" t="s">
        <v>343</v>
      </c>
      <c r="I1313" s="76">
        <f>VLOOKUP(J1313,Validación!K:N,4,0)</f>
        <v>15</v>
      </c>
      <c r="J1313" s="76" t="s">
        <v>342</v>
      </c>
      <c r="K1313" s="76" t="s">
        <v>68</v>
      </c>
      <c r="L1313" s="76" t="str">
        <f t="shared" si="41"/>
        <v>N</v>
      </c>
    </row>
    <row r="1314" spans="1:12" x14ac:dyDescent="0.25">
      <c r="A1314" s="76" t="str">
        <f t="shared" si="40"/>
        <v>B2815N</v>
      </c>
      <c r="B1314" s="76" t="s">
        <v>43</v>
      </c>
      <c r="C1314" s="76" t="str">
        <f>VLOOKUP(B1314,Validación!G:I,3,0)</f>
        <v>B</v>
      </c>
      <c r="D1314" s="122" t="s">
        <v>462</v>
      </c>
      <c r="E1314" s="76">
        <f>VLOOKUP(Tabla3[[#This Row],[Actividad]],Validación!AA:AB,2,0)</f>
        <v>2</v>
      </c>
      <c r="F1314" s="76" t="s">
        <v>184</v>
      </c>
      <c r="G1314" s="76">
        <f>VLOOKUP(H1314,Validación!W:Y,3,0)</f>
        <v>8</v>
      </c>
      <c r="H1314" s="76" t="s">
        <v>343</v>
      </c>
      <c r="I1314" s="76">
        <f>VLOOKUP(J1314,Validación!K:N,4,0)</f>
        <v>15</v>
      </c>
      <c r="J1314" s="76" t="s">
        <v>342</v>
      </c>
      <c r="K1314" s="76" t="s">
        <v>68</v>
      </c>
      <c r="L1314" s="76" t="str">
        <f t="shared" si="41"/>
        <v>N</v>
      </c>
    </row>
    <row r="1315" spans="1:12" x14ac:dyDescent="0.25">
      <c r="A1315" s="76" t="str">
        <f t="shared" si="40"/>
        <v>A2815N</v>
      </c>
      <c r="B1315" s="76" t="s">
        <v>42</v>
      </c>
      <c r="C1315" s="76" t="str">
        <f>VLOOKUP(B1315,Validación!G:I,3,0)</f>
        <v>A</v>
      </c>
      <c r="D1315" s="122" t="s">
        <v>463</v>
      </c>
      <c r="E1315" s="76">
        <f>VLOOKUP(Tabla3[[#This Row],[Actividad]],Validación!AA:AB,2,0)</f>
        <v>2</v>
      </c>
      <c r="F1315" s="76" t="s">
        <v>184</v>
      </c>
      <c r="G1315" s="76">
        <f>VLOOKUP(H1315,Validación!W:Y,3,0)</f>
        <v>8</v>
      </c>
      <c r="H1315" s="76" t="s">
        <v>343</v>
      </c>
      <c r="I1315" s="76">
        <f>VLOOKUP(J1315,Validación!K:N,4,0)</f>
        <v>15</v>
      </c>
      <c r="J1315" s="76" t="s">
        <v>342</v>
      </c>
      <c r="K1315" s="76" t="s">
        <v>68</v>
      </c>
      <c r="L1315" s="76" t="str">
        <f t="shared" si="41"/>
        <v>N</v>
      </c>
    </row>
    <row r="1316" spans="1:12" x14ac:dyDescent="0.25">
      <c r="A1316" s="76" t="str">
        <f t="shared" si="40"/>
        <v>C381N</v>
      </c>
      <c r="B1316" s="76" t="s">
        <v>44</v>
      </c>
      <c r="C1316" s="76" t="str">
        <f>VLOOKUP(B1316,Validación!G:I,3,0)</f>
        <v>C</v>
      </c>
      <c r="D1316" s="122" t="s">
        <v>289</v>
      </c>
      <c r="E1316" s="76">
        <f>VLOOKUP(Tabla3[[#This Row],[Actividad]],Validación!AA:AB,2,0)</f>
        <v>3</v>
      </c>
      <c r="F1316" s="76" t="s">
        <v>185</v>
      </c>
      <c r="G1316" s="76">
        <f>VLOOKUP(H1316,Validación!W:Y,3,0)</f>
        <v>8</v>
      </c>
      <c r="H1316" s="76" t="s">
        <v>343</v>
      </c>
      <c r="I1316" s="76">
        <f>VLOOKUP(J1316,Validación!K:N,4,0)</f>
        <v>1</v>
      </c>
      <c r="J1316" s="76" t="s">
        <v>200</v>
      </c>
      <c r="K1316" s="76" t="s">
        <v>68</v>
      </c>
      <c r="L1316" s="76" t="str">
        <f t="shared" si="41"/>
        <v>N</v>
      </c>
    </row>
    <row r="1317" spans="1:12" x14ac:dyDescent="0.25">
      <c r="A1317" s="76" t="str">
        <f t="shared" si="40"/>
        <v>T381N</v>
      </c>
      <c r="B1317" s="76" t="s">
        <v>52</v>
      </c>
      <c r="C1317" s="76" t="str">
        <f>VLOOKUP(B1317,Validación!G:I,3,0)</f>
        <v>T</v>
      </c>
      <c r="D1317" s="122">
        <v>122202</v>
      </c>
      <c r="E1317" s="76">
        <f>VLOOKUP(Tabla3[[#This Row],[Actividad]],Validación!AA:AB,2,0)</f>
        <v>3</v>
      </c>
      <c r="F1317" s="76" t="s">
        <v>185</v>
      </c>
      <c r="G1317" s="76">
        <f>VLOOKUP(H1317,Validación!W:Y,3,0)</f>
        <v>8</v>
      </c>
      <c r="H1317" s="76" t="s">
        <v>343</v>
      </c>
      <c r="I1317" s="76">
        <f>VLOOKUP(J1317,Validación!K:N,4,0)</f>
        <v>1</v>
      </c>
      <c r="J1317" s="76" t="s">
        <v>200</v>
      </c>
      <c r="K1317" s="76" t="s">
        <v>68</v>
      </c>
      <c r="L1317" s="76" t="str">
        <f t="shared" si="41"/>
        <v>N</v>
      </c>
    </row>
    <row r="1318" spans="1:12" x14ac:dyDescent="0.25">
      <c r="A1318" s="76" t="str">
        <f t="shared" si="40"/>
        <v>EE381N</v>
      </c>
      <c r="B1318" s="76" t="s">
        <v>33</v>
      </c>
      <c r="C1318" s="76" t="str">
        <f>VLOOKUP(B1318,Validación!G:I,3,0)</f>
        <v>EE</v>
      </c>
      <c r="D1318" s="122" t="s">
        <v>311</v>
      </c>
      <c r="E1318" s="76">
        <f>VLOOKUP(Tabla3[[#This Row],[Actividad]],Validación!AA:AB,2,0)</f>
        <v>3</v>
      </c>
      <c r="F1318" s="76" t="s">
        <v>185</v>
      </c>
      <c r="G1318" s="76">
        <f>VLOOKUP(H1318,Validación!W:Y,3,0)</f>
        <v>8</v>
      </c>
      <c r="H1318" s="76" t="s">
        <v>343</v>
      </c>
      <c r="I1318" s="76">
        <f>VLOOKUP(J1318,Validación!K:N,4,0)</f>
        <v>1</v>
      </c>
      <c r="J1318" s="76" t="s">
        <v>200</v>
      </c>
      <c r="K1318" s="76" t="s">
        <v>68</v>
      </c>
      <c r="L1318" s="76" t="str">
        <f t="shared" si="41"/>
        <v>N</v>
      </c>
    </row>
    <row r="1319" spans="1:12" x14ac:dyDescent="0.25">
      <c r="A1319" s="76" t="str">
        <f t="shared" si="40"/>
        <v>E381N</v>
      </c>
      <c r="B1319" s="76" t="s">
        <v>45</v>
      </c>
      <c r="C1319" s="76" t="str">
        <f>VLOOKUP(B1319,Validación!G:I,3,0)</f>
        <v>E</v>
      </c>
      <c r="D1319" s="122" t="s">
        <v>312</v>
      </c>
      <c r="E1319" s="76">
        <f>VLOOKUP(Tabla3[[#This Row],[Actividad]],Validación!AA:AB,2,0)</f>
        <v>3</v>
      </c>
      <c r="F1319" s="76" t="s">
        <v>185</v>
      </c>
      <c r="G1319" s="76">
        <f>VLOOKUP(H1319,Validación!W:Y,3,0)</f>
        <v>8</v>
      </c>
      <c r="H1319" s="76" t="s">
        <v>343</v>
      </c>
      <c r="I1319" s="76">
        <f>VLOOKUP(J1319,Validación!K:N,4,0)</f>
        <v>1</v>
      </c>
      <c r="J1319" s="76" t="s">
        <v>200</v>
      </c>
      <c r="K1319" s="76" t="s">
        <v>68</v>
      </c>
      <c r="L1319" s="76" t="str">
        <f t="shared" si="41"/>
        <v>N</v>
      </c>
    </row>
    <row r="1320" spans="1:12" x14ac:dyDescent="0.25">
      <c r="A1320" s="76" t="str">
        <f t="shared" si="40"/>
        <v>J381N</v>
      </c>
      <c r="B1320" s="76" t="s">
        <v>30</v>
      </c>
      <c r="C1320" s="76" t="str">
        <f>VLOOKUP(B1320,Validación!G:I,3,0)</f>
        <v>J</v>
      </c>
      <c r="D1320" s="122" t="s">
        <v>313</v>
      </c>
      <c r="E1320" s="76">
        <f>VLOOKUP(Tabla3[[#This Row],[Actividad]],Validación!AA:AB,2,0)</f>
        <v>3</v>
      </c>
      <c r="F1320" s="76" t="s">
        <v>185</v>
      </c>
      <c r="G1320" s="76">
        <f>VLOOKUP(H1320,Validación!W:Y,3,0)</f>
        <v>8</v>
      </c>
      <c r="H1320" s="76" t="s">
        <v>343</v>
      </c>
      <c r="I1320" s="76">
        <f>VLOOKUP(J1320,Validación!K:N,4,0)</f>
        <v>1</v>
      </c>
      <c r="J1320" s="76" t="s">
        <v>200</v>
      </c>
      <c r="K1320" s="76" t="s">
        <v>68</v>
      </c>
      <c r="L1320" s="76" t="str">
        <f t="shared" si="41"/>
        <v>N</v>
      </c>
    </row>
    <row r="1321" spans="1:12" x14ac:dyDescent="0.25">
      <c r="A1321" s="76" t="str">
        <f t="shared" si="40"/>
        <v>Q381N</v>
      </c>
      <c r="B1321" s="76" t="s">
        <v>130</v>
      </c>
      <c r="C1321" s="76" t="str">
        <f>VLOOKUP(B1321,Validación!G:I,3,0)</f>
        <v>Q</v>
      </c>
      <c r="D1321" s="122" t="s">
        <v>314</v>
      </c>
      <c r="E1321" s="76">
        <f>VLOOKUP(Tabla3[[#This Row],[Actividad]],Validación!AA:AB,2,0)</f>
        <v>3</v>
      </c>
      <c r="F1321" s="76" t="s">
        <v>185</v>
      </c>
      <c r="G1321" s="76">
        <f>VLOOKUP(H1321,Validación!W:Y,3,0)</f>
        <v>8</v>
      </c>
      <c r="H1321" s="76" t="s">
        <v>343</v>
      </c>
      <c r="I1321" s="76">
        <f>VLOOKUP(J1321,Validación!K:N,4,0)</f>
        <v>1</v>
      </c>
      <c r="J1321" s="76" t="s">
        <v>200</v>
      </c>
      <c r="K1321" s="76" t="s">
        <v>68</v>
      </c>
      <c r="L1321" s="76" t="str">
        <f t="shared" si="41"/>
        <v>N</v>
      </c>
    </row>
    <row r="1322" spans="1:12" x14ac:dyDescent="0.25">
      <c r="A1322" s="76" t="str">
        <f t="shared" si="40"/>
        <v>P381N</v>
      </c>
      <c r="B1322" s="76" t="s">
        <v>50</v>
      </c>
      <c r="C1322" s="76" t="str">
        <f>VLOOKUP(B1322,Validación!G:I,3,0)</f>
        <v>P</v>
      </c>
      <c r="D1322" s="122" t="s">
        <v>315</v>
      </c>
      <c r="E1322" s="76">
        <f>VLOOKUP(Tabla3[[#This Row],[Actividad]],Validación!AA:AB,2,0)</f>
        <v>3</v>
      </c>
      <c r="F1322" s="76" t="s">
        <v>185</v>
      </c>
      <c r="G1322" s="76">
        <f>VLOOKUP(H1322,Validación!W:Y,3,0)</f>
        <v>8</v>
      </c>
      <c r="H1322" s="76" t="s">
        <v>343</v>
      </c>
      <c r="I1322" s="76">
        <f>VLOOKUP(J1322,Validación!K:N,4,0)</f>
        <v>1</v>
      </c>
      <c r="J1322" s="76" t="s">
        <v>200</v>
      </c>
      <c r="K1322" s="76" t="s">
        <v>68</v>
      </c>
      <c r="L1322" s="76" t="str">
        <f t="shared" si="41"/>
        <v>N</v>
      </c>
    </row>
    <row r="1323" spans="1:12" x14ac:dyDescent="0.25">
      <c r="A1323" s="76" t="str">
        <f t="shared" si="40"/>
        <v>K381N</v>
      </c>
      <c r="B1323" s="76" t="s">
        <v>31</v>
      </c>
      <c r="C1323" s="76" t="str">
        <f>VLOOKUP(B1323,Validación!G:I,3,0)</f>
        <v>K</v>
      </c>
      <c r="D1323" s="122" t="s">
        <v>297</v>
      </c>
      <c r="E1323" s="76">
        <f>VLOOKUP(Tabla3[[#This Row],[Actividad]],Validación!AA:AB,2,0)</f>
        <v>3</v>
      </c>
      <c r="F1323" s="76" t="s">
        <v>185</v>
      </c>
      <c r="G1323" s="76">
        <f>VLOOKUP(H1323,Validación!W:Y,3,0)</f>
        <v>8</v>
      </c>
      <c r="H1323" s="76" t="s">
        <v>343</v>
      </c>
      <c r="I1323" s="76">
        <f>VLOOKUP(J1323,Validación!K:N,4,0)</f>
        <v>1</v>
      </c>
      <c r="J1323" s="76" t="s">
        <v>200</v>
      </c>
      <c r="K1323" s="76" t="s">
        <v>68</v>
      </c>
      <c r="L1323" s="76" t="str">
        <f t="shared" si="41"/>
        <v>N</v>
      </c>
    </row>
    <row r="1324" spans="1:12" x14ac:dyDescent="0.25">
      <c r="A1324" s="76" t="str">
        <f t="shared" si="40"/>
        <v>N381N</v>
      </c>
      <c r="B1324" s="76" t="s">
        <v>49</v>
      </c>
      <c r="C1324" s="76" t="str">
        <f>VLOOKUP(B1324,Validación!G:I,3,0)</f>
        <v>N</v>
      </c>
      <c r="D1324" s="122" t="s">
        <v>316</v>
      </c>
      <c r="E1324" s="76">
        <f>VLOOKUP(Tabla3[[#This Row],[Actividad]],Validación!AA:AB,2,0)</f>
        <v>3</v>
      </c>
      <c r="F1324" s="76" t="s">
        <v>185</v>
      </c>
      <c r="G1324" s="76">
        <f>VLOOKUP(H1324,Validación!W:Y,3,0)</f>
        <v>8</v>
      </c>
      <c r="H1324" s="76" t="s">
        <v>343</v>
      </c>
      <c r="I1324" s="76">
        <f>VLOOKUP(J1324,Validación!K:N,4,0)</f>
        <v>1</v>
      </c>
      <c r="J1324" s="76" t="s">
        <v>200</v>
      </c>
      <c r="K1324" s="76" t="s">
        <v>68</v>
      </c>
      <c r="L1324" s="76" t="str">
        <f t="shared" si="41"/>
        <v>N</v>
      </c>
    </row>
    <row r="1325" spans="1:12" x14ac:dyDescent="0.25">
      <c r="A1325" s="76" t="str">
        <f t="shared" si="40"/>
        <v>AA381N</v>
      </c>
      <c r="B1325" s="76" t="s">
        <v>54</v>
      </c>
      <c r="C1325" s="76" t="str">
        <f>VLOOKUP(B1325,Validación!G:I,3,0)</f>
        <v>AA</v>
      </c>
      <c r="D1325" s="122" t="s">
        <v>317</v>
      </c>
      <c r="E1325" s="76">
        <f>VLOOKUP(Tabla3[[#This Row],[Actividad]],Validación!AA:AB,2,0)</f>
        <v>3</v>
      </c>
      <c r="F1325" s="76" t="s">
        <v>185</v>
      </c>
      <c r="G1325" s="76">
        <f>VLOOKUP(H1325,Validación!W:Y,3,0)</f>
        <v>8</v>
      </c>
      <c r="H1325" s="76" t="s">
        <v>343</v>
      </c>
      <c r="I1325" s="76">
        <f>VLOOKUP(J1325,Validación!K:N,4,0)</f>
        <v>1</v>
      </c>
      <c r="J1325" s="76" t="s">
        <v>200</v>
      </c>
      <c r="K1325" s="76" t="s">
        <v>68</v>
      </c>
      <c r="L1325" s="76" t="str">
        <f t="shared" si="41"/>
        <v>N</v>
      </c>
    </row>
    <row r="1326" spans="1:12" x14ac:dyDescent="0.25">
      <c r="A1326" s="76" t="str">
        <f t="shared" si="40"/>
        <v>G381N</v>
      </c>
      <c r="B1326" s="76" t="s">
        <v>427</v>
      </c>
      <c r="C1326" s="76" t="str">
        <f>VLOOKUP(B1326,Validación!G:I,3,0)</f>
        <v>G</v>
      </c>
      <c r="D1326" s="122" t="s">
        <v>318</v>
      </c>
      <c r="E1326" s="76">
        <f>VLOOKUP(Tabla3[[#This Row],[Actividad]],Validación!AA:AB,2,0)</f>
        <v>3</v>
      </c>
      <c r="F1326" s="76" t="s">
        <v>185</v>
      </c>
      <c r="G1326" s="76">
        <f>VLOOKUP(H1326,Validación!W:Y,3,0)</f>
        <v>8</v>
      </c>
      <c r="H1326" s="76" t="s">
        <v>343</v>
      </c>
      <c r="I1326" s="76">
        <f>VLOOKUP(J1326,Validación!K:N,4,0)</f>
        <v>1</v>
      </c>
      <c r="J1326" s="76" t="s">
        <v>200</v>
      </c>
      <c r="K1326" s="76" t="s">
        <v>68</v>
      </c>
      <c r="L1326" s="76" t="str">
        <f t="shared" si="41"/>
        <v>N</v>
      </c>
    </row>
    <row r="1327" spans="1:12" x14ac:dyDescent="0.25">
      <c r="A1327" s="76" t="str">
        <f t="shared" si="40"/>
        <v>D381N</v>
      </c>
      <c r="B1327" s="76" t="s">
        <v>203</v>
      </c>
      <c r="C1327" s="76" t="str">
        <f>VLOOKUP(B1327,Validación!G:I,3,0)</f>
        <v>D</v>
      </c>
      <c r="D1327" s="122">
        <v>122327</v>
      </c>
      <c r="E1327" s="76">
        <f>VLOOKUP(Tabla3[[#This Row],[Actividad]],Validación!AA:AB,2,0)</f>
        <v>3</v>
      </c>
      <c r="F1327" s="76" t="s">
        <v>185</v>
      </c>
      <c r="G1327" s="76">
        <f>VLOOKUP(H1327,Validación!W:Y,3,0)</f>
        <v>8</v>
      </c>
      <c r="H1327" s="76" t="s">
        <v>343</v>
      </c>
      <c r="I1327" s="76">
        <f>VLOOKUP(J1327,Validación!K:N,4,0)</f>
        <v>1</v>
      </c>
      <c r="J1327" s="76" t="s">
        <v>200</v>
      </c>
      <c r="K1327" s="76" t="s">
        <v>68</v>
      </c>
      <c r="L1327" s="76" t="str">
        <f t="shared" si="41"/>
        <v>N</v>
      </c>
    </row>
    <row r="1328" spans="1:12" x14ac:dyDescent="0.25">
      <c r="A1328" s="76" t="str">
        <f t="shared" si="40"/>
        <v>F381N</v>
      </c>
      <c r="B1328" s="76" t="s">
        <v>426</v>
      </c>
      <c r="C1328" s="76" t="str">
        <f>VLOOKUP(B1328,Validación!G:I,3,0)</f>
        <v>F</v>
      </c>
      <c r="D1328" s="122" t="s">
        <v>464</v>
      </c>
      <c r="E1328" s="76">
        <f>VLOOKUP(Tabla3[[#This Row],[Actividad]],Validación!AA:AB,2,0)</f>
        <v>3</v>
      </c>
      <c r="F1328" s="76" t="s">
        <v>185</v>
      </c>
      <c r="G1328" s="76">
        <f>VLOOKUP(H1328,Validación!W:Y,3,0)</f>
        <v>8</v>
      </c>
      <c r="H1328" s="76" t="s">
        <v>343</v>
      </c>
      <c r="I1328" s="76">
        <f>VLOOKUP(J1328,Validación!K:N,4,0)</f>
        <v>1</v>
      </c>
      <c r="J1328" s="76" t="s">
        <v>200</v>
      </c>
      <c r="K1328" s="76" t="s">
        <v>68</v>
      </c>
      <c r="L1328" s="76" t="str">
        <f t="shared" si="41"/>
        <v>N</v>
      </c>
    </row>
    <row r="1329" spans="1:12" x14ac:dyDescent="0.25">
      <c r="A1329" s="76" t="str">
        <f t="shared" si="40"/>
        <v>FF381N</v>
      </c>
      <c r="B1329" s="76" t="s">
        <v>41</v>
      </c>
      <c r="C1329" s="76" t="str">
        <f>VLOOKUP(B1329,Validación!G:I,3,0)</f>
        <v>FF</v>
      </c>
      <c r="D1329" s="122" t="s">
        <v>465</v>
      </c>
      <c r="E1329" s="76">
        <f>VLOOKUP(Tabla3[[#This Row],[Actividad]],Validación!AA:AB,2,0)</f>
        <v>3</v>
      </c>
      <c r="F1329" s="76" t="s">
        <v>185</v>
      </c>
      <c r="G1329" s="76">
        <f>VLOOKUP(H1329,Validación!W:Y,3,0)</f>
        <v>8</v>
      </c>
      <c r="H1329" s="76" t="s">
        <v>343</v>
      </c>
      <c r="I1329" s="76">
        <f>VLOOKUP(J1329,Validación!K:N,4,0)</f>
        <v>1</v>
      </c>
      <c r="J1329" s="76" t="s">
        <v>200</v>
      </c>
      <c r="K1329" s="76" t="s">
        <v>68</v>
      </c>
      <c r="L1329" s="76" t="str">
        <f t="shared" si="41"/>
        <v>N</v>
      </c>
    </row>
    <row r="1330" spans="1:12" x14ac:dyDescent="0.25">
      <c r="A1330" s="76" t="str">
        <f t="shared" si="40"/>
        <v>BB381N</v>
      </c>
      <c r="B1330" s="76" t="s">
        <v>32</v>
      </c>
      <c r="C1330" s="76" t="str">
        <f>VLOOKUP(B1330,Validación!G:I,3,0)</f>
        <v>BB</v>
      </c>
      <c r="D1330" s="122">
        <v>445</v>
      </c>
      <c r="E1330" s="76">
        <f>VLOOKUP(Tabla3[[#This Row],[Actividad]],Validación!AA:AB,2,0)</f>
        <v>3</v>
      </c>
      <c r="F1330" s="76" t="s">
        <v>185</v>
      </c>
      <c r="G1330" s="76">
        <f>VLOOKUP(H1330,Validación!W:Y,3,0)</f>
        <v>8</v>
      </c>
      <c r="H1330" s="76" t="s">
        <v>343</v>
      </c>
      <c r="I1330" s="76">
        <f>VLOOKUP(J1330,Validación!K:N,4,0)</f>
        <v>1</v>
      </c>
      <c r="J1330" s="76" t="s">
        <v>200</v>
      </c>
      <c r="K1330" s="76" t="s">
        <v>68</v>
      </c>
      <c r="L1330" s="76" t="str">
        <f t="shared" si="41"/>
        <v>N</v>
      </c>
    </row>
    <row r="1331" spans="1:12" x14ac:dyDescent="0.25">
      <c r="A1331" s="76" t="str">
        <f t="shared" si="40"/>
        <v>W381N</v>
      </c>
      <c r="B1331" s="76" t="s">
        <v>132</v>
      </c>
      <c r="C1331" s="76" t="str">
        <f>VLOOKUP(B1331,Validación!G:I,3,0)</f>
        <v>W</v>
      </c>
      <c r="D1331" s="122" t="s">
        <v>302</v>
      </c>
      <c r="E1331" s="76">
        <f>VLOOKUP(Tabla3[[#This Row],[Actividad]],Validación!AA:AB,2,0)</f>
        <v>3</v>
      </c>
      <c r="F1331" s="76" t="s">
        <v>185</v>
      </c>
      <c r="G1331" s="76">
        <f>VLOOKUP(H1331,Validación!W:Y,3,0)</f>
        <v>8</v>
      </c>
      <c r="H1331" s="76" t="s">
        <v>343</v>
      </c>
      <c r="I1331" s="76">
        <f>VLOOKUP(J1331,Validación!K:N,4,0)</f>
        <v>1</v>
      </c>
      <c r="J1331" s="76" t="s">
        <v>200</v>
      </c>
      <c r="K1331" s="76" t="s">
        <v>68</v>
      </c>
      <c r="L1331" s="76" t="str">
        <f t="shared" si="41"/>
        <v>N</v>
      </c>
    </row>
    <row r="1332" spans="1:12" x14ac:dyDescent="0.25">
      <c r="A1332" s="76" t="str">
        <f t="shared" si="40"/>
        <v>CC381N</v>
      </c>
      <c r="B1332" s="76" t="s">
        <v>55</v>
      </c>
      <c r="C1332" s="76" t="str">
        <f>VLOOKUP(B1332,Validación!G:I,3,0)</f>
        <v>CC</v>
      </c>
      <c r="D1332" s="122">
        <v>122295</v>
      </c>
      <c r="E1332" s="76">
        <f>VLOOKUP(Tabla3[[#This Row],[Actividad]],Validación!AA:AB,2,0)</f>
        <v>3</v>
      </c>
      <c r="F1332" s="76" t="s">
        <v>185</v>
      </c>
      <c r="G1332" s="76">
        <f>VLOOKUP(H1332,Validación!W:Y,3,0)</f>
        <v>8</v>
      </c>
      <c r="H1332" s="76" t="s">
        <v>343</v>
      </c>
      <c r="I1332" s="76">
        <f>VLOOKUP(J1332,Validación!K:N,4,0)</f>
        <v>1</v>
      </c>
      <c r="J1332" s="76" t="s">
        <v>200</v>
      </c>
      <c r="K1332" s="76" t="s">
        <v>68</v>
      </c>
      <c r="L1332" s="76" t="str">
        <f t="shared" si="41"/>
        <v>N</v>
      </c>
    </row>
    <row r="1333" spans="1:12" x14ac:dyDescent="0.25">
      <c r="A1333" s="76" t="str">
        <f t="shared" si="40"/>
        <v>U381N</v>
      </c>
      <c r="B1333" s="76" t="s">
        <v>425</v>
      </c>
      <c r="C1333" s="76" t="str">
        <f>VLOOKUP(B1333,Validación!G:I,3,0)</f>
        <v>U</v>
      </c>
      <c r="D1333" s="122">
        <v>122228</v>
      </c>
      <c r="E1333" s="76">
        <f>VLOOKUP(Tabla3[[#This Row],[Actividad]],Validación!AA:AB,2,0)</f>
        <v>3</v>
      </c>
      <c r="F1333" s="76" t="s">
        <v>185</v>
      </c>
      <c r="G1333" s="76">
        <f>VLOOKUP(H1333,Validación!W:Y,3,0)</f>
        <v>8</v>
      </c>
      <c r="H1333" s="76" t="s">
        <v>343</v>
      </c>
      <c r="I1333" s="76">
        <f>VLOOKUP(J1333,Validación!K:N,4,0)</f>
        <v>1</v>
      </c>
      <c r="J1333" s="76" t="s">
        <v>200</v>
      </c>
      <c r="K1333" s="76" t="s">
        <v>68</v>
      </c>
      <c r="L1333" s="76" t="str">
        <f t="shared" si="41"/>
        <v>N</v>
      </c>
    </row>
    <row r="1334" spans="1:12" x14ac:dyDescent="0.25">
      <c r="A1334" s="76" t="str">
        <f t="shared" si="40"/>
        <v>I381N</v>
      </c>
      <c r="B1334" s="76" t="s">
        <v>47</v>
      </c>
      <c r="C1334" s="76" t="str">
        <f>VLOOKUP(B1334,Validación!G:I,3,0)</f>
        <v>I</v>
      </c>
      <c r="D1334" s="122" t="s">
        <v>466</v>
      </c>
      <c r="E1334" s="76">
        <f>VLOOKUP(Tabla3[[#This Row],[Actividad]],Validación!AA:AB,2,0)</f>
        <v>3</v>
      </c>
      <c r="F1334" s="76" t="s">
        <v>185</v>
      </c>
      <c r="G1334" s="76">
        <f>VLOOKUP(H1334,Validación!W:Y,3,0)</f>
        <v>8</v>
      </c>
      <c r="H1334" s="76" t="s">
        <v>343</v>
      </c>
      <c r="I1334" s="76">
        <f>VLOOKUP(J1334,Validación!K:N,4,0)</f>
        <v>1</v>
      </c>
      <c r="J1334" s="76" t="s">
        <v>200</v>
      </c>
      <c r="K1334" s="76" t="s">
        <v>68</v>
      </c>
      <c r="L1334" s="76" t="str">
        <f t="shared" si="41"/>
        <v>N</v>
      </c>
    </row>
    <row r="1335" spans="1:12" x14ac:dyDescent="0.25">
      <c r="A1335" s="76" t="str">
        <f t="shared" si="40"/>
        <v>Y381N</v>
      </c>
      <c r="B1335" s="76" t="s">
        <v>134</v>
      </c>
      <c r="C1335" s="76" t="str">
        <f>VLOOKUP(B1335,Validación!G:I,3,0)</f>
        <v>Y</v>
      </c>
      <c r="D1335" s="122">
        <v>121693</v>
      </c>
      <c r="E1335" s="76">
        <f>VLOOKUP(Tabla3[[#This Row],[Actividad]],Validación!AA:AB,2,0)</f>
        <v>3</v>
      </c>
      <c r="F1335" s="76" t="s">
        <v>185</v>
      </c>
      <c r="G1335" s="76">
        <f>VLOOKUP(H1335,Validación!W:Y,3,0)</f>
        <v>8</v>
      </c>
      <c r="H1335" s="76" t="s">
        <v>343</v>
      </c>
      <c r="I1335" s="76">
        <f>VLOOKUP(J1335,Validación!K:N,4,0)</f>
        <v>1</v>
      </c>
      <c r="J1335" s="76" t="s">
        <v>200</v>
      </c>
      <c r="K1335" s="76" t="s">
        <v>68</v>
      </c>
      <c r="L1335" s="76" t="str">
        <f t="shared" si="41"/>
        <v>N</v>
      </c>
    </row>
    <row r="1336" spans="1:12" x14ac:dyDescent="0.25">
      <c r="A1336" s="76" t="str">
        <f t="shared" si="40"/>
        <v>R381N</v>
      </c>
      <c r="B1336" s="76" t="s">
        <v>51</v>
      </c>
      <c r="C1336" s="76" t="str">
        <f>VLOOKUP(B1336,Validación!G:I,3,0)</f>
        <v>R</v>
      </c>
      <c r="D1336" s="122">
        <v>109</v>
      </c>
      <c r="E1336" s="76">
        <f>VLOOKUP(Tabla3[[#This Row],[Actividad]],Validación!AA:AB,2,0)</f>
        <v>3</v>
      </c>
      <c r="F1336" s="76" t="s">
        <v>185</v>
      </c>
      <c r="G1336" s="76">
        <f>VLOOKUP(H1336,Validación!W:Y,3,0)</f>
        <v>8</v>
      </c>
      <c r="H1336" s="76" t="s">
        <v>343</v>
      </c>
      <c r="I1336" s="76">
        <f>VLOOKUP(J1336,Validación!K:N,4,0)</f>
        <v>1</v>
      </c>
      <c r="J1336" s="76" t="s">
        <v>200</v>
      </c>
      <c r="K1336" s="76" t="s">
        <v>68</v>
      </c>
      <c r="L1336" s="76" t="str">
        <f t="shared" si="41"/>
        <v>N</v>
      </c>
    </row>
    <row r="1337" spans="1:12" x14ac:dyDescent="0.25">
      <c r="A1337" s="76" t="str">
        <f t="shared" si="40"/>
        <v>HH381N</v>
      </c>
      <c r="B1337" s="76" t="s">
        <v>122</v>
      </c>
      <c r="C1337" s="76" t="str">
        <f>VLOOKUP(B1337,Validación!G:I,3,0)</f>
        <v>HH</v>
      </c>
      <c r="D1337" s="122" t="s">
        <v>467</v>
      </c>
      <c r="E1337" s="76">
        <f>VLOOKUP(Tabla3[[#This Row],[Actividad]],Validación!AA:AB,2,0)</f>
        <v>3</v>
      </c>
      <c r="F1337" s="76" t="s">
        <v>185</v>
      </c>
      <c r="G1337" s="76">
        <f>VLOOKUP(H1337,Validación!W:Y,3,0)</f>
        <v>8</v>
      </c>
      <c r="H1337" s="76" t="s">
        <v>343</v>
      </c>
      <c r="I1337" s="76">
        <f>VLOOKUP(J1337,Validación!K:N,4,0)</f>
        <v>1</v>
      </c>
      <c r="J1337" s="76" t="s">
        <v>200</v>
      </c>
      <c r="K1337" s="76" t="s">
        <v>68</v>
      </c>
      <c r="L1337" s="76" t="str">
        <f t="shared" si="41"/>
        <v>N</v>
      </c>
    </row>
    <row r="1338" spans="1:12" x14ac:dyDescent="0.25">
      <c r="A1338" s="76" t="str">
        <f t="shared" si="40"/>
        <v>L381N</v>
      </c>
      <c r="B1338" s="76" t="s">
        <v>48</v>
      </c>
      <c r="C1338" s="76" t="str">
        <f>VLOOKUP(B1338,Validación!G:I,3,0)</f>
        <v>L</v>
      </c>
      <c r="D1338" s="122" t="s">
        <v>461</v>
      </c>
      <c r="E1338" s="76">
        <f>VLOOKUP(Tabla3[[#This Row],[Actividad]],Validación!AA:AB,2,0)</f>
        <v>3</v>
      </c>
      <c r="F1338" s="76" t="s">
        <v>185</v>
      </c>
      <c r="G1338" s="76">
        <f>VLOOKUP(H1338,Validación!W:Y,3,0)</f>
        <v>8</v>
      </c>
      <c r="H1338" s="76" t="s">
        <v>343</v>
      </c>
      <c r="I1338" s="76">
        <f>VLOOKUP(J1338,Validación!K:N,4,0)</f>
        <v>1</v>
      </c>
      <c r="J1338" s="76" t="s">
        <v>200</v>
      </c>
      <c r="K1338" s="76" t="s">
        <v>68</v>
      </c>
      <c r="L1338" s="76" t="str">
        <f t="shared" si="41"/>
        <v>N</v>
      </c>
    </row>
    <row r="1339" spans="1:12" x14ac:dyDescent="0.25">
      <c r="A1339" s="76" t="str">
        <f t="shared" si="40"/>
        <v>A381N</v>
      </c>
      <c r="B1339" s="76" t="s">
        <v>42</v>
      </c>
      <c r="C1339" s="76" t="str">
        <f>VLOOKUP(B1339,Validación!G:I,3,0)</f>
        <v>A</v>
      </c>
      <c r="D1339" s="122" t="s">
        <v>473</v>
      </c>
      <c r="E1339" s="76">
        <f>VLOOKUP(Tabla3[[#This Row],[Actividad]],Validación!AA:AB,2,0)</f>
        <v>3</v>
      </c>
      <c r="F1339" s="76" t="s">
        <v>185</v>
      </c>
      <c r="G1339" s="76">
        <f>VLOOKUP(H1339,Validación!W:Y,3,0)</f>
        <v>8</v>
      </c>
      <c r="H1339" s="76" t="s">
        <v>343</v>
      </c>
      <c r="I1339" s="76">
        <f>VLOOKUP(J1339,Validación!K:N,4,0)</f>
        <v>1</v>
      </c>
      <c r="J1339" s="76" t="s">
        <v>200</v>
      </c>
      <c r="K1339" s="76" t="s">
        <v>68</v>
      </c>
      <c r="L1339" s="76" t="str">
        <f t="shared" si="41"/>
        <v>N</v>
      </c>
    </row>
    <row r="1340" spans="1:12" x14ac:dyDescent="0.25">
      <c r="A1340" s="76" t="str">
        <f t="shared" si="40"/>
        <v>C382N</v>
      </c>
      <c r="B1340" s="76" t="s">
        <v>44</v>
      </c>
      <c r="C1340" s="76" t="str">
        <f>VLOOKUP(B1340,Validación!G:I,3,0)</f>
        <v>C</v>
      </c>
      <c r="D1340" s="122" t="s">
        <v>289</v>
      </c>
      <c r="E1340" s="76">
        <f>VLOOKUP(Tabla3[[#This Row],[Actividad]],Validación!AA:AB,2,0)</f>
        <v>3</v>
      </c>
      <c r="F1340" s="76" t="s">
        <v>185</v>
      </c>
      <c r="G1340" s="76">
        <f>VLOOKUP(H1340,Validación!W:Y,3,0)</f>
        <v>8</v>
      </c>
      <c r="H1340" s="76" t="s">
        <v>343</v>
      </c>
      <c r="I1340" s="76">
        <f>VLOOKUP(J1340,Validación!K:N,4,0)</f>
        <v>2</v>
      </c>
      <c r="J1340" s="76" t="s">
        <v>161</v>
      </c>
      <c r="K1340" s="76" t="s">
        <v>68</v>
      </c>
      <c r="L1340" s="76" t="str">
        <f t="shared" si="41"/>
        <v>N</v>
      </c>
    </row>
    <row r="1341" spans="1:12" x14ac:dyDescent="0.25">
      <c r="A1341" s="76" t="str">
        <f t="shared" si="40"/>
        <v>T382N</v>
      </c>
      <c r="B1341" s="76" t="s">
        <v>52</v>
      </c>
      <c r="C1341" s="76" t="str">
        <f>VLOOKUP(B1341,Validación!G:I,3,0)</f>
        <v>T</v>
      </c>
      <c r="D1341" s="122">
        <v>122202</v>
      </c>
      <c r="E1341" s="76">
        <f>VLOOKUP(Tabla3[[#This Row],[Actividad]],Validación!AA:AB,2,0)</f>
        <v>3</v>
      </c>
      <c r="F1341" s="76" t="s">
        <v>185</v>
      </c>
      <c r="G1341" s="76">
        <f>VLOOKUP(H1341,Validación!W:Y,3,0)</f>
        <v>8</v>
      </c>
      <c r="H1341" s="76" t="s">
        <v>343</v>
      </c>
      <c r="I1341" s="76">
        <f>VLOOKUP(J1341,Validación!K:N,4,0)</f>
        <v>2</v>
      </c>
      <c r="J1341" s="76" t="s">
        <v>161</v>
      </c>
      <c r="K1341" s="76" t="s">
        <v>68</v>
      </c>
      <c r="L1341" s="76" t="str">
        <f t="shared" si="41"/>
        <v>N</v>
      </c>
    </row>
    <row r="1342" spans="1:12" x14ac:dyDescent="0.25">
      <c r="A1342" s="76" t="str">
        <f t="shared" si="40"/>
        <v>EE382N</v>
      </c>
      <c r="B1342" s="76" t="s">
        <v>33</v>
      </c>
      <c r="C1342" s="76" t="str">
        <f>VLOOKUP(B1342,Validación!G:I,3,0)</f>
        <v>EE</v>
      </c>
      <c r="D1342" s="122" t="s">
        <v>311</v>
      </c>
      <c r="E1342" s="76">
        <f>VLOOKUP(Tabla3[[#This Row],[Actividad]],Validación!AA:AB,2,0)</f>
        <v>3</v>
      </c>
      <c r="F1342" s="76" t="s">
        <v>185</v>
      </c>
      <c r="G1342" s="76">
        <f>VLOOKUP(H1342,Validación!W:Y,3,0)</f>
        <v>8</v>
      </c>
      <c r="H1342" s="76" t="s">
        <v>343</v>
      </c>
      <c r="I1342" s="76">
        <f>VLOOKUP(J1342,Validación!K:N,4,0)</f>
        <v>2</v>
      </c>
      <c r="J1342" s="76" t="s">
        <v>161</v>
      </c>
      <c r="K1342" s="76" t="s">
        <v>68</v>
      </c>
      <c r="L1342" s="76" t="str">
        <f t="shared" si="41"/>
        <v>N</v>
      </c>
    </row>
    <row r="1343" spans="1:12" x14ac:dyDescent="0.25">
      <c r="A1343" s="76" t="str">
        <f t="shared" si="40"/>
        <v>E382N</v>
      </c>
      <c r="B1343" s="76" t="s">
        <v>45</v>
      </c>
      <c r="C1343" s="76" t="str">
        <f>VLOOKUP(B1343,Validación!G:I,3,0)</f>
        <v>E</v>
      </c>
      <c r="D1343" s="122" t="s">
        <v>312</v>
      </c>
      <c r="E1343" s="76">
        <f>VLOOKUP(Tabla3[[#This Row],[Actividad]],Validación!AA:AB,2,0)</f>
        <v>3</v>
      </c>
      <c r="F1343" s="76" t="s">
        <v>185</v>
      </c>
      <c r="G1343" s="76">
        <f>VLOOKUP(H1343,Validación!W:Y,3,0)</f>
        <v>8</v>
      </c>
      <c r="H1343" s="76" t="s">
        <v>343</v>
      </c>
      <c r="I1343" s="76">
        <f>VLOOKUP(J1343,Validación!K:N,4,0)</f>
        <v>2</v>
      </c>
      <c r="J1343" s="76" t="s">
        <v>161</v>
      </c>
      <c r="K1343" s="76" t="s">
        <v>68</v>
      </c>
      <c r="L1343" s="76" t="str">
        <f t="shared" si="41"/>
        <v>N</v>
      </c>
    </row>
    <row r="1344" spans="1:12" x14ac:dyDescent="0.25">
      <c r="A1344" s="76" t="str">
        <f t="shared" si="40"/>
        <v>J382N</v>
      </c>
      <c r="B1344" s="76" t="s">
        <v>30</v>
      </c>
      <c r="C1344" s="76" t="str">
        <f>VLOOKUP(B1344,Validación!G:I,3,0)</f>
        <v>J</v>
      </c>
      <c r="D1344" s="122" t="s">
        <v>313</v>
      </c>
      <c r="E1344" s="76">
        <f>VLOOKUP(Tabla3[[#This Row],[Actividad]],Validación!AA:AB,2,0)</f>
        <v>3</v>
      </c>
      <c r="F1344" s="76" t="s">
        <v>185</v>
      </c>
      <c r="G1344" s="76">
        <f>VLOOKUP(H1344,Validación!W:Y,3,0)</f>
        <v>8</v>
      </c>
      <c r="H1344" s="76" t="s">
        <v>343</v>
      </c>
      <c r="I1344" s="76">
        <f>VLOOKUP(J1344,Validación!K:N,4,0)</f>
        <v>2</v>
      </c>
      <c r="J1344" s="76" t="s">
        <v>161</v>
      </c>
      <c r="K1344" s="76" t="s">
        <v>68</v>
      </c>
      <c r="L1344" s="76" t="str">
        <f t="shared" si="41"/>
        <v>N</v>
      </c>
    </row>
    <row r="1345" spans="1:12" x14ac:dyDescent="0.25">
      <c r="A1345" s="76" t="str">
        <f t="shared" si="40"/>
        <v>Q382N</v>
      </c>
      <c r="B1345" s="76" t="s">
        <v>130</v>
      </c>
      <c r="C1345" s="76" t="str">
        <f>VLOOKUP(B1345,Validación!G:I,3,0)</f>
        <v>Q</v>
      </c>
      <c r="D1345" s="122" t="s">
        <v>314</v>
      </c>
      <c r="E1345" s="76">
        <f>VLOOKUP(Tabla3[[#This Row],[Actividad]],Validación!AA:AB,2,0)</f>
        <v>3</v>
      </c>
      <c r="F1345" s="76" t="s">
        <v>185</v>
      </c>
      <c r="G1345" s="76">
        <f>VLOOKUP(H1345,Validación!W:Y,3,0)</f>
        <v>8</v>
      </c>
      <c r="H1345" s="76" t="s">
        <v>343</v>
      </c>
      <c r="I1345" s="76">
        <f>VLOOKUP(J1345,Validación!K:N,4,0)</f>
        <v>2</v>
      </c>
      <c r="J1345" s="76" t="s">
        <v>161</v>
      </c>
      <c r="K1345" s="76" t="s">
        <v>68</v>
      </c>
      <c r="L1345" s="76" t="str">
        <f t="shared" si="41"/>
        <v>N</v>
      </c>
    </row>
    <row r="1346" spans="1:12" x14ac:dyDescent="0.25">
      <c r="A1346" s="76" t="str">
        <f t="shared" ref="A1346:A1409" si="42">CONCATENATE(C1346,E1346,G1346,I1346,L1346,)</f>
        <v>P382N</v>
      </c>
      <c r="B1346" s="76" t="s">
        <v>50</v>
      </c>
      <c r="C1346" s="76" t="str">
        <f>VLOOKUP(B1346,Validación!G:I,3,0)</f>
        <v>P</v>
      </c>
      <c r="D1346" s="122" t="s">
        <v>315</v>
      </c>
      <c r="E1346" s="76">
        <f>VLOOKUP(Tabla3[[#This Row],[Actividad]],Validación!AA:AB,2,0)</f>
        <v>3</v>
      </c>
      <c r="F1346" s="76" t="s">
        <v>185</v>
      </c>
      <c r="G1346" s="76">
        <f>VLOOKUP(H1346,Validación!W:Y,3,0)</f>
        <v>8</v>
      </c>
      <c r="H1346" s="76" t="s">
        <v>343</v>
      </c>
      <c r="I1346" s="76">
        <f>VLOOKUP(J1346,Validación!K:N,4,0)</f>
        <v>2</v>
      </c>
      <c r="J1346" s="76" t="s">
        <v>161</v>
      </c>
      <c r="K1346" s="76" t="s">
        <v>68</v>
      </c>
      <c r="L1346" s="76" t="str">
        <f t="shared" ref="L1346:L1409" si="43">VLOOKUP(K1346,O:P,2,0)</f>
        <v>N</v>
      </c>
    </row>
    <row r="1347" spans="1:12" x14ac:dyDescent="0.25">
      <c r="A1347" s="76" t="str">
        <f t="shared" si="42"/>
        <v>K382N</v>
      </c>
      <c r="B1347" s="76" t="s">
        <v>31</v>
      </c>
      <c r="C1347" s="76" t="str">
        <f>VLOOKUP(B1347,Validación!G:I,3,0)</f>
        <v>K</v>
      </c>
      <c r="D1347" s="122" t="s">
        <v>297</v>
      </c>
      <c r="E1347" s="76">
        <f>VLOOKUP(Tabla3[[#This Row],[Actividad]],Validación!AA:AB,2,0)</f>
        <v>3</v>
      </c>
      <c r="F1347" s="76" t="s">
        <v>185</v>
      </c>
      <c r="G1347" s="76">
        <f>VLOOKUP(H1347,Validación!W:Y,3,0)</f>
        <v>8</v>
      </c>
      <c r="H1347" s="76" t="s">
        <v>343</v>
      </c>
      <c r="I1347" s="76">
        <f>VLOOKUP(J1347,Validación!K:N,4,0)</f>
        <v>2</v>
      </c>
      <c r="J1347" s="76" t="s">
        <v>161</v>
      </c>
      <c r="K1347" s="76" t="s">
        <v>68</v>
      </c>
      <c r="L1347" s="76" t="str">
        <f t="shared" si="43"/>
        <v>N</v>
      </c>
    </row>
    <row r="1348" spans="1:12" x14ac:dyDescent="0.25">
      <c r="A1348" s="76" t="str">
        <f t="shared" si="42"/>
        <v>N382N</v>
      </c>
      <c r="B1348" s="76" t="s">
        <v>49</v>
      </c>
      <c r="C1348" s="76" t="str">
        <f>VLOOKUP(B1348,Validación!G:I,3,0)</f>
        <v>N</v>
      </c>
      <c r="D1348" s="122" t="s">
        <v>316</v>
      </c>
      <c r="E1348" s="76">
        <f>VLOOKUP(Tabla3[[#This Row],[Actividad]],Validación!AA:AB,2,0)</f>
        <v>3</v>
      </c>
      <c r="F1348" s="76" t="s">
        <v>185</v>
      </c>
      <c r="G1348" s="76">
        <f>VLOOKUP(H1348,Validación!W:Y,3,0)</f>
        <v>8</v>
      </c>
      <c r="H1348" s="76" t="s">
        <v>343</v>
      </c>
      <c r="I1348" s="76">
        <f>VLOOKUP(J1348,Validación!K:N,4,0)</f>
        <v>2</v>
      </c>
      <c r="J1348" s="76" t="s">
        <v>161</v>
      </c>
      <c r="K1348" s="76" t="s">
        <v>68</v>
      </c>
      <c r="L1348" s="76" t="str">
        <f t="shared" si="43"/>
        <v>N</v>
      </c>
    </row>
    <row r="1349" spans="1:12" x14ac:dyDescent="0.25">
      <c r="A1349" s="76" t="str">
        <f t="shared" si="42"/>
        <v>AA382N</v>
      </c>
      <c r="B1349" s="76" t="s">
        <v>54</v>
      </c>
      <c r="C1349" s="76" t="str">
        <f>VLOOKUP(B1349,Validación!G:I,3,0)</f>
        <v>AA</v>
      </c>
      <c r="D1349" s="122" t="s">
        <v>317</v>
      </c>
      <c r="E1349" s="76">
        <f>VLOOKUP(Tabla3[[#This Row],[Actividad]],Validación!AA:AB,2,0)</f>
        <v>3</v>
      </c>
      <c r="F1349" s="76" t="s">
        <v>185</v>
      </c>
      <c r="G1349" s="76">
        <f>VLOOKUP(H1349,Validación!W:Y,3,0)</f>
        <v>8</v>
      </c>
      <c r="H1349" s="76" t="s">
        <v>343</v>
      </c>
      <c r="I1349" s="76">
        <f>VLOOKUP(J1349,Validación!K:N,4,0)</f>
        <v>2</v>
      </c>
      <c r="J1349" s="76" t="s">
        <v>161</v>
      </c>
      <c r="K1349" s="76" t="s">
        <v>68</v>
      </c>
      <c r="L1349" s="76" t="str">
        <f t="shared" si="43"/>
        <v>N</v>
      </c>
    </row>
    <row r="1350" spans="1:12" x14ac:dyDescent="0.25">
      <c r="A1350" s="76" t="str">
        <f t="shared" si="42"/>
        <v>G382N</v>
      </c>
      <c r="B1350" s="76" t="s">
        <v>427</v>
      </c>
      <c r="C1350" s="76" t="str">
        <f>VLOOKUP(B1350,Validación!G:I,3,0)</f>
        <v>G</v>
      </c>
      <c r="D1350" s="122" t="s">
        <v>318</v>
      </c>
      <c r="E1350" s="76">
        <f>VLOOKUP(Tabla3[[#This Row],[Actividad]],Validación!AA:AB,2,0)</f>
        <v>3</v>
      </c>
      <c r="F1350" s="76" t="s">
        <v>185</v>
      </c>
      <c r="G1350" s="76">
        <f>VLOOKUP(H1350,Validación!W:Y,3,0)</f>
        <v>8</v>
      </c>
      <c r="H1350" s="76" t="s">
        <v>343</v>
      </c>
      <c r="I1350" s="76">
        <f>VLOOKUP(J1350,Validación!K:N,4,0)</f>
        <v>2</v>
      </c>
      <c r="J1350" s="76" t="s">
        <v>161</v>
      </c>
      <c r="K1350" s="76" t="s">
        <v>68</v>
      </c>
      <c r="L1350" s="76" t="str">
        <f t="shared" si="43"/>
        <v>N</v>
      </c>
    </row>
    <row r="1351" spans="1:12" x14ac:dyDescent="0.25">
      <c r="A1351" s="76" t="str">
        <f t="shared" si="42"/>
        <v>D382N</v>
      </c>
      <c r="B1351" s="76" t="s">
        <v>203</v>
      </c>
      <c r="C1351" s="76" t="str">
        <f>VLOOKUP(B1351,Validación!G:I,3,0)</f>
        <v>D</v>
      </c>
      <c r="D1351" s="122">
        <v>122327</v>
      </c>
      <c r="E1351" s="76">
        <f>VLOOKUP(Tabla3[[#This Row],[Actividad]],Validación!AA:AB,2,0)</f>
        <v>3</v>
      </c>
      <c r="F1351" s="76" t="s">
        <v>185</v>
      </c>
      <c r="G1351" s="76">
        <f>VLOOKUP(H1351,Validación!W:Y,3,0)</f>
        <v>8</v>
      </c>
      <c r="H1351" s="76" t="s">
        <v>343</v>
      </c>
      <c r="I1351" s="76">
        <f>VLOOKUP(J1351,Validación!K:N,4,0)</f>
        <v>2</v>
      </c>
      <c r="J1351" s="76" t="s">
        <v>161</v>
      </c>
      <c r="K1351" s="76" t="s">
        <v>68</v>
      </c>
      <c r="L1351" s="76" t="str">
        <f t="shared" si="43"/>
        <v>N</v>
      </c>
    </row>
    <row r="1352" spans="1:12" x14ac:dyDescent="0.25">
      <c r="A1352" s="76" t="str">
        <f t="shared" si="42"/>
        <v>F382N</v>
      </c>
      <c r="B1352" s="76" t="s">
        <v>426</v>
      </c>
      <c r="C1352" s="76" t="str">
        <f>VLOOKUP(B1352,Validación!G:I,3,0)</f>
        <v>F</v>
      </c>
      <c r="D1352" s="122" t="s">
        <v>464</v>
      </c>
      <c r="E1352" s="76">
        <f>VLOOKUP(Tabla3[[#This Row],[Actividad]],Validación!AA:AB,2,0)</f>
        <v>3</v>
      </c>
      <c r="F1352" s="76" t="s">
        <v>185</v>
      </c>
      <c r="G1352" s="76">
        <f>VLOOKUP(H1352,Validación!W:Y,3,0)</f>
        <v>8</v>
      </c>
      <c r="H1352" s="76" t="s">
        <v>343</v>
      </c>
      <c r="I1352" s="76">
        <f>VLOOKUP(J1352,Validación!K:N,4,0)</f>
        <v>2</v>
      </c>
      <c r="J1352" s="76" t="s">
        <v>161</v>
      </c>
      <c r="K1352" s="76" t="s">
        <v>68</v>
      </c>
      <c r="L1352" s="76" t="str">
        <f t="shared" si="43"/>
        <v>N</v>
      </c>
    </row>
    <row r="1353" spans="1:12" x14ac:dyDescent="0.25">
      <c r="A1353" s="76" t="str">
        <f t="shared" si="42"/>
        <v>FF382N</v>
      </c>
      <c r="B1353" s="76" t="s">
        <v>41</v>
      </c>
      <c r="C1353" s="76" t="str">
        <f>VLOOKUP(B1353,Validación!G:I,3,0)</f>
        <v>FF</v>
      </c>
      <c r="D1353" s="122" t="s">
        <v>465</v>
      </c>
      <c r="E1353" s="76">
        <f>VLOOKUP(Tabla3[[#This Row],[Actividad]],Validación!AA:AB,2,0)</f>
        <v>3</v>
      </c>
      <c r="F1353" s="76" t="s">
        <v>185</v>
      </c>
      <c r="G1353" s="76">
        <f>VLOOKUP(H1353,Validación!W:Y,3,0)</f>
        <v>8</v>
      </c>
      <c r="H1353" s="76" t="s">
        <v>343</v>
      </c>
      <c r="I1353" s="76">
        <f>VLOOKUP(J1353,Validación!K:N,4,0)</f>
        <v>2</v>
      </c>
      <c r="J1353" s="76" t="s">
        <v>161</v>
      </c>
      <c r="K1353" s="76" t="s">
        <v>68</v>
      </c>
      <c r="L1353" s="76" t="str">
        <f t="shared" si="43"/>
        <v>N</v>
      </c>
    </row>
    <row r="1354" spans="1:12" x14ac:dyDescent="0.25">
      <c r="A1354" s="76" t="str">
        <f t="shared" si="42"/>
        <v>BB382N</v>
      </c>
      <c r="B1354" s="76" t="s">
        <v>32</v>
      </c>
      <c r="C1354" s="76" t="str">
        <f>VLOOKUP(B1354,Validación!G:I,3,0)</f>
        <v>BB</v>
      </c>
      <c r="D1354" s="122">
        <v>445</v>
      </c>
      <c r="E1354" s="76">
        <f>VLOOKUP(Tabla3[[#This Row],[Actividad]],Validación!AA:AB,2,0)</f>
        <v>3</v>
      </c>
      <c r="F1354" s="76" t="s">
        <v>185</v>
      </c>
      <c r="G1354" s="76">
        <f>VLOOKUP(H1354,Validación!W:Y,3,0)</f>
        <v>8</v>
      </c>
      <c r="H1354" s="76" t="s">
        <v>343</v>
      </c>
      <c r="I1354" s="76">
        <f>VLOOKUP(J1354,Validación!K:N,4,0)</f>
        <v>2</v>
      </c>
      <c r="J1354" s="76" t="s">
        <v>161</v>
      </c>
      <c r="K1354" s="76" t="s">
        <v>68</v>
      </c>
      <c r="L1354" s="76" t="str">
        <f t="shared" si="43"/>
        <v>N</v>
      </c>
    </row>
    <row r="1355" spans="1:12" x14ac:dyDescent="0.25">
      <c r="A1355" s="76" t="str">
        <f t="shared" si="42"/>
        <v>W382N</v>
      </c>
      <c r="B1355" s="76" t="s">
        <v>132</v>
      </c>
      <c r="C1355" s="76" t="str">
        <f>VLOOKUP(B1355,Validación!G:I,3,0)</f>
        <v>W</v>
      </c>
      <c r="D1355" s="122" t="s">
        <v>302</v>
      </c>
      <c r="E1355" s="76">
        <f>VLOOKUP(Tabla3[[#This Row],[Actividad]],Validación!AA:AB,2,0)</f>
        <v>3</v>
      </c>
      <c r="F1355" s="76" t="s">
        <v>185</v>
      </c>
      <c r="G1355" s="76">
        <f>VLOOKUP(H1355,Validación!W:Y,3,0)</f>
        <v>8</v>
      </c>
      <c r="H1355" s="76" t="s">
        <v>343</v>
      </c>
      <c r="I1355" s="76">
        <f>VLOOKUP(J1355,Validación!K:N,4,0)</f>
        <v>2</v>
      </c>
      <c r="J1355" s="76" t="s">
        <v>161</v>
      </c>
      <c r="K1355" s="76" t="s">
        <v>68</v>
      </c>
      <c r="L1355" s="76" t="str">
        <f t="shared" si="43"/>
        <v>N</v>
      </c>
    </row>
    <row r="1356" spans="1:12" x14ac:dyDescent="0.25">
      <c r="A1356" s="76" t="str">
        <f t="shared" si="42"/>
        <v>CC382N</v>
      </c>
      <c r="B1356" s="76" t="s">
        <v>55</v>
      </c>
      <c r="C1356" s="76" t="str">
        <f>VLOOKUP(B1356,Validación!G:I,3,0)</f>
        <v>CC</v>
      </c>
      <c r="D1356" s="122">
        <v>122295</v>
      </c>
      <c r="E1356" s="76">
        <f>VLOOKUP(Tabla3[[#This Row],[Actividad]],Validación!AA:AB,2,0)</f>
        <v>3</v>
      </c>
      <c r="F1356" s="76" t="s">
        <v>185</v>
      </c>
      <c r="G1356" s="76">
        <f>VLOOKUP(H1356,Validación!W:Y,3,0)</f>
        <v>8</v>
      </c>
      <c r="H1356" s="76" t="s">
        <v>343</v>
      </c>
      <c r="I1356" s="76">
        <f>VLOOKUP(J1356,Validación!K:N,4,0)</f>
        <v>2</v>
      </c>
      <c r="J1356" s="76" t="s">
        <v>161</v>
      </c>
      <c r="K1356" s="76" t="s">
        <v>68</v>
      </c>
      <c r="L1356" s="76" t="str">
        <f t="shared" si="43"/>
        <v>N</v>
      </c>
    </row>
    <row r="1357" spans="1:12" x14ac:dyDescent="0.25">
      <c r="A1357" s="76" t="str">
        <f t="shared" si="42"/>
        <v>U382N</v>
      </c>
      <c r="B1357" s="76" t="s">
        <v>425</v>
      </c>
      <c r="C1357" s="76" t="str">
        <f>VLOOKUP(B1357,Validación!G:I,3,0)</f>
        <v>U</v>
      </c>
      <c r="D1357" s="122">
        <v>122228</v>
      </c>
      <c r="E1357" s="76">
        <f>VLOOKUP(Tabla3[[#This Row],[Actividad]],Validación!AA:AB,2,0)</f>
        <v>3</v>
      </c>
      <c r="F1357" s="76" t="s">
        <v>185</v>
      </c>
      <c r="G1357" s="76">
        <f>VLOOKUP(H1357,Validación!W:Y,3,0)</f>
        <v>8</v>
      </c>
      <c r="H1357" s="76" t="s">
        <v>343</v>
      </c>
      <c r="I1357" s="76">
        <f>VLOOKUP(J1357,Validación!K:N,4,0)</f>
        <v>2</v>
      </c>
      <c r="J1357" s="76" t="s">
        <v>161</v>
      </c>
      <c r="K1357" s="76" t="s">
        <v>68</v>
      </c>
      <c r="L1357" s="76" t="str">
        <f t="shared" si="43"/>
        <v>N</v>
      </c>
    </row>
    <row r="1358" spans="1:12" x14ac:dyDescent="0.25">
      <c r="A1358" s="76" t="str">
        <f t="shared" si="42"/>
        <v>I382N</v>
      </c>
      <c r="B1358" s="76" t="s">
        <v>47</v>
      </c>
      <c r="C1358" s="76" t="str">
        <f>VLOOKUP(B1358,Validación!G:I,3,0)</f>
        <v>I</v>
      </c>
      <c r="D1358" s="122" t="s">
        <v>466</v>
      </c>
      <c r="E1358" s="76">
        <f>VLOOKUP(Tabla3[[#This Row],[Actividad]],Validación!AA:AB,2,0)</f>
        <v>3</v>
      </c>
      <c r="F1358" s="76" t="s">
        <v>185</v>
      </c>
      <c r="G1358" s="76">
        <f>VLOOKUP(H1358,Validación!W:Y,3,0)</f>
        <v>8</v>
      </c>
      <c r="H1358" s="76" t="s">
        <v>343</v>
      </c>
      <c r="I1358" s="76">
        <f>VLOOKUP(J1358,Validación!K:N,4,0)</f>
        <v>2</v>
      </c>
      <c r="J1358" s="76" t="s">
        <v>161</v>
      </c>
      <c r="K1358" s="76" t="s">
        <v>68</v>
      </c>
      <c r="L1358" s="76" t="str">
        <f t="shared" si="43"/>
        <v>N</v>
      </c>
    </row>
    <row r="1359" spans="1:12" x14ac:dyDescent="0.25">
      <c r="A1359" s="76" t="str">
        <f t="shared" si="42"/>
        <v>Y382N</v>
      </c>
      <c r="B1359" s="76" t="s">
        <v>134</v>
      </c>
      <c r="C1359" s="76" t="str">
        <f>VLOOKUP(B1359,Validación!G:I,3,0)</f>
        <v>Y</v>
      </c>
      <c r="D1359" s="122">
        <v>121693</v>
      </c>
      <c r="E1359" s="76">
        <f>VLOOKUP(Tabla3[[#This Row],[Actividad]],Validación!AA:AB,2,0)</f>
        <v>3</v>
      </c>
      <c r="F1359" s="76" t="s">
        <v>185</v>
      </c>
      <c r="G1359" s="76">
        <f>VLOOKUP(H1359,Validación!W:Y,3,0)</f>
        <v>8</v>
      </c>
      <c r="H1359" s="76" t="s">
        <v>343</v>
      </c>
      <c r="I1359" s="76">
        <f>VLOOKUP(J1359,Validación!K:N,4,0)</f>
        <v>2</v>
      </c>
      <c r="J1359" s="76" t="s">
        <v>161</v>
      </c>
      <c r="K1359" s="76" t="s">
        <v>68</v>
      </c>
      <c r="L1359" s="76" t="str">
        <f t="shared" si="43"/>
        <v>N</v>
      </c>
    </row>
    <row r="1360" spans="1:12" x14ac:dyDescent="0.25">
      <c r="A1360" s="76" t="str">
        <f t="shared" si="42"/>
        <v>R382N</v>
      </c>
      <c r="B1360" s="76" t="s">
        <v>51</v>
      </c>
      <c r="C1360" s="76" t="str">
        <f>VLOOKUP(B1360,Validación!G:I,3,0)</f>
        <v>R</v>
      </c>
      <c r="D1360" s="122">
        <v>109</v>
      </c>
      <c r="E1360" s="76">
        <f>VLOOKUP(Tabla3[[#This Row],[Actividad]],Validación!AA:AB,2,0)</f>
        <v>3</v>
      </c>
      <c r="F1360" s="76" t="s">
        <v>185</v>
      </c>
      <c r="G1360" s="76">
        <f>VLOOKUP(H1360,Validación!W:Y,3,0)</f>
        <v>8</v>
      </c>
      <c r="H1360" s="76" t="s">
        <v>343</v>
      </c>
      <c r="I1360" s="76">
        <f>VLOOKUP(J1360,Validación!K:N,4,0)</f>
        <v>2</v>
      </c>
      <c r="J1360" s="76" t="s">
        <v>161</v>
      </c>
      <c r="K1360" s="76" t="s">
        <v>68</v>
      </c>
      <c r="L1360" s="76" t="str">
        <f t="shared" si="43"/>
        <v>N</v>
      </c>
    </row>
    <row r="1361" spans="1:12" x14ac:dyDescent="0.25">
      <c r="A1361" s="76" t="str">
        <f t="shared" si="42"/>
        <v>HH382N</v>
      </c>
      <c r="B1361" s="76" t="s">
        <v>122</v>
      </c>
      <c r="C1361" s="76" t="str">
        <f>VLOOKUP(B1361,Validación!G:I,3,0)</f>
        <v>HH</v>
      </c>
      <c r="D1361" s="122" t="s">
        <v>467</v>
      </c>
      <c r="E1361" s="76">
        <f>VLOOKUP(Tabla3[[#This Row],[Actividad]],Validación!AA:AB,2,0)</f>
        <v>3</v>
      </c>
      <c r="F1361" s="76" t="s">
        <v>185</v>
      </c>
      <c r="G1361" s="76">
        <f>VLOOKUP(H1361,Validación!W:Y,3,0)</f>
        <v>8</v>
      </c>
      <c r="H1361" s="76" t="s">
        <v>343</v>
      </c>
      <c r="I1361" s="76">
        <f>VLOOKUP(J1361,Validación!K:N,4,0)</f>
        <v>2</v>
      </c>
      <c r="J1361" s="76" t="s">
        <v>161</v>
      </c>
      <c r="K1361" s="76" t="s">
        <v>68</v>
      </c>
      <c r="L1361" s="76" t="str">
        <f t="shared" si="43"/>
        <v>N</v>
      </c>
    </row>
    <row r="1362" spans="1:12" x14ac:dyDescent="0.25">
      <c r="A1362" s="76" t="str">
        <f t="shared" si="42"/>
        <v>L382N</v>
      </c>
      <c r="B1362" s="76" t="s">
        <v>48</v>
      </c>
      <c r="C1362" s="76" t="str">
        <f>VLOOKUP(B1362,Validación!G:I,3,0)</f>
        <v>L</v>
      </c>
      <c r="D1362" s="122" t="s">
        <v>461</v>
      </c>
      <c r="E1362" s="76">
        <f>VLOOKUP(Tabla3[[#This Row],[Actividad]],Validación!AA:AB,2,0)</f>
        <v>3</v>
      </c>
      <c r="F1362" s="76" t="s">
        <v>185</v>
      </c>
      <c r="G1362" s="76">
        <f>VLOOKUP(H1362,Validación!W:Y,3,0)</f>
        <v>8</v>
      </c>
      <c r="H1362" s="76" t="s">
        <v>343</v>
      </c>
      <c r="I1362" s="76">
        <f>VLOOKUP(J1362,Validación!K:N,4,0)</f>
        <v>2</v>
      </c>
      <c r="J1362" s="76" t="s">
        <v>161</v>
      </c>
      <c r="K1362" s="76" t="s">
        <v>68</v>
      </c>
      <c r="L1362" s="76" t="str">
        <f t="shared" si="43"/>
        <v>N</v>
      </c>
    </row>
    <row r="1363" spans="1:12" x14ac:dyDescent="0.25">
      <c r="A1363" s="76" t="str">
        <f t="shared" si="42"/>
        <v>A382N</v>
      </c>
      <c r="B1363" s="76" t="s">
        <v>42</v>
      </c>
      <c r="C1363" s="76" t="str">
        <f>VLOOKUP(B1363,Validación!G:I,3,0)</f>
        <v>A</v>
      </c>
      <c r="D1363" s="122" t="s">
        <v>484</v>
      </c>
      <c r="E1363" s="76">
        <f>VLOOKUP(Tabla3[[#This Row],[Actividad]],Validación!AA:AB,2,0)</f>
        <v>3</v>
      </c>
      <c r="F1363" s="76" t="s">
        <v>185</v>
      </c>
      <c r="G1363" s="76">
        <f>VLOOKUP(H1363,Validación!W:Y,3,0)</f>
        <v>8</v>
      </c>
      <c r="H1363" s="76" t="s">
        <v>343</v>
      </c>
      <c r="I1363" s="76">
        <f>VLOOKUP(J1363,Validación!K:N,4,0)</f>
        <v>2</v>
      </c>
      <c r="J1363" s="76" t="s">
        <v>161</v>
      </c>
      <c r="K1363" s="76" t="s">
        <v>68</v>
      </c>
      <c r="L1363" s="76" t="str">
        <f t="shared" si="43"/>
        <v>N</v>
      </c>
    </row>
    <row r="1364" spans="1:12" x14ac:dyDescent="0.25">
      <c r="A1364" s="76" t="str">
        <f t="shared" si="42"/>
        <v>C383N</v>
      </c>
      <c r="B1364" s="76" t="s">
        <v>44</v>
      </c>
      <c r="C1364" s="76" t="str">
        <f>VLOOKUP(B1364,Validación!G:I,3,0)</f>
        <v>C</v>
      </c>
      <c r="D1364" s="122" t="s">
        <v>289</v>
      </c>
      <c r="E1364" s="76">
        <f>VLOOKUP(Tabla3[[#This Row],[Actividad]],Validación!AA:AB,2,0)</f>
        <v>3</v>
      </c>
      <c r="F1364" s="76" t="s">
        <v>185</v>
      </c>
      <c r="G1364" s="76">
        <f>VLOOKUP(H1364,Validación!W:Y,3,0)</f>
        <v>8</v>
      </c>
      <c r="H1364" s="76" t="s">
        <v>343</v>
      </c>
      <c r="I1364" s="76">
        <f>VLOOKUP(J1364,Validación!K:N,4,0)</f>
        <v>3</v>
      </c>
      <c r="J1364" s="76" t="s">
        <v>162</v>
      </c>
      <c r="K1364" s="76" t="s">
        <v>68</v>
      </c>
      <c r="L1364" s="76" t="str">
        <f t="shared" si="43"/>
        <v>N</v>
      </c>
    </row>
    <row r="1365" spans="1:12" x14ac:dyDescent="0.25">
      <c r="A1365" s="76" t="str">
        <f t="shared" si="42"/>
        <v>T383N</v>
      </c>
      <c r="B1365" s="76" t="s">
        <v>52</v>
      </c>
      <c r="C1365" s="76" t="str">
        <f>VLOOKUP(B1365,Validación!G:I,3,0)</f>
        <v>T</v>
      </c>
      <c r="D1365" s="122">
        <v>122202</v>
      </c>
      <c r="E1365" s="76">
        <f>VLOOKUP(Tabla3[[#This Row],[Actividad]],Validación!AA:AB,2,0)</f>
        <v>3</v>
      </c>
      <c r="F1365" s="76" t="s">
        <v>185</v>
      </c>
      <c r="G1365" s="76">
        <f>VLOOKUP(H1365,Validación!W:Y,3,0)</f>
        <v>8</v>
      </c>
      <c r="H1365" s="76" t="s">
        <v>343</v>
      </c>
      <c r="I1365" s="76">
        <f>VLOOKUP(J1365,Validación!K:N,4,0)</f>
        <v>3</v>
      </c>
      <c r="J1365" s="76" t="s">
        <v>162</v>
      </c>
      <c r="K1365" s="76" t="s">
        <v>68</v>
      </c>
      <c r="L1365" s="76" t="str">
        <f t="shared" si="43"/>
        <v>N</v>
      </c>
    </row>
    <row r="1366" spans="1:12" x14ac:dyDescent="0.25">
      <c r="A1366" s="76" t="str">
        <f t="shared" si="42"/>
        <v>EE383N</v>
      </c>
      <c r="B1366" s="76" t="s">
        <v>33</v>
      </c>
      <c r="C1366" s="76" t="str">
        <f>VLOOKUP(B1366,Validación!G:I,3,0)</f>
        <v>EE</v>
      </c>
      <c r="D1366" s="122" t="s">
        <v>311</v>
      </c>
      <c r="E1366" s="76">
        <f>VLOOKUP(Tabla3[[#This Row],[Actividad]],Validación!AA:AB,2,0)</f>
        <v>3</v>
      </c>
      <c r="F1366" s="76" t="s">
        <v>185</v>
      </c>
      <c r="G1366" s="76">
        <f>VLOOKUP(H1366,Validación!W:Y,3,0)</f>
        <v>8</v>
      </c>
      <c r="H1366" s="76" t="s">
        <v>343</v>
      </c>
      <c r="I1366" s="76">
        <f>VLOOKUP(J1366,Validación!K:N,4,0)</f>
        <v>3</v>
      </c>
      <c r="J1366" s="76" t="s">
        <v>162</v>
      </c>
      <c r="K1366" s="76" t="s">
        <v>68</v>
      </c>
      <c r="L1366" s="76" t="str">
        <f t="shared" si="43"/>
        <v>N</v>
      </c>
    </row>
    <row r="1367" spans="1:12" x14ac:dyDescent="0.25">
      <c r="A1367" s="76" t="str">
        <f t="shared" si="42"/>
        <v>E383N</v>
      </c>
      <c r="B1367" s="76" t="s">
        <v>45</v>
      </c>
      <c r="C1367" s="76" t="str">
        <f>VLOOKUP(B1367,Validación!G:I,3,0)</f>
        <v>E</v>
      </c>
      <c r="D1367" s="122" t="s">
        <v>312</v>
      </c>
      <c r="E1367" s="76">
        <f>VLOOKUP(Tabla3[[#This Row],[Actividad]],Validación!AA:AB,2,0)</f>
        <v>3</v>
      </c>
      <c r="F1367" s="76" t="s">
        <v>185</v>
      </c>
      <c r="G1367" s="76">
        <f>VLOOKUP(H1367,Validación!W:Y,3,0)</f>
        <v>8</v>
      </c>
      <c r="H1367" s="76" t="s">
        <v>343</v>
      </c>
      <c r="I1367" s="76">
        <f>VLOOKUP(J1367,Validación!K:N,4,0)</f>
        <v>3</v>
      </c>
      <c r="J1367" s="76" t="s">
        <v>162</v>
      </c>
      <c r="K1367" s="76" t="s">
        <v>68</v>
      </c>
      <c r="L1367" s="76" t="str">
        <f t="shared" si="43"/>
        <v>N</v>
      </c>
    </row>
    <row r="1368" spans="1:12" x14ac:dyDescent="0.25">
      <c r="A1368" s="76" t="str">
        <f t="shared" si="42"/>
        <v>J383N</v>
      </c>
      <c r="B1368" s="76" t="s">
        <v>30</v>
      </c>
      <c r="C1368" s="76" t="str">
        <f>VLOOKUP(B1368,Validación!G:I,3,0)</f>
        <v>J</v>
      </c>
      <c r="D1368" s="122" t="s">
        <v>313</v>
      </c>
      <c r="E1368" s="76">
        <f>VLOOKUP(Tabla3[[#This Row],[Actividad]],Validación!AA:AB,2,0)</f>
        <v>3</v>
      </c>
      <c r="F1368" s="76" t="s">
        <v>185</v>
      </c>
      <c r="G1368" s="76">
        <f>VLOOKUP(H1368,Validación!W:Y,3,0)</f>
        <v>8</v>
      </c>
      <c r="H1368" s="76" t="s">
        <v>343</v>
      </c>
      <c r="I1368" s="76">
        <f>VLOOKUP(J1368,Validación!K:N,4,0)</f>
        <v>3</v>
      </c>
      <c r="J1368" s="76" t="s">
        <v>162</v>
      </c>
      <c r="K1368" s="76" t="s">
        <v>68</v>
      </c>
      <c r="L1368" s="76" t="str">
        <f t="shared" si="43"/>
        <v>N</v>
      </c>
    </row>
    <row r="1369" spans="1:12" x14ac:dyDescent="0.25">
      <c r="A1369" s="76" t="str">
        <f t="shared" si="42"/>
        <v>Q383N</v>
      </c>
      <c r="B1369" s="76" t="s">
        <v>130</v>
      </c>
      <c r="C1369" s="76" t="str">
        <f>VLOOKUP(B1369,Validación!G:I,3,0)</f>
        <v>Q</v>
      </c>
      <c r="D1369" s="122" t="s">
        <v>314</v>
      </c>
      <c r="E1369" s="76">
        <f>VLOOKUP(Tabla3[[#This Row],[Actividad]],Validación!AA:AB,2,0)</f>
        <v>3</v>
      </c>
      <c r="F1369" s="76" t="s">
        <v>185</v>
      </c>
      <c r="G1369" s="76">
        <f>VLOOKUP(H1369,Validación!W:Y,3,0)</f>
        <v>8</v>
      </c>
      <c r="H1369" s="76" t="s">
        <v>343</v>
      </c>
      <c r="I1369" s="76">
        <f>VLOOKUP(J1369,Validación!K:N,4,0)</f>
        <v>3</v>
      </c>
      <c r="J1369" s="76" t="s">
        <v>162</v>
      </c>
      <c r="K1369" s="76" t="s">
        <v>68</v>
      </c>
      <c r="L1369" s="76" t="str">
        <f t="shared" si="43"/>
        <v>N</v>
      </c>
    </row>
    <row r="1370" spans="1:12" x14ac:dyDescent="0.25">
      <c r="A1370" s="76" t="str">
        <f t="shared" si="42"/>
        <v>P383N</v>
      </c>
      <c r="B1370" s="76" t="s">
        <v>50</v>
      </c>
      <c r="C1370" s="76" t="str">
        <f>VLOOKUP(B1370,Validación!G:I,3,0)</f>
        <v>P</v>
      </c>
      <c r="D1370" s="122" t="s">
        <v>315</v>
      </c>
      <c r="E1370" s="76">
        <f>VLOOKUP(Tabla3[[#This Row],[Actividad]],Validación!AA:AB,2,0)</f>
        <v>3</v>
      </c>
      <c r="F1370" s="76" t="s">
        <v>185</v>
      </c>
      <c r="G1370" s="76">
        <f>VLOOKUP(H1370,Validación!W:Y,3,0)</f>
        <v>8</v>
      </c>
      <c r="H1370" s="76" t="s">
        <v>343</v>
      </c>
      <c r="I1370" s="76">
        <f>VLOOKUP(J1370,Validación!K:N,4,0)</f>
        <v>3</v>
      </c>
      <c r="J1370" s="76" t="s">
        <v>162</v>
      </c>
      <c r="K1370" s="76" t="s">
        <v>68</v>
      </c>
      <c r="L1370" s="76" t="str">
        <f t="shared" si="43"/>
        <v>N</v>
      </c>
    </row>
    <row r="1371" spans="1:12" x14ac:dyDescent="0.25">
      <c r="A1371" s="76" t="str">
        <f t="shared" si="42"/>
        <v>K383N</v>
      </c>
      <c r="B1371" s="76" t="s">
        <v>31</v>
      </c>
      <c r="C1371" s="76" t="str">
        <f>VLOOKUP(B1371,Validación!G:I,3,0)</f>
        <v>K</v>
      </c>
      <c r="D1371" s="122" t="s">
        <v>297</v>
      </c>
      <c r="E1371" s="76">
        <f>VLOOKUP(Tabla3[[#This Row],[Actividad]],Validación!AA:AB,2,0)</f>
        <v>3</v>
      </c>
      <c r="F1371" s="76" t="s">
        <v>185</v>
      </c>
      <c r="G1371" s="76">
        <f>VLOOKUP(H1371,Validación!W:Y,3,0)</f>
        <v>8</v>
      </c>
      <c r="H1371" s="76" t="s">
        <v>343</v>
      </c>
      <c r="I1371" s="76">
        <f>VLOOKUP(J1371,Validación!K:N,4,0)</f>
        <v>3</v>
      </c>
      <c r="J1371" s="76" t="s">
        <v>162</v>
      </c>
      <c r="K1371" s="76" t="s">
        <v>68</v>
      </c>
      <c r="L1371" s="76" t="str">
        <f t="shared" si="43"/>
        <v>N</v>
      </c>
    </row>
    <row r="1372" spans="1:12" x14ac:dyDescent="0.25">
      <c r="A1372" s="76" t="str">
        <f t="shared" si="42"/>
        <v>N383N</v>
      </c>
      <c r="B1372" s="76" t="s">
        <v>49</v>
      </c>
      <c r="C1372" s="76" t="str">
        <f>VLOOKUP(B1372,Validación!G:I,3,0)</f>
        <v>N</v>
      </c>
      <c r="D1372" s="122" t="s">
        <v>316</v>
      </c>
      <c r="E1372" s="76">
        <f>VLOOKUP(Tabla3[[#This Row],[Actividad]],Validación!AA:AB,2,0)</f>
        <v>3</v>
      </c>
      <c r="F1372" s="76" t="s">
        <v>185</v>
      </c>
      <c r="G1372" s="76">
        <f>VLOOKUP(H1372,Validación!W:Y,3,0)</f>
        <v>8</v>
      </c>
      <c r="H1372" s="76" t="s">
        <v>343</v>
      </c>
      <c r="I1372" s="76">
        <f>VLOOKUP(J1372,Validación!K:N,4,0)</f>
        <v>3</v>
      </c>
      <c r="J1372" s="76" t="s">
        <v>162</v>
      </c>
      <c r="K1372" s="76" t="s">
        <v>68</v>
      </c>
      <c r="L1372" s="76" t="str">
        <f t="shared" si="43"/>
        <v>N</v>
      </c>
    </row>
    <row r="1373" spans="1:12" x14ac:dyDescent="0.25">
      <c r="A1373" s="76" t="str">
        <f t="shared" si="42"/>
        <v>AA383N</v>
      </c>
      <c r="B1373" s="76" t="s">
        <v>54</v>
      </c>
      <c r="C1373" s="76" t="str">
        <f>VLOOKUP(B1373,Validación!G:I,3,0)</f>
        <v>AA</v>
      </c>
      <c r="D1373" s="122" t="s">
        <v>317</v>
      </c>
      <c r="E1373" s="76">
        <f>VLOOKUP(Tabla3[[#This Row],[Actividad]],Validación!AA:AB,2,0)</f>
        <v>3</v>
      </c>
      <c r="F1373" s="76" t="s">
        <v>185</v>
      </c>
      <c r="G1373" s="76">
        <f>VLOOKUP(H1373,Validación!W:Y,3,0)</f>
        <v>8</v>
      </c>
      <c r="H1373" s="76" t="s">
        <v>343</v>
      </c>
      <c r="I1373" s="76">
        <f>VLOOKUP(J1373,Validación!K:N,4,0)</f>
        <v>3</v>
      </c>
      <c r="J1373" s="76" t="s">
        <v>162</v>
      </c>
      <c r="K1373" s="76" t="s">
        <v>68</v>
      </c>
      <c r="L1373" s="76" t="str">
        <f t="shared" si="43"/>
        <v>N</v>
      </c>
    </row>
    <row r="1374" spans="1:12" x14ac:dyDescent="0.25">
      <c r="A1374" s="76" t="str">
        <f t="shared" si="42"/>
        <v>G383N</v>
      </c>
      <c r="B1374" s="76" t="s">
        <v>427</v>
      </c>
      <c r="C1374" s="76" t="str">
        <f>VLOOKUP(B1374,Validación!G:I,3,0)</f>
        <v>G</v>
      </c>
      <c r="D1374" s="122" t="s">
        <v>318</v>
      </c>
      <c r="E1374" s="76">
        <f>VLOOKUP(Tabla3[[#This Row],[Actividad]],Validación!AA:AB,2,0)</f>
        <v>3</v>
      </c>
      <c r="F1374" s="76" t="s">
        <v>185</v>
      </c>
      <c r="G1374" s="76">
        <f>VLOOKUP(H1374,Validación!W:Y,3,0)</f>
        <v>8</v>
      </c>
      <c r="H1374" s="76" t="s">
        <v>343</v>
      </c>
      <c r="I1374" s="76">
        <f>VLOOKUP(J1374,Validación!K:N,4,0)</f>
        <v>3</v>
      </c>
      <c r="J1374" s="76" t="s">
        <v>162</v>
      </c>
      <c r="K1374" s="76" t="s">
        <v>68</v>
      </c>
      <c r="L1374" s="76" t="str">
        <f t="shared" si="43"/>
        <v>N</v>
      </c>
    </row>
    <row r="1375" spans="1:12" x14ac:dyDescent="0.25">
      <c r="A1375" s="76" t="str">
        <f t="shared" si="42"/>
        <v>D383N</v>
      </c>
      <c r="B1375" s="76" t="s">
        <v>203</v>
      </c>
      <c r="C1375" s="76" t="str">
        <f>VLOOKUP(B1375,Validación!G:I,3,0)</f>
        <v>D</v>
      </c>
      <c r="D1375" s="122">
        <v>122327</v>
      </c>
      <c r="E1375" s="76">
        <f>VLOOKUP(Tabla3[[#This Row],[Actividad]],Validación!AA:AB,2,0)</f>
        <v>3</v>
      </c>
      <c r="F1375" s="76" t="s">
        <v>185</v>
      </c>
      <c r="G1375" s="76">
        <f>VLOOKUP(H1375,Validación!W:Y,3,0)</f>
        <v>8</v>
      </c>
      <c r="H1375" s="76" t="s">
        <v>343</v>
      </c>
      <c r="I1375" s="76">
        <f>VLOOKUP(J1375,Validación!K:N,4,0)</f>
        <v>3</v>
      </c>
      <c r="J1375" s="76" t="s">
        <v>162</v>
      </c>
      <c r="K1375" s="76" t="s">
        <v>68</v>
      </c>
      <c r="L1375" s="76" t="str">
        <f t="shared" si="43"/>
        <v>N</v>
      </c>
    </row>
    <row r="1376" spans="1:12" x14ac:dyDescent="0.25">
      <c r="A1376" s="76" t="str">
        <f t="shared" si="42"/>
        <v>F383N</v>
      </c>
      <c r="B1376" s="76" t="s">
        <v>426</v>
      </c>
      <c r="C1376" s="76" t="str">
        <f>VLOOKUP(B1376,Validación!G:I,3,0)</f>
        <v>F</v>
      </c>
      <c r="D1376" s="122" t="s">
        <v>464</v>
      </c>
      <c r="E1376" s="76">
        <f>VLOOKUP(Tabla3[[#This Row],[Actividad]],Validación!AA:AB,2,0)</f>
        <v>3</v>
      </c>
      <c r="F1376" s="76" t="s">
        <v>185</v>
      </c>
      <c r="G1376" s="76">
        <f>VLOOKUP(H1376,Validación!W:Y,3,0)</f>
        <v>8</v>
      </c>
      <c r="H1376" s="76" t="s">
        <v>343</v>
      </c>
      <c r="I1376" s="76">
        <f>VLOOKUP(J1376,Validación!K:N,4,0)</f>
        <v>3</v>
      </c>
      <c r="J1376" s="76" t="s">
        <v>162</v>
      </c>
      <c r="K1376" s="76" t="s">
        <v>68</v>
      </c>
      <c r="L1376" s="76" t="str">
        <f t="shared" si="43"/>
        <v>N</v>
      </c>
    </row>
    <row r="1377" spans="1:12" x14ac:dyDescent="0.25">
      <c r="A1377" s="76" t="str">
        <f t="shared" si="42"/>
        <v>FF383N</v>
      </c>
      <c r="B1377" s="76" t="s">
        <v>41</v>
      </c>
      <c r="C1377" s="76" t="str">
        <f>VLOOKUP(B1377,Validación!G:I,3,0)</f>
        <v>FF</v>
      </c>
      <c r="D1377" s="122" t="s">
        <v>465</v>
      </c>
      <c r="E1377" s="76">
        <f>VLOOKUP(Tabla3[[#This Row],[Actividad]],Validación!AA:AB,2,0)</f>
        <v>3</v>
      </c>
      <c r="F1377" s="76" t="s">
        <v>185</v>
      </c>
      <c r="G1377" s="76">
        <f>VLOOKUP(H1377,Validación!W:Y,3,0)</f>
        <v>8</v>
      </c>
      <c r="H1377" s="76" t="s">
        <v>343</v>
      </c>
      <c r="I1377" s="76">
        <f>VLOOKUP(J1377,Validación!K:N,4,0)</f>
        <v>3</v>
      </c>
      <c r="J1377" s="76" t="s">
        <v>162</v>
      </c>
      <c r="K1377" s="76" t="s">
        <v>68</v>
      </c>
      <c r="L1377" s="76" t="str">
        <f t="shared" si="43"/>
        <v>N</v>
      </c>
    </row>
    <row r="1378" spans="1:12" x14ac:dyDescent="0.25">
      <c r="A1378" s="76" t="str">
        <f t="shared" si="42"/>
        <v>BB383N</v>
      </c>
      <c r="B1378" s="76" t="s">
        <v>32</v>
      </c>
      <c r="C1378" s="76" t="str">
        <f>VLOOKUP(B1378,Validación!G:I,3,0)</f>
        <v>BB</v>
      </c>
      <c r="D1378" s="122">
        <v>445</v>
      </c>
      <c r="E1378" s="76">
        <f>VLOOKUP(Tabla3[[#This Row],[Actividad]],Validación!AA:AB,2,0)</f>
        <v>3</v>
      </c>
      <c r="F1378" s="76" t="s">
        <v>185</v>
      </c>
      <c r="G1378" s="76">
        <f>VLOOKUP(H1378,Validación!W:Y,3,0)</f>
        <v>8</v>
      </c>
      <c r="H1378" s="76" t="s">
        <v>343</v>
      </c>
      <c r="I1378" s="76">
        <f>VLOOKUP(J1378,Validación!K:N,4,0)</f>
        <v>3</v>
      </c>
      <c r="J1378" s="76" t="s">
        <v>162</v>
      </c>
      <c r="K1378" s="76" t="s">
        <v>68</v>
      </c>
      <c r="L1378" s="76" t="str">
        <f t="shared" si="43"/>
        <v>N</v>
      </c>
    </row>
    <row r="1379" spans="1:12" x14ac:dyDescent="0.25">
      <c r="A1379" s="76" t="str">
        <f t="shared" si="42"/>
        <v>W383N</v>
      </c>
      <c r="B1379" s="76" t="s">
        <v>132</v>
      </c>
      <c r="C1379" s="76" t="str">
        <f>VLOOKUP(B1379,Validación!G:I,3,0)</f>
        <v>W</v>
      </c>
      <c r="D1379" s="122" t="s">
        <v>302</v>
      </c>
      <c r="E1379" s="76">
        <f>VLOOKUP(Tabla3[[#This Row],[Actividad]],Validación!AA:AB,2,0)</f>
        <v>3</v>
      </c>
      <c r="F1379" s="76" t="s">
        <v>185</v>
      </c>
      <c r="G1379" s="76">
        <f>VLOOKUP(H1379,Validación!W:Y,3,0)</f>
        <v>8</v>
      </c>
      <c r="H1379" s="76" t="s">
        <v>343</v>
      </c>
      <c r="I1379" s="76">
        <f>VLOOKUP(J1379,Validación!K:N,4,0)</f>
        <v>3</v>
      </c>
      <c r="J1379" s="76" t="s">
        <v>162</v>
      </c>
      <c r="K1379" s="76" t="s">
        <v>68</v>
      </c>
      <c r="L1379" s="76" t="str">
        <f t="shared" si="43"/>
        <v>N</v>
      </c>
    </row>
    <row r="1380" spans="1:12" x14ac:dyDescent="0.25">
      <c r="A1380" s="76" t="str">
        <f t="shared" si="42"/>
        <v>CC383N</v>
      </c>
      <c r="B1380" s="76" t="s">
        <v>55</v>
      </c>
      <c r="C1380" s="76" t="str">
        <f>VLOOKUP(B1380,Validación!G:I,3,0)</f>
        <v>CC</v>
      </c>
      <c r="D1380" s="122">
        <v>122295</v>
      </c>
      <c r="E1380" s="76">
        <f>VLOOKUP(Tabla3[[#This Row],[Actividad]],Validación!AA:AB,2,0)</f>
        <v>3</v>
      </c>
      <c r="F1380" s="76" t="s">
        <v>185</v>
      </c>
      <c r="G1380" s="76">
        <f>VLOOKUP(H1380,Validación!W:Y,3,0)</f>
        <v>8</v>
      </c>
      <c r="H1380" s="76" t="s">
        <v>343</v>
      </c>
      <c r="I1380" s="76">
        <f>VLOOKUP(J1380,Validación!K:N,4,0)</f>
        <v>3</v>
      </c>
      <c r="J1380" s="76" t="s">
        <v>162</v>
      </c>
      <c r="K1380" s="76" t="s">
        <v>68</v>
      </c>
      <c r="L1380" s="76" t="str">
        <f t="shared" si="43"/>
        <v>N</v>
      </c>
    </row>
    <row r="1381" spans="1:12" x14ac:dyDescent="0.25">
      <c r="A1381" s="76" t="str">
        <f t="shared" si="42"/>
        <v>U383N</v>
      </c>
      <c r="B1381" s="76" t="s">
        <v>425</v>
      </c>
      <c r="C1381" s="76" t="str">
        <f>VLOOKUP(B1381,Validación!G:I,3,0)</f>
        <v>U</v>
      </c>
      <c r="D1381" s="122">
        <v>122228</v>
      </c>
      <c r="E1381" s="76">
        <f>VLOOKUP(Tabla3[[#This Row],[Actividad]],Validación!AA:AB,2,0)</f>
        <v>3</v>
      </c>
      <c r="F1381" s="76" t="s">
        <v>185</v>
      </c>
      <c r="G1381" s="76">
        <f>VLOOKUP(H1381,Validación!W:Y,3,0)</f>
        <v>8</v>
      </c>
      <c r="H1381" s="76" t="s">
        <v>343</v>
      </c>
      <c r="I1381" s="76">
        <f>VLOOKUP(J1381,Validación!K:N,4,0)</f>
        <v>3</v>
      </c>
      <c r="J1381" s="76" t="s">
        <v>162</v>
      </c>
      <c r="K1381" s="76" t="s">
        <v>68</v>
      </c>
      <c r="L1381" s="76" t="str">
        <f t="shared" si="43"/>
        <v>N</v>
      </c>
    </row>
    <row r="1382" spans="1:12" x14ac:dyDescent="0.25">
      <c r="A1382" s="76" t="str">
        <f t="shared" si="42"/>
        <v>I383N</v>
      </c>
      <c r="B1382" s="76" t="s">
        <v>47</v>
      </c>
      <c r="C1382" s="76" t="str">
        <f>VLOOKUP(B1382,Validación!G:I,3,0)</f>
        <v>I</v>
      </c>
      <c r="D1382" s="122" t="s">
        <v>466</v>
      </c>
      <c r="E1382" s="76">
        <f>VLOOKUP(Tabla3[[#This Row],[Actividad]],Validación!AA:AB,2,0)</f>
        <v>3</v>
      </c>
      <c r="F1382" s="76" t="s">
        <v>185</v>
      </c>
      <c r="G1382" s="76">
        <f>VLOOKUP(H1382,Validación!W:Y,3,0)</f>
        <v>8</v>
      </c>
      <c r="H1382" s="76" t="s">
        <v>343</v>
      </c>
      <c r="I1382" s="76">
        <f>VLOOKUP(J1382,Validación!K:N,4,0)</f>
        <v>3</v>
      </c>
      <c r="J1382" s="76" t="s">
        <v>162</v>
      </c>
      <c r="K1382" s="76" t="s">
        <v>68</v>
      </c>
      <c r="L1382" s="76" t="str">
        <f t="shared" si="43"/>
        <v>N</v>
      </c>
    </row>
    <row r="1383" spans="1:12" x14ac:dyDescent="0.25">
      <c r="A1383" s="76" t="str">
        <f t="shared" si="42"/>
        <v>Y383N</v>
      </c>
      <c r="B1383" s="76" t="s">
        <v>134</v>
      </c>
      <c r="C1383" s="76" t="str">
        <f>VLOOKUP(B1383,Validación!G:I,3,0)</f>
        <v>Y</v>
      </c>
      <c r="D1383" s="122">
        <v>121693</v>
      </c>
      <c r="E1383" s="76">
        <f>VLOOKUP(Tabla3[[#This Row],[Actividad]],Validación!AA:AB,2,0)</f>
        <v>3</v>
      </c>
      <c r="F1383" s="76" t="s">
        <v>185</v>
      </c>
      <c r="G1383" s="76">
        <f>VLOOKUP(H1383,Validación!W:Y,3,0)</f>
        <v>8</v>
      </c>
      <c r="H1383" s="76" t="s">
        <v>343</v>
      </c>
      <c r="I1383" s="76">
        <f>VLOOKUP(J1383,Validación!K:N,4,0)</f>
        <v>3</v>
      </c>
      <c r="J1383" s="76" t="s">
        <v>162</v>
      </c>
      <c r="K1383" s="76" t="s">
        <v>68</v>
      </c>
      <c r="L1383" s="76" t="str">
        <f t="shared" si="43"/>
        <v>N</v>
      </c>
    </row>
    <row r="1384" spans="1:12" x14ac:dyDescent="0.25">
      <c r="A1384" s="76" t="str">
        <f t="shared" si="42"/>
        <v>R383N</v>
      </c>
      <c r="B1384" s="76" t="s">
        <v>51</v>
      </c>
      <c r="C1384" s="76" t="str">
        <f>VLOOKUP(B1384,Validación!G:I,3,0)</f>
        <v>R</v>
      </c>
      <c r="D1384" s="122">
        <v>109</v>
      </c>
      <c r="E1384" s="76">
        <f>VLOOKUP(Tabla3[[#This Row],[Actividad]],Validación!AA:AB,2,0)</f>
        <v>3</v>
      </c>
      <c r="F1384" s="76" t="s">
        <v>185</v>
      </c>
      <c r="G1384" s="76">
        <f>VLOOKUP(H1384,Validación!W:Y,3,0)</f>
        <v>8</v>
      </c>
      <c r="H1384" s="76" t="s">
        <v>343</v>
      </c>
      <c r="I1384" s="76">
        <f>VLOOKUP(J1384,Validación!K:N,4,0)</f>
        <v>3</v>
      </c>
      <c r="J1384" s="76" t="s">
        <v>162</v>
      </c>
      <c r="K1384" s="76" t="s">
        <v>68</v>
      </c>
      <c r="L1384" s="76" t="str">
        <f t="shared" si="43"/>
        <v>N</v>
      </c>
    </row>
    <row r="1385" spans="1:12" x14ac:dyDescent="0.25">
      <c r="A1385" s="76" t="str">
        <f t="shared" si="42"/>
        <v>HH383N</v>
      </c>
      <c r="B1385" s="76" t="s">
        <v>122</v>
      </c>
      <c r="C1385" s="76" t="str">
        <f>VLOOKUP(B1385,Validación!G:I,3,0)</f>
        <v>HH</v>
      </c>
      <c r="D1385" s="122" t="s">
        <v>467</v>
      </c>
      <c r="E1385" s="76">
        <f>VLOOKUP(Tabla3[[#This Row],[Actividad]],Validación!AA:AB,2,0)</f>
        <v>3</v>
      </c>
      <c r="F1385" s="76" t="s">
        <v>185</v>
      </c>
      <c r="G1385" s="76">
        <f>VLOOKUP(H1385,Validación!W:Y,3,0)</f>
        <v>8</v>
      </c>
      <c r="H1385" s="76" t="s">
        <v>343</v>
      </c>
      <c r="I1385" s="76">
        <f>VLOOKUP(J1385,Validación!K:N,4,0)</f>
        <v>3</v>
      </c>
      <c r="J1385" s="76" t="s">
        <v>162</v>
      </c>
      <c r="K1385" s="76" t="s">
        <v>68</v>
      </c>
      <c r="L1385" s="76" t="str">
        <f t="shared" si="43"/>
        <v>N</v>
      </c>
    </row>
    <row r="1386" spans="1:12" x14ac:dyDescent="0.25">
      <c r="A1386" s="76" t="str">
        <f t="shared" si="42"/>
        <v>L383N</v>
      </c>
      <c r="B1386" s="76" t="s">
        <v>48</v>
      </c>
      <c r="C1386" s="76" t="str">
        <f>VLOOKUP(B1386,Validación!G:I,3,0)</f>
        <v>L</v>
      </c>
      <c r="D1386" s="122" t="s">
        <v>461</v>
      </c>
      <c r="E1386" s="76">
        <f>VLOOKUP(Tabla3[[#This Row],[Actividad]],Validación!AA:AB,2,0)</f>
        <v>3</v>
      </c>
      <c r="F1386" s="76" t="s">
        <v>185</v>
      </c>
      <c r="G1386" s="76">
        <f>VLOOKUP(H1386,Validación!W:Y,3,0)</f>
        <v>8</v>
      </c>
      <c r="H1386" s="76" t="s">
        <v>343</v>
      </c>
      <c r="I1386" s="76">
        <f>VLOOKUP(J1386,Validación!K:N,4,0)</f>
        <v>3</v>
      </c>
      <c r="J1386" s="76" t="s">
        <v>162</v>
      </c>
      <c r="K1386" s="76" t="s">
        <v>68</v>
      </c>
      <c r="L1386" s="76" t="str">
        <f t="shared" si="43"/>
        <v>N</v>
      </c>
    </row>
    <row r="1387" spans="1:12" x14ac:dyDescent="0.25">
      <c r="A1387" s="76" t="str">
        <f t="shared" si="42"/>
        <v>A383N</v>
      </c>
      <c r="B1387" s="76" t="s">
        <v>42</v>
      </c>
      <c r="C1387" s="76" t="str">
        <f>VLOOKUP(B1387,Validación!G:I,3,0)</f>
        <v>A</v>
      </c>
      <c r="D1387" s="122" t="s">
        <v>485</v>
      </c>
      <c r="E1387" s="76">
        <f>VLOOKUP(Tabla3[[#This Row],[Actividad]],Validación!AA:AB,2,0)</f>
        <v>3</v>
      </c>
      <c r="F1387" s="76" t="s">
        <v>185</v>
      </c>
      <c r="G1387" s="76">
        <f>VLOOKUP(H1387,Validación!W:Y,3,0)</f>
        <v>8</v>
      </c>
      <c r="H1387" s="76" t="s">
        <v>343</v>
      </c>
      <c r="I1387" s="76">
        <f>VLOOKUP(J1387,Validación!K:N,4,0)</f>
        <v>3</v>
      </c>
      <c r="J1387" s="76" t="s">
        <v>162</v>
      </c>
      <c r="K1387" s="76" t="s">
        <v>68</v>
      </c>
      <c r="L1387" s="76" t="str">
        <f t="shared" si="43"/>
        <v>N</v>
      </c>
    </row>
    <row r="1388" spans="1:12" x14ac:dyDescent="0.25">
      <c r="A1388" s="76" t="str">
        <f t="shared" si="42"/>
        <v>C388N</v>
      </c>
      <c r="B1388" s="76" t="s">
        <v>44</v>
      </c>
      <c r="C1388" s="76" t="str">
        <f>VLOOKUP(B1388,Validación!G:I,3,0)</f>
        <v>C</v>
      </c>
      <c r="D1388" s="122" t="s">
        <v>289</v>
      </c>
      <c r="E1388" s="76">
        <f>VLOOKUP(Tabla3[[#This Row],[Actividad]],Validación!AA:AB,2,0)</f>
        <v>3</v>
      </c>
      <c r="F1388" s="76" t="s">
        <v>185</v>
      </c>
      <c r="G1388" s="76">
        <f>VLOOKUP(H1388,Validación!W:Y,3,0)</f>
        <v>8</v>
      </c>
      <c r="H1388" s="76" t="s">
        <v>343</v>
      </c>
      <c r="I1388" s="76">
        <f>VLOOKUP(J1388,Validación!K:N,4,0)</f>
        <v>8</v>
      </c>
      <c r="J1388" s="76" t="s">
        <v>167</v>
      </c>
      <c r="K1388" s="76" t="s">
        <v>68</v>
      </c>
      <c r="L1388" s="76" t="str">
        <f t="shared" si="43"/>
        <v>N</v>
      </c>
    </row>
    <row r="1389" spans="1:12" x14ac:dyDescent="0.25">
      <c r="A1389" s="76" t="str">
        <f t="shared" si="42"/>
        <v>T388N</v>
      </c>
      <c r="B1389" s="76" t="s">
        <v>52</v>
      </c>
      <c r="C1389" s="76" t="str">
        <f>VLOOKUP(B1389,Validación!G:I,3,0)</f>
        <v>T</v>
      </c>
      <c r="D1389" s="122">
        <v>122202</v>
      </c>
      <c r="E1389" s="76">
        <f>VLOOKUP(Tabla3[[#This Row],[Actividad]],Validación!AA:AB,2,0)</f>
        <v>3</v>
      </c>
      <c r="F1389" s="76" t="s">
        <v>185</v>
      </c>
      <c r="G1389" s="76">
        <f>VLOOKUP(H1389,Validación!W:Y,3,0)</f>
        <v>8</v>
      </c>
      <c r="H1389" s="76" t="s">
        <v>343</v>
      </c>
      <c r="I1389" s="76">
        <f>VLOOKUP(J1389,Validación!K:N,4,0)</f>
        <v>8</v>
      </c>
      <c r="J1389" s="76" t="s">
        <v>167</v>
      </c>
      <c r="K1389" s="76" t="s">
        <v>68</v>
      </c>
      <c r="L1389" s="76" t="str">
        <f t="shared" si="43"/>
        <v>N</v>
      </c>
    </row>
    <row r="1390" spans="1:12" x14ac:dyDescent="0.25">
      <c r="A1390" s="76" t="str">
        <f t="shared" si="42"/>
        <v>EE388N</v>
      </c>
      <c r="B1390" s="76" t="s">
        <v>33</v>
      </c>
      <c r="C1390" s="76" t="str">
        <f>VLOOKUP(B1390,Validación!G:I,3,0)</f>
        <v>EE</v>
      </c>
      <c r="D1390" s="122" t="s">
        <v>311</v>
      </c>
      <c r="E1390" s="76">
        <f>VLOOKUP(Tabla3[[#This Row],[Actividad]],Validación!AA:AB,2,0)</f>
        <v>3</v>
      </c>
      <c r="F1390" s="76" t="s">
        <v>185</v>
      </c>
      <c r="G1390" s="76">
        <f>VLOOKUP(H1390,Validación!W:Y,3,0)</f>
        <v>8</v>
      </c>
      <c r="H1390" s="76" t="s">
        <v>343</v>
      </c>
      <c r="I1390" s="76">
        <f>VLOOKUP(J1390,Validación!K:N,4,0)</f>
        <v>8</v>
      </c>
      <c r="J1390" s="76" t="s">
        <v>167</v>
      </c>
      <c r="K1390" s="76" t="s">
        <v>68</v>
      </c>
      <c r="L1390" s="76" t="str">
        <f t="shared" si="43"/>
        <v>N</v>
      </c>
    </row>
    <row r="1391" spans="1:12" x14ac:dyDescent="0.25">
      <c r="A1391" s="76" t="str">
        <f t="shared" si="42"/>
        <v>E388N</v>
      </c>
      <c r="B1391" s="76" t="s">
        <v>45</v>
      </c>
      <c r="C1391" s="76" t="str">
        <f>VLOOKUP(B1391,Validación!G:I,3,0)</f>
        <v>E</v>
      </c>
      <c r="D1391" s="122" t="s">
        <v>312</v>
      </c>
      <c r="E1391" s="76">
        <f>VLOOKUP(Tabla3[[#This Row],[Actividad]],Validación!AA:AB,2,0)</f>
        <v>3</v>
      </c>
      <c r="F1391" s="76" t="s">
        <v>185</v>
      </c>
      <c r="G1391" s="76">
        <f>VLOOKUP(H1391,Validación!W:Y,3,0)</f>
        <v>8</v>
      </c>
      <c r="H1391" s="76" t="s">
        <v>343</v>
      </c>
      <c r="I1391" s="76">
        <f>VLOOKUP(J1391,Validación!K:N,4,0)</f>
        <v>8</v>
      </c>
      <c r="J1391" s="76" t="s">
        <v>167</v>
      </c>
      <c r="K1391" s="76" t="s">
        <v>68</v>
      </c>
      <c r="L1391" s="76" t="str">
        <f t="shared" si="43"/>
        <v>N</v>
      </c>
    </row>
    <row r="1392" spans="1:12" x14ac:dyDescent="0.25">
      <c r="A1392" s="76" t="str">
        <f t="shared" si="42"/>
        <v>J388N</v>
      </c>
      <c r="B1392" s="76" t="s">
        <v>30</v>
      </c>
      <c r="C1392" s="76" t="str">
        <f>VLOOKUP(B1392,Validación!G:I,3,0)</f>
        <v>J</v>
      </c>
      <c r="D1392" s="122" t="s">
        <v>313</v>
      </c>
      <c r="E1392" s="76">
        <f>VLOOKUP(Tabla3[[#This Row],[Actividad]],Validación!AA:AB,2,0)</f>
        <v>3</v>
      </c>
      <c r="F1392" s="76" t="s">
        <v>185</v>
      </c>
      <c r="G1392" s="76">
        <f>VLOOKUP(H1392,Validación!W:Y,3,0)</f>
        <v>8</v>
      </c>
      <c r="H1392" s="76" t="s">
        <v>343</v>
      </c>
      <c r="I1392" s="76">
        <f>VLOOKUP(J1392,Validación!K:N,4,0)</f>
        <v>8</v>
      </c>
      <c r="J1392" s="76" t="s">
        <v>167</v>
      </c>
      <c r="K1392" s="76" t="s">
        <v>68</v>
      </c>
      <c r="L1392" s="76" t="str">
        <f t="shared" si="43"/>
        <v>N</v>
      </c>
    </row>
    <row r="1393" spans="1:12" x14ac:dyDescent="0.25">
      <c r="A1393" s="76" t="str">
        <f t="shared" si="42"/>
        <v>Q388N</v>
      </c>
      <c r="B1393" s="76" t="s">
        <v>130</v>
      </c>
      <c r="C1393" s="76" t="str">
        <f>VLOOKUP(B1393,Validación!G:I,3,0)</f>
        <v>Q</v>
      </c>
      <c r="D1393" s="122" t="s">
        <v>314</v>
      </c>
      <c r="E1393" s="76">
        <f>VLOOKUP(Tabla3[[#This Row],[Actividad]],Validación!AA:AB,2,0)</f>
        <v>3</v>
      </c>
      <c r="F1393" s="76" t="s">
        <v>185</v>
      </c>
      <c r="G1393" s="76">
        <f>VLOOKUP(H1393,Validación!W:Y,3,0)</f>
        <v>8</v>
      </c>
      <c r="H1393" s="76" t="s">
        <v>343</v>
      </c>
      <c r="I1393" s="76">
        <f>VLOOKUP(J1393,Validación!K:N,4,0)</f>
        <v>8</v>
      </c>
      <c r="J1393" s="76" t="s">
        <v>167</v>
      </c>
      <c r="K1393" s="76" t="s">
        <v>68</v>
      </c>
      <c r="L1393" s="76" t="str">
        <f t="shared" si="43"/>
        <v>N</v>
      </c>
    </row>
    <row r="1394" spans="1:12" x14ac:dyDescent="0.25">
      <c r="A1394" s="76" t="str">
        <f t="shared" si="42"/>
        <v>P388N</v>
      </c>
      <c r="B1394" s="76" t="s">
        <v>50</v>
      </c>
      <c r="C1394" s="76" t="str">
        <f>VLOOKUP(B1394,Validación!G:I,3,0)</f>
        <v>P</v>
      </c>
      <c r="D1394" s="122" t="s">
        <v>315</v>
      </c>
      <c r="E1394" s="76">
        <f>VLOOKUP(Tabla3[[#This Row],[Actividad]],Validación!AA:AB,2,0)</f>
        <v>3</v>
      </c>
      <c r="F1394" s="76" t="s">
        <v>185</v>
      </c>
      <c r="G1394" s="76">
        <f>VLOOKUP(H1394,Validación!W:Y,3,0)</f>
        <v>8</v>
      </c>
      <c r="H1394" s="76" t="s">
        <v>343</v>
      </c>
      <c r="I1394" s="76">
        <f>VLOOKUP(J1394,Validación!K:N,4,0)</f>
        <v>8</v>
      </c>
      <c r="J1394" s="76" t="s">
        <v>167</v>
      </c>
      <c r="K1394" s="76" t="s">
        <v>68</v>
      </c>
      <c r="L1394" s="76" t="str">
        <f t="shared" si="43"/>
        <v>N</v>
      </c>
    </row>
    <row r="1395" spans="1:12" x14ac:dyDescent="0.25">
      <c r="A1395" s="76" t="str">
        <f t="shared" si="42"/>
        <v>K388N</v>
      </c>
      <c r="B1395" s="76" t="s">
        <v>31</v>
      </c>
      <c r="C1395" s="76" t="str">
        <f>VLOOKUP(B1395,Validación!G:I,3,0)</f>
        <v>K</v>
      </c>
      <c r="D1395" s="122" t="s">
        <v>297</v>
      </c>
      <c r="E1395" s="76">
        <f>VLOOKUP(Tabla3[[#This Row],[Actividad]],Validación!AA:AB,2,0)</f>
        <v>3</v>
      </c>
      <c r="F1395" s="76" t="s">
        <v>185</v>
      </c>
      <c r="G1395" s="76">
        <f>VLOOKUP(H1395,Validación!W:Y,3,0)</f>
        <v>8</v>
      </c>
      <c r="H1395" s="76" t="s">
        <v>343</v>
      </c>
      <c r="I1395" s="76">
        <f>VLOOKUP(J1395,Validación!K:N,4,0)</f>
        <v>8</v>
      </c>
      <c r="J1395" s="76" t="s">
        <v>167</v>
      </c>
      <c r="K1395" s="76" t="s">
        <v>68</v>
      </c>
      <c r="L1395" s="76" t="str">
        <f t="shared" si="43"/>
        <v>N</v>
      </c>
    </row>
    <row r="1396" spans="1:12" x14ac:dyDescent="0.25">
      <c r="A1396" s="76" t="str">
        <f t="shared" si="42"/>
        <v>N388N</v>
      </c>
      <c r="B1396" s="76" t="s">
        <v>49</v>
      </c>
      <c r="C1396" s="76" t="str">
        <f>VLOOKUP(B1396,Validación!G:I,3,0)</f>
        <v>N</v>
      </c>
      <c r="D1396" s="122" t="s">
        <v>316</v>
      </c>
      <c r="E1396" s="76">
        <f>VLOOKUP(Tabla3[[#This Row],[Actividad]],Validación!AA:AB,2,0)</f>
        <v>3</v>
      </c>
      <c r="F1396" s="76" t="s">
        <v>185</v>
      </c>
      <c r="G1396" s="76">
        <f>VLOOKUP(H1396,Validación!W:Y,3,0)</f>
        <v>8</v>
      </c>
      <c r="H1396" s="76" t="s">
        <v>343</v>
      </c>
      <c r="I1396" s="76">
        <f>VLOOKUP(J1396,Validación!K:N,4,0)</f>
        <v>8</v>
      </c>
      <c r="J1396" s="76" t="s">
        <v>167</v>
      </c>
      <c r="K1396" s="76" t="s">
        <v>68</v>
      </c>
      <c r="L1396" s="76" t="str">
        <f t="shared" si="43"/>
        <v>N</v>
      </c>
    </row>
    <row r="1397" spans="1:12" x14ac:dyDescent="0.25">
      <c r="A1397" s="76" t="str">
        <f t="shared" si="42"/>
        <v>AA388N</v>
      </c>
      <c r="B1397" s="76" t="s">
        <v>54</v>
      </c>
      <c r="C1397" s="76" t="str">
        <f>VLOOKUP(B1397,Validación!G:I,3,0)</f>
        <v>AA</v>
      </c>
      <c r="D1397" s="122" t="s">
        <v>317</v>
      </c>
      <c r="E1397" s="76">
        <f>VLOOKUP(Tabla3[[#This Row],[Actividad]],Validación!AA:AB,2,0)</f>
        <v>3</v>
      </c>
      <c r="F1397" s="76" t="s">
        <v>185</v>
      </c>
      <c r="G1397" s="76">
        <f>VLOOKUP(H1397,Validación!W:Y,3,0)</f>
        <v>8</v>
      </c>
      <c r="H1397" s="76" t="s">
        <v>343</v>
      </c>
      <c r="I1397" s="76">
        <f>VLOOKUP(J1397,Validación!K:N,4,0)</f>
        <v>8</v>
      </c>
      <c r="J1397" s="76" t="s">
        <v>167</v>
      </c>
      <c r="K1397" s="76" t="s">
        <v>68</v>
      </c>
      <c r="L1397" s="76" t="str">
        <f t="shared" si="43"/>
        <v>N</v>
      </c>
    </row>
    <row r="1398" spans="1:12" x14ac:dyDescent="0.25">
      <c r="A1398" s="76" t="str">
        <f t="shared" si="42"/>
        <v>G388N</v>
      </c>
      <c r="B1398" s="76" t="s">
        <v>427</v>
      </c>
      <c r="C1398" s="76" t="str">
        <f>VLOOKUP(B1398,Validación!G:I,3,0)</f>
        <v>G</v>
      </c>
      <c r="D1398" s="122" t="s">
        <v>318</v>
      </c>
      <c r="E1398" s="76">
        <f>VLOOKUP(Tabla3[[#This Row],[Actividad]],Validación!AA:AB,2,0)</f>
        <v>3</v>
      </c>
      <c r="F1398" s="76" t="s">
        <v>185</v>
      </c>
      <c r="G1398" s="76">
        <f>VLOOKUP(H1398,Validación!W:Y,3,0)</f>
        <v>8</v>
      </c>
      <c r="H1398" s="76" t="s">
        <v>343</v>
      </c>
      <c r="I1398" s="76">
        <f>VLOOKUP(J1398,Validación!K:N,4,0)</f>
        <v>8</v>
      </c>
      <c r="J1398" s="76" t="s">
        <v>167</v>
      </c>
      <c r="K1398" s="76" t="s">
        <v>68</v>
      </c>
      <c r="L1398" s="76" t="str">
        <f t="shared" si="43"/>
        <v>N</v>
      </c>
    </row>
    <row r="1399" spans="1:12" x14ac:dyDescent="0.25">
      <c r="A1399" s="76" t="str">
        <f t="shared" si="42"/>
        <v>D388N</v>
      </c>
      <c r="B1399" s="76" t="s">
        <v>203</v>
      </c>
      <c r="C1399" s="76" t="str">
        <f>VLOOKUP(B1399,Validación!G:I,3,0)</f>
        <v>D</v>
      </c>
      <c r="D1399" s="122">
        <v>122327</v>
      </c>
      <c r="E1399" s="76">
        <f>VLOOKUP(Tabla3[[#This Row],[Actividad]],Validación!AA:AB,2,0)</f>
        <v>3</v>
      </c>
      <c r="F1399" s="76" t="s">
        <v>185</v>
      </c>
      <c r="G1399" s="76">
        <f>VLOOKUP(H1399,Validación!W:Y,3,0)</f>
        <v>8</v>
      </c>
      <c r="H1399" s="76" t="s">
        <v>343</v>
      </c>
      <c r="I1399" s="76">
        <f>VLOOKUP(J1399,Validación!K:N,4,0)</f>
        <v>8</v>
      </c>
      <c r="J1399" s="76" t="s">
        <v>167</v>
      </c>
      <c r="K1399" s="76" t="s">
        <v>68</v>
      </c>
      <c r="L1399" s="76" t="str">
        <f t="shared" si="43"/>
        <v>N</v>
      </c>
    </row>
    <row r="1400" spans="1:12" x14ac:dyDescent="0.25">
      <c r="A1400" s="76" t="str">
        <f t="shared" si="42"/>
        <v>F388N</v>
      </c>
      <c r="B1400" s="76" t="s">
        <v>426</v>
      </c>
      <c r="C1400" s="76" t="str">
        <f>VLOOKUP(B1400,Validación!G:I,3,0)</f>
        <v>F</v>
      </c>
      <c r="D1400" s="122" t="s">
        <v>464</v>
      </c>
      <c r="E1400" s="76">
        <f>VLOOKUP(Tabla3[[#This Row],[Actividad]],Validación!AA:AB,2,0)</f>
        <v>3</v>
      </c>
      <c r="F1400" s="76" t="s">
        <v>185</v>
      </c>
      <c r="G1400" s="76">
        <f>VLOOKUP(H1400,Validación!W:Y,3,0)</f>
        <v>8</v>
      </c>
      <c r="H1400" s="76" t="s">
        <v>343</v>
      </c>
      <c r="I1400" s="76">
        <f>VLOOKUP(J1400,Validación!K:N,4,0)</f>
        <v>8</v>
      </c>
      <c r="J1400" s="76" t="s">
        <v>167</v>
      </c>
      <c r="K1400" s="76" t="s">
        <v>68</v>
      </c>
      <c r="L1400" s="76" t="str">
        <f t="shared" si="43"/>
        <v>N</v>
      </c>
    </row>
    <row r="1401" spans="1:12" x14ac:dyDescent="0.25">
      <c r="A1401" s="76" t="str">
        <f t="shared" si="42"/>
        <v>FF388N</v>
      </c>
      <c r="B1401" s="76" t="s">
        <v>41</v>
      </c>
      <c r="C1401" s="76" t="str">
        <f>VLOOKUP(B1401,Validación!G:I,3,0)</f>
        <v>FF</v>
      </c>
      <c r="D1401" s="122" t="s">
        <v>465</v>
      </c>
      <c r="E1401" s="76">
        <f>VLOOKUP(Tabla3[[#This Row],[Actividad]],Validación!AA:AB,2,0)</f>
        <v>3</v>
      </c>
      <c r="F1401" s="76" t="s">
        <v>185</v>
      </c>
      <c r="G1401" s="76">
        <f>VLOOKUP(H1401,Validación!W:Y,3,0)</f>
        <v>8</v>
      </c>
      <c r="H1401" s="76" t="s">
        <v>343</v>
      </c>
      <c r="I1401" s="76">
        <f>VLOOKUP(J1401,Validación!K:N,4,0)</f>
        <v>8</v>
      </c>
      <c r="J1401" s="76" t="s">
        <v>167</v>
      </c>
      <c r="K1401" s="76" t="s">
        <v>68</v>
      </c>
      <c r="L1401" s="76" t="str">
        <f t="shared" si="43"/>
        <v>N</v>
      </c>
    </row>
    <row r="1402" spans="1:12" x14ac:dyDescent="0.25">
      <c r="A1402" s="76" t="str">
        <f t="shared" si="42"/>
        <v>BB388N</v>
      </c>
      <c r="B1402" s="76" t="s">
        <v>32</v>
      </c>
      <c r="C1402" s="76" t="str">
        <f>VLOOKUP(B1402,Validación!G:I,3,0)</f>
        <v>BB</v>
      </c>
      <c r="D1402" s="122">
        <v>445</v>
      </c>
      <c r="E1402" s="76">
        <f>VLOOKUP(Tabla3[[#This Row],[Actividad]],Validación!AA:AB,2,0)</f>
        <v>3</v>
      </c>
      <c r="F1402" s="76" t="s">
        <v>185</v>
      </c>
      <c r="G1402" s="76">
        <f>VLOOKUP(H1402,Validación!W:Y,3,0)</f>
        <v>8</v>
      </c>
      <c r="H1402" s="76" t="s">
        <v>343</v>
      </c>
      <c r="I1402" s="76">
        <f>VLOOKUP(J1402,Validación!K:N,4,0)</f>
        <v>8</v>
      </c>
      <c r="J1402" s="76" t="s">
        <v>167</v>
      </c>
      <c r="K1402" s="76" t="s">
        <v>68</v>
      </c>
      <c r="L1402" s="76" t="str">
        <f t="shared" si="43"/>
        <v>N</v>
      </c>
    </row>
    <row r="1403" spans="1:12" x14ac:dyDescent="0.25">
      <c r="A1403" s="76" t="str">
        <f t="shared" si="42"/>
        <v>W388N</v>
      </c>
      <c r="B1403" s="76" t="s">
        <v>132</v>
      </c>
      <c r="C1403" s="76" t="str">
        <f>VLOOKUP(B1403,Validación!G:I,3,0)</f>
        <v>W</v>
      </c>
      <c r="D1403" s="122" t="s">
        <v>302</v>
      </c>
      <c r="E1403" s="76">
        <f>VLOOKUP(Tabla3[[#This Row],[Actividad]],Validación!AA:AB,2,0)</f>
        <v>3</v>
      </c>
      <c r="F1403" s="76" t="s">
        <v>185</v>
      </c>
      <c r="G1403" s="76">
        <f>VLOOKUP(H1403,Validación!W:Y,3,0)</f>
        <v>8</v>
      </c>
      <c r="H1403" s="76" t="s">
        <v>343</v>
      </c>
      <c r="I1403" s="76">
        <f>VLOOKUP(J1403,Validación!K:N,4,0)</f>
        <v>8</v>
      </c>
      <c r="J1403" s="76" t="s">
        <v>167</v>
      </c>
      <c r="K1403" s="76" t="s">
        <v>68</v>
      </c>
      <c r="L1403" s="76" t="str">
        <f t="shared" si="43"/>
        <v>N</v>
      </c>
    </row>
    <row r="1404" spans="1:12" x14ac:dyDescent="0.25">
      <c r="A1404" s="76" t="str">
        <f t="shared" si="42"/>
        <v>CC388N</v>
      </c>
      <c r="B1404" s="76" t="s">
        <v>55</v>
      </c>
      <c r="C1404" s="76" t="str">
        <f>VLOOKUP(B1404,Validación!G:I,3,0)</f>
        <v>CC</v>
      </c>
      <c r="D1404" s="122">
        <v>122295</v>
      </c>
      <c r="E1404" s="76">
        <f>VLOOKUP(Tabla3[[#This Row],[Actividad]],Validación!AA:AB,2,0)</f>
        <v>3</v>
      </c>
      <c r="F1404" s="76" t="s">
        <v>185</v>
      </c>
      <c r="G1404" s="76">
        <f>VLOOKUP(H1404,Validación!W:Y,3,0)</f>
        <v>8</v>
      </c>
      <c r="H1404" s="76" t="s">
        <v>343</v>
      </c>
      <c r="I1404" s="76">
        <f>VLOOKUP(J1404,Validación!K:N,4,0)</f>
        <v>8</v>
      </c>
      <c r="J1404" s="76" t="s">
        <v>167</v>
      </c>
      <c r="K1404" s="76" t="s">
        <v>68</v>
      </c>
      <c r="L1404" s="76" t="str">
        <f t="shared" si="43"/>
        <v>N</v>
      </c>
    </row>
    <row r="1405" spans="1:12" x14ac:dyDescent="0.25">
      <c r="A1405" s="76" t="str">
        <f t="shared" si="42"/>
        <v>U388N</v>
      </c>
      <c r="B1405" s="76" t="s">
        <v>425</v>
      </c>
      <c r="C1405" s="76" t="str">
        <f>VLOOKUP(B1405,Validación!G:I,3,0)</f>
        <v>U</v>
      </c>
      <c r="D1405" s="122">
        <v>122228</v>
      </c>
      <c r="E1405" s="76">
        <f>VLOOKUP(Tabla3[[#This Row],[Actividad]],Validación!AA:AB,2,0)</f>
        <v>3</v>
      </c>
      <c r="F1405" s="76" t="s">
        <v>185</v>
      </c>
      <c r="G1405" s="76">
        <f>VLOOKUP(H1405,Validación!W:Y,3,0)</f>
        <v>8</v>
      </c>
      <c r="H1405" s="76" t="s">
        <v>343</v>
      </c>
      <c r="I1405" s="76">
        <f>VLOOKUP(J1405,Validación!K:N,4,0)</f>
        <v>8</v>
      </c>
      <c r="J1405" s="76" t="s">
        <v>167</v>
      </c>
      <c r="K1405" s="76" t="s">
        <v>68</v>
      </c>
      <c r="L1405" s="76" t="str">
        <f t="shared" si="43"/>
        <v>N</v>
      </c>
    </row>
    <row r="1406" spans="1:12" x14ac:dyDescent="0.25">
      <c r="A1406" s="76" t="str">
        <f t="shared" si="42"/>
        <v>I388N</v>
      </c>
      <c r="B1406" s="76" t="s">
        <v>47</v>
      </c>
      <c r="C1406" s="76" t="str">
        <f>VLOOKUP(B1406,Validación!G:I,3,0)</f>
        <v>I</v>
      </c>
      <c r="D1406" s="122" t="s">
        <v>466</v>
      </c>
      <c r="E1406" s="76">
        <f>VLOOKUP(Tabla3[[#This Row],[Actividad]],Validación!AA:AB,2,0)</f>
        <v>3</v>
      </c>
      <c r="F1406" s="76" t="s">
        <v>185</v>
      </c>
      <c r="G1406" s="76">
        <f>VLOOKUP(H1406,Validación!W:Y,3,0)</f>
        <v>8</v>
      </c>
      <c r="H1406" s="76" t="s">
        <v>343</v>
      </c>
      <c r="I1406" s="76">
        <f>VLOOKUP(J1406,Validación!K:N,4,0)</f>
        <v>8</v>
      </c>
      <c r="J1406" s="76" t="s">
        <v>167</v>
      </c>
      <c r="K1406" s="76" t="s">
        <v>68</v>
      </c>
      <c r="L1406" s="76" t="str">
        <f t="shared" si="43"/>
        <v>N</v>
      </c>
    </row>
    <row r="1407" spans="1:12" x14ac:dyDescent="0.25">
      <c r="A1407" s="76" t="str">
        <f t="shared" si="42"/>
        <v>Y388N</v>
      </c>
      <c r="B1407" s="76" t="s">
        <v>134</v>
      </c>
      <c r="C1407" s="76" t="str">
        <f>VLOOKUP(B1407,Validación!G:I,3,0)</f>
        <v>Y</v>
      </c>
      <c r="D1407" s="122">
        <v>121693</v>
      </c>
      <c r="E1407" s="76">
        <f>VLOOKUP(Tabla3[[#This Row],[Actividad]],Validación!AA:AB,2,0)</f>
        <v>3</v>
      </c>
      <c r="F1407" s="76" t="s">
        <v>185</v>
      </c>
      <c r="G1407" s="76">
        <f>VLOOKUP(H1407,Validación!W:Y,3,0)</f>
        <v>8</v>
      </c>
      <c r="H1407" s="76" t="s">
        <v>343</v>
      </c>
      <c r="I1407" s="76">
        <f>VLOOKUP(J1407,Validación!K:N,4,0)</f>
        <v>8</v>
      </c>
      <c r="J1407" s="76" t="s">
        <v>167</v>
      </c>
      <c r="K1407" s="76" t="s">
        <v>68</v>
      </c>
      <c r="L1407" s="76" t="str">
        <f t="shared" si="43"/>
        <v>N</v>
      </c>
    </row>
    <row r="1408" spans="1:12" x14ac:dyDescent="0.25">
      <c r="A1408" s="76" t="str">
        <f t="shared" si="42"/>
        <v>R388N</v>
      </c>
      <c r="B1408" s="76" t="s">
        <v>51</v>
      </c>
      <c r="C1408" s="76" t="str">
        <f>VLOOKUP(B1408,Validación!G:I,3,0)</f>
        <v>R</v>
      </c>
      <c r="D1408" s="122">
        <v>109</v>
      </c>
      <c r="E1408" s="76">
        <f>VLOOKUP(Tabla3[[#This Row],[Actividad]],Validación!AA:AB,2,0)</f>
        <v>3</v>
      </c>
      <c r="F1408" s="76" t="s">
        <v>185</v>
      </c>
      <c r="G1408" s="76">
        <f>VLOOKUP(H1408,Validación!W:Y,3,0)</f>
        <v>8</v>
      </c>
      <c r="H1408" s="76" t="s">
        <v>343</v>
      </c>
      <c r="I1408" s="76">
        <f>VLOOKUP(J1408,Validación!K:N,4,0)</f>
        <v>8</v>
      </c>
      <c r="J1408" s="76" t="s">
        <v>167</v>
      </c>
      <c r="K1408" s="76" t="s">
        <v>68</v>
      </c>
      <c r="L1408" s="76" t="str">
        <f t="shared" si="43"/>
        <v>N</v>
      </c>
    </row>
    <row r="1409" spans="1:12" x14ac:dyDescent="0.25">
      <c r="A1409" s="76" t="str">
        <f t="shared" si="42"/>
        <v>HH388N</v>
      </c>
      <c r="B1409" s="76" t="s">
        <v>122</v>
      </c>
      <c r="C1409" s="76" t="str">
        <f>VLOOKUP(B1409,Validación!G:I,3,0)</f>
        <v>HH</v>
      </c>
      <c r="D1409" s="122" t="s">
        <v>467</v>
      </c>
      <c r="E1409" s="76">
        <f>VLOOKUP(Tabla3[[#This Row],[Actividad]],Validación!AA:AB,2,0)</f>
        <v>3</v>
      </c>
      <c r="F1409" s="76" t="s">
        <v>185</v>
      </c>
      <c r="G1409" s="76">
        <f>VLOOKUP(H1409,Validación!W:Y,3,0)</f>
        <v>8</v>
      </c>
      <c r="H1409" s="76" t="s">
        <v>343</v>
      </c>
      <c r="I1409" s="76">
        <f>VLOOKUP(J1409,Validación!K:N,4,0)</f>
        <v>8</v>
      </c>
      <c r="J1409" s="76" t="s">
        <v>167</v>
      </c>
      <c r="K1409" s="76" t="s">
        <v>68</v>
      </c>
      <c r="L1409" s="76" t="str">
        <f t="shared" si="43"/>
        <v>N</v>
      </c>
    </row>
    <row r="1410" spans="1:12" x14ac:dyDescent="0.25">
      <c r="A1410" s="76" t="str">
        <f t="shared" ref="A1410:A1473" si="44">CONCATENATE(C1410,E1410,G1410,I1410,L1410,)</f>
        <v>L388N</v>
      </c>
      <c r="B1410" s="76" t="s">
        <v>48</v>
      </c>
      <c r="C1410" s="76" t="str">
        <f>VLOOKUP(B1410,Validación!G:I,3,0)</f>
        <v>L</v>
      </c>
      <c r="D1410" s="122" t="s">
        <v>461</v>
      </c>
      <c r="E1410" s="76">
        <f>VLOOKUP(Tabla3[[#This Row],[Actividad]],Validación!AA:AB,2,0)</f>
        <v>3</v>
      </c>
      <c r="F1410" s="76" t="s">
        <v>185</v>
      </c>
      <c r="G1410" s="76">
        <f>VLOOKUP(H1410,Validación!W:Y,3,0)</f>
        <v>8</v>
      </c>
      <c r="H1410" s="76" t="s">
        <v>343</v>
      </c>
      <c r="I1410" s="76">
        <f>VLOOKUP(J1410,Validación!K:N,4,0)</f>
        <v>8</v>
      </c>
      <c r="J1410" s="76" t="s">
        <v>167</v>
      </c>
      <c r="K1410" s="76" t="s">
        <v>68</v>
      </c>
      <c r="L1410" s="76" t="str">
        <f t="shared" ref="L1410:L1473" si="45">VLOOKUP(K1410,O:P,2,0)</f>
        <v>N</v>
      </c>
    </row>
    <row r="1411" spans="1:12" x14ac:dyDescent="0.25">
      <c r="A1411" s="76" t="str">
        <f t="shared" si="44"/>
        <v>A388N</v>
      </c>
      <c r="B1411" s="76" t="s">
        <v>42</v>
      </c>
      <c r="C1411" s="76" t="str">
        <f>VLOOKUP(B1411,Validación!G:I,3,0)</f>
        <v>A</v>
      </c>
      <c r="D1411" s="122" t="s">
        <v>484</v>
      </c>
      <c r="E1411" s="76">
        <f>VLOOKUP(Tabla3[[#This Row],[Actividad]],Validación!AA:AB,2,0)</f>
        <v>3</v>
      </c>
      <c r="F1411" s="76" t="s">
        <v>185</v>
      </c>
      <c r="G1411" s="76">
        <f>VLOOKUP(H1411,Validación!W:Y,3,0)</f>
        <v>8</v>
      </c>
      <c r="H1411" s="76" t="s">
        <v>343</v>
      </c>
      <c r="I1411" s="76">
        <f>VLOOKUP(J1411,Validación!K:N,4,0)</f>
        <v>8</v>
      </c>
      <c r="J1411" s="76" t="s">
        <v>167</v>
      </c>
      <c r="K1411" s="76" t="s">
        <v>68</v>
      </c>
      <c r="L1411" s="76" t="str">
        <f t="shared" si="45"/>
        <v>N</v>
      </c>
    </row>
    <row r="1412" spans="1:12" x14ac:dyDescent="0.25">
      <c r="A1412" s="76" t="str">
        <f t="shared" si="44"/>
        <v>C3810N</v>
      </c>
      <c r="B1412" s="76" t="s">
        <v>44</v>
      </c>
      <c r="C1412" s="76" t="str">
        <f>VLOOKUP(B1412,Validación!G:I,3,0)</f>
        <v>C</v>
      </c>
      <c r="D1412" s="122" t="s">
        <v>289</v>
      </c>
      <c r="E1412" s="76">
        <f>VLOOKUP(Tabla3[[#This Row],[Actividad]],Validación!AA:AB,2,0)</f>
        <v>3</v>
      </c>
      <c r="F1412" s="76" t="s">
        <v>185</v>
      </c>
      <c r="G1412" s="76">
        <f>VLOOKUP(H1412,Validación!W:Y,3,0)</f>
        <v>8</v>
      </c>
      <c r="H1412" s="76" t="s">
        <v>343</v>
      </c>
      <c r="I1412" s="76">
        <f>VLOOKUP(J1412,Validación!K:N,4,0)</f>
        <v>10</v>
      </c>
      <c r="J1412" s="76" t="s">
        <v>169</v>
      </c>
      <c r="K1412" s="76" t="s">
        <v>68</v>
      </c>
      <c r="L1412" s="76" t="str">
        <f t="shared" si="45"/>
        <v>N</v>
      </c>
    </row>
    <row r="1413" spans="1:12" x14ac:dyDescent="0.25">
      <c r="A1413" s="76" t="str">
        <f t="shared" si="44"/>
        <v>T3810N</v>
      </c>
      <c r="B1413" s="76" t="s">
        <v>52</v>
      </c>
      <c r="C1413" s="76" t="str">
        <f>VLOOKUP(B1413,Validación!G:I,3,0)</f>
        <v>T</v>
      </c>
      <c r="D1413" s="122">
        <v>122202</v>
      </c>
      <c r="E1413" s="76">
        <f>VLOOKUP(Tabla3[[#This Row],[Actividad]],Validación!AA:AB,2,0)</f>
        <v>3</v>
      </c>
      <c r="F1413" s="76" t="s">
        <v>185</v>
      </c>
      <c r="G1413" s="76">
        <f>VLOOKUP(H1413,Validación!W:Y,3,0)</f>
        <v>8</v>
      </c>
      <c r="H1413" s="76" t="s">
        <v>343</v>
      </c>
      <c r="I1413" s="76">
        <f>VLOOKUP(J1413,Validación!K:N,4,0)</f>
        <v>10</v>
      </c>
      <c r="J1413" s="76" t="s">
        <v>169</v>
      </c>
      <c r="K1413" s="76" t="s">
        <v>68</v>
      </c>
      <c r="L1413" s="76" t="str">
        <f t="shared" si="45"/>
        <v>N</v>
      </c>
    </row>
    <row r="1414" spans="1:12" x14ac:dyDescent="0.25">
      <c r="A1414" s="76" t="str">
        <f t="shared" si="44"/>
        <v>EE3810N</v>
      </c>
      <c r="B1414" s="76" t="s">
        <v>33</v>
      </c>
      <c r="C1414" s="76" t="str">
        <f>VLOOKUP(B1414,Validación!G:I,3,0)</f>
        <v>EE</v>
      </c>
      <c r="D1414" s="122" t="s">
        <v>311</v>
      </c>
      <c r="E1414" s="76">
        <f>VLOOKUP(Tabla3[[#This Row],[Actividad]],Validación!AA:AB,2,0)</f>
        <v>3</v>
      </c>
      <c r="F1414" s="76" t="s">
        <v>185</v>
      </c>
      <c r="G1414" s="76">
        <f>VLOOKUP(H1414,Validación!W:Y,3,0)</f>
        <v>8</v>
      </c>
      <c r="H1414" s="76" t="s">
        <v>343</v>
      </c>
      <c r="I1414" s="76">
        <f>VLOOKUP(J1414,Validación!K:N,4,0)</f>
        <v>10</v>
      </c>
      <c r="J1414" s="76" t="s">
        <v>169</v>
      </c>
      <c r="K1414" s="76" t="s">
        <v>68</v>
      </c>
      <c r="L1414" s="76" t="str">
        <f t="shared" si="45"/>
        <v>N</v>
      </c>
    </row>
    <row r="1415" spans="1:12" x14ac:dyDescent="0.25">
      <c r="A1415" s="76" t="str">
        <f t="shared" si="44"/>
        <v>E3810N</v>
      </c>
      <c r="B1415" s="76" t="s">
        <v>45</v>
      </c>
      <c r="C1415" s="76" t="str">
        <f>VLOOKUP(B1415,Validación!G:I,3,0)</f>
        <v>E</v>
      </c>
      <c r="D1415" s="122" t="s">
        <v>312</v>
      </c>
      <c r="E1415" s="76">
        <f>VLOOKUP(Tabla3[[#This Row],[Actividad]],Validación!AA:AB,2,0)</f>
        <v>3</v>
      </c>
      <c r="F1415" s="76" t="s">
        <v>185</v>
      </c>
      <c r="G1415" s="76">
        <f>VLOOKUP(H1415,Validación!W:Y,3,0)</f>
        <v>8</v>
      </c>
      <c r="H1415" s="76" t="s">
        <v>343</v>
      </c>
      <c r="I1415" s="76">
        <f>VLOOKUP(J1415,Validación!K:N,4,0)</f>
        <v>10</v>
      </c>
      <c r="J1415" s="76" t="s">
        <v>169</v>
      </c>
      <c r="K1415" s="76" t="s">
        <v>68</v>
      </c>
      <c r="L1415" s="76" t="str">
        <f t="shared" si="45"/>
        <v>N</v>
      </c>
    </row>
    <row r="1416" spans="1:12" x14ac:dyDescent="0.25">
      <c r="A1416" s="76" t="str">
        <f t="shared" si="44"/>
        <v>J3810N</v>
      </c>
      <c r="B1416" s="76" t="s">
        <v>30</v>
      </c>
      <c r="C1416" s="76" t="str">
        <f>VLOOKUP(B1416,Validación!G:I,3,0)</f>
        <v>J</v>
      </c>
      <c r="D1416" s="122" t="s">
        <v>313</v>
      </c>
      <c r="E1416" s="76">
        <f>VLOOKUP(Tabla3[[#This Row],[Actividad]],Validación!AA:AB,2,0)</f>
        <v>3</v>
      </c>
      <c r="F1416" s="76" t="s">
        <v>185</v>
      </c>
      <c r="G1416" s="76">
        <f>VLOOKUP(H1416,Validación!W:Y,3,0)</f>
        <v>8</v>
      </c>
      <c r="H1416" s="76" t="s">
        <v>343</v>
      </c>
      <c r="I1416" s="76">
        <f>VLOOKUP(J1416,Validación!K:N,4,0)</f>
        <v>10</v>
      </c>
      <c r="J1416" s="76" t="s">
        <v>169</v>
      </c>
      <c r="K1416" s="76" t="s">
        <v>68</v>
      </c>
      <c r="L1416" s="76" t="str">
        <f t="shared" si="45"/>
        <v>N</v>
      </c>
    </row>
    <row r="1417" spans="1:12" x14ac:dyDescent="0.25">
      <c r="A1417" s="76" t="str">
        <f t="shared" si="44"/>
        <v>Q3810N</v>
      </c>
      <c r="B1417" s="76" t="s">
        <v>130</v>
      </c>
      <c r="C1417" s="76" t="str">
        <f>VLOOKUP(B1417,Validación!G:I,3,0)</f>
        <v>Q</v>
      </c>
      <c r="D1417" s="122" t="s">
        <v>314</v>
      </c>
      <c r="E1417" s="76">
        <f>VLOOKUP(Tabla3[[#This Row],[Actividad]],Validación!AA:AB,2,0)</f>
        <v>3</v>
      </c>
      <c r="F1417" s="76" t="s">
        <v>185</v>
      </c>
      <c r="G1417" s="76">
        <f>VLOOKUP(H1417,Validación!W:Y,3,0)</f>
        <v>8</v>
      </c>
      <c r="H1417" s="76" t="s">
        <v>343</v>
      </c>
      <c r="I1417" s="76">
        <f>VLOOKUP(J1417,Validación!K:N,4,0)</f>
        <v>10</v>
      </c>
      <c r="J1417" s="76" t="s">
        <v>169</v>
      </c>
      <c r="K1417" s="76" t="s">
        <v>68</v>
      </c>
      <c r="L1417" s="76" t="str">
        <f t="shared" si="45"/>
        <v>N</v>
      </c>
    </row>
    <row r="1418" spans="1:12" x14ac:dyDescent="0.25">
      <c r="A1418" s="76" t="str">
        <f t="shared" si="44"/>
        <v>P3810N</v>
      </c>
      <c r="B1418" s="76" t="s">
        <v>50</v>
      </c>
      <c r="C1418" s="76" t="str">
        <f>VLOOKUP(B1418,Validación!G:I,3,0)</f>
        <v>P</v>
      </c>
      <c r="D1418" s="122" t="s">
        <v>315</v>
      </c>
      <c r="E1418" s="76">
        <f>VLOOKUP(Tabla3[[#This Row],[Actividad]],Validación!AA:AB,2,0)</f>
        <v>3</v>
      </c>
      <c r="F1418" s="76" t="s">
        <v>185</v>
      </c>
      <c r="G1418" s="76">
        <f>VLOOKUP(H1418,Validación!W:Y,3,0)</f>
        <v>8</v>
      </c>
      <c r="H1418" s="76" t="s">
        <v>343</v>
      </c>
      <c r="I1418" s="76">
        <f>VLOOKUP(J1418,Validación!K:N,4,0)</f>
        <v>10</v>
      </c>
      <c r="J1418" s="76" t="s">
        <v>169</v>
      </c>
      <c r="K1418" s="76" t="s">
        <v>68</v>
      </c>
      <c r="L1418" s="76" t="str">
        <f t="shared" si="45"/>
        <v>N</v>
      </c>
    </row>
    <row r="1419" spans="1:12" x14ac:dyDescent="0.25">
      <c r="A1419" s="76" t="str">
        <f t="shared" si="44"/>
        <v>K3810N</v>
      </c>
      <c r="B1419" s="76" t="s">
        <v>31</v>
      </c>
      <c r="C1419" s="76" t="str">
        <f>VLOOKUP(B1419,Validación!G:I,3,0)</f>
        <v>K</v>
      </c>
      <c r="D1419" s="122" t="s">
        <v>297</v>
      </c>
      <c r="E1419" s="76">
        <f>VLOOKUP(Tabla3[[#This Row],[Actividad]],Validación!AA:AB,2,0)</f>
        <v>3</v>
      </c>
      <c r="F1419" s="76" t="s">
        <v>185</v>
      </c>
      <c r="G1419" s="76">
        <f>VLOOKUP(H1419,Validación!W:Y,3,0)</f>
        <v>8</v>
      </c>
      <c r="H1419" s="76" t="s">
        <v>343</v>
      </c>
      <c r="I1419" s="76">
        <f>VLOOKUP(J1419,Validación!K:N,4,0)</f>
        <v>10</v>
      </c>
      <c r="J1419" s="76" t="s">
        <v>169</v>
      </c>
      <c r="K1419" s="76" t="s">
        <v>68</v>
      </c>
      <c r="L1419" s="76" t="str">
        <f t="shared" si="45"/>
        <v>N</v>
      </c>
    </row>
    <row r="1420" spans="1:12" x14ac:dyDescent="0.25">
      <c r="A1420" s="76" t="str">
        <f t="shared" si="44"/>
        <v>N3810N</v>
      </c>
      <c r="B1420" s="76" t="s">
        <v>49</v>
      </c>
      <c r="C1420" s="76" t="str">
        <f>VLOOKUP(B1420,Validación!G:I,3,0)</f>
        <v>N</v>
      </c>
      <c r="D1420" s="122" t="s">
        <v>316</v>
      </c>
      <c r="E1420" s="76">
        <f>VLOOKUP(Tabla3[[#This Row],[Actividad]],Validación!AA:AB,2,0)</f>
        <v>3</v>
      </c>
      <c r="F1420" s="76" t="s">
        <v>185</v>
      </c>
      <c r="G1420" s="76">
        <f>VLOOKUP(H1420,Validación!W:Y,3,0)</f>
        <v>8</v>
      </c>
      <c r="H1420" s="76" t="s">
        <v>343</v>
      </c>
      <c r="I1420" s="76">
        <f>VLOOKUP(J1420,Validación!K:N,4,0)</f>
        <v>10</v>
      </c>
      <c r="J1420" s="76" t="s">
        <v>169</v>
      </c>
      <c r="K1420" s="76" t="s">
        <v>68</v>
      </c>
      <c r="L1420" s="76" t="str">
        <f t="shared" si="45"/>
        <v>N</v>
      </c>
    </row>
    <row r="1421" spans="1:12" x14ac:dyDescent="0.25">
      <c r="A1421" s="76" t="str">
        <f t="shared" si="44"/>
        <v>AA3810N</v>
      </c>
      <c r="B1421" s="76" t="s">
        <v>54</v>
      </c>
      <c r="C1421" s="76" t="str">
        <f>VLOOKUP(B1421,Validación!G:I,3,0)</f>
        <v>AA</v>
      </c>
      <c r="D1421" s="122" t="s">
        <v>317</v>
      </c>
      <c r="E1421" s="76">
        <f>VLOOKUP(Tabla3[[#This Row],[Actividad]],Validación!AA:AB,2,0)</f>
        <v>3</v>
      </c>
      <c r="F1421" s="76" t="s">
        <v>185</v>
      </c>
      <c r="G1421" s="76">
        <f>VLOOKUP(H1421,Validación!W:Y,3,0)</f>
        <v>8</v>
      </c>
      <c r="H1421" s="76" t="s">
        <v>343</v>
      </c>
      <c r="I1421" s="76">
        <f>VLOOKUP(J1421,Validación!K:N,4,0)</f>
        <v>10</v>
      </c>
      <c r="J1421" s="76" t="s">
        <v>169</v>
      </c>
      <c r="K1421" s="76" t="s">
        <v>68</v>
      </c>
      <c r="L1421" s="76" t="str">
        <f t="shared" si="45"/>
        <v>N</v>
      </c>
    </row>
    <row r="1422" spans="1:12" x14ac:dyDescent="0.25">
      <c r="A1422" s="76" t="str">
        <f t="shared" si="44"/>
        <v>G3810N</v>
      </c>
      <c r="B1422" s="76" t="s">
        <v>427</v>
      </c>
      <c r="C1422" s="76" t="str">
        <f>VLOOKUP(B1422,Validación!G:I,3,0)</f>
        <v>G</v>
      </c>
      <c r="D1422" s="122" t="s">
        <v>318</v>
      </c>
      <c r="E1422" s="76">
        <f>VLOOKUP(Tabla3[[#This Row],[Actividad]],Validación!AA:AB,2,0)</f>
        <v>3</v>
      </c>
      <c r="F1422" s="76" t="s">
        <v>185</v>
      </c>
      <c r="G1422" s="76">
        <f>VLOOKUP(H1422,Validación!W:Y,3,0)</f>
        <v>8</v>
      </c>
      <c r="H1422" s="76" t="s">
        <v>343</v>
      </c>
      <c r="I1422" s="76">
        <f>VLOOKUP(J1422,Validación!K:N,4,0)</f>
        <v>10</v>
      </c>
      <c r="J1422" s="76" t="s">
        <v>169</v>
      </c>
      <c r="K1422" s="76" t="s">
        <v>68</v>
      </c>
      <c r="L1422" s="76" t="str">
        <f t="shared" si="45"/>
        <v>N</v>
      </c>
    </row>
    <row r="1423" spans="1:12" x14ac:dyDescent="0.25">
      <c r="A1423" s="76" t="str">
        <f t="shared" si="44"/>
        <v>D3810N</v>
      </c>
      <c r="B1423" s="76" t="s">
        <v>203</v>
      </c>
      <c r="C1423" s="76" t="str">
        <f>VLOOKUP(B1423,Validación!G:I,3,0)</f>
        <v>D</v>
      </c>
      <c r="D1423" s="122">
        <v>122327</v>
      </c>
      <c r="E1423" s="76">
        <f>VLOOKUP(Tabla3[[#This Row],[Actividad]],Validación!AA:AB,2,0)</f>
        <v>3</v>
      </c>
      <c r="F1423" s="76" t="s">
        <v>185</v>
      </c>
      <c r="G1423" s="76">
        <f>VLOOKUP(H1423,Validación!W:Y,3,0)</f>
        <v>8</v>
      </c>
      <c r="H1423" s="76" t="s">
        <v>343</v>
      </c>
      <c r="I1423" s="76">
        <f>VLOOKUP(J1423,Validación!K:N,4,0)</f>
        <v>10</v>
      </c>
      <c r="J1423" s="76" t="s">
        <v>169</v>
      </c>
      <c r="K1423" s="76" t="s">
        <v>68</v>
      </c>
      <c r="L1423" s="76" t="str">
        <f t="shared" si="45"/>
        <v>N</v>
      </c>
    </row>
    <row r="1424" spans="1:12" x14ac:dyDescent="0.25">
      <c r="A1424" s="76" t="str">
        <f t="shared" si="44"/>
        <v>F3810N</v>
      </c>
      <c r="B1424" s="76" t="s">
        <v>426</v>
      </c>
      <c r="C1424" s="76" t="str">
        <f>VLOOKUP(B1424,Validación!G:I,3,0)</f>
        <v>F</v>
      </c>
      <c r="D1424" s="122" t="s">
        <v>464</v>
      </c>
      <c r="E1424" s="76">
        <f>VLOOKUP(Tabla3[[#This Row],[Actividad]],Validación!AA:AB,2,0)</f>
        <v>3</v>
      </c>
      <c r="F1424" s="76" t="s">
        <v>185</v>
      </c>
      <c r="G1424" s="76">
        <f>VLOOKUP(H1424,Validación!W:Y,3,0)</f>
        <v>8</v>
      </c>
      <c r="H1424" s="76" t="s">
        <v>343</v>
      </c>
      <c r="I1424" s="76">
        <f>VLOOKUP(J1424,Validación!K:N,4,0)</f>
        <v>10</v>
      </c>
      <c r="J1424" s="76" t="s">
        <v>169</v>
      </c>
      <c r="K1424" s="76" t="s">
        <v>68</v>
      </c>
      <c r="L1424" s="76" t="str">
        <f t="shared" si="45"/>
        <v>N</v>
      </c>
    </row>
    <row r="1425" spans="1:12" x14ac:dyDescent="0.25">
      <c r="A1425" s="76" t="str">
        <f t="shared" si="44"/>
        <v>FF3810N</v>
      </c>
      <c r="B1425" s="76" t="s">
        <v>41</v>
      </c>
      <c r="C1425" s="76" t="str">
        <f>VLOOKUP(B1425,Validación!G:I,3,0)</f>
        <v>FF</v>
      </c>
      <c r="D1425" s="122" t="s">
        <v>465</v>
      </c>
      <c r="E1425" s="76">
        <f>VLOOKUP(Tabla3[[#This Row],[Actividad]],Validación!AA:AB,2,0)</f>
        <v>3</v>
      </c>
      <c r="F1425" s="76" t="s">
        <v>185</v>
      </c>
      <c r="G1425" s="76">
        <f>VLOOKUP(H1425,Validación!W:Y,3,0)</f>
        <v>8</v>
      </c>
      <c r="H1425" s="76" t="s">
        <v>343</v>
      </c>
      <c r="I1425" s="76">
        <f>VLOOKUP(J1425,Validación!K:N,4,0)</f>
        <v>10</v>
      </c>
      <c r="J1425" s="76" t="s">
        <v>169</v>
      </c>
      <c r="K1425" s="76" t="s">
        <v>68</v>
      </c>
      <c r="L1425" s="76" t="str">
        <f t="shared" si="45"/>
        <v>N</v>
      </c>
    </row>
    <row r="1426" spans="1:12" x14ac:dyDescent="0.25">
      <c r="A1426" s="76" t="str">
        <f t="shared" si="44"/>
        <v>BB3810N</v>
      </c>
      <c r="B1426" s="76" t="s">
        <v>32</v>
      </c>
      <c r="C1426" s="76" t="str">
        <f>VLOOKUP(B1426,Validación!G:I,3,0)</f>
        <v>BB</v>
      </c>
      <c r="D1426" s="122">
        <v>445</v>
      </c>
      <c r="E1426" s="76">
        <f>VLOOKUP(Tabla3[[#This Row],[Actividad]],Validación!AA:AB,2,0)</f>
        <v>3</v>
      </c>
      <c r="F1426" s="76" t="s">
        <v>185</v>
      </c>
      <c r="G1426" s="76">
        <f>VLOOKUP(H1426,Validación!W:Y,3,0)</f>
        <v>8</v>
      </c>
      <c r="H1426" s="76" t="s">
        <v>343</v>
      </c>
      <c r="I1426" s="76">
        <f>VLOOKUP(J1426,Validación!K:N,4,0)</f>
        <v>10</v>
      </c>
      <c r="J1426" s="76" t="s">
        <v>169</v>
      </c>
      <c r="K1426" s="76" t="s">
        <v>68</v>
      </c>
      <c r="L1426" s="76" t="str">
        <f t="shared" si="45"/>
        <v>N</v>
      </c>
    </row>
    <row r="1427" spans="1:12" x14ac:dyDescent="0.25">
      <c r="A1427" s="76" t="str">
        <f t="shared" si="44"/>
        <v>W3810N</v>
      </c>
      <c r="B1427" s="76" t="s">
        <v>132</v>
      </c>
      <c r="C1427" s="76" t="str">
        <f>VLOOKUP(B1427,Validación!G:I,3,0)</f>
        <v>W</v>
      </c>
      <c r="D1427" s="122" t="s">
        <v>302</v>
      </c>
      <c r="E1427" s="76">
        <f>VLOOKUP(Tabla3[[#This Row],[Actividad]],Validación!AA:AB,2,0)</f>
        <v>3</v>
      </c>
      <c r="F1427" s="76" t="s">
        <v>185</v>
      </c>
      <c r="G1427" s="76">
        <f>VLOOKUP(H1427,Validación!W:Y,3,0)</f>
        <v>8</v>
      </c>
      <c r="H1427" s="76" t="s">
        <v>343</v>
      </c>
      <c r="I1427" s="76">
        <f>VLOOKUP(J1427,Validación!K:N,4,0)</f>
        <v>10</v>
      </c>
      <c r="J1427" s="76" t="s">
        <v>169</v>
      </c>
      <c r="K1427" s="76" t="s">
        <v>68</v>
      </c>
      <c r="L1427" s="76" t="str">
        <f t="shared" si="45"/>
        <v>N</v>
      </c>
    </row>
    <row r="1428" spans="1:12" x14ac:dyDescent="0.25">
      <c r="A1428" s="76" t="str">
        <f t="shared" si="44"/>
        <v>CC3810N</v>
      </c>
      <c r="B1428" s="76" t="s">
        <v>55</v>
      </c>
      <c r="C1428" s="76" t="str">
        <f>VLOOKUP(B1428,Validación!G:I,3,0)</f>
        <v>CC</v>
      </c>
      <c r="D1428" s="122">
        <v>122295</v>
      </c>
      <c r="E1428" s="76">
        <f>VLOOKUP(Tabla3[[#This Row],[Actividad]],Validación!AA:AB,2,0)</f>
        <v>3</v>
      </c>
      <c r="F1428" s="76" t="s">
        <v>185</v>
      </c>
      <c r="G1428" s="76">
        <f>VLOOKUP(H1428,Validación!W:Y,3,0)</f>
        <v>8</v>
      </c>
      <c r="H1428" s="76" t="s">
        <v>343</v>
      </c>
      <c r="I1428" s="76">
        <f>VLOOKUP(J1428,Validación!K:N,4,0)</f>
        <v>10</v>
      </c>
      <c r="J1428" s="76" t="s">
        <v>169</v>
      </c>
      <c r="K1428" s="76" t="s">
        <v>68</v>
      </c>
      <c r="L1428" s="76" t="str">
        <f t="shared" si="45"/>
        <v>N</v>
      </c>
    </row>
    <row r="1429" spans="1:12" x14ac:dyDescent="0.25">
      <c r="A1429" s="76" t="str">
        <f t="shared" si="44"/>
        <v>U3810N</v>
      </c>
      <c r="B1429" s="76" t="s">
        <v>425</v>
      </c>
      <c r="C1429" s="76" t="str">
        <f>VLOOKUP(B1429,Validación!G:I,3,0)</f>
        <v>U</v>
      </c>
      <c r="D1429" s="122">
        <v>122228</v>
      </c>
      <c r="E1429" s="76">
        <f>VLOOKUP(Tabla3[[#This Row],[Actividad]],Validación!AA:AB,2,0)</f>
        <v>3</v>
      </c>
      <c r="F1429" s="76" t="s">
        <v>185</v>
      </c>
      <c r="G1429" s="76">
        <f>VLOOKUP(H1429,Validación!W:Y,3,0)</f>
        <v>8</v>
      </c>
      <c r="H1429" s="76" t="s">
        <v>343</v>
      </c>
      <c r="I1429" s="76">
        <f>VLOOKUP(J1429,Validación!K:N,4,0)</f>
        <v>10</v>
      </c>
      <c r="J1429" s="76" t="s">
        <v>169</v>
      </c>
      <c r="K1429" s="76" t="s">
        <v>68</v>
      </c>
      <c r="L1429" s="76" t="str">
        <f t="shared" si="45"/>
        <v>N</v>
      </c>
    </row>
    <row r="1430" spans="1:12" x14ac:dyDescent="0.25">
      <c r="A1430" s="76" t="str">
        <f t="shared" si="44"/>
        <v>I3810N</v>
      </c>
      <c r="B1430" s="76" t="s">
        <v>47</v>
      </c>
      <c r="C1430" s="76" t="str">
        <f>VLOOKUP(B1430,Validación!G:I,3,0)</f>
        <v>I</v>
      </c>
      <c r="D1430" s="122" t="s">
        <v>466</v>
      </c>
      <c r="E1430" s="76">
        <f>VLOOKUP(Tabla3[[#This Row],[Actividad]],Validación!AA:AB,2,0)</f>
        <v>3</v>
      </c>
      <c r="F1430" s="76" t="s">
        <v>185</v>
      </c>
      <c r="G1430" s="76">
        <f>VLOOKUP(H1430,Validación!W:Y,3,0)</f>
        <v>8</v>
      </c>
      <c r="H1430" s="76" t="s">
        <v>343</v>
      </c>
      <c r="I1430" s="76">
        <f>VLOOKUP(J1430,Validación!K:N,4,0)</f>
        <v>10</v>
      </c>
      <c r="J1430" s="76" t="s">
        <v>169</v>
      </c>
      <c r="K1430" s="76" t="s">
        <v>68</v>
      </c>
      <c r="L1430" s="76" t="str">
        <f t="shared" si="45"/>
        <v>N</v>
      </c>
    </row>
    <row r="1431" spans="1:12" x14ac:dyDescent="0.25">
      <c r="A1431" s="76" t="str">
        <f t="shared" si="44"/>
        <v>Y3810N</v>
      </c>
      <c r="B1431" s="76" t="s">
        <v>134</v>
      </c>
      <c r="C1431" s="76" t="str">
        <f>VLOOKUP(B1431,Validación!G:I,3,0)</f>
        <v>Y</v>
      </c>
      <c r="D1431" s="122">
        <v>121693</v>
      </c>
      <c r="E1431" s="76">
        <f>VLOOKUP(Tabla3[[#This Row],[Actividad]],Validación!AA:AB,2,0)</f>
        <v>3</v>
      </c>
      <c r="F1431" s="76" t="s">
        <v>185</v>
      </c>
      <c r="G1431" s="76">
        <f>VLOOKUP(H1431,Validación!W:Y,3,0)</f>
        <v>8</v>
      </c>
      <c r="H1431" s="76" t="s">
        <v>343</v>
      </c>
      <c r="I1431" s="76">
        <f>VLOOKUP(J1431,Validación!K:N,4,0)</f>
        <v>10</v>
      </c>
      <c r="J1431" s="76" t="s">
        <v>169</v>
      </c>
      <c r="K1431" s="76" t="s">
        <v>68</v>
      </c>
      <c r="L1431" s="76" t="str">
        <f t="shared" si="45"/>
        <v>N</v>
      </c>
    </row>
    <row r="1432" spans="1:12" x14ac:dyDescent="0.25">
      <c r="A1432" s="76" t="str">
        <f t="shared" si="44"/>
        <v>R3810N</v>
      </c>
      <c r="B1432" s="76" t="s">
        <v>51</v>
      </c>
      <c r="C1432" s="76" t="str">
        <f>VLOOKUP(B1432,Validación!G:I,3,0)</f>
        <v>R</v>
      </c>
      <c r="D1432" s="122">
        <v>109</v>
      </c>
      <c r="E1432" s="76">
        <f>VLOOKUP(Tabla3[[#This Row],[Actividad]],Validación!AA:AB,2,0)</f>
        <v>3</v>
      </c>
      <c r="F1432" s="76" t="s">
        <v>185</v>
      </c>
      <c r="G1432" s="76">
        <f>VLOOKUP(H1432,Validación!W:Y,3,0)</f>
        <v>8</v>
      </c>
      <c r="H1432" s="76" t="s">
        <v>343</v>
      </c>
      <c r="I1432" s="76">
        <f>VLOOKUP(J1432,Validación!K:N,4,0)</f>
        <v>10</v>
      </c>
      <c r="J1432" s="76" t="s">
        <v>169</v>
      </c>
      <c r="K1432" s="76" t="s">
        <v>68</v>
      </c>
      <c r="L1432" s="76" t="str">
        <f t="shared" si="45"/>
        <v>N</v>
      </c>
    </row>
    <row r="1433" spans="1:12" x14ac:dyDescent="0.25">
      <c r="A1433" s="76" t="str">
        <f t="shared" si="44"/>
        <v>HH3810N</v>
      </c>
      <c r="B1433" s="76" t="s">
        <v>122</v>
      </c>
      <c r="C1433" s="76" t="str">
        <f>VLOOKUP(B1433,Validación!G:I,3,0)</f>
        <v>HH</v>
      </c>
      <c r="D1433" s="122" t="s">
        <v>467</v>
      </c>
      <c r="E1433" s="76">
        <f>VLOOKUP(Tabla3[[#This Row],[Actividad]],Validación!AA:AB,2,0)</f>
        <v>3</v>
      </c>
      <c r="F1433" s="76" t="s">
        <v>185</v>
      </c>
      <c r="G1433" s="76">
        <f>VLOOKUP(H1433,Validación!W:Y,3,0)</f>
        <v>8</v>
      </c>
      <c r="H1433" s="76" t="s">
        <v>343</v>
      </c>
      <c r="I1433" s="76">
        <f>VLOOKUP(J1433,Validación!K:N,4,0)</f>
        <v>10</v>
      </c>
      <c r="J1433" s="76" t="s">
        <v>169</v>
      </c>
      <c r="K1433" s="76" t="s">
        <v>68</v>
      </c>
      <c r="L1433" s="76" t="str">
        <f t="shared" si="45"/>
        <v>N</v>
      </c>
    </row>
    <row r="1434" spans="1:12" x14ac:dyDescent="0.25">
      <c r="A1434" s="76" t="str">
        <f t="shared" si="44"/>
        <v>L3810N</v>
      </c>
      <c r="B1434" s="76" t="s">
        <v>48</v>
      </c>
      <c r="C1434" s="76" t="str">
        <f>VLOOKUP(B1434,Validación!G:I,3,0)</f>
        <v>L</v>
      </c>
      <c r="D1434" s="122" t="s">
        <v>461</v>
      </c>
      <c r="E1434" s="76">
        <f>VLOOKUP(Tabla3[[#This Row],[Actividad]],Validación!AA:AB,2,0)</f>
        <v>3</v>
      </c>
      <c r="F1434" s="76" t="s">
        <v>185</v>
      </c>
      <c r="G1434" s="76">
        <f>VLOOKUP(H1434,Validación!W:Y,3,0)</f>
        <v>8</v>
      </c>
      <c r="H1434" s="76" t="s">
        <v>343</v>
      </c>
      <c r="I1434" s="76">
        <f>VLOOKUP(J1434,Validación!K:N,4,0)</f>
        <v>10</v>
      </c>
      <c r="J1434" s="76" t="s">
        <v>169</v>
      </c>
      <c r="K1434" s="76" t="s">
        <v>68</v>
      </c>
      <c r="L1434" s="76" t="str">
        <f t="shared" si="45"/>
        <v>N</v>
      </c>
    </row>
    <row r="1435" spans="1:12" x14ac:dyDescent="0.25">
      <c r="A1435" s="76" t="str">
        <f t="shared" si="44"/>
        <v>A3810N</v>
      </c>
      <c r="B1435" s="76" t="s">
        <v>42</v>
      </c>
      <c r="C1435" s="76" t="str">
        <f>VLOOKUP(B1435,Validación!G:I,3,0)</f>
        <v>A</v>
      </c>
      <c r="D1435" s="122" t="s">
        <v>485</v>
      </c>
      <c r="E1435" s="76">
        <f>VLOOKUP(Tabla3[[#This Row],[Actividad]],Validación!AA:AB,2,0)</f>
        <v>3</v>
      </c>
      <c r="F1435" s="76" t="s">
        <v>185</v>
      </c>
      <c r="G1435" s="76">
        <f>VLOOKUP(H1435,Validación!W:Y,3,0)</f>
        <v>8</v>
      </c>
      <c r="H1435" s="76" t="s">
        <v>343</v>
      </c>
      <c r="I1435" s="76">
        <f>VLOOKUP(J1435,Validación!K:N,4,0)</f>
        <v>10</v>
      </c>
      <c r="J1435" s="76" t="s">
        <v>169</v>
      </c>
      <c r="K1435" s="76" t="s">
        <v>68</v>
      </c>
      <c r="L1435" s="76" t="str">
        <f t="shared" si="45"/>
        <v>N</v>
      </c>
    </row>
    <row r="1436" spans="1:12" x14ac:dyDescent="0.25">
      <c r="A1436" s="76" t="str">
        <f t="shared" si="44"/>
        <v>C3815N</v>
      </c>
      <c r="B1436" s="76" t="s">
        <v>44</v>
      </c>
      <c r="C1436" s="76" t="str">
        <f>VLOOKUP(B1436,Validación!G:I,3,0)</f>
        <v>C</v>
      </c>
      <c r="D1436" s="122" t="s">
        <v>289</v>
      </c>
      <c r="E1436" s="76">
        <f>VLOOKUP(Tabla3[[#This Row],[Actividad]],Validación!AA:AB,2,0)</f>
        <v>3</v>
      </c>
      <c r="F1436" s="76" t="s">
        <v>185</v>
      </c>
      <c r="G1436" s="76">
        <f>VLOOKUP(H1436,Validación!W:Y,3,0)</f>
        <v>8</v>
      </c>
      <c r="H1436" s="76" t="s">
        <v>343</v>
      </c>
      <c r="I1436" s="76">
        <f>VLOOKUP(J1436,Validación!K:N,4,0)</f>
        <v>15</v>
      </c>
      <c r="J1436" s="76" t="s">
        <v>342</v>
      </c>
      <c r="K1436" s="76" t="s">
        <v>68</v>
      </c>
      <c r="L1436" s="76" t="str">
        <f t="shared" si="45"/>
        <v>N</v>
      </c>
    </row>
    <row r="1437" spans="1:12" x14ac:dyDescent="0.25">
      <c r="A1437" s="76" t="str">
        <f t="shared" si="44"/>
        <v>T3815N</v>
      </c>
      <c r="B1437" s="76" t="s">
        <v>52</v>
      </c>
      <c r="C1437" s="76" t="str">
        <f>VLOOKUP(B1437,Validación!G:I,3,0)</f>
        <v>T</v>
      </c>
      <c r="D1437" s="122">
        <v>122202</v>
      </c>
      <c r="E1437" s="76">
        <f>VLOOKUP(Tabla3[[#This Row],[Actividad]],Validación!AA:AB,2,0)</f>
        <v>3</v>
      </c>
      <c r="F1437" s="76" t="s">
        <v>185</v>
      </c>
      <c r="G1437" s="76">
        <f>VLOOKUP(H1437,Validación!W:Y,3,0)</f>
        <v>8</v>
      </c>
      <c r="H1437" s="76" t="s">
        <v>343</v>
      </c>
      <c r="I1437" s="76">
        <f>VLOOKUP(J1437,Validación!K:N,4,0)</f>
        <v>15</v>
      </c>
      <c r="J1437" s="76" t="s">
        <v>342</v>
      </c>
      <c r="K1437" s="76" t="s">
        <v>68</v>
      </c>
      <c r="L1437" s="76" t="str">
        <f t="shared" si="45"/>
        <v>N</v>
      </c>
    </row>
    <row r="1438" spans="1:12" x14ac:dyDescent="0.25">
      <c r="A1438" s="76" t="str">
        <f t="shared" si="44"/>
        <v>EE3815N</v>
      </c>
      <c r="B1438" s="76" t="s">
        <v>33</v>
      </c>
      <c r="C1438" s="76" t="str">
        <f>VLOOKUP(B1438,Validación!G:I,3,0)</f>
        <v>EE</v>
      </c>
      <c r="D1438" s="122" t="s">
        <v>311</v>
      </c>
      <c r="E1438" s="76">
        <f>VLOOKUP(Tabla3[[#This Row],[Actividad]],Validación!AA:AB,2,0)</f>
        <v>3</v>
      </c>
      <c r="F1438" s="76" t="s">
        <v>185</v>
      </c>
      <c r="G1438" s="76">
        <f>VLOOKUP(H1438,Validación!W:Y,3,0)</f>
        <v>8</v>
      </c>
      <c r="H1438" s="76" t="s">
        <v>343</v>
      </c>
      <c r="I1438" s="76">
        <f>VLOOKUP(J1438,Validación!K:N,4,0)</f>
        <v>15</v>
      </c>
      <c r="J1438" s="76" t="s">
        <v>342</v>
      </c>
      <c r="K1438" s="76" t="s">
        <v>68</v>
      </c>
      <c r="L1438" s="76" t="str">
        <f t="shared" si="45"/>
        <v>N</v>
      </c>
    </row>
    <row r="1439" spans="1:12" x14ac:dyDescent="0.25">
      <c r="A1439" s="76" t="str">
        <f t="shared" si="44"/>
        <v>E3815N</v>
      </c>
      <c r="B1439" s="76" t="s">
        <v>45</v>
      </c>
      <c r="C1439" s="76" t="str">
        <f>VLOOKUP(B1439,Validación!G:I,3,0)</f>
        <v>E</v>
      </c>
      <c r="D1439" s="122" t="s">
        <v>312</v>
      </c>
      <c r="E1439" s="76">
        <f>VLOOKUP(Tabla3[[#This Row],[Actividad]],Validación!AA:AB,2,0)</f>
        <v>3</v>
      </c>
      <c r="F1439" s="76" t="s">
        <v>185</v>
      </c>
      <c r="G1439" s="76">
        <f>VLOOKUP(H1439,Validación!W:Y,3,0)</f>
        <v>8</v>
      </c>
      <c r="H1439" s="76" t="s">
        <v>343</v>
      </c>
      <c r="I1439" s="76">
        <f>VLOOKUP(J1439,Validación!K:N,4,0)</f>
        <v>15</v>
      </c>
      <c r="J1439" s="76" t="s">
        <v>342</v>
      </c>
      <c r="K1439" s="76" t="s">
        <v>68</v>
      </c>
      <c r="L1439" s="76" t="str">
        <f t="shared" si="45"/>
        <v>N</v>
      </c>
    </row>
    <row r="1440" spans="1:12" x14ac:dyDescent="0.25">
      <c r="A1440" s="76" t="str">
        <f t="shared" si="44"/>
        <v>J3815N</v>
      </c>
      <c r="B1440" s="76" t="s">
        <v>30</v>
      </c>
      <c r="C1440" s="76" t="str">
        <f>VLOOKUP(B1440,Validación!G:I,3,0)</f>
        <v>J</v>
      </c>
      <c r="D1440" s="122" t="s">
        <v>313</v>
      </c>
      <c r="E1440" s="76">
        <f>VLOOKUP(Tabla3[[#This Row],[Actividad]],Validación!AA:AB,2,0)</f>
        <v>3</v>
      </c>
      <c r="F1440" s="76" t="s">
        <v>185</v>
      </c>
      <c r="G1440" s="76">
        <f>VLOOKUP(H1440,Validación!W:Y,3,0)</f>
        <v>8</v>
      </c>
      <c r="H1440" s="76" t="s">
        <v>343</v>
      </c>
      <c r="I1440" s="76">
        <f>VLOOKUP(J1440,Validación!K:N,4,0)</f>
        <v>15</v>
      </c>
      <c r="J1440" s="76" t="s">
        <v>342</v>
      </c>
      <c r="K1440" s="76" t="s">
        <v>68</v>
      </c>
      <c r="L1440" s="76" t="str">
        <f t="shared" si="45"/>
        <v>N</v>
      </c>
    </row>
    <row r="1441" spans="1:12" x14ac:dyDescent="0.25">
      <c r="A1441" s="76" t="str">
        <f t="shared" si="44"/>
        <v>Q3815N</v>
      </c>
      <c r="B1441" s="76" t="s">
        <v>130</v>
      </c>
      <c r="C1441" s="76" t="str">
        <f>VLOOKUP(B1441,Validación!G:I,3,0)</f>
        <v>Q</v>
      </c>
      <c r="D1441" s="122" t="s">
        <v>314</v>
      </c>
      <c r="E1441" s="76">
        <f>VLOOKUP(Tabla3[[#This Row],[Actividad]],Validación!AA:AB,2,0)</f>
        <v>3</v>
      </c>
      <c r="F1441" s="76" t="s">
        <v>185</v>
      </c>
      <c r="G1441" s="76">
        <f>VLOOKUP(H1441,Validación!W:Y,3,0)</f>
        <v>8</v>
      </c>
      <c r="H1441" s="76" t="s">
        <v>343</v>
      </c>
      <c r="I1441" s="76">
        <f>VLOOKUP(J1441,Validación!K:N,4,0)</f>
        <v>15</v>
      </c>
      <c r="J1441" s="76" t="s">
        <v>342</v>
      </c>
      <c r="K1441" s="76" t="s">
        <v>68</v>
      </c>
      <c r="L1441" s="76" t="str">
        <f t="shared" si="45"/>
        <v>N</v>
      </c>
    </row>
    <row r="1442" spans="1:12" x14ac:dyDescent="0.25">
      <c r="A1442" s="76" t="str">
        <f t="shared" si="44"/>
        <v>P3815N</v>
      </c>
      <c r="B1442" s="76" t="s">
        <v>50</v>
      </c>
      <c r="C1442" s="76" t="str">
        <f>VLOOKUP(B1442,Validación!G:I,3,0)</f>
        <v>P</v>
      </c>
      <c r="D1442" s="122" t="s">
        <v>315</v>
      </c>
      <c r="E1442" s="76">
        <f>VLOOKUP(Tabla3[[#This Row],[Actividad]],Validación!AA:AB,2,0)</f>
        <v>3</v>
      </c>
      <c r="F1442" s="76" t="s">
        <v>185</v>
      </c>
      <c r="G1442" s="76">
        <f>VLOOKUP(H1442,Validación!W:Y,3,0)</f>
        <v>8</v>
      </c>
      <c r="H1442" s="76" t="s">
        <v>343</v>
      </c>
      <c r="I1442" s="76">
        <f>VLOOKUP(J1442,Validación!K:N,4,0)</f>
        <v>15</v>
      </c>
      <c r="J1442" s="76" t="s">
        <v>342</v>
      </c>
      <c r="K1442" s="76" t="s">
        <v>68</v>
      </c>
      <c r="L1442" s="76" t="str">
        <f t="shared" si="45"/>
        <v>N</v>
      </c>
    </row>
    <row r="1443" spans="1:12" x14ac:dyDescent="0.25">
      <c r="A1443" s="76" t="str">
        <f t="shared" si="44"/>
        <v>K3815N</v>
      </c>
      <c r="B1443" s="76" t="s">
        <v>31</v>
      </c>
      <c r="C1443" s="76" t="str">
        <f>VLOOKUP(B1443,Validación!G:I,3,0)</f>
        <v>K</v>
      </c>
      <c r="D1443" s="122" t="s">
        <v>297</v>
      </c>
      <c r="E1443" s="76">
        <f>VLOOKUP(Tabla3[[#This Row],[Actividad]],Validación!AA:AB,2,0)</f>
        <v>3</v>
      </c>
      <c r="F1443" s="76" t="s">
        <v>185</v>
      </c>
      <c r="G1443" s="76">
        <f>VLOOKUP(H1443,Validación!W:Y,3,0)</f>
        <v>8</v>
      </c>
      <c r="H1443" s="76" t="s">
        <v>343</v>
      </c>
      <c r="I1443" s="76">
        <f>VLOOKUP(J1443,Validación!K:N,4,0)</f>
        <v>15</v>
      </c>
      <c r="J1443" s="76" t="s">
        <v>342</v>
      </c>
      <c r="K1443" s="76" t="s">
        <v>68</v>
      </c>
      <c r="L1443" s="76" t="str">
        <f t="shared" si="45"/>
        <v>N</v>
      </c>
    </row>
    <row r="1444" spans="1:12" x14ac:dyDescent="0.25">
      <c r="A1444" s="76" t="str">
        <f t="shared" si="44"/>
        <v>N3815N</v>
      </c>
      <c r="B1444" s="76" t="s">
        <v>49</v>
      </c>
      <c r="C1444" s="76" t="str">
        <f>VLOOKUP(B1444,Validación!G:I,3,0)</f>
        <v>N</v>
      </c>
      <c r="D1444" s="122" t="s">
        <v>316</v>
      </c>
      <c r="E1444" s="76">
        <f>VLOOKUP(Tabla3[[#This Row],[Actividad]],Validación!AA:AB,2,0)</f>
        <v>3</v>
      </c>
      <c r="F1444" s="76" t="s">
        <v>185</v>
      </c>
      <c r="G1444" s="76">
        <f>VLOOKUP(H1444,Validación!W:Y,3,0)</f>
        <v>8</v>
      </c>
      <c r="H1444" s="76" t="s">
        <v>343</v>
      </c>
      <c r="I1444" s="76">
        <f>VLOOKUP(J1444,Validación!K:N,4,0)</f>
        <v>15</v>
      </c>
      <c r="J1444" s="76" t="s">
        <v>342</v>
      </c>
      <c r="K1444" s="76" t="s">
        <v>68</v>
      </c>
      <c r="L1444" s="76" t="str">
        <f t="shared" si="45"/>
        <v>N</v>
      </c>
    </row>
    <row r="1445" spans="1:12" x14ac:dyDescent="0.25">
      <c r="A1445" s="76" t="str">
        <f t="shared" si="44"/>
        <v>AA3815N</v>
      </c>
      <c r="B1445" s="76" t="s">
        <v>54</v>
      </c>
      <c r="C1445" s="76" t="str">
        <f>VLOOKUP(B1445,Validación!G:I,3,0)</f>
        <v>AA</v>
      </c>
      <c r="D1445" s="122" t="s">
        <v>317</v>
      </c>
      <c r="E1445" s="76">
        <f>VLOOKUP(Tabla3[[#This Row],[Actividad]],Validación!AA:AB,2,0)</f>
        <v>3</v>
      </c>
      <c r="F1445" s="76" t="s">
        <v>185</v>
      </c>
      <c r="G1445" s="76">
        <f>VLOOKUP(H1445,Validación!W:Y,3,0)</f>
        <v>8</v>
      </c>
      <c r="H1445" s="76" t="s">
        <v>343</v>
      </c>
      <c r="I1445" s="76">
        <f>VLOOKUP(J1445,Validación!K:N,4,0)</f>
        <v>15</v>
      </c>
      <c r="J1445" s="76" t="s">
        <v>342</v>
      </c>
      <c r="K1445" s="76" t="s">
        <v>68</v>
      </c>
      <c r="L1445" s="76" t="str">
        <f t="shared" si="45"/>
        <v>N</v>
      </c>
    </row>
    <row r="1446" spans="1:12" x14ac:dyDescent="0.25">
      <c r="A1446" s="76" t="str">
        <f t="shared" si="44"/>
        <v>G3815N</v>
      </c>
      <c r="B1446" s="76" t="s">
        <v>427</v>
      </c>
      <c r="C1446" s="76" t="str">
        <f>VLOOKUP(B1446,Validación!G:I,3,0)</f>
        <v>G</v>
      </c>
      <c r="D1446" s="122" t="s">
        <v>318</v>
      </c>
      <c r="E1446" s="76">
        <f>VLOOKUP(Tabla3[[#This Row],[Actividad]],Validación!AA:AB,2,0)</f>
        <v>3</v>
      </c>
      <c r="F1446" s="76" t="s">
        <v>185</v>
      </c>
      <c r="G1446" s="76">
        <f>VLOOKUP(H1446,Validación!W:Y,3,0)</f>
        <v>8</v>
      </c>
      <c r="H1446" s="76" t="s">
        <v>343</v>
      </c>
      <c r="I1446" s="76">
        <f>VLOOKUP(J1446,Validación!K:N,4,0)</f>
        <v>15</v>
      </c>
      <c r="J1446" s="76" t="s">
        <v>342</v>
      </c>
      <c r="K1446" s="76" t="s">
        <v>68</v>
      </c>
      <c r="L1446" s="76" t="str">
        <f t="shared" si="45"/>
        <v>N</v>
      </c>
    </row>
    <row r="1447" spans="1:12" x14ac:dyDescent="0.25">
      <c r="A1447" s="76" t="str">
        <f t="shared" si="44"/>
        <v>D3815N</v>
      </c>
      <c r="B1447" s="76" t="s">
        <v>203</v>
      </c>
      <c r="C1447" s="76" t="str">
        <f>VLOOKUP(B1447,Validación!G:I,3,0)</f>
        <v>D</v>
      </c>
      <c r="D1447" s="122">
        <v>122327</v>
      </c>
      <c r="E1447" s="76">
        <f>VLOOKUP(Tabla3[[#This Row],[Actividad]],Validación!AA:AB,2,0)</f>
        <v>3</v>
      </c>
      <c r="F1447" s="76" t="s">
        <v>185</v>
      </c>
      <c r="G1447" s="76">
        <f>VLOOKUP(H1447,Validación!W:Y,3,0)</f>
        <v>8</v>
      </c>
      <c r="H1447" s="76" t="s">
        <v>343</v>
      </c>
      <c r="I1447" s="76">
        <f>VLOOKUP(J1447,Validación!K:N,4,0)</f>
        <v>15</v>
      </c>
      <c r="J1447" s="76" t="s">
        <v>342</v>
      </c>
      <c r="K1447" s="76" t="s">
        <v>68</v>
      </c>
      <c r="L1447" s="76" t="str">
        <f t="shared" si="45"/>
        <v>N</v>
      </c>
    </row>
    <row r="1448" spans="1:12" x14ac:dyDescent="0.25">
      <c r="A1448" s="76" t="str">
        <f t="shared" si="44"/>
        <v>F3815N</v>
      </c>
      <c r="B1448" s="76" t="s">
        <v>426</v>
      </c>
      <c r="C1448" s="76" t="str">
        <f>VLOOKUP(B1448,Validación!G:I,3,0)</f>
        <v>F</v>
      </c>
      <c r="D1448" s="122" t="s">
        <v>464</v>
      </c>
      <c r="E1448" s="76">
        <f>VLOOKUP(Tabla3[[#This Row],[Actividad]],Validación!AA:AB,2,0)</f>
        <v>3</v>
      </c>
      <c r="F1448" s="76" t="s">
        <v>185</v>
      </c>
      <c r="G1448" s="76">
        <f>VLOOKUP(H1448,Validación!W:Y,3,0)</f>
        <v>8</v>
      </c>
      <c r="H1448" s="76" t="s">
        <v>343</v>
      </c>
      <c r="I1448" s="76">
        <f>VLOOKUP(J1448,Validación!K:N,4,0)</f>
        <v>15</v>
      </c>
      <c r="J1448" s="76" t="s">
        <v>342</v>
      </c>
      <c r="K1448" s="76" t="s">
        <v>68</v>
      </c>
      <c r="L1448" s="76" t="str">
        <f t="shared" si="45"/>
        <v>N</v>
      </c>
    </row>
    <row r="1449" spans="1:12" x14ac:dyDescent="0.25">
      <c r="A1449" s="76" t="str">
        <f t="shared" si="44"/>
        <v>FF3815N</v>
      </c>
      <c r="B1449" s="76" t="s">
        <v>41</v>
      </c>
      <c r="C1449" s="76" t="str">
        <f>VLOOKUP(B1449,Validación!G:I,3,0)</f>
        <v>FF</v>
      </c>
      <c r="D1449" s="122" t="s">
        <v>465</v>
      </c>
      <c r="E1449" s="76">
        <f>VLOOKUP(Tabla3[[#This Row],[Actividad]],Validación!AA:AB,2,0)</f>
        <v>3</v>
      </c>
      <c r="F1449" s="76" t="s">
        <v>185</v>
      </c>
      <c r="G1449" s="76">
        <f>VLOOKUP(H1449,Validación!W:Y,3,0)</f>
        <v>8</v>
      </c>
      <c r="H1449" s="76" t="s">
        <v>343</v>
      </c>
      <c r="I1449" s="76">
        <f>VLOOKUP(J1449,Validación!K:N,4,0)</f>
        <v>15</v>
      </c>
      <c r="J1449" s="76" t="s">
        <v>342</v>
      </c>
      <c r="K1449" s="76" t="s">
        <v>68</v>
      </c>
      <c r="L1449" s="76" t="str">
        <f t="shared" si="45"/>
        <v>N</v>
      </c>
    </row>
    <row r="1450" spans="1:12" x14ac:dyDescent="0.25">
      <c r="A1450" s="76" t="str">
        <f t="shared" si="44"/>
        <v>BB3815N</v>
      </c>
      <c r="B1450" s="76" t="s">
        <v>32</v>
      </c>
      <c r="C1450" s="76" t="str">
        <f>VLOOKUP(B1450,Validación!G:I,3,0)</f>
        <v>BB</v>
      </c>
      <c r="D1450" s="122">
        <v>445</v>
      </c>
      <c r="E1450" s="76">
        <f>VLOOKUP(Tabla3[[#This Row],[Actividad]],Validación!AA:AB,2,0)</f>
        <v>3</v>
      </c>
      <c r="F1450" s="76" t="s">
        <v>185</v>
      </c>
      <c r="G1450" s="76">
        <f>VLOOKUP(H1450,Validación!W:Y,3,0)</f>
        <v>8</v>
      </c>
      <c r="H1450" s="76" t="s">
        <v>343</v>
      </c>
      <c r="I1450" s="76">
        <f>VLOOKUP(J1450,Validación!K:N,4,0)</f>
        <v>15</v>
      </c>
      <c r="J1450" s="76" t="s">
        <v>342</v>
      </c>
      <c r="K1450" s="76" t="s">
        <v>68</v>
      </c>
      <c r="L1450" s="76" t="str">
        <f t="shared" si="45"/>
        <v>N</v>
      </c>
    </row>
    <row r="1451" spans="1:12" x14ac:dyDescent="0.25">
      <c r="A1451" s="76" t="str">
        <f t="shared" si="44"/>
        <v>W3815N</v>
      </c>
      <c r="B1451" s="76" t="s">
        <v>132</v>
      </c>
      <c r="C1451" s="76" t="str">
        <f>VLOOKUP(B1451,Validación!G:I,3,0)</f>
        <v>W</v>
      </c>
      <c r="D1451" s="122" t="s">
        <v>302</v>
      </c>
      <c r="E1451" s="76">
        <f>VLOOKUP(Tabla3[[#This Row],[Actividad]],Validación!AA:AB,2,0)</f>
        <v>3</v>
      </c>
      <c r="F1451" s="76" t="s">
        <v>185</v>
      </c>
      <c r="G1451" s="76">
        <f>VLOOKUP(H1451,Validación!W:Y,3,0)</f>
        <v>8</v>
      </c>
      <c r="H1451" s="76" t="s">
        <v>343</v>
      </c>
      <c r="I1451" s="76">
        <f>VLOOKUP(J1451,Validación!K:N,4,0)</f>
        <v>15</v>
      </c>
      <c r="J1451" s="76" t="s">
        <v>342</v>
      </c>
      <c r="K1451" s="76" t="s">
        <v>68</v>
      </c>
      <c r="L1451" s="76" t="str">
        <f t="shared" si="45"/>
        <v>N</v>
      </c>
    </row>
    <row r="1452" spans="1:12" x14ac:dyDescent="0.25">
      <c r="A1452" s="76" t="str">
        <f t="shared" si="44"/>
        <v>CC3815N</v>
      </c>
      <c r="B1452" s="76" t="s">
        <v>55</v>
      </c>
      <c r="C1452" s="76" t="str">
        <f>VLOOKUP(B1452,Validación!G:I,3,0)</f>
        <v>CC</v>
      </c>
      <c r="D1452" s="122">
        <v>122295</v>
      </c>
      <c r="E1452" s="76">
        <f>VLOOKUP(Tabla3[[#This Row],[Actividad]],Validación!AA:AB,2,0)</f>
        <v>3</v>
      </c>
      <c r="F1452" s="76" t="s">
        <v>185</v>
      </c>
      <c r="G1452" s="76">
        <f>VLOOKUP(H1452,Validación!W:Y,3,0)</f>
        <v>8</v>
      </c>
      <c r="H1452" s="76" t="s">
        <v>343</v>
      </c>
      <c r="I1452" s="76">
        <f>VLOOKUP(J1452,Validación!K:N,4,0)</f>
        <v>15</v>
      </c>
      <c r="J1452" s="76" t="s">
        <v>342</v>
      </c>
      <c r="K1452" s="76" t="s">
        <v>68</v>
      </c>
      <c r="L1452" s="76" t="str">
        <f t="shared" si="45"/>
        <v>N</v>
      </c>
    </row>
    <row r="1453" spans="1:12" x14ac:dyDescent="0.25">
      <c r="A1453" s="76" t="str">
        <f t="shared" si="44"/>
        <v>U3815N</v>
      </c>
      <c r="B1453" s="76" t="s">
        <v>425</v>
      </c>
      <c r="C1453" s="76" t="str">
        <f>VLOOKUP(B1453,Validación!G:I,3,0)</f>
        <v>U</v>
      </c>
      <c r="D1453" s="122">
        <v>122228</v>
      </c>
      <c r="E1453" s="76">
        <f>VLOOKUP(Tabla3[[#This Row],[Actividad]],Validación!AA:AB,2,0)</f>
        <v>3</v>
      </c>
      <c r="F1453" s="76" t="s">
        <v>185</v>
      </c>
      <c r="G1453" s="76">
        <f>VLOOKUP(H1453,Validación!W:Y,3,0)</f>
        <v>8</v>
      </c>
      <c r="H1453" s="76" t="s">
        <v>343</v>
      </c>
      <c r="I1453" s="76">
        <f>VLOOKUP(J1453,Validación!K:N,4,0)</f>
        <v>15</v>
      </c>
      <c r="J1453" s="76" t="s">
        <v>342</v>
      </c>
      <c r="K1453" s="76" t="s">
        <v>68</v>
      </c>
      <c r="L1453" s="76" t="str">
        <f t="shared" si="45"/>
        <v>N</v>
      </c>
    </row>
    <row r="1454" spans="1:12" x14ac:dyDescent="0.25">
      <c r="A1454" s="76" t="str">
        <f t="shared" si="44"/>
        <v>I3815N</v>
      </c>
      <c r="B1454" s="76" t="s">
        <v>47</v>
      </c>
      <c r="C1454" s="76" t="str">
        <f>VLOOKUP(B1454,Validación!G:I,3,0)</f>
        <v>I</v>
      </c>
      <c r="D1454" s="122" t="s">
        <v>466</v>
      </c>
      <c r="E1454" s="76">
        <f>VLOOKUP(Tabla3[[#This Row],[Actividad]],Validación!AA:AB,2,0)</f>
        <v>3</v>
      </c>
      <c r="F1454" s="76" t="s">
        <v>185</v>
      </c>
      <c r="G1454" s="76">
        <f>VLOOKUP(H1454,Validación!W:Y,3,0)</f>
        <v>8</v>
      </c>
      <c r="H1454" s="76" t="s">
        <v>343</v>
      </c>
      <c r="I1454" s="76">
        <f>VLOOKUP(J1454,Validación!K:N,4,0)</f>
        <v>15</v>
      </c>
      <c r="J1454" s="76" t="s">
        <v>342</v>
      </c>
      <c r="K1454" s="76" t="s">
        <v>68</v>
      </c>
      <c r="L1454" s="76" t="str">
        <f t="shared" si="45"/>
        <v>N</v>
      </c>
    </row>
    <row r="1455" spans="1:12" x14ac:dyDescent="0.25">
      <c r="A1455" s="76" t="str">
        <f t="shared" si="44"/>
        <v>Y3815N</v>
      </c>
      <c r="B1455" s="76" t="s">
        <v>134</v>
      </c>
      <c r="C1455" s="76" t="str">
        <f>VLOOKUP(B1455,Validación!G:I,3,0)</f>
        <v>Y</v>
      </c>
      <c r="D1455" s="122">
        <v>121693</v>
      </c>
      <c r="E1455" s="76">
        <f>VLOOKUP(Tabla3[[#This Row],[Actividad]],Validación!AA:AB,2,0)</f>
        <v>3</v>
      </c>
      <c r="F1455" s="76" t="s">
        <v>185</v>
      </c>
      <c r="G1455" s="76">
        <f>VLOOKUP(H1455,Validación!W:Y,3,0)</f>
        <v>8</v>
      </c>
      <c r="H1455" s="76" t="s">
        <v>343</v>
      </c>
      <c r="I1455" s="76">
        <f>VLOOKUP(J1455,Validación!K:N,4,0)</f>
        <v>15</v>
      </c>
      <c r="J1455" s="76" t="s">
        <v>342</v>
      </c>
      <c r="K1455" s="76" t="s">
        <v>68</v>
      </c>
      <c r="L1455" s="76" t="str">
        <f t="shared" si="45"/>
        <v>N</v>
      </c>
    </row>
    <row r="1456" spans="1:12" x14ac:dyDescent="0.25">
      <c r="A1456" s="76" t="str">
        <f t="shared" si="44"/>
        <v>R3815N</v>
      </c>
      <c r="B1456" s="76" t="s">
        <v>51</v>
      </c>
      <c r="C1456" s="76" t="str">
        <f>VLOOKUP(B1456,Validación!G:I,3,0)</f>
        <v>R</v>
      </c>
      <c r="D1456" s="122">
        <v>109</v>
      </c>
      <c r="E1456" s="76">
        <f>VLOOKUP(Tabla3[[#This Row],[Actividad]],Validación!AA:AB,2,0)</f>
        <v>3</v>
      </c>
      <c r="F1456" s="76" t="s">
        <v>185</v>
      </c>
      <c r="G1456" s="76">
        <f>VLOOKUP(H1456,Validación!W:Y,3,0)</f>
        <v>8</v>
      </c>
      <c r="H1456" s="76" t="s">
        <v>343</v>
      </c>
      <c r="I1456" s="76">
        <f>VLOOKUP(J1456,Validación!K:N,4,0)</f>
        <v>15</v>
      </c>
      <c r="J1456" s="76" t="s">
        <v>342</v>
      </c>
      <c r="K1456" s="76" t="s">
        <v>68</v>
      </c>
      <c r="L1456" s="76" t="str">
        <f t="shared" si="45"/>
        <v>N</v>
      </c>
    </row>
    <row r="1457" spans="1:12" x14ac:dyDescent="0.25">
      <c r="A1457" s="76" t="str">
        <f t="shared" si="44"/>
        <v>HH3815N</v>
      </c>
      <c r="B1457" s="76" t="s">
        <v>122</v>
      </c>
      <c r="C1457" s="76" t="str">
        <f>VLOOKUP(B1457,Validación!G:I,3,0)</f>
        <v>HH</v>
      </c>
      <c r="D1457" s="122" t="s">
        <v>467</v>
      </c>
      <c r="E1457" s="76">
        <f>VLOOKUP(Tabla3[[#This Row],[Actividad]],Validación!AA:AB,2,0)</f>
        <v>3</v>
      </c>
      <c r="F1457" s="76" t="s">
        <v>185</v>
      </c>
      <c r="G1457" s="76">
        <f>VLOOKUP(H1457,Validación!W:Y,3,0)</f>
        <v>8</v>
      </c>
      <c r="H1457" s="76" t="s">
        <v>343</v>
      </c>
      <c r="I1457" s="76">
        <f>VLOOKUP(J1457,Validación!K:N,4,0)</f>
        <v>15</v>
      </c>
      <c r="J1457" s="76" t="s">
        <v>342</v>
      </c>
      <c r="K1457" s="76" t="s">
        <v>68</v>
      </c>
      <c r="L1457" s="76" t="str">
        <f t="shared" si="45"/>
        <v>N</v>
      </c>
    </row>
    <row r="1458" spans="1:12" x14ac:dyDescent="0.25">
      <c r="A1458" s="76" t="str">
        <f t="shared" si="44"/>
        <v>L3815N</v>
      </c>
      <c r="B1458" s="76" t="s">
        <v>48</v>
      </c>
      <c r="C1458" s="76" t="str">
        <f>VLOOKUP(B1458,Validación!G:I,3,0)</f>
        <v>L</v>
      </c>
      <c r="D1458" s="122" t="s">
        <v>461</v>
      </c>
      <c r="E1458" s="76">
        <f>VLOOKUP(Tabla3[[#This Row],[Actividad]],Validación!AA:AB,2,0)</f>
        <v>3</v>
      </c>
      <c r="F1458" s="76" t="s">
        <v>185</v>
      </c>
      <c r="G1458" s="76">
        <f>VLOOKUP(H1458,Validación!W:Y,3,0)</f>
        <v>8</v>
      </c>
      <c r="H1458" s="76" t="s">
        <v>343</v>
      </c>
      <c r="I1458" s="76">
        <f>VLOOKUP(J1458,Validación!K:N,4,0)</f>
        <v>15</v>
      </c>
      <c r="J1458" s="76" t="s">
        <v>342</v>
      </c>
      <c r="K1458" s="76" t="s">
        <v>68</v>
      </c>
      <c r="L1458" s="76" t="str">
        <f t="shared" si="45"/>
        <v>N</v>
      </c>
    </row>
    <row r="1459" spans="1:12" x14ac:dyDescent="0.25">
      <c r="A1459" s="76" t="str">
        <f t="shared" si="44"/>
        <v>A3815N</v>
      </c>
      <c r="B1459" s="76" t="s">
        <v>42</v>
      </c>
      <c r="C1459" s="76" t="str">
        <f>VLOOKUP(B1459,Validación!G:I,3,0)</f>
        <v>A</v>
      </c>
      <c r="D1459" s="122" t="s">
        <v>485</v>
      </c>
      <c r="E1459" s="76">
        <f>VLOOKUP(Tabla3[[#This Row],[Actividad]],Validación!AA:AB,2,0)</f>
        <v>3</v>
      </c>
      <c r="F1459" s="76" t="s">
        <v>185</v>
      </c>
      <c r="G1459" s="76">
        <f>VLOOKUP(H1459,Validación!W:Y,3,0)</f>
        <v>8</v>
      </c>
      <c r="H1459" s="76" t="s">
        <v>343</v>
      </c>
      <c r="I1459" s="76">
        <f>VLOOKUP(J1459,Validación!K:N,4,0)</f>
        <v>15</v>
      </c>
      <c r="J1459" s="76" t="s">
        <v>342</v>
      </c>
      <c r="K1459" s="76" t="s">
        <v>68</v>
      </c>
      <c r="L1459" s="76" t="str">
        <f t="shared" si="45"/>
        <v>N</v>
      </c>
    </row>
    <row r="1460" spans="1:12" x14ac:dyDescent="0.25">
      <c r="A1460" s="76" t="str">
        <f t="shared" si="44"/>
        <v>X481N</v>
      </c>
      <c r="B1460" s="76" t="s">
        <v>133</v>
      </c>
      <c r="C1460" s="76" t="str">
        <f>VLOOKUP(B1460,Validación!G:I,3,0)</f>
        <v>X</v>
      </c>
      <c r="D1460" s="122">
        <v>122201</v>
      </c>
      <c r="E1460" s="76">
        <f>VLOOKUP(Tabla3[[#This Row],[Actividad]],Validación!AA:AB,2,0)</f>
        <v>4</v>
      </c>
      <c r="F1460" s="76" t="s">
        <v>186</v>
      </c>
      <c r="G1460" s="76">
        <f>VLOOKUP(H1460,Validación!W:Y,3,0)</f>
        <v>8</v>
      </c>
      <c r="H1460" s="76" t="s">
        <v>343</v>
      </c>
      <c r="I1460" s="76">
        <f>VLOOKUP(J1460,Validación!K:N,4,0)</f>
        <v>1</v>
      </c>
      <c r="J1460" s="76" t="s">
        <v>200</v>
      </c>
      <c r="K1460" s="76" t="s">
        <v>68</v>
      </c>
      <c r="L1460" s="76" t="str">
        <f t="shared" si="45"/>
        <v>N</v>
      </c>
    </row>
    <row r="1461" spans="1:12" x14ac:dyDescent="0.25">
      <c r="A1461" s="76" t="str">
        <f t="shared" si="44"/>
        <v>C481N</v>
      </c>
      <c r="B1461" s="76" t="s">
        <v>44</v>
      </c>
      <c r="C1461" s="76" t="str">
        <f>VLOOKUP(B1461,Validación!G:I,3,0)</f>
        <v>C</v>
      </c>
      <c r="D1461" s="122" t="s">
        <v>289</v>
      </c>
      <c r="E1461" s="76">
        <f>VLOOKUP(Tabla3[[#This Row],[Actividad]],Validación!AA:AB,2,0)</f>
        <v>4</v>
      </c>
      <c r="F1461" s="76" t="s">
        <v>186</v>
      </c>
      <c r="G1461" s="76">
        <f>VLOOKUP(H1461,Validación!W:Y,3,0)</f>
        <v>8</v>
      </c>
      <c r="H1461" s="76" t="s">
        <v>343</v>
      </c>
      <c r="I1461" s="76">
        <f>VLOOKUP(J1461,Validación!K:N,4,0)</f>
        <v>1</v>
      </c>
      <c r="J1461" s="76" t="s">
        <v>200</v>
      </c>
      <c r="K1461" s="76" t="s">
        <v>68</v>
      </c>
      <c r="L1461" s="76" t="str">
        <f t="shared" si="45"/>
        <v>N</v>
      </c>
    </row>
    <row r="1462" spans="1:12" x14ac:dyDescent="0.25">
      <c r="A1462" s="76" t="str">
        <f t="shared" si="44"/>
        <v>T481N</v>
      </c>
      <c r="B1462" s="76" t="s">
        <v>52</v>
      </c>
      <c r="C1462" s="76" t="str">
        <f>VLOOKUP(B1462,Validación!G:I,3,0)</f>
        <v>T</v>
      </c>
      <c r="D1462" s="122">
        <v>122202</v>
      </c>
      <c r="E1462" s="76">
        <f>VLOOKUP(Tabla3[[#This Row],[Actividad]],Validación!AA:AB,2,0)</f>
        <v>4</v>
      </c>
      <c r="F1462" s="76" t="s">
        <v>186</v>
      </c>
      <c r="G1462" s="76">
        <f>VLOOKUP(H1462,Validación!W:Y,3,0)</f>
        <v>8</v>
      </c>
      <c r="H1462" s="76" t="s">
        <v>343</v>
      </c>
      <c r="I1462" s="76">
        <f>VLOOKUP(J1462,Validación!K:N,4,0)</f>
        <v>1</v>
      </c>
      <c r="J1462" s="76" t="s">
        <v>200</v>
      </c>
      <c r="K1462" s="76" t="s">
        <v>68</v>
      </c>
      <c r="L1462" s="76" t="str">
        <f t="shared" si="45"/>
        <v>N</v>
      </c>
    </row>
    <row r="1463" spans="1:12" x14ac:dyDescent="0.25">
      <c r="A1463" s="76" t="str">
        <f t="shared" si="44"/>
        <v>EE481N</v>
      </c>
      <c r="B1463" s="76" t="s">
        <v>33</v>
      </c>
      <c r="C1463" s="76" t="str">
        <f>VLOOKUP(B1463,Validación!G:I,3,0)</f>
        <v>EE</v>
      </c>
      <c r="D1463" s="122" t="s">
        <v>290</v>
      </c>
      <c r="E1463" s="76">
        <f>VLOOKUP(Tabla3[[#This Row],[Actividad]],Validación!AA:AB,2,0)</f>
        <v>4</v>
      </c>
      <c r="F1463" s="76" t="s">
        <v>186</v>
      </c>
      <c r="G1463" s="76">
        <f>VLOOKUP(H1463,Validación!W:Y,3,0)</f>
        <v>8</v>
      </c>
      <c r="H1463" s="76" t="s">
        <v>343</v>
      </c>
      <c r="I1463" s="76">
        <f>VLOOKUP(J1463,Validación!K:N,4,0)</f>
        <v>1</v>
      </c>
      <c r="J1463" s="76" t="s">
        <v>200</v>
      </c>
      <c r="K1463" s="76" t="s">
        <v>68</v>
      </c>
      <c r="L1463" s="76" t="str">
        <f t="shared" si="45"/>
        <v>N</v>
      </c>
    </row>
    <row r="1464" spans="1:12" x14ac:dyDescent="0.25">
      <c r="A1464" s="76" t="str">
        <f t="shared" si="44"/>
        <v>E481N</v>
      </c>
      <c r="B1464" s="76" t="s">
        <v>45</v>
      </c>
      <c r="C1464" s="76" t="str">
        <f>VLOOKUP(B1464,Validación!G:I,3,0)</f>
        <v>E</v>
      </c>
      <c r="D1464" s="122" t="s">
        <v>180</v>
      </c>
      <c r="E1464" s="76">
        <f>VLOOKUP(Tabla3[[#This Row],[Actividad]],Validación!AA:AB,2,0)</f>
        <v>4</v>
      </c>
      <c r="F1464" s="76" t="s">
        <v>186</v>
      </c>
      <c r="G1464" s="76">
        <f>VLOOKUP(H1464,Validación!W:Y,3,0)</f>
        <v>8</v>
      </c>
      <c r="H1464" s="76" t="s">
        <v>343</v>
      </c>
      <c r="I1464" s="76">
        <f>VLOOKUP(J1464,Validación!K:N,4,0)</f>
        <v>1</v>
      </c>
      <c r="J1464" s="76" t="s">
        <v>200</v>
      </c>
      <c r="K1464" s="76" t="s">
        <v>68</v>
      </c>
      <c r="L1464" s="76" t="str">
        <f t="shared" si="45"/>
        <v>N</v>
      </c>
    </row>
    <row r="1465" spans="1:12" x14ac:dyDescent="0.25">
      <c r="A1465" s="76" t="str">
        <f t="shared" si="44"/>
        <v>J481N</v>
      </c>
      <c r="B1465" s="76" t="s">
        <v>30</v>
      </c>
      <c r="C1465" s="76" t="str">
        <f>VLOOKUP(B1465,Validación!G:I,3,0)</f>
        <v>J</v>
      </c>
      <c r="D1465" s="122" t="s">
        <v>292</v>
      </c>
      <c r="E1465" s="76">
        <f>VLOOKUP(Tabla3[[#This Row],[Actividad]],Validación!AA:AB,2,0)</f>
        <v>4</v>
      </c>
      <c r="F1465" s="76" t="s">
        <v>186</v>
      </c>
      <c r="G1465" s="76">
        <f>VLOOKUP(H1465,Validación!W:Y,3,0)</f>
        <v>8</v>
      </c>
      <c r="H1465" s="76" t="s">
        <v>343</v>
      </c>
      <c r="I1465" s="76">
        <f>VLOOKUP(J1465,Validación!K:N,4,0)</f>
        <v>1</v>
      </c>
      <c r="J1465" s="76" t="s">
        <v>200</v>
      </c>
      <c r="K1465" s="76" t="s">
        <v>68</v>
      </c>
      <c r="L1465" s="76" t="str">
        <f t="shared" si="45"/>
        <v>N</v>
      </c>
    </row>
    <row r="1466" spans="1:12" x14ac:dyDescent="0.25">
      <c r="A1466" s="76" t="str">
        <f t="shared" si="44"/>
        <v>H481N</v>
      </c>
      <c r="B1466" s="76" t="s">
        <v>46</v>
      </c>
      <c r="C1466" s="76" t="str">
        <f>VLOOKUP(B1466,Validación!G:I,3,0)</f>
        <v>H</v>
      </c>
      <c r="D1466" s="122" t="s">
        <v>115</v>
      </c>
      <c r="E1466" s="76">
        <f>VLOOKUP(Tabla3[[#This Row],[Actividad]],Validación!AA:AB,2,0)</f>
        <v>4</v>
      </c>
      <c r="F1466" s="76" t="s">
        <v>186</v>
      </c>
      <c r="G1466" s="76">
        <f>VLOOKUP(H1466,Validación!W:Y,3,0)</f>
        <v>8</v>
      </c>
      <c r="H1466" s="76" t="s">
        <v>343</v>
      </c>
      <c r="I1466" s="76">
        <f>VLOOKUP(J1466,Validación!K:N,4,0)</f>
        <v>1</v>
      </c>
      <c r="J1466" s="76" t="s">
        <v>200</v>
      </c>
      <c r="K1466" s="76" t="s">
        <v>68</v>
      </c>
      <c r="L1466" s="76" t="str">
        <f t="shared" si="45"/>
        <v>N</v>
      </c>
    </row>
    <row r="1467" spans="1:12" x14ac:dyDescent="0.25">
      <c r="A1467" s="76" t="str">
        <f t="shared" si="44"/>
        <v>Q481N</v>
      </c>
      <c r="B1467" s="76" t="s">
        <v>130</v>
      </c>
      <c r="C1467" s="76" t="str">
        <f>VLOOKUP(B1467,Validación!G:I,3,0)</f>
        <v>Q</v>
      </c>
      <c r="D1467" s="122" t="s">
        <v>293</v>
      </c>
      <c r="E1467" s="76">
        <f>VLOOKUP(Tabla3[[#This Row],[Actividad]],Validación!AA:AB,2,0)</f>
        <v>4</v>
      </c>
      <c r="F1467" s="76" t="s">
        <v>186</v>
      </c>
      <c r="G1467" s="76">
        <f>VLOOKUP(H1467,Validación!W:Y,3,0)</f>
        <v>8</v>
      </c>
      <c r="H1467" s="76" t="s">
        <v>343</v>
      </c>
      <c r="I1467" s="76">
        <f>VLOOKUP(J1467,Validación!K:N,4,0)</f>
        <v>1</v>
      </c>
      <c r="J1467" s="76" t="s">
        <v>200</v>
      </c>
      <c r="K1467" s="76" t="s">
        <v>68</v>
      </c>
      <c r="L1467" s="76" t="str">
        <f t="shared" si="45"/>
        <v>N</v>
      </c>
    </row>
    <row r="1468" spans="1:12" x14ac:dyDescent="0.25">
      <c r="A1468" s="76" t="str">
        <f t="shared" si="44"/>
        <v>P481N</v>
      </c>
      <c r="B1468" s="76" t="s">
        <v>50</v>
      </c>
      <c r="C1468" s="76" t="str">
        <f>VLOOKUP(B1468,Validación!G:I,3,0)</f>
        <v>P</v>
      </c>
      <c r="D1468" s="122" t="s">
        <v>295</v>
      </c>
      <c r="E1468" s="76">
        <f>VLOOKUP(Tabla3[[#This Row],[Actividad]],Validación!AA:AB,2,0)</f>
        <v>4</v>
      </c>
      <c r="F1468" s="76" t="s">
        <v>186</v>
      </c>
      <c r="G1468" s="76">
        <f>VLOOKUP(H1468,Validación!W:Y,3,0)</f>
        <v>8</v>
      </c>
      <c r="H1468" s="76" t="s">
        <v>343</v>
      </c>
      <c r="I1468" s="76">
        <f>VLOOKUP(J1468,Validación!K:N,4,0)</f>
        <v>1</v>
      </c>
      <c r="J1468" s="76" t="s">
        <v>200</v>
      </c>
      <c r="K1468" s="76" t="s">
        <v>68</v>
      </c>
      <c r="L1468" s="76" t="str">
        <f t="shared" si="45"/>
        <v>N</v>
      </c>
    </row>
    <row r="1469" spans="1:12" x14ac:dyDescent="0.25">
      <c r="A1469" s="76" t="str">
        <f t="shared" si="44"/>
        <v>K481N</v>
      </c>
      <c r="B1469" s="76" t="s">
        <v>31</v>
      </c>
      <c r="C1469" s="76" t="str">
        <f>VLOOKUP(B1469,Validación!G:I,3,0)</f>
        <v>K</v>
      </c>
      <c r="D1469" s="122" t="s">
        <v>297</v>
      </c>
      <c r="E1469" s="76">
        <f>VLOOKUP(Tabla3[[#This Row],[Actividad]],Validación!AA:AB,2,0)</f>
        <v>4</v>
      </c>
      <c r="F1469" s="76" t="s">
        <v>186</v>
      </c>
      <c r="G1469" s="76">
        <f>VLOOKUP(H1469,Validación!W:Y,3,0)</f>
        <v>8</v>
      </c>
      <c r="H1469" s="76" t="s">
        <v>343</v>
      </c>
      <c r="I1469" s="76">
        <f>VLOOKUP(J1469,Validación!K:N,4,0)</f>
        <v>1</v>
      </c>
      <c r="J1469" s="76" t="s">
        <v>200</v>
      </c>
      <c r="K1469" s="76" t="s">
        <v>68</v>
      </c>
      <c r="L1469" s="76" t="str">
        <f t="shared" si="45"/>
        <v>N</v>
      </c>
    </row>
    <row r="1470" spans="1:12" x14ac:dyDescent="0.25">
      <c r="A1470" s="76" t="str">
        <f t="shared" si="44"/>
        <v>N481N</v>
      </c>
      <c r="B1470" s="76" t="s">
        <v>49</v>
      </c>
      <c r="C1470" s="76" t="str">
        <f>VLOOKUP(B1470,Validación!G:I,3,0)</f>
        <v>N</v>
      </c>
      <c r="D1470" s="122" t="s">
        <v>298</v>
      </c>
      <c r="E1470" s="76">
        <f>VLOOKUP(Tabla3[[#This Row],[Actividad]],Validación!AA:AB,2,0)</f>
        <v>4</v>
      </c>
      <c r="F1470" s="76" t="s">
        <v>186</v>
      </c>
      <c r="G1470" s="76">
        <f>VLOOKUP(H1470,Validación!W:Y,3,0)</f>
        <v>8</v>
      </c>
      <c r="H1470" s="76" t="s">
        <v>343</v>
      </c>
      <c r="I1470" s="76">
        <f>VLOOKUP(J1470,Validación!K:N,4,0)</f>
        <v>1</v>
      </c>
      <c r="J1470" s="76" t="s">
        <v>200</v>
      </c>
      <c r="K1470" s="76" t="s">
        <v>68</v>
      </c>
      <c r="L1470" s="76" t="str">
        <f t="shared" si="45"/>
        <v>N</v>
      </c>
    </row>
    <row r="1471" spans="1:12" x14ac:dyDescent="0.25">
      <c r="A1471" s="76" t="str">
        <f t="shared" si="44"/>
        <v>AA481N</v>
      </c>
      <c r="B1471" s="76" t="s">
        <v>54</v>
      </c>
      <c r="C1471" s="76" t="str">
        <f>VLOOKUP(B1471,Validación!G:I,3,0)</f>
        <v>AA</v>
      </c>
      <c r="D1471" s="122" t="s">
        <v>118</v>
      </c>
      <c r="E1471" s="76">
        <f>VLOOKUP(Tabla3[[#This Row],[Actividad]],Validación!AA:AB,2,0)</f>
        <v>4</v>
      </c>
      <c r="F1471" s="76" t="s">
        <v>186</v>
      </c>
      <c r="G1471" s="76">
        <f>VLOOKUP(H1471,Validación!W:Y,3,0)</f>
        <v>8</v>
      </c>
      <c r="H1471" s="76" t="s">
        <v>343</v>
      </c>
      <c r="I1471" s="76">
        <f>VLOOKUP(J1471,Validación!K:N,4,0)</f>
        <v>1</v>
      </c>
      <c r="J1471" s="76" t="s">
        <v>200</v>
      </c>
      <c r="K1471" s="76" t="s">
        <v>68</v>
      </c>
      <c r="L1471" s="76" t="str">
        <f t="shared" si="45"/>
        <v>N</v>
      </c>
    </row>
    <row r="1472" spans="1:12" x14ac:dyDescent="0.25">
      <c r="A1472" s="76" t="str">
        <f t="shared" si="44"/>
        <v>G481N</v>
      </c>
      <c r="B1472" s="76" t="s">
        <v>427</v>
      </c>
      <c r="C1472" s="76" t="str">
        <f>VLOOKUP(B1472,Validación!G:I,3,0)</f>
        <v>G</v>
      </c>
      <c r="D1472" s="122" t="s">
        <v>299</v>
      </c>
      <c r="E1472" s="76">
        <f>VLOOKUP(Tabla3[[#This Row],[Actividad]],Validación!AA:AB,2,0)</f>
        <v>4</v>
      </c>
      <c r="F1472" s="76" t="s">
        <v>186</v>
      </c>
      <c r="G1472" s="76">
        <f>VLOOKUP(H1472,Validación!W:Y,3,0)</f>
        <v>8</v>
      </c>
      <c r="H1472" s="76" t="s">
        <v>343</v>
      </c>
      <c r="I1472" s="76">
        <f>VLOOKUP(J1472,Validación!K:N,4,0)</f>
        <v>1</v>
      </c>
      <c r="J1472" s="76" t="s">
        <v>200</v>
      </c>
      <c r="K1472" s="76" t="s">
        <v>68</v>
      </c>
      <c r="L1472" s="76" t="str">
        <f t="shared" si="45"/>
        <v>N</v>
      </c>
    </row>
    <row r="1473" spans="1:12" x14ac:dyDescent="0.25">
      <c r="A1473" s="76" t="str">
        <f t="shared" si="44"/>
        <v>D481N</v>
      </c>
      <c r="B1473" s="76" t="s">
        <v>203</v>
      </c>
      <c r="C1473" s="76" t="str">
        <f>VLOOKUP(B1473,Validación!G:I,3,0)</f>
        <v>D</v>
      </c>
      <c r="D1473" s="122">
        <v>122327</v>
      </c>
      <c r="E1473" s="76">
        <f>VLOOKUP(Tabla3[[#This Row],[Actividad]],Validación!AA:AB,2,0)</f>
        <v>4</v>
      </c>
      <c r="F1473" s="76" t="s">
        <v>186</v>
      </c>
      <c r="G1473" s="76">
        <f>VLOOKUP(H1473,Validación!W:Y,3,0)</f>
        <v>8</v>
      </c>
      <c r="H1473" s="76" t="s">
        <v>343</v>
      </c>
      <c r="I1473" s="76">
        <f>VLOOKUP(J1473,Validación!K:N,4,0)</f>
        <v>1</v>
      </c>
      <c r="J1473" s="76" t="s">
        <v>200</v>
      </c>
      <c r="K1473" s="76" t="s">
        <v>68</v>
      </c>
      <c r="L1473" s="76" t="str">
        <f t="shared" si="45"/>
        <v>N</v>
      </c>
    </row>
    <row r="1474" spans="1:12" x14ac:dyDescent="0.25">
      <c r="A1474" s="76" t="str">
        <f t="shared" ref="A1474:A1537" si="46">CONCATENATE(C1474,E1474,G1474,I1474,L1474,)</f>
        <v>F481N</v>
      </c>
      <c r="B1474" s="76" t="s">
        <v>426</v>
      </c>
      <c r="C1474" s="76" t="str">
        <f>VLOOKUP(B1474,Validación!G:I,3,0)</f>
        <v>F</v>
      </c>
      <c r="D1474" s="122" t="s">
        <v>456</v>
      </c>
      <c r="E1474" s="76">
        <f>VLOOKUP(Tabla3[[#This Row],[Actividad]],Validación!AA:AB,2,0)</f>
        <v>4</v>
      </c>
      <c r="F1474" s="76" t="s">
        <v>186</v>
      </c>
      <c r="G1474" s="76">
        <f>VLOOKUP(H1474,Validación!W:Y,3,0)</f>
        <v>8</v>
      </c>
      <c r="H1474" s="76" t="s">
        <v>343</v>
      </c>
      <c r="I1474" s="76">
        <f>VLOOKUP(J1474,Validación!K:N,4,0)</f>
        <v>1</v>
      </c>
      <c r="J1474" s="76" t="s">
        <v>200</v>
      </c>
      <c r="K1474" s="76" t="s">
        <v>68</v>
      </c>
      <c r="L1474" s="76" t="str">
        <f t="shared" ref="L1474:L1537" si="47">VLOOKUP(K1474,O:P,2,0)</f>
        <v>N</v>
      </c>
    </row>
    <row r="1475" spans="1:12" x14ac:dyDescent="0.25">
      <c r="A1475" s="76" t="str">
        <f t="shared" si="46"/>
        <v>FF481N</v>
      </c>
      <c r="B1475" s="76" t="s">
        <v>41</v>
      </c>
      <c r="C1475" s="76" t="str">
        <f>VLOOKUP(B1475,Validación!G:I,3,0)</f>
        <v>FF</v>
      </c>
      <c r="D1475" s="122" t="s">
        <v>301</v>
      </c>
      <c r="E1475" s="76">
        <f>VLOOKUP(Tabla3[[#This Row],[Actividad]],Validación!AA:AB,2,0)</f>
        <v>4</v>
      </c>
      <c r="F1475" s="76" t="s">
        <v>186</v>
      </c>
      <c r="G1475" s="76">
        <f>VLOOKUP(H1475,Validación!W:Y,3,0)</f>
        <v>8</v>
      </c>
      <c r="H1475" s="76" t="s">
        <v>343</v>
      </c>
      <c r="I1475" s="76">
        <f>VLOOKUP(J1475,Validación!K:N,4,0)</f>
        <v>1</v>
      </c>
      <c r="J1475" s="76" t="s">
        <v>200</v>
      </c>
      <c r="K1475" s="76" t="s">
        <v>68</v>
      </c>
      <c r="L1475" s="76" t="str">
        <f t="shared" si="47"/>
        <v>N</v>
      </c>
    </row>
    <row r="1476" spans="1:12" x14ac:dyDescent="0.25">
      <c r="A1476" s="76" t="str">
        <f t="shared" si="46"/>
        <v>BB481N</v>
      </c>
      <c r="B1476" s="76" t="s">
        <v>32</v>
      </c>
      <c r="C1476" s="76" t="str">
        <f>VLOOKUP(B1476,Validación!G:I,3,0)</f>
        <v>BB</v>
      </c>
      <c r="D1476" s="122" t="s">
        <v>457</v>
      </c>
      <c r="E1476" s="76">
        <f>VLOOKUP(Tabla3[[#This Row],[Actividad]],Validación!AA:AB,2,0)</f>
        <v>4</v>
      </c>
      <c r="F1476" s="76" t="s">
        <v>186</v>
      </c>
      <c r="G1476" s="76">
        <f>VLOOKUP(H1476,Validación!W:Y,3,0)</f>
        <v>8</v>
      </c>
      <c r="H1476" s="76" t="s">
        <v>343</v>
      </c>
      <c r="I1476" s="76">
        <f>VLOOKUP(J1476,Validación!K:N,4,0)</f>
        <v>1</v>
      </c>
      <c r="J1476" s="76" t="s">
        <v>200</v>
      </c>
      <c r="K1476" s="76" t="s">
        <v>68</v>
      </c>
      <c r="L1476" s="76" t="str">
        <f t="shared" si="47"/>
        <v>N</v>
      </c>
    </row>
    <row r="1477" spans="1:12" x14ac:dyDescent="0.25">
      <c r="A1477" s="76" t="str">
        <f t="shared" si="46"/>
        <v>W481N</v>
      </c>
      <c r="B1477" s="76" t="s">
        <v>132</v>
      </c>
      <c r="C1477" s="76" t="str">
        <f>VLOOKUP(B1477,Validación!G:I,3,0)</f>
        <v>W</v>
      </c>
      <c r="D1477" s="122" t="s">
        <v>302</v>
      </c>
      <c r="E1477" s="76">
        <f>VLOOKUP(Tabla3[[#This Row],[Actividad]],Validación!AA:AB,2,0)</f>
        <v>4</v>
      </c>
      <c r="F1477" s="76" t="s">
        <v>186</v>
      </c>
      <c r="G1477" s="76">
        <f>VLOOKUP(H1477,Validación!W:Y,3,0)</f>
        <v>8</v>
      </c>
      <c r="H1477" s="76" t="s">
        <v>343</v>
      </c>
      <c r="I1477" s="76">
        <f>VLOOKUP(J1477,Validación!K:N,4,0)</f>
        <v>1</v>
      </c>
      <c r="J1477" s="76" t="s">
        <v>200</v>
      </c>
      <c r="K1477" s="76" t="s">
        <v>68</v>
      </c>
      <c r="L1477" s="76" t="str">
        <f t="shared" si="47"/>
        <v>N</v>
      </c>
    </row>
    <row r="1478" spans="1:12" x14ac:dyDescent="0.25">
      <c r="A1478" s="76" t="str">
        <f t="shared" si="46"/>
        <v>CC481N</v>
      </c>
      <c r="B1478" s="76" t="s">
        <v>55</v>
      </c>
      <c r="C1478" s="76" t="str">
        <f>VLOOKUP(B1478,Validación!G:I,3,0)</f>
        <v>CC</v>
      </c>
      <c r="D1478" s="122" t="s">
        <v>303</v>
      </c>
      <c r="E1478" s="76">
        <f>VLOOKUP(Tabla3[[#This Row],[Actividad]],Validación!AA:AB,2,0)</f>
        <v>4</v>
      </c>
      <c r="F1478" s="76" t="s">
        <v>186</v>
      </c>
      <c r="G1478" s="76">
        <f>VLOOKUP(H1478,Validación!W:Y,3,0)</f>
        <v>8</v>
      </c>
      <c r="H1478" s="76" t="s">
        <v>343</v>
      </c>
      <c r="I1478" s="76">
        <f>VLOOKUP(J1478,Validación!K:N,4,0)</f>
        <v>1</v>
      </c>
      <c r="J1478" s="76" t="s">
        <v>200</v>
      </c>
      <c r="K1478" s="76" t="s">
        <v>68</v>
      </c>
      <c r="L1478" s="76" t="str">
        <f t="shared" si="47"/>
        <v>N</v>
      </c>
    </row>
    <row r="1479" spans="1:12" x14ac:dyDescent="0.25">
      <c r="A1479" s="76" t="str">
        <f t="shared" si="46"/>
        <v>U481N</v>
      </c>
      <c r="B1479" s="76" t="s">
        <v>425</v>
      </c>
      <c r="C1479" s="76" t="str">
        <f>VLOOKUP(B1479,Validación!G:I,3,0)</f>
        <v>U</v>
      </c>
      <c r="D1479" s="122" t="s">
        <v>458</v>
      </c>
      <c r="E1479" s="76">
        <f>VLOOKUP(Tabla3[[#This Row],[Actividad]],Validación!AA:AB,2,0)</f>
        <v>4</v>
      </c>
      <c r="F1479" s="76" t="s">
        <v>186</v>
      </c>
      <c r="G1479" s="76">
        <f>VLOOKUP(H1479,Validación!W:Y,3,0)</f>
        <v>8</v>
      </c>
      <c r="H1479" s="76" t="s">
        <v>343</v>
      </c>
      <c r="I1479" s="76">
        <f>VLOOKUP(J1479,Validación!K:N,4,0)</f>
        <v>1</v>
      </c>
      <c r="J1479" s="76" t="s">
        <v>200</v>
      </c>
      <c r="K1479" s="76" t="s">
        <v>68</v>
      </c>
      <c r="L1479" s="76" t="str">
        <f t="shared" si="47"/>
        <v>N</v>
      </c>
    </row>
    <row r="1480" spans="1:12" x14ac:dyDescent="0.25">
      <c r="A1480" s="76" t="str">
        <f t="shared" si="46"/>
        <v>I481N</v>
      </c>
      <c r="B1480" s="76" t="s">
        <v>47</v>
      </c>
      <c r="C1480" s="76" t="str">
        <f>VLOOKUP(B1480,Validación!G:I,3,0)</f>
        <v>I</v>
      </c>
      <c r="D1480" s="122" t="s">
        <v>459</v>
      </c>
      <c r="E1480" s="76">
        <f>VLOOKUP(Tabla3[[#This Row],[Actividad]],Validación!AA:AB,2,0)</f>
        <v>4</v>
      </c>
      <c r="F1480" s="76" t="s">
        <v>186</v>
      </c>
      <c r="G1480" s="76">
        <f>VLOOKUP(H1480,Validación!W:Y,3,0)</f>
        <v>8</v>
      </c>
      <c r="H1480" s="76" t="s">
        <v>343</v>
      </c>
      <c r="I1480" s="76">
        <f>VLOOKUP(J1480,Validación!K:N,4,0)</f>
        <v>1</v>
      </c>
      <c r="J1480" s="76" t="s">
        <v>200</v>
      </c>
      <c r="K1480" s="76" t="s">
        <v>68</v>
      </c>
      <c r="L1480" s="76" t="str">
        <f t="shared" si="47"/>
        <v>N</v>
      </c>
    </row>
    <row r="1481" spans="1:12" x14ac:dyDescent="0.25">
      <c r="A1481" s="76" t="str">
        <f t="shared" si="46"/>
        <v>Y481N</v>
      </c>
      <c r="B1481" s="76" t="s">
        <v>134</v>
      </c>
      <c r="C1481" s="76" t="str">
        <f>VLOOKUP(B1481,Validación!G:I,3,0)</f>
        <v>Y</v>
      </c>
      <c r="D1481" s="122" t="s">
        <v>306</v>
      </c>
      <c r="E1481" s="76">
        <f>VLOOKUP(Tabla3[[#This Row],[Actividad]],Validación!AA:AB,2,0)</f>
        <v>4</v>
      </c>
      <c r="F1481" s="76" t="s">
        <v>186</v>
      </c>
      <c r="G1481" s="76">
        <f>VLOOKUP(H1481,Validación!W:Y,3,0)</f>
        <v>8</v>
      </c>
      <c r="H1481" s="76" t="s">
        <v>343</v>
      </c>
      <c r="I1481" s="76">
        <f>VLOOKUP(J1481,Validación!K:N,4,0)</f>
        <v>1</v>
      </c>
      <c r="J1481" s="76" t="s">
        <v>200</v>
      </c>
      <c r="K1481" s="76" t="s">
        <v>68</v>
      </c>
      <c r="L1481" s="76" t="str">
        <f t="shared" si="47"/>
        <v>N</v>
      </c>
    </row>
    <row r="1482" spans="1:12" x14ac:dyDescent="0.25">
      <c r="A1482" s="76" t="str">
        <f t="shared" si="46"/>
        <v>R481N</v>
      </c>
      <c r="B1482" s="76" t="s">
        <v>51</v>
      </c>
      <c r="C1482" s="76" t="str">
        <f>VLOOKUP(B1482,Validación!G:I,3,0)</f>
        <v>R</v>
      </c>
      <c r="D1482" s="122">
        <v>109</v>
      </c>
      <c r="E1482" s="76">
        <f>VLOOKUP(Tabla3[[#This Row],[Actividad]],Validación!AA:AB,2,0)</f>
        <v>4</v>
      </c>
      <c r="F1482" s="76" t="s">
        <v>186</v>
      </c>
      <c r="G1482" s="76">
        <f>VLOOKUP(H1482,Validación!W:Y,3,0)</f>
        <v>8</v>
      </c>
      <c r="H1482" s="76" t="s">
        <v>343</v>
      </c>
      <c r="I1482" s="76">
        <f>VLOOKUP(J1482,Validación!K:N,4,0)</f>
        <v>1</v>
      </c>
      <c r="J1482" s="76" t="s">
        <v>200</v>
      </c>
      <c r="K1482" s="76" t="s">
        <v>68</v>
      </c>
      <c r="L1482" s="76" t="str">
        <f t="shared" si="47"/>
        <v>N</v>
      </c>
    </row>
    <row r="1483" spans="1:12" x14ac:dyDescent="0.25">
      <c r="A1483" s="76" t="str">
        <f t="shared" si="46"/>
        <v>HH481N</v>
      </c>
      <c r="B1483" s="76" t="s">
        <v>122</v>
      </c>
      <c r="C1483" s="76" t="str">
        <f>VLOOKUP(B1483,Validación!G:I,3,0)</f>
        <v>HH</v>
      </c>
      <c r="D1483" s="122" t="s">
        <v>460</v>
      </c>
      <c r="E1483" s="76">
        <f>VLOOKUP(Tabla3[[#This Row],[Actividad]],Validación!AA:AB,2,0)</f>
        <v>4</v>
      </c>
      <c r="F1483" s="76" t="s">
        <v>186</v>
      </c>
      <c r="G1483" s="76">
        <f>VLOOKUP(H1483,Validación!W:Y,3,0)</f>
        <v>8</v>
      </c>
      <c r="H1483" s="76" t="s">
        <v>343</v>
      </c>
      <c r="I1483" s="76">
        <f>VLOOKUP(J1483,Validación!K:N,4,0)</f>
        <v>1</v>
      </c>
      <c r="J1483" s="76" t="s">
        <v>200</v>
      </c>
      <c r="K1483" s="76" t="s">
        <v>68</v>
      </c>
      <c r="L1483" s="76" t="str">
        <f t="shared" si="47"/>
        <v>N</v>
      </c>
    </row>
    <row r="1484" spans="1:12" x14ac:dyDescent="0.25">
      <c r="A1484" s="76" t="str">
        <f t="shared" si="46"/>
        <v>II481N</v>
      </c>
      <c r="B1484" s="173" t="s">
        <v>423</v>
      </c>
      <c r="C1484" s="76" t="str">
        <f>VLOOKUP(B1484,Validación!G:I,3,0)</f>
        <v>II</v>
      </c>
      <c r="D1484" s="122" t="s">
        <v>309</v>
      </c>
      <c r="E1484" s="76">
        <f>VLOOKUP(Tabla3[[#This Row],[Actividad]],Validación!AA:AB,2,0)</f>
        <v>4</v>
      </c>
      <c r="F1484" s="76" t="s">
        <v>186</v>
      </c>
      <c r="G1484" s="76">
        <f>VLOOKUP(H1484,Validación!W:Y,3,0)</f>
        <v>8</v>
      </c>
      <c r="H1484" s="76" t="s">
        <v>343</v>
      </c>
      <c r="I1484" s="76">
        <f>VLOOKUP(J1484,Validación!K:N,4,0)</f>
        <v>1</v>
      </c>
      <c r="J1484" s="76" t="s">
        <v>200</v>
      </c>
      <c r="K1484" s="76" t="s">
        <v>68</v>
      </c>
      <c r="L1484" s="76" t="str">
        <f t="shared" si="47"/>
        <v>N</v>
      </c>
    </row>
    <row r="1485" spans="1:12" x14ac:dyDescent="0.25">
      <c r="A1485" s="76" t="str">
        <f t="shared" si="46"/>
        <v>L481N</v>
      </c>
      <c r="B1485" s="76" t="s">
        <v>48</v>
      </c>
      <c r="C1485" s="76" t="str">
        <f>VLOOKUP(B1485,Validación!G:I,3,0)</f>
        <v>L</v>
      </c>
      <c r="D1485" s="122" t="s">
        <v>461</v>
      </c>
      <c r="E1485" s="76">
        <f>VLOOKUP(Tabla3[[#This Row],[Actividad]],Validación!AA:AB,2,0)</f>
        <v>4</v>
      </c>
      <c r="F1485" s="76" t="s">
        <v>186</v>
      </c>
      <c r="G1485" s="76">
        <f>VLOOKUP(H1485,Validación!W:Y,3,0)</f>
        <v>8</v>
      </c>
      <c r="H1485" s="76" t="s">
        <v>343</v>
      </c>
      <c r="I1485" s="76">
        <f>VLOOKUP(J1485,Validación!K:N,4,0)</f>
        <v>1</v>
      </c>
      <c r="J1485" s="76" t="s">
        <v>200</v>
      </c>
      <c r="K1485" s="76" t="s">
        <v>68</v>
      </c>
      <c r="L1485" s="76" t="str">
        <f t="shared" si="47"/>
        <v>N</v>
      </c>
    </row>
    <row r="1486" spans="1:12" x14ac:dyDescent="0.25">
      <c r="A1486" s="76" t="str">
        <f t="shared" si="46"/>
        <v>B481N</v>
      </c>
      <c r="B1486" s="76" t="s">
        <v>43</v>
      </c>
      <c r="C1486" s="76" t="str">
        <f>VLOOKUP(B1486,Validación!G:I,3,0)</f>
        <v>B</v>
      </c>
      <c r="D1486" s="122" t="s">
        <v>462</v>
      </c>
      <c r="E1486" s="76">
        <f>VLOOKUP(Tabla3[[#This Row],[Actividad]],Validación!AA:AB,2,0)</f>
        <v>4</v>
      </c>
      <c r="F1486" s="76" t="s">
        <v>186</v>
      </c>
      <c r="G1486" s="76">
        <f>VLOOKUP(H1486,Validación!W:Y,3,0)</f>
        <v>8</v>
      </c>
      <c r="H1486" s="76" t="s">
        <v>343</v>
      </c>
      <c r="I1486" s="76">
        <f>VLOOKUP(J1486,Validación!K:N,4,0)</f>
        <v>1</v>
      </c>
      <c r="J1486" s="76" t="s">
        <v>200</v>
      </c>
      <c r="K1486" s="76" t="s">
        <v>68</v>
      </c>
      <c r="L1486" s="76" t="str">
        <f t="shared" si="47"/>
        <v>N</v>
      </c>
    </row>
    <row r="1487" spans="1:12" x14ac:dyDescent="0.25">
      <c r="A1487" s="76" t="str">
        <f t="shared" si="46"/>
        <v>A481N</v>
      </c>
      <c r="B1487" s="76" t="s">
        <v>42</v>
      </c>
      <c r="C1487" s="76" t="str">
        <f>VLOOKUP(B1487,Validación!G:I,3,0)</f>
        <v>A</v>
      </c>
      <c r="D1487" s="122" t="s">
        <v>463</v>
      </c>
      <c r="E1487" s="76">
        <f>VLOOKUP(Tabla3[[#This Row],[Actividad]],Validación!AA:AB,2,0)</f>
        <v>4</v>
      </c>
      <c r="F1487" s="76" t="s">
        <v>186</v>
      </c>
      <c r="G1487" s="76">
        <f>VLOOKUP(H1487,Validación!W:Y,3,0)</f>
        <v>8</v>
      </c>
      <c r="H1487" s="76" t="s">
        <v>343</v>
      </c>
      <c r="I1487" s="76">
        <f>VLOOKUP(J1487,Validación!K:N,4,0)</f>
        <v>1</v>
      </c>
      <c r="J1487" s="76" t="s">
        <v>200</v>
      </c>
      <c r="K1487" s="76" t="s">
        <v>68</v>
      </c>
      <c r="L1487" s="76" t="str">
        <f t="shared" si="47"/>
        <v>N</v>
      </c>
    </row>
    <row r="1488" spans="1:12" x14ac:dyDescent="0.25">
      <c r="A1488" s="76" t="str">
        <f t="shared" si="46"/>
        <v>X482N</v>
      </c>
      <c r="B1488" s="76" t="s">
        <v>133</v>
      </c>
      <c r="C1488" s="76" t="str">
        <f>VLOOKUP(B1488,Validación!G:I,3,0)</f>
        <v>X</v>
      </c>
      <c r="D1488" s="122">
        <v>122201</v>
      </c>
      <c r="E1488" s="76">
        <f>VLOOKUP(Tabla3[[#This Row],[Actividad]],Validación!AA:AB,2,0)</f>
        <v>4</v>
      </c>
      <c r="F1488" s="76" t="s">
        <v>186</v>
      </c>
      <c r="G1488" s="76">
        <f>VLOOKUP(H1488,Validación!W:Y,3,0)</f>
        <v>8</v>
      </c>
      <c r="H1488" s="76" t="s">
        <v>343</v>
      </c>
      <c r="I1488" s="76">
        <f>VLOOKUP(J1488,Validación!K:N,4,0)</f>
        <v>2</v>
      </c>
      <c r="J1488" s="76" t="s">
        <v>161</v>
      </c>
      <c r="K1488" s="76" t="s">
        <v>68</v>
      </c>
      <c r="L1488" s="76" t="str">
        <f t="shared" si="47"/>
        <v>N</v>
      </c>
    </row>
    <row r="1489" spans="1:12" x14ac:dyDescent="0.25">
      <c r="A1489" s="76" t="str">
        <f t="shared" si="46"/>
        <v>C482N</v>
      </c>
      <c r="B1489" s="76" t="s">
        <v>44</v>
      </c>
      <c r="C1489" s="76" t="str">
        <f>VLOOKUP(B1489,Validación!G:I,3,0)</f>
        <v>C</v>
      </c>
      <c r="D1489" s="122" t="s">
        <v>289</v>
      </c>
      <c r="E1489" s="76">
        <f>VLOOKUP(Tabla3[[#This Row],[Actividad]],Validación!AA:AB,2,0)</f>
        <v>4</v>
      </c>
      <c r="F1489" s="76" t="s">
        <v>186</v>
      </c>
      <c r="G1489" s="76">
        <f>VLOOKUP(H1489,Validación!W:Y,3,0)</f>
        <v>8</v>
      </c>
      <c r="H1489" s="76" t="s">
        <v>343</v>
      </c>
      <c r="I1489" s="76">
        <f>VLOOKUP(J1489,Validación!K:N,4,0)</f>
        <v>2</v>
      </c>
      <c r="J1489" s="76" t="s">
        <v>161</v>
      </c>
      <c r="K1489" s="76" t="s">
        <v>68</v>
      </c>
      <c r="L1489" s="76" t="str">
        <f t="shared" si="47"/>
        <v>N</v>
      </c>
    </row>
    <row r="1490" spans="1:12" x14ac:dyDescent="0.25">
      <c r="A1490" s="76" t="str">
        <f t="shared" si="46"/>
        <v>T482N</v>
      </c>
      <c r="B1490" s="76" t="s">
        <v>52</v>
      </c>
      <c r="C1490" s="76" t="str">
        <f>VLOOKUP(B1490,Validación!G:I,3,0)</f>
        <v>T</v>
      </c>
      <c r="D1490" s="122">
        <v>122202</v>
      </c>
      <c r="E1490" s="76">
        <f>VLOOKUP(Tabla3[[#This Row],[Actividad]],Validación!AA:AB,2,0)</f>
        <v>4</v>
      </c>
      <c r="F1490" s="76" t="s">
        <v>186</v>
      </c>
      <c r="G1490" s="76">
        <f>VLOOKUP(H1490,Validación!W:Y,3,0)</f>
        <v>8</v>
      </c>
      <c r="H1490" s="76" t="s">
        <v>343</v>
      </c>
      <c r="I1490" s="76">
        <f>VLOOKUP(J1490,Validación!K:N,4,0)</f>
        <v>2</v>
      </c>
      <c r="J1490" s="76" t="s">
        <v>161</v>
      </c>
      <c r="K1490" s="76" t="s">
        <v>68</v>
      </c>
      <c r="L1490" s="76" t="str">
        <f t="shared" si="47"/>
        <v>N</v>
      </c>
    </row>
    <row r="1491" spans="1:12" x14ac:dyDescent="0.25">
      <c r="A1491" s="76" t="str">
        <f t="shared" si="46"/>
        <v>EE482N</v>
      </c>
      <c r="B1491" s="76" t="s">
        <v>33</v>
      </c>
      <c r="C1491" s="76" t="str">
        <f>VLOOKUP(B1491,Validación!G:I,3,0)</f>
        <v>EE</v>
      </c>
      <c r="D1491" s="122" t="s">
        <v>290</v>
      </c>
      <c r="E1491" s="76">
        <f>VLOOKUP(Tabla3[[#This Row],[Actividad]],Validación!AA:AB,2,0)</f>
        <v>4</v>
      </c>
      <c r="F1491" s="76" t="s">
        <v>186</v>
      </c>
      <c r="G1491" s="76">
        <f>VLOOKUP(H1491,Validación!W:Y,3,0)</f>
        <v>8</v>
      </c>
      <c r="H1491" s="76" t="s">
        <v>343</v>
      </c>
      <c r="I1491" s="76">
        <f>VLOOKUP(J1491,Validación!K:N,4,0)</f>
        <v>2</v>
      </c>
      <c r="J1491" s="76" t="s">
        <v>161</v>
      </c>
      <c r="K1491" s="76" t="s">
        <v>68</v>
      </c>
      <c r="L1491" s="76" t="str">
        <f t="shared" si="47"/>
        <v>N</v>
      </c>
    </row>
    <row r="1492" spans="1:12" x14ac:dyDescent="0.25">
      <c r="A1492" s="76" t="str">
        <f t="shared" si="46"/>
        <v>E482N</v>
      </c>
      <c r="B1492" s="76" t="s">
        <v>45</v>
      </c>
      <c r="C1492" s="76" t="str">
        <f>VLOOKUP(B1492,Validación!G:I,3,0)</f>
        <v>E</v>
      </c>
      <c r="D1492" s="122" t="s">
        <v>180</v>
      </c>
      <c r="E1492" s="76">
        <f>VLOOKUP(Tabla3[[#This Row],[Actividad]],Validación!AA:AB,2,0)</f>
        <v>4</v>
      </c>
      <c r="F1492" s="76" t="s">
        <v>186</v>
      </c>
      <c r="G1492" s="76">
        <f>VLOOKUP(H1492,Validación!W:Y,3,0)</f>
        <v>8</v>
      </c>
      <c r="H1492" s="76" t="s">
        <v>343</v>
      </c>
      <c r="I1492" s="76">
        <f>VLOOKUP(J1492,Validación!K:N,4,0)</f>
        <v>2</v>
      </c>
      <c r="J1492" s="76" t="s">
        <v>161</v>
      </c>
      <c r="K1492" s="76" t="s">
        <v>68</v>
      </c>
      <c r="L1492" s="76" t="str">
        <f t="shared" si="47"/>
        <v>N</v>
      </c>
    </row>
    <row r="1493" spans="1:12" x14ac:dyDescent="0.25">
      <c r="A1493" s="76" t="str">
        <f t="shared" si="46"/>
        <v>J482N</v>
      </c>
      <c r="B1493" s="76" t="s">
        <v>30</v>
      </c>
      <c r="C1493" s="76" t="str">
        <f>VLOOKUP(B1493,Validación!G:I,3,0)</f>
        <v>J</v>
      </c>
      <c r="D1493" s="122" t="s">
        <v>292</v>
      </c>
      <c r="E1493" s="76">
        <f>VLOOKUP(Tabla3[[#This Row],[Actividad]],Validación!AA:AB,2,0)</f>
        <v>4</v>
      </c>
      <c r="F1493" s="76" t="s">
        <v>186</v>
      </c>
      <c r="G1493" s="76">
        <f>VLOOKUP(H1493,Validación!W:Y,3,0)</f>
        <v>8</v>
      </c>
      <c r="H1493" s="76" t="s">
        <v>343</v>
      </c>
      <c r="I1493" s="76">
        <f>VLOOKUP(J1493,Validación!K:N,4,0)</f>
        <v>2</v>
      </c>
      <c r="J1493" s="76" t="s">
        <v>161</v>
      </c>
      <c r="K1493" s="76" t="s">
        <v>68</v>
      </c>
      <c r="L1493" s="76" t="str">
        <f t="shared" si="47"/>
        <v>N</v>
      </c>
    </row>
    <row r="1494" spans="1:12" x14ac:dyDescent="0.25">
      <c r="A1494" s="76" t="str">
        <f t="shared" si="46"/>
        <v>H482N</v>
      </c>
      <c r="B1494" s="76" t="s">
        <v>46</v>
      </c>
      <c r="C1494" s="76" t="str">
        <f>VLOOKUP(B1494,Validación!G:I,3,0)</f>
        <v>H</v>
      </c>
      <c r="D1494" s="122" t="s">
        <v>115</v>
      </c>
      <c r="E1494" s="76">
        <f>VLOOKUP(Tabla3[[#This Row],[Actividad]],Validación!AA:AB,2,0)</f>
        <v>4</v>
      </c>
      <c r="F1494" s="76" t="s">
        <v>186</v>
      </c>
      <c r="G1494" s="76">
        <f>VLOOKUP(H1494,Validación!W:Y,3,0)</f>
        <v>8</v>
      </c>
      <c r="H1494" s="76" t="s">
        <v>343</v>
      </c>
      <c r="I1494" s="76">
        <f>VLOOKUP(J1494,Validación!K:N,4,0)</f>
        <v>2</v>
      </c>
      <c r="J1494" s="76" t="s">
        <v>161</v>
      </c>
      <c r="K1494" s="76" t="s">
        <v>68</v>
      </c>
      <c r="L1494" s="76" t="str">
        <f t="shared" si="47"/>
        <v>N</v>
      </c>
    </row>
    <row r="1495" spans="1:12" x14ac:dyDescent="0.25">
      <c r="A1495" s="76" t="str">
        <f t="shared" si="46"/>
        <v>Q482N</v>
      </c>
      <c r="B1495" s="76" t="s">
        <v>130</v>
      </c>
      <c r="C1495" s="76" t="str">
        <f>VLOOKUP(B1495,Validación!G:I,3,0)</f>
        <v>Q</v>
      </c>
      <c r="D1495" s="122" t="s">
        <v>293</v>
      </c>
      <c r="E1495" s="76">
        <f>VLOOKUP(Tabla3[[#This Row],[Actividad]],Validación!AA:AB,2,0)</f>
        <v>4</v>
      </c>
      <c r="F1495" s="76" t="s">
        <v>186</v>
      </c>
      <c r="G1495" s="76">
        <f>VLOOKUP(H1495,Validación!W:Y,3,0)</f>
        <v>8</v>
      </c>
      <c r="H1495" s="76" t="s">
        <v>343</v>
      </c>
      <c r="I1495" s="76">
        <f>VLOOKUP(J1495,Validación!K:N,4,0)</f>
        <v>2</v>
      </c>
      <c r="J1495" s="76" t="s">
        <v>161</v>
      </c>
      <c r="K1495" s="76" t="s">
        <v>68</v>
      </c>
      <c r="L1495" s="76" t="str">
        <f t="shared" si="47"/>
        <v>N</v>
      </c>
    </row>
    <row r="1496" spans="1:12" x14ac:dyDescent="0.25">
      <c r="A1496" s="76" t="str">
        <f t="shared" si="46"/>
        <v>P482N</v>
      </c>
      <c r="B1496" s="76" t="s">
        <v>50</v>
      </c>
      <c r="C1496" s="76" t="str">
        <f>VLOOKUP(B1496,Validación!G:I,3,0)</f>
        <v>P</v>
      </c>
      <c r="D1496" s="122" t="s">
        <v>295</v>
      </c>
      <c r="E1496" s="76">
        <f>VLOOKUP(Tabla3[[#This Row],[Actividad]],Validación!AA:AB,2,0)</f>
        <v>4</v>
      </c>
      <c r="F1496" s="76" t="s">
        <v>186</v>
      </c>
      <c r="G1496" s="76">
        <f>VLOOKUP(H1496,Validación!W:Y,3,0)</f>
        <v>8</v>
      </c>
      <c r="H1496" s="76" t="s">
        <v>343</v>
      </c>
      <c r="I1496" s="76">
        <f>VLOOKUP(J1496,Validación!K:N,4,0)</f>
        <v>2</v>
      </c>
      <c r="J1496" s="76" t="s">
        <v>161</v>
      </c>
      <c r="K1496" s="76" t="s">
        <v>68</v>
      </c>
      <c r="L1496" s="76" t="str">
        <f t="shared" si="47"/>
        <v>N</v>
      </c>
    </row>
    <row r="1497" spans="1:12" x14ac:dyDescent="0.25">
      <c r="A1497" s="76" t="str">
        <f t="shared" si="46"/>
        <v>K482N</v>
      </c>
      <c r="B1497" s="76" t="s">
        <v>31</v>
      </c>
      <c r="C1497" s="76" t="str">
        <f>VLOOKUP(B1497,Validación!G:I,3,0)</f>
        <v>K</v>
      </c>
      <c r="D1497" s="122" t="s">
        <v>297</v>
      </c>
      <c r="E1497" s="76">
        <f>VLOOKUP(Tabla3[[#This Row],[Actividad]],Validación!AA:AB,2,0)</f>
        <v>4</v>
      </c>
      <c r="F1497" s="76" t="s">
        <v>186</v>
      </c>
      <c r="G1497" s="76">
        <f>VLOOKUP(H1497,Validación!W:Y,3,0)</f>
        <v>8</v>
      </c>
      <c r="H1497" s="76" t="s">
        <v>343</v>
      </c>
      <c r="I1497" s="76">
        <f>VLOOKUP(J1497,Validación!K:N,4,0)</f>
        <v>2</v>
      </c>
      <c r="J1497" s="76" t="s">
        <v>161</v>
      </c>
      <c r="K1497" s="76" t="s">
        <v>68</v>
      </c>
      <c r="L1497" s="76" t="str">
        <f t="shared" si="47"/>
        <v>N</v>
      </c>
    </row>
    <row r="1498" spans="1:12" x14ac:dyDescent="0.25">
      <c r="A1498" s="76" t="str">
        <f t="shared" si="46"/>
        <v>N482N</v>
      </c>
      <c r="B1498" s="76" t="s">
        <v>49</v>
      </c>
      <c r="C1498" s="76" t="str">
        <f>VLOOKUP(B1498,Validación!G:I,3,0)</f>
        <v>N</v>
      </c>
      <c r="D1498" s="122" t="s">
        <v>298</v>
      </c>
      <c r="E1498" s="76">
        <f>VLOOKUP(Tabla3[[#This Row],[Actividad]],Validación!AA:AB,2,0)</f>
        <v>4</v>
      </c>
      <c r="F1498" s="76" t="s">
        <v>186</v>
      </c>
      <c r="G1498" s="76">
        <f>VLOOKUP(H1498,Validación!W:Y,3,0)</f>
        <v>8</v>
      </c>
      <c r="H1498" s="76" t="s">
        <v>343</v>
      </c>
      <c r="I1498" s="76">
        <f>VLOOKUP(J1498,Validación!K:N,4,0)</f>
        <v>2</v>
      </c>
      <c r="J1498" s="76" t="s">
        <v>161</v>
      </c>
      <c r="K1498" s="76" t="s">
        <v>68</v>
      </c>
      <c r="L1498" s="76" t="str">
        <f t="shared" si="47"/>
        <v>N</v>
      </c>
    </row>
    <row r="1499" spans="1:12" x14ac:dyDescent="0.25">
      <c r="A1499" s="76" t="str">
        <f t="shared" si="46"/>
        <v>AA482N</v>
      </c>
      <c r="B1499" s="76" t="s">
        <v>54</v>
      </c>
      <c r="C1499" s="76" t="str">
        <f>VLOOKUP(B1499,Validación!G:I,3,0)</f>
        <v>AA</v>
      </c>
      <c r="D1499" s="122" t="s">
        <v>118</v>
      </c>
      <c r="E1499" s="76">
        <f>VLOOKUP(Tabla3[[#This Row],[Actividad]],Validación!AA:AB,2,0)</f>
        <v>4</v>
      </c>
      <c r="F1499" s="76" t="s">
        <v>186</v>
      </c>
      <c r="G1499" s="76">
        <f>VLOOKUP(H1499,Validación!W:Y,3,0)</f>
        <v>8</v>
      </c>
      <c r="H1499" s="76" t="s">
        <v>343</v>
      </c>
      <c r="I1499" s="76">
        <f>VLOOKUP(J1499,Validación!K:N,4,0)</f>
        <v>2</v>
      </c>
      <c r="J1499" s="76" t="s">
        <v>161</v>
      </c>
      <c r="K1499" s="76" t="s">
        <v>68</v>
      </c>
      <c r="L1499" s="76" t="str">
        <f t="shared" si="47"/>
        <v>N</v>
      </c>
    </row>
    <row r="1500" spans="1:12" x14ac:dyDescent="0.25">
      <c r="A1500" s="76" t="str">
        <f t="shared" si="46"/>
        <v>G482N</v>
      </c>
      <c r="B1500" s="76" t="s">
        <v>427</v>
      </c>
      <c r="C1500" s="76" t="str">
        <f>VLOOKUP(B1500,Validación!G:I,3,0)</f>
        <v>G</v>
      </c>
      <c r="D1500" s="122" t="s">
        <v>299</v>
      </c>
      <c r="E1500" s="76">
        <f>VLOOKUP(Tabla3[[#This Row],[Actividad]],Validación!AA:AB,2,0)</f>
        <v>4</v>
      </c>
      <c r="F1500" s="76" t="s">
        <v>186</v>
      </c>
      <c r="G1500" s="76">
        <f>VLOOKUP(H1500,Validación!W:Y,3,0)</f>
        <v>8</v>
      </c>
      <c r="H1500" s="76" t="s">
        <v>343</v>
      </c>
      <c r="I1500" s="76">
        <f>VLOOKUP(J1500,Validación!K:N,4,0)</f>
        <v>2</v>
      </c>
      <c r="J1500" s="76" t="s">
        <v>161</v>
      </c>
      <c r="K1500" s="76" t="s">
        <v>68</v>
      </c>
      <c r="L1500" s="76" t="str">
        <f t="shared" si="47"/>
        <v>N</v>
      </c>
    </row>
    <row r="1501" spans="1:12" x14ac:dyDescent="0.25">
      <c r="A1501" s="76" t="str">
        <f t="shared" si="46"/>
        <v>D482N</v>
      </c>
      <c r="B1501" s="76" t="s">
        <v>203</v>
      </c>
      <c r="C1501" s="76" t="str">
        <f>VLOOKUP(B1501,Validación!G:I,3,0)</f>
        <v>D</v>
      </c>
      <c r="D1501" s="122">
        <v>122327</v>
      </c>
      <c r="E1501" s="76">
        <f>VLOOKUP(Tabla3[[#This Row],[Actividad]],Validación!AA:AB,2,0)</f>
        <v>4</v>
      </c>
      <c r="F1501" s="76" t="s">
        <v>186</v>
      </c>
      <c r="G1501" s="76">
        <f>VLOOKUP(H1501,Validación!W:Y,3,0)</f>
        <v>8</v>
      </c>
      <c r="H1501" s="76" t="s">
        <v>343</v>
      </c>
      <c r="I1501" s="76">
        <f>VLOOKUP(J1501,Validación!K:N,4,0)</f>
        <v>2</v>
      </c>
      <c r="J1501" s="76" t="s">
        <v>161</v>
      </c>
      <c r="K1501" s="76" t="s">
        <v>68</v>
      </c>
      <c r="L1501" s="76" t="str">
        <f t="shared" si="47"/>
        <v>N</v>
      </c>
    </row>
    <row r="1502" spans="1:12" x14ac:dyDescent="0.25">
      <c r="A1502" s="76" t="str">
        <f t="shared" si="46"/>
        <v>F482N</v>
      </c>
      <c r="B1502" s="76" t="s">
        <v>426</v>
      </c>
      <c r="C1502" s="76" t="str">
        <f>VLOOKUP(B1502,Validación!G:I,3,0)</f>
        <v>F</v>
      </c>
      <c r="D1502" s="122" t="s">
        <v>456</v>
      </c>
      <c r="E1502" s="76">
        <f>VLOOKUP(Tabla3[[#This Row],[Actividad]],Validación!AA:AB,2,0)</f>
        <v>4</v>
      </c>
      <c r="F1502" s="76" t="s">
        <v>186</v>
      </c>
      <c r="G1502" s="76">
        <f>VLOOKUP(H1502,Validación!W:Y,3,0)</f>
        <v>8</v>
      </c>
      <c r="H1502" s="76" t="s">
        <v>343</v>
      </c>
      <c r="I1502" s="76">
        <f>VLOOKUP(J1502,Validación!K:N,4,0)</f>
        <v>2</v>
      </c>
      <c r="J1502" s="76" t="s">
        <v>161</v>
      </c>
      <c r="K1502" s="76" t="s">
        <v>68</v>
      </c>
      <c r="L1502" s="76" t="str">
        <f t="shared" si="47"/>
        <v>N</v>
      </c>
    </row>
    <row r="1503" spans="1:12" x14ac:dyDescent="0.25">
      <c r="A1503" s="76" t="str">
        <f t="shared" si="46"/>
        <v>FF482N</v>
      </c>
      <c r="B1503" s="76" t="s">
        <v>41</v>
      </c>
      <c r="C1503" s="76" t="str">
        <f>VLOOKUP(B1503,Validación!G:I,3,0)</f>
        <v>FF</v>
      </c>
      <c r="D1503" s="122" t="s">
        <v>301</v>
      </c>
      <c r="E1503" s="76">
        <f>VLOOKUP(Tabla3[[#This Row],[Actividad]],Validación!AA:AB,2,0)</f>
        <v>4</v>
      </c>
      <c r="F1503" s="76" t="s">
        <v>186</v>
      </c>
      <c r="G1503" s="76">
        <f>VLOOKUP(H1503,Validación!W:Y,3,0)</f>
        <v>8</v>
      </c>
      <c r="H1503" s="76" t="s">
        <v>343</v>
      </c>
      <c r="I1503" s="76">
        <f>VLOOKUP(J1503,Validación!K:N,4,0)</f>
        <v>2</v>
      </c>
      <c r="J1503" s="76" t="s">
        <v>161</v>
      </c>
      <c r="K1503" s="76" t="s">
        <v>68</v>
      </c>
      <c r="L1503" s="76" t="str">
        <f t="shared" si="47"/>
        <v>N</v>
      </c>
    </row>
    <row r="1504" spans="1:12" x14ac:dyDescent="0.25">
      <c r="A1504" s="76" t="str">
        <f t="shared" si="46"/>
        <v>BB482N</v>
      </c>
      <c r="B1504" s="76" t="s">
        <v>32</v>
      </c>
      <c r="C1504" s="76" t="str">
        <f>VLOOKUP(B1504,Validación!G:I,3,0)</f>
        <v>BB</v>
      </c>
      <c r="D1504" s="122" t="s">
        <v>457</v>
      </c>
      <c r="E1504" s="76">
        <f>VLOOKUP(Tabla3[[#This Row],[Actividad]],Validación!AA:AB,2,0)</f>
        <v>4</v>
      </c>
      <c r="F1504" s="76" t="s">
        <v>186</v>
      </c>
      <c r="G1504" s="76">
        <f>VLOOKUP(H1504,Validación!W:Y,3,0)</f>
        <v>8</v>
      </c>
      <c r="H1504" s="76" t="s">
        <v>343</v>
      </c>
      <c r="I1504" s="76">
        <f>VLOOKUP(J1504,Validación!K:N,4,0)</f>
        <v>2</v>
      </c>
      <c r="J1504" s="76" t="s">
        <v>161</v>
      </c>
      <c r="K1504" s="76" t="s">
        <v>68</v>
      </c>
      <c r="L1504" s="76" t="str">
        <f t="shared" si="47"/>
        <v>N</v>
      </c>
    </row>
    <row r="1505" spans="1:12" x14ac:dyDescent="0.25">
      <c r="A1505" s="76" t="str">
        <f t="shared" si="46"/>
        <v>W482N</v>
      </c>
      <c r="B1505" s="76" t="s">
        <v>132</v>
      </c>
      <c r="C1505" s="76" t="str">
        <f>VLOOKUP(B1505,Validación!G:I,3,0)</f>
        <v>W</v>
      </c>
      <c r="D1505" s="122" t="s">
        <v>302</v>
      </c>
      <c r="E1505" s="76">
        <f>VLOOKUP(Tabla3[[#This Row],[Actividad]],Validación!AA:AB,2,0)</f>
        <v>4</v>
      </c>
      <c r="F1505" s="76" t="s">
        <v>186</v>
      </c>
      <c r="G1505" s="76">
        <f>VLOOKUP(H1505,Validación!W:Y,3,0)</f>
        <v>8</v>
      </c>
      <c r="H1505" s="76" t="s">
        <v>343</v>
      </c>
      <c r="I1505" s="76">
        <f>VLOOKUP(J1505,Validación!K:N,4,0)</f>
        <v>2</v>
      </c>
      <c r="J1505" s="76" t="s">
        <v>161</v>
      </c>
      <c r="K1505" s="76" t="s">
        <v>68</v>
      </c>
      <c r="L1505" s="76" t="str">
        <f t="shared" si="47"/>
        <v>N</v>
      </c>
    </row>
    <row r="1506" spans="1:12" x14ac:dyDescent="0.25">
      <c r="A1506" s="76" t="str">
        <f t="shared" si="46"/>
        <v>CC482N</v>
      </c>
      <c r="B1506" s="76" t="s">
        <v>55</v>
      </c>
      <c r="C1506" s="76" t="str">
        <f>VLOOKUP(B1506,Validación!G:I,3,0)</f>
        <v>CC</v>
      </c>
      <c r="D1506" s="122" t="s">
        <v>303</v>
      </c>
      <c r="E1506" s="76">
        <f>VLOOKUP(Tabla3[[#This Row],[Actividad]],Validación!AA:AB,2,0)</f>
        <v>4</v>
      </c>
      <c r="F1506" s="76" t="s">
        <v>186</v>
      </c>
      <c r="G1506" s="76">
        <f>VLOOKUP(H1506,Validación!W:Y,3,0)</f>
        <v>8</v>
      </c>
      <c r="H1506" s="76" t="s">
        <v>343</v>
      </c>
      <c r="I1506" s="76">
        <f>VLOOKUP(J1506,Validación!K:N,4,0)</f>
        <v>2</v>
      </c>
      <c r="J1506" s="76" t="s">
        <v>161</v>
      </c>
      <c r="K1506" s="76" t="s">
        <v>68</v>
      </c>
      <c r="L1506" s="76" t="str">
        <f t="shared" si="47"/>
        <v>N</v>
      </c>
    </row>
    <row r="1507" spans="1:12" x14ac:dyDescent="0.25">
      <c r="A1507" s="76" t="str">
        <f t="shared" si="46"/>
        <v>U482N</v>
      </c>
      <c r="B1507" s="76" t="s">
        <v>425</v>
      </c>
      <c r="C1507" s="76" t="str">
        <f>VLOOKUP(B1507,Validación!G:I,3,0)</f>
        <v>U</v>
      </c>
      <c r="D1507" s="122" t="s">
        <v>458</v>
      </c>
      <c r="E1507" s="76">
        <f>VLOOKUP(Tabla3[[#This Row],[Actividad]],Validación!AA:AB,2,0)</f>
        <v>4</v>
      </c>
      <c r="F1507" s="76" t="s">
        <v>186</v>
      </c>
      <c r="G1507" s="76">
        <f>VLOOKUP(H1507,Validación!W:Y,3,0)</f>
        <v>8</v>
      </c>
      <c r="H1507" s="76" t="s">
        <v>343</v>
      </c>
      <c r="I1507" s="76">
        <f>VLOOKUP(J1507,Validación!K:N,4,0)</f>
        <v>2</v>
      </c>
      <c r="J1507" s="76" t="s">
        <v>161</v>
      </c>
      <c r="K1507" s="76" t="s">
        <v>68</v>
      </c>
      <c r="L1507" s="76" t="str">
        <f t="shared" si="47"/>
        <v>N</v>
      </c>
    </row>
    <row r="1508" spans="1:12" x14ac:dyDescent="0.25">
      <c r="A1508" s="76" t="str">
        <f t="shared" si="46"/>
        <v>I482N</v>
      </c>
      <c r="B1508" s="76" t="s">
        <v>47</v>
      </c>
      <c r="C1508" s="76" t="str">
        <f>VLOOKUP(B1508,Validación!G:I,3,0)</f>
        <v>I</v>
      </c>
      <c r="D1508" s="122" t="s">
        <v>459</v>
      </c>
      <c r="E1508" s="76">
        <f>VLOOKUP(Tabla3[[#This Row],[Actividad]],Validación!AA:AB,2,0)</f>
        <v>4</v>
      </c>
      <c r="F1508" s="76" t="s">
        <v>186</v>
      </c>
      <c r="G1508" s="76">
        <f>VLOOKUP(H1508,Validación!W:Y,3,0)</f>
        <v>8</v>
      </c>
      <c r="H1508" s="76" t="s">
        <v>343</v>
      </c>
      <c r="I1508" s="76">
        <f>VLOOKUP(J1508,Validación!K:N,4,0)</f>
        <v>2</v>
      </c>
      <c r="J1508" s="76" t="s">
        <v>161</v>
      </c>
      <c r="K1508" s="76" t="s">
        <v>68</v>
      </c>
      <c r="L1508" s="76" t="str">
        <f t="shared" si="47"/>
        <v>N</v>
      </c>
    </row>
    <row r="1509" spans="1:12" x14ac:dyDescent="0.25">
      <c r="A1509" s="76" t="str">
        <f t="shared" si="46"/>
        <v>Y482N</v>
      </c>
      <c r="B1509" s="76" t="s">
        <v>134</v>
      </c>
      <c r="C1509" s="76" t="str">
        <f>VLOOKUP(B1509,Validación!G:I,3,0)</f>
        <v>Y</v>
      </c>
      <c r="D1509" s="122" t="s">
        <v>306</v>
      </c>
      <c r="E1509" s="76">
        <f>VLOOKUP(Tabla3[[#This Row],[Actividad]],Validación!AA:AB,2,0)</f>
        <v>4</v>
      </c>
      <c r="F1509" s="76" t="s">
        <v>186</v>
      </c>
      <c r="G1509" s="76">
        <f>VLOOKUP(H1509,Validación!W:Y,3,0)</f>
        <v>8</v>
      </c>
      <c r="H1509" s="76" t="s">
        <v>343</v>
      </c>
      <c r="I1509" s="76">
        <f>VLOOKUP(J1509,Validación!K:N,4,0)</f>
        <v>2</v>
      </c>
      <c r="J1509" s="76" t="s">
        <v>161</v>
      </c>
      <c r="K1509" s="76" t="s">
        <v>68</v>
      </c>
      <c r="L1509" s="76" t="str">
        <f t="shared" si="47"/>
        <v>N</v>
      </c>
    </row>
    <row r="1510" spans="1:12" x14ac:dyDescent="0.25">
      <c r="A1510" s="76" t="str">
        <f t="shared" si="46"/>
        <v>R482N</v>
      </c>
      <c r="B1510" s="76" t="s">
        <v>51</v>
      </c>
      <c r="C1510" s="76" t="str">
        <f>VLOOKUP(B1510,Validación!G:I,3,0)</f>
        <v>R</v>
      </c>
      <c r="D1510" s="122">
        <v>109</v>
      </c>
      <c r="E1510" s="76">
        <f>VLOOKUP(Tabla3[[#This Row],[Actividad]],Validación!AA:AB,2,0)</f>
        <v>4</v>
      </c>
      <c r="F1510" s="76" t="s">
        <v>186</v>
      </c>
      <c r="G1510" s="76">
        <f>VLOOKUP(H1510,Validación!W:Y,3,0)</f>
        <v>8</v>
      </c>
      <c r="H1510" s="76" t="s">
        <v>343</v>
      </c>
      <c r="I1510" s="76">
        <f>VLOOKUP(J1510,Validación!K:N,4,0)</f>
        <v>2</v>
      </c>
      <c r="J1510" s="76" t="s">
        <v>161</v>
      </c>
      <c r="K1510" s="76" t="s">
        <v>68</v>
      </c>
      <c r="L1510" s="76" t="str">
        <f t="shared" si="47"/>
        <v>N</v>
      </c>
    </row>
    <row r="1511" spans="1:12" x14ac:dyDescent="0.25">
      <c r="A1511" s="76" t="str">
        <f t="shared" si="46"/>
        <v>HH482N</v>
      </c>
      <c r="B1511" s="76" t="s">
        <v>122</v>
      </c>
      <c r="C1511" s="76" t="str">
        <f>VLOOKUP(B1511,Validación!G:I,3,0)</f>
        <v>HH</v>
      </c>
      <c r="D1511" s="122" t="s">
        <v>460</v>
      </c>
      <c r="E1511" s="76">
        <f>VLOOKUP(Tabla3[[#This Row],[Actividad]],Validación!AA:AB,2,0)</f>
        <v>4</v>
      </c>
      <c r="F1511" s="76" t="s">
        <v>186</v>
      </c>
      <c r="G1511" s="76">
        <f>VLOOKUP(H1511,Validación!W:Y,3,0)</f>
        <v>8</v>
      </c>
      <c r="H1511" s="76" t="s">
        <v>343</v>
      </c>
      <c r="I1511" s="76">
        <f>VLOOKUP(J1511,Validación!K:N,4,0)</f>
        <v>2</v>
      </c>
      <c r="J1511" s="76" t="s">
        <v>161</v>
      </c>
      <c r="K1511" s="76" t="s">
        <v>68</v>
      </c>
      <c r="L1511" s="76" t="str">
        <f t="shared" si="47"/>
        <v>N</v>
      </c>
    </row>
    <row r="1512" spans="1:12" x14ac:dyDescent="0.25">
      <c r="A1512" s="76" t="str">
        <f t="shared" si="46"/>
        <v>II482N</v>
      </c>
      <c r="B1512" s="173" t="s">
        <v>423</v>
      </c>
      <c r="C1512" s="76" t="str">
        <f>VLOOKUP(B1512,Validación!G:I,3,0)</f>
        <v>II</v>
      </c>
      <c r="D1512" s="122" t="s">
        <v>309</v>
      </c>
      <c r="E1512" s="76">
        <f>VLOOKUP(Tabla3[[#This Row],[Actividad]],Validación!AA:AB,2,0)</f>
        <v>4</v>
      </c>
      <c r="F1512" s="76" t="s">
        <v>186</v>
      </c>
      <c r="G1512" s="76">
        <f>VLOOKUP(H1512,Validación!W:Y,3,0)</f>
        <v>8</v>
      </c>
      <c r="H1512" s="76" t="s">
        <v>343</v>
      </c>
      <c r="I1512" s="76">
        <f>VLOOKUP(J1512,Validación!K:N,4,0)</f>
        <v>2</v>
      </c>
      <c r="J1512" s="76" t="s">
        <v>161</v>
      </c>
      <c r="K1512" s="76" t="s">
        <v>68</v>
      </c>
      <c r="L1512" s="76" t="str">
        <f t="shared" si="47"/>
        <v>N</v>
      </c>
    </row>
    <row r="1513" spans="1:12" x14ac:dyDescent="0.25">
      <c r="A1513" s="76" t="str">
        <f t="shared" si="46"/>
        <v>L482N</v>
      </c>
      <c r="B1513" s="76" t="s">
        <v>48</v>
      </c>
      <c r="C1513" s="76" t="str">
        <f>VLOOKUP(B1513,Validación!G:I,3,0)</f>
        <v>L</v>
      </c>
      <c r="D1513" s="122" t="s">
        <v>461</v>
      </c>
      <c r="E1513" s="76">
        <f>VLOOKUP(Tabla3[[#This Row],[Actividad]],Validación!AA:AB,2,0)</f>
        <v>4</v>
      </c>
      <c r="F1513" s="76" t="s">
        <v>186</v>
      </c>
      <c r="G1513" s="76">
        <f>VLOOKUP(H1513,Validación!W:Y,3,0)</f>
        <v>8</v>
      </c>
      <c r="H1513" s="76" t="s">
        <v>343</v>
      </c>
      <c r="I1513" s="76">
        <f>VLOOKUP(J1513,Validación!K:N,4,0)</f>
        <v>2</v>
      </c>
      <c r="J1513" s="76" t="s">
        <v>161</v>
      </c>
      <c r="K1513" s="76" t="s">
        <v>68</v>
      </c>
      <c r="L1513" s="76" t="str">
        <f t="shared" si="47"/>
        <v>N</v>
      </c>
    </row>
    <row r="1514" spans="1:12" x14ac:dyDescent="0.25">
      <c r="A1514" s="76" t="str">
        <f t="shared" si="46"/>
        <v>B482N</v>
      </c>
      <c r="B1514" s="76" t="s">
        <v>43</v>
      </c>
      <c r="C1514" s="76" t="str">
        <f>VLOOKUP(B1514,Validación!G:I,3,0)</f>
        <v>B</v>
      </c>
      <c r="D1514" s="122" t="s">
        <v>462</v>
      </c>
      <c r="E1514" s="76">
        <f>VLOOKUP(Tabla3[[#This Row],[Actividad]],Validación!AA:AB,2,0)</f>
        <v>4</v>
      </c>
      <c r="F1514" s="76" t="s">
        <v>186</v>
      </c>
      <c r="G1514" s="76">
        <f>VLOOKUP(H1514,Validación!W:Y,3,0)</f>
        <v>8</v>
      </c>
      <c r="H1514" s="76" t="s">
        <v>343</v>
      </c>
      <c r="I1514" s="76">
        <f>VLOOKUP(J1514,Validación!K:N,4,0)</f>
        <v>2</v>
      </c>
      <c r="J1514" s="76" t="s">
        <v>161</v>
      </c>
      <c r="K1514" s="76" t="s">
        <v>68</v>
      </c>
      <c r="L1514" s="76" t="str">
        <f t="shared" si="47"/>
        <v>N</v>
      </c>
    </row>
    <row r="1515" spans="1:12" x14ac:dyDescent="0.25">
      <c r="A1515" s="76" t="str">
        <f t="shared" si="46"/>
        <v>A482N</v>
      </c>
      <c r="B1515" s="76" t="s">
        <v>42</v>
      </c>
      <c r="C1515" s="76" t="str">
        <f>VLOOKUP(B1515,Validación!G:I,3,0)</f>
        <v>A</v>
      </c>
      <c r="D1515" s="122" t="s">
        <v>463</v>
      </c>
      <c r="E1515" s="76">
        <f>VLOOKUP(Tabla3[[#This Row],[Actividad]],Validación!AA:AB,2,0)</f>
        <v>4</v>
      </c>
      <c r="F1515" s="76" t="s">
        <v>186</v>
      </c>
      <c r="G1515" s="76">
        <f>VLOOKUP(H1515,Validación!W:Y,3,0)</f>
        <v>8</v>
      </c>
      <c r="H1515" s="76" t="s">
        <v>343</v>
      </c>
      <c r="I1515" s="76">
        <f>VLOOKUP(J1515,Validación!K:N,4,0)</f>
        <v>2</v>
      </c>
      <c r="J1515" s="76" t="s">
        <v>161</v>
      </c>
      <c r="K1515" s="76" t="s">
        <v>68</v>
      </c>
      <c r="L1515" s="76" t="str">
        <f t="shared" si="47"/>
        <v>N</v>
      </c>
    </row>
    <row r="1516" spans="1:12" x14ac:dyDescent="0.25">
      <c r="A1516" s="76" t="str">
        <f t="shared" si="46"/>
        <v>X483N</v>
      </c>
      <c r="B1516" s="76" t="s">
        <v>133</v>
      </c>
      <c r="C1516" s="76" t="str">
        <f>VLOOKUP(B1516,Validación!G:I,3,0)</f>
        <v>X</v>
      </c>
      <c r="D1516" s="122">
        <v>122201</v>
      </c>
      <c r="E1516" s="76">
        <f>VLOOKUP(Tabla3[[#This Row],[Actividad]],Validación!AA:AB,2,0)</f>
        <v>4</v>
      </c>
      <c r="F1516" s="76" t="s">
        <v>186</v>
      </c>
      <c r="G1516" s="76">
        <f>VLOOKUP(H1516,Validación!W:Y,3,0)</f>
        <v>8</v>
      </c>
      <c r="H1516" s="76" t="s">
        <v>343</v>
      </c>
      <c r="I1516" s="76">
        <f>VLOOKUP(J1516,Validación!K:N,4,0)</f>
        <v>3</v>
      </c>
      <c r="J1516" s="76" t="s">
        <v>162</v>
      </c>
      <c r="K1516" s="76" t="s">
        <v>68</v>
      </c>
      <c r="L1516" s="76" t="str">
        <f t="shared" si="47"/>
        <v>N</v>
      </c>
    </row>
    <row r="1517" spans="1:12" x14ac:dyDescent="0.25">
      <c r="A1517" s="76" t="str">
        <f t="shared" si="46"/>
        <v>C483N</v>
      </c>
      <c r="B1517" s="76" t="s">
        <v>44</v>
      </c>
      <c r="C1517" s="76" t="str">
        <f>VLOOKUP(B1517,Validación!G:I,3,0)</f>
        <v>C</v>
      </c>
      <c r="D1517" s="122" t="s">
        <v>289</v>
      </c>
      <c r="E1517" s="76">
        <f>VLOOKUP(Tabla3[[#This Row],[Actividad]],Validación!AA:AB,2,0)</f>
        <v>4</v>
      </c>
      <c r="F1517" s="76" t="s">
        <v>186</v>
      </c>
      <c r="G1517" s="76">
        <f>VLOOKUP(H1517,Validación!W:Y,3,0)</f>
        <v>8</v>
      </c>
      <c r="H1517" s="76" t="s">
        <v>343</v>
      </c>
      <c r="I1517" s="76">
        <f>VLOOKUP(J1517,Validación!K:N,4,0)</f>
        <v>3</v>
      </c>
      <c r="J1517" s="76" t="s">
        <v>162</v>
      </c>
      <c r="K1517" s="76" t="s">
        <v>68</v>
      </c>
      <c r="L1517" s="76" t="str">
        <f t="shared" si="47"/>
        <v>N</v>
      </c>
    </row>
    <row r="1518" spans="1:12" x14ac:dyDescent="0.25">
      <c r="A1518" s="76" t="str">
        <f t="shared" si="46"/>
        <v>T483N</v>
      </c>
      <c r="B1518" s="76" t="s">
        <v>52</v>
      </c>
      <c r="C1518" s="76" t="str">
        <f>VLOOKUP(B1518,Validación!G:I,3,0)</f>
        <v>T</v>
      </c>
      <c r="D1518" s="122">
        <v>122202</v>
      </c>
      <c r="E1518" s="76">
        <f>VLOOKUP(Tabla3[[#This Row],[Actividad]],Validación!AA:AB,2,0)</f>
        <v>4</v>
      </c>
      <c r="F1518" s="76" t="s">
        <v>186</v>
      </c>
      <c r="G1518" s="76">
        <f>VLOOKUP(H1518,Validación!W:Y,3,0)</f>
        <v>8</v>
      </c>
      <c r="H1518" s="76" t="s">
        <v>343</v>
      </c>
      <c r="I1518" s="76">
        <f>VLOOKUP(J1518,Validación!K:N,4,0)</f>
        <v>3</v>
      </c>
      <c r="J1518" s="76" t="s">
        <v>162</v>
      </c>
      <c r="K1518" s="76" t="s">
        <v>68</v>
      </c>
      <c r="L1518" s="76" t="str">
        <f t="shared" si="47"/>
        <v>N</v>
      </c>
    </row>
    <row r="1519" spans="1:12" x14ac:dyDescent="0.25">
      <c r="A1519" s="76" t="str">
        <f t="shared" si="46"/>
        <v>EE483N</v>
      </c>
      <c r="B1519" s="76" t="s">
        <v>33</v>
      </c>
      <c r="C1519" s="76" t="str">
        <f>VLOOKUP(B1519,Validación!G:I,3,0)</f>
        <v>EE</v>
      </c>
      <c r="D1519" s="122" t="s">
        <v>290</v>
      </c>
      <c r="E1519" s="76">
        <f>VLOOKUP(Tabla3[[#This Row],[Actividad]],Validación!AA:AB,2,0)</f>
        <v>4</v>
      </c>
      <c r="F1519" s="76" t="s">
        <v>186</v>
      </c>
      <c r="G1519" s="76">
        <f>VLOOKUP(H1519,Validación!W:Y,3,0)</f>
        <v>8</v>
      </c>
      <c r="H1519" s="76" t="s">
        <v>343</v>
      </c>
      <c r="I1519" s="76">
        <f>VLOOKUP(J1519,Validación!K:N,4,0)</f>
        <v>3</v>
      </c>
      <c r="J1519" s="76" t="s">
        <v>162</v>
      </c>
      <c r="K1519" s="76" t="s">
        <v>68</v>
      </c>
      <c r="L1519" s="76" t="str">
        <f t="shared" si="47"/>
        <v>N</v>
      </c>
    </row>
    <row r="1520" spans="1:12" x14ac:dyDescent="0.25">
      <c r="A1520" s="76" t="str">
        <f t="shared" si="46"/>
        <v>E483N</v>
      </c>
      <c r="B1520" s="76" t="s">
        <v>45</v>
      </c>
      <c r="C1520" s="76" t="str">
        <f>VLOOKUP(B1520,Validación!G:I,3,0)</f>
        <v>E</v>
      </c>
      <c r="D1520" s="122" t="s">
        <v>180</v>
      </c>
      <c r="E1520" s="76">
        <f>VLOOKUP(Tabla3[[#This Row],[Actividad]],Validación!AA:AB,2,0)</f>
        <v>4</v>
      </c>
      <c r="F1520" s="76" t="s">
        <v>186</v>
      </c>
      <c r="G1520" s="76">
        <f>VLOOKUP(H1520,Validación!W:Y,3,0)</f>
        <v>8</v>
      </c>
      <c r="H1520" s="76" t="s">
        <v>343</v>
      </c>
      <c r="I1520" s="76">
        <f>VLOOKUP(J1520,Validación!K:N,4,0)</f>
        <v>3</v>
      </c>
      <c r="J1520" s="76" t="s">
        <v>162</v>
      </c>
      <c r="K1520" s="76" t="s">
        <v>68</v>
      </c>
      <c r="L1520" s="76" t="str">
        <f t="shared" si="47"/>
        <v>N</v>
      </c>
    </row>
    <row r="1521" spans="1:12" x14ac:dyDescent="0.25">
      <c r="A1521" s="76" t="str">
        <f t="shared" si="46"/>
        <v>J483N</v>
      </c>
      <c r="B1521" s="76" t="s">
        <v>30</v>
      </c>
      <c r="C1521" s="76" t="str">
        <f>VLOOKUP(B1521,Validación!G:I,3,0)</f>
        <v>J</v>
      </c>
      <c r="D1521" s="122" t="s">
        <v>292</v>
      </c>
      <c r="E1521" s="76">
        <f>VLOOKUP(Tabla3[[#This Row],[Actividad]],Validación!AA:AB,2,0)</f>
        <v>4</v>
      </c>
      <c r="F1521" s="76" t="s">
        <v>186</v>
      </c>
      <c r="G1521" s="76">
        <f>VLOOKUP(H1521,Validación!W:Y,3,0)</f>
        <v>8</v>
      </c>
      <c r="H1521" s="76" t="s">
        <v>343</v>
      </c>
      <c r="I1521" s="76">
        <f>VLOOKUP(J1521,Validación!K:N,4,0)</f>
        <v>3</v>
      </c>
      <c r="J1521" s="76" t="s">
        <v>162</v>
      </c>
      <c r="K1521" s="76" t="s">
        <v>68</v>
      </c>
      <c r="L1521" s="76" t="str">
        <f t="shared" si="47"/>
        <v>N</v>
      </c>
    </row>
    <row r="1522" spans="1:12" x14ac:dyDescent="0.25">
      <c r="A1522" s="76" t="str">
        <f t="shared" si="46"/>
        <v>H483N</v>
      </c>
      <c r="B1522" s="76" t="s">
        <v>46</v>
      </c>
      <c r="C1522" s="76" t="str">
        <f>VLOOKUP(B1522,Validación!G:I,3,0)</f>
        <v>H</v>
      </c>
      <c r="D1522" s="122" t="s">
        <v>115</v>
      </c>
      <c r="E1522" s="76">
        <f>VLOOKUP(Tabla3[[#This Row],[Actividad]],Validación!AA:AB,2,0)</f>
        <v>4</v>
      </c>
      <c r="F1522" s="76" t="s">
        <v>186</v>
      </c>
      <c r="G1522" s="76">
        <f>VLOOKUP(H1522,Validación!W:Y,3,0)</f>
        <v>8</v>
      </c>
      <c r="H1522" s="76" t="s">
        <v>343</v>
      </c>
      <c r="I1522" s="76">
        <f>VLOOKUP(J1522,Validación!K:N,4,0)</f>
        <v>3</v>
      </c>
      <c r="J1522" s="76" t="s">
        <v>162</v>
      </c>
      <c r="K1522" s="76" t="s">
        <v>68</v>
      </c>
      <c r="L1522" s="76" t="str">
        <f t="shared" si="47"/>
        <v>N</v>
      </c>
    </row>
    <row r="1523" spans="1:12" x14ac:dyDescent="0.25">
      <c r="A1523" s="76" t="str">
        <f t="shared" si="46"/>
        <v>Q483N</v>
      </c>
      <c r="B1523" s="76" t="s">
        <v>130</v>
      </c>
      <c r="C1523" s="76" t="str">
        <f>VLOOKUP(B1523,Validación!G:I,3,0)</f>
        <v>Q</v>
      </c>
      <c r="D1523" s="122" t="s">
        <v>293</v>
      </c>
      <c r="E1523" s="76">
        <f>VLOOKUP(Tabla3[[#This Row],[Actividad]],Validación!AA:AB,2,0)</f>
        <v>4</v>
      </c>
      <c r="F1523" s="76" t="s">
        <v>186</v>
      </c>
      <c r="G1523" s="76">
        <f>VLOOKUP(H1523,Validación!W:Y,3,0)</f>
        <v>8</v>
      </c>
      <c r="H1523" s="76" t="s">
        <v>343</v>
      </c>
      <c r="I1523" s="76">
        <f>VLOOKUP(J1523,Validación!K:N,4,0)</f>
        <v>3</v>
      </c>
      <c r="J1523" s="76" t="s">
        <v>162</v>
      </c>
      <c r="K1523" s="76" t="s">
        <v>68</v>
      </c>
      <c r="L1523" s="76" t="str">
        <f t="shared" si="47"/>
        <v>N</v>
      </c>
    </row>
    <row r="1524" spans="1:12" x14ac:dyDescent="0.25">
      <c r="A1524" s="76" t="str">
        <f t="shared" si="46"/>
        <v>P483N</v>
      </c>
      <c r="B1524" s="76" t="s">
        <v>50</v>
      </c>
      <c r="C1524" s="76" t="str">
        <f>VLOOKUP(B1524,Validación!G:I,3,0)</f>
        <v>P</v>
      </c>
      <c r="D1524" s="122" t="s">
        <v>295</v>
      </c>
      <c r="E1524" s="76">
        <f>VLOOKUP(Tabla3[[#This Row],[Actividad]],Validación!AA:AB,2,0)</f>
        <v>4</v>
      </c>
      <c r="F1524" s="76" t="s">
        <v>186</v>
      </c>
      <c r="G1524" s="76">
        <f>VLOOKUP(H1524,Validación!W:Y,3,0)</f>
        <v>8</v>
      </c>
      <c r="H1524" s="76" t="s">
        <v>343</v>
      </c>
      <c r="I1524" s="76">
        <f>VLOOKUP(J1524,Validación!K:N,4,0)</f>
        <v>3</v>
      </c>
      <c r="J1524" s="76" t="s">
        <v>162</v>
      </c>
      <c r="K1524" s="76" t="s">
        <v>68</v>
      </c>
      <c r="L1524" s="76" t="str">
        <f t="shared" si="47"/>
        <v>N</v>
      </c>
    </row>
    <row r="1525" spans="1:12" x14ac:dyDescent="0.25">
      <c r="A1525" s="76" t="str">
        <f t="shared" si="46"/>
        <v>K483N</v>
      </c>
      <c r="B1525" s="76" t="s">
        <v>31</v>
      </c>
      <c r="C1525" s="76" t="str">
        <f>VLOOKUP(B1525,Validación!G:I,3,0)</f>
        <v>K</v>
      </c>
      <c r="D1525" s="122" t="s">
        <v>297</v>
      </c>
      <c r="E1525" s="76">
        <f>VLOOKUP(Tabla3[[#This Row],[Actividad]],Validación!AA:AB,2,0)</f>
        <v>4</v>
      </c>
      <c r="F1525" s="76" t="s">
        <v>186</v>
      </c>
      <c r="G1525" s="76">
        <f>VLOOKUP(H1525,Validación!W:Y,3,0)</f>
        <v>8</v>
      </c>
      <c r="H1525" s="76" t="s">
        <v>343</v>
      </c>
      <c r="I1525" s="76">
        <f>VLOOKUP(J1525,Validación!K:N,4,0)</f>
        <v>3</v>
      </c>
      <c r="J1525" s="76" t="s">
        <v>162</v>
      </c>
      <c r="K1525" s="76" t="s">
        <v>68</v>
      </c>
      <c r="L1525" s="76" t="str">
        <f t="shared" si="47"/>
        <v>N</v>
      </c>
    </row>
    <row r="1526" spans="1:12" x14ac:dyDescent="0.25">
      <c r="A1526" s="76" t="str">
        <f t="shared" si="46"/>
        <v>N483N</v>
      </c>
      <c r="B1526" s="76" t="s">
        <v>49</v>
      </c>
      <c r="C1526" s="76" t="str">
        <f>VLOOKUP(B1526,Validación!G:I,3,0)</f>
        <v>N</v>
      </c>
      <c r="D1526" s="122" t="s">
        <v>298</v>
      </c>
      <c r="E1526" s="76">
        <f>VLOOKUP(Tabla3[[#This Row],[Actividad]],Validación!AA:AB,2,0)</f>
        <v>4</v>
      </c>
      <c r="F1526" s="76" t="s">
        <v>186</v>
      </c>
      <c r="G1526" s="76">
        <f>VLOOKUP(H1526,Validación!W:Y,3,0)</f>
        <v>8</v>
      </c>
      <c r="H1526" s="76" t="s">
        <v>343</v>
      </c>
      <c r="I1526" s="76">
        <f>VLOOKUP(J1526,Validación!K:N,4,0)</f>
        <v>3</v>
      </c>
      <c r="J1526" s="76" t="s">
        <v>162</v>
      </c>
      <c r="K1526" s="76" t="s">
        <v>68</v>
      </c>
      <c r="L1526" s="76" t="str">
        <f t="shared" si="47"/>
        <v>N</v>
      </c>
    </row>
    <row r="1527" spans="1:12" x14ac:dyDescent="0.25">
      <c r="A1527" s="76" t="str">
        <f t="shared" si="46"/>
        <v>AA483N</v>
      </c>
      <c r="B1527" s="76" t="s">
        <v>54</v>
      </c>
      <c r="C1527" s="76" t="str">
        <f>VLOOKUP(B1527,Validación!G:I,3,0)</f>
        <v>AA</v>
      </c>
      <c r="D1527" s="122" t="s">
        <v>118</v>
      </c>
      <c r="E1527" s="76">
        <f>VLOOKUP(Tabla3[[#This Row],[Actividad]],Validación!AA:AB,2,0)</f>
        <v>4</v>
      </c>
      <c r="F1527" s="76" t="s">
        <v>186</v>
      </c>
      <c r="G1527" s="76">
        <f>VLOOKUP(H1527,Validación!W:Y,3,0)</f>
        <v>8</v>
      </c>
      <c r="H1527" s="76" t="s">
        <v>343</v>
      </c>
      <c r="I1527" s="76">
        <f>VLOOKUP(J1527,Validación!K:N,4,0)</f>
        <v>3</v>
      </c>
      <c r="J1527" s="76" t="s">
        <v>162</v>
      </c>
      <c r="K1527" s="76" t="s">
        <v>68</v>
      </c>
      <c r="L1527" s="76" t="str">
        <f t="shared" si="47"/>
        <v>N</v>
      </c>
    </row>
    <row r="1528" spans="1:12" x14ac:dyDescent="0.25">
      <c r="A1528" s="76" t="str">
        <f t="shared" si="46"/>
        <v>G483N</v>
      </c>
      <c r="B1528" s="76" t="s">
        <v>427</v>
      </c>
      <c r="C1528" s="76" t="str">
        <f>VLOOKUP(B1528,Validación!G:I,3,0)</f>
        <v>G</v>
      </c>
      <c r="D1528" s="122" t="s">
        <v>299</v>
      </c>
      <c r="E1528" s="76">
        <f>VLOOKUP(Tabla3[[#This Row],[Actividad]],Validación!AA:AB,2,0)</f>
        <v>4</v>
      </c>
      <c r="F1528" s="76" t="s">
        <v>186</v>
      </c>
      <c r="G1528" s="76">
        <f>VLOOKUP(H1528,Validación!W:Y,3,0)</f>
        <v>8</v>
      </c>
      <c r="H1528" s="76" t="s">
        <v>343</v>
      </c>
      <c r="I1528" s="76">
        <f>VLOOKUP(J1528,Validación!K:N,4,0)</f>
        <v>3</v>
      </c>
      <c r="J1528" s="76" t="s">
        <v>162</v>
      </c>
      <c r="K1528" s="76" t="s">
        <v>68</v>
      </c>
      <c r="L1528" s="76" t="str">
        <f t="shared" si="47"/>
        <v>N</v>
      </c>
    </row>
    <row r="1529" spans="1:12" x14ac:dyDescent="0.25">
      <c r="A1529" s="76" t="str">
        <f t="shared" si="46"/>
        <v>D483N</v>
      </c>
      <c r="B1529" s="76" t="s">
        <v>203</v>
      </c>
      <c r="C1529" s="76" t="str">
        <f>VLOOKUP(B1529,Validación!G:I,3,0)</f>
        <v>D</v>
      </c>
      <c r="D1529" s="122">
        <v>122327</v>
      </c>
      <c r="E1529" s="76">
        <f>VLOOKUP(Tabla3[[#This Row],[Actividad]],Validación!AA:AB,2,0)</f>
        <v>4</v>
      </c>
      <c r="F1529" s="76" t="s">
        <v>186</v>
      </c>
      <c r="G1529" s="76">
        <f>VLOOKUP(H1529,Validación!W:Y,3,0)</f>
        <v>8</v>
      </c>
      <c r="H1529" s="76" t="s">
        <v>343</v>
      </c>
      <c r="I1529" s="76">
        <f>VLOOKUP(J1529,Validación!K:N,4,0)</f>
        <v>3</v>
      </c>
      <c r="J1529" s="76" t="s">
        <v>162</v>
      </c>
      <c r="K1529" s="76" t="s">
        <v>68</v>
      </c>
      <c r="L1529" s="76" t="str">
        <f t="shared" si="47"/>
        <v>N</v>
      </c>
    </row>
    <row r="1530" spans="1:12" x14ac:dyDescent="0.25">
      <c r="A1530" s="76" t="str">
        <f t="shared" si="46"/>
        <v>F483N</v>
      </c>
      <c r="B1530" s="76" t="s">
        <v>426</v>
      </c>
      <c r="C1530" s="76" t="str">
        <f>VLOOKUP(B1530,Validación!G:I,3,0)</f>
        <v>F</v>
      </c>
      <c r="D1530" s="122" t="s">
        <v>456</v>
      </c>
      <c r="E1530" s="76">
        <f>VLOOKUP(Tabla3[[#This Row],[Actividad]],Validación!AA:AB,2,0)</f>
        <v>4</v>
      </c>
      <c r="F1530" s="76" t="s">
        <v>186</v>
      </c>
      <c r="G1530" s="76">
        <f>VLOOKUP(H1530,Validación!W:Y,3,0)</f>
        <v>8</v>
      </c>
      <c r="H1530" s="76" t="s">
        <v>343</v>
      </c>
      <c r="I1530" s="76">
        <f>VLOOKUP(J1530,Validación!K:N,4,0)</f>
        <v>3</v>
      </c>
      <c r="J1530" s="76" t="s">
        <v>162</v>
      </c>
      <c r="K1530" s="76" t="s">
        <v>68</v>
      </c>
      <c r="L1530" s="76" t="str">
        <f t="shared" si="47"/>
        <v>N</v>
      </c>
    </row>
    <row r="1531" spans="1:12" x14ac:dyDescent="0.25">
      <c r="A1531" s="76" t="str">
        <f t="shared" si="46"/>
        <v>FF483N</v>
      </c>
      <c r="B1531" s="76" t="s">
        <v>41</v>
      </c>
      <c r="C1531" s="76" t="str">
        <f>VLOOKUP(B1531,Validación!G:I,3,0)</f>
        <v>FF</v>
      </c>
      <c r="D1531" s="122" t="s">
        <v>301</v>
      </c>
      <c r="E1531" s="76">
        <f>VLOOKUP(Tabla3[[#This Row],[Actividad]],Validación!AA:AB,2,0)</f>
        <v>4</v>
      </c>
      <c r="F1531" s="76" t="s">
        <v>186</v>
      </c>
      <c r="G1531" s="76">
        <f>VLOOKUP(H1531,Validación!W:Y,3,0)</f>
        <v>8</v>
      </c>
      <c r="H1531" s="76" t="s">
        <v>343</v>
      </c>
      <c r="I1531" s="76">
        <f>VLOOKUP(J1531,Validación!K:N,4,0)</f>
        <v>3</v>
      </c>
      <c r="J1531" s="76" t="s">
        <v>162</v>
      </c>
      <c r="K1531" s="76" t="s">
        <v>68</v>
      </c>
      <c r="L1531" s="76" t="str">
        <f t="shared" si="47"/>
        <v>N</v>
      </c>
    </row>
    <row r="1532" spans="1:12" x14ac:dyDescent="0.25">
      <c r="A1532" s="76" t="str">
        <f t="shared" si="46"/>
        <v>BB483N</v>
      </c>
      <c r="B1532" s="76" t="s">
        <v>32</v>
      </c>
      <c r="C1532" s="76" t="str">
        <f>VLOOKUP(B1532,Validación!G:I,3,0)</f>
        <v>BB</v>
      </c>
      <c r="D1532" s="122" t="s">
        <v>457</v>
      </c>
      <c r="E1532" s="76">
        <f>VLOOKUP(Tabla3[[#This Row],[Actividad]],Validación!AA:AB,2,0)</f>
        <v>4</v>
      </c>
      <c r="F1532" s="76" t="s">
        <v>186</v>
      </c>
      <c r="G1532" s="76">
        <f>VLOOKUP(H1532,Validación!W:Y,3,0)</f>
        <v>8</v>
      </c>
      <c r="H1532" s="76" t="s">
        <v>343</v>
      </c>
      <c r="I1532" s="76">
        <f>VLOOKUP(J1532,Validación!K:N,4,0)</f>
        <v>3</v>
      </c>
      <c r="J1532" s="76" t="s">
        <v>162</v>
      </c>
      <c r="K1532" s="76" t="s">
        <v>68</v>
      </c>
      <c r="L1532" s="76" t="str">
        <f t="shared" si="47"/>
        <v>N</v>
      </c>
    </row>
    <row r="1533" spans="1:12" x14ac:dyDescent="0.25">
      <c r="A1533" s="76" t="str">
        <f t="shared" si="46"/>
        <v>W483N</v>
      </c>
      <c r="B1533" s="76" t="s">
        <v>132</v>
      </c>
      <c r="C1533" s="76" t="str">
        <f>VLOOKUP(B1533,Validación!G:I,3,0)</f>
        <v>W</v>
      </c>
      <c r="D1533" s="122" t="s">
        <v>302</v>
      </c>
      <c r="E1533" s="76">
        <f>VLOOKUP(Tabla3[[#This Row],[Actividad]],Validación!AA:AB,2,0)</f>
        <v>4</v>
      </c>
      <c r="F1533" s="76" t="s">
        <v>186</v>
      </c>
      <c r="G1533" s="76">
        <f>VLOOKUP(H1533,Validación!W:Y,3,0)</f>
        <v>8</v>
      </c>
      <c r="H1533" s="76" t="s">
        <v>343</v>
      </c>
      <c r="I1533" s="76">
        <f>VLOOKUP(J1533,Validación!K:N,4,0)</f>
        <v>3</v>
      </c>
      <c r="J1533" s="76" t="s">
        <v>162</v>
      </c>
      <c r="K1533" s="76" t="s">
        <v>68</v>
      </c>
      <c r="L1533" s="76" t="str">
        <f t="shared" si="47"/>
        <v>N</v>
      </c>
    </row>
    <row r="1534" spans="1:12" x14ac:dyDescent="0.25">
      <c r="A1534" s="76" t="str">
        <f t="shared" si="46"/>
        <v>CC483N</v>
      </c>
      <c r="B1534" s="76" t="s">
        <v>55</v>
      </c>
      <c r="C1534" s="76" t="str">
        <f>VLOOKUP(B1534,Validación!G:I,3,0)</f>
        <v>CC</v>
      </c>
      <c r="D1534" s="122" t="s">
        <v>303</v>
      </c>
      <c r="E1534" s="76">
        <f>VLOOKUP(Tabla3[[#This Row],[Actividad]],Validación!AA:AB,2,0)</f>
        <v>4</v>
      </c>
      <c r="F1534" s="76" t="s">
        <v>186</v>
      </c>
      <c r="G1534" s="76">
        <f>VLOOKUP(H1534,Validación!W:Y,3,0)</f>
        <v>8</v>
      </c>
      <c r="H1534" s="76" t="s">
        <v>343</v>
      </c>
      <c r="I1534" s="76">
        <f>VLOOKUP(J1534,Validación!K:N,4,0)</f>
        <v>3</v>
      </c>
      <c r="J1534" s="76" t="s">
        <v>162</v>
      </c>
      <c r="K1534" s="76" t="s">
        <v>68</v>
      </c>
      <c r="L1534" s="76" t="str">
        <f t="shared" si="47"/>
        <v>N</v>
      </c>
    </row>
    <row r="1535" spans="1:12" x14ac:dyDescent="0.25">
      <c r="A1535" s="76" t="str">
        <f t="shared" si="46"/>
        <v>U483N</v>
      </c>
      <c r="B1535" s="76" t="s">
        <v>425</v>
      </c>
      <c r="C1535" s="76" t="str">
        <f>VLOOKUP(B1535,Validación!G:I,3,0)</f>
        <v>U</v>
      </c>
      <c r="D1535" s="122" t="s">
        <v>458</v>
      </c>
      <c r="E1535" s="76">
        <f>VLOOKUP(Tabla3[[#This Row],[Actividad]],Validación!AA:AB,2,0)</f>
        <v>4</v>
      </c>
      <c r="F1535" s="76" t="s">
        <v>186</v>
      </c>
      <c r="G1535" s="76">
        <f>VLOOKUP(H1535,Validación!W:Y,3,0)</f>
        <v>8</v>
      </c>
      <c r="H1535" s="76" t="s">
        <v>343</v>
      </c>
      <c r="I1535" s="76">
        <f>VLOOKUP(J1535,Validación!K:N,4,0)</f>
        <v>3</v>
      </c>
      <c r="J1535" s="76" t="s">
        <v>162</v>
      </c>
      <c r="K1535" s="76" t="s">
        <v>68</v>
      </c>
      <c r="L1535" s="76" t="str">
        <f t="shared" si="47"/>
        <v>N</v>
      </c>
    </row>
    <row r="1536" spans="1:12" x14ac:dyDescent="0.25">
      <c r="A1536" s="76" t="str">
        <f t="shared" si="46"/>
        <v>I483N</v>
      </c>
      <c r="B1536" s="76" t="s">
        <v>47</v>
      </c>
      <c r="C1536" s="76" t="str">
        <f>VLOOKUP(B1536,Validación!G:I,3,0)</f>
        <v>I</v>
      </c>
      <c r="D1536" s="122" t="s">
        <v>459</v>
      </c>
      <c r="E1536" s="76">
        <f>VLOOKUP(Tabla3[[#This Row],[Actividad]],Validación!AA:AB,2,0)</f>
        <v>4</v>
      </c>
      <c r="F1536" s="76" t="s">
        <v>186</v>
      </c>
      <c r="G1536" s="76">
        <f>VLOOKUP(H1536,Validación!W:Y,3,0)</f>
        <v>8</v>
      </c>
      <c r="H1536" s="76" t="s">
        <v>343</v>
      </c>
      <c r="I1536" s="76">
        <f>VLOOKUP(J1536,Validación!K:N,4,0)</f>
        <v>3</v>
      </c>
      <c r="J1536" s="76" t="s">
        <v>162</v>
      </c>
      <c r="K1536" s="76" t="s">
        <v>68</v>
      </c>
      <c r="L1536" s="76" t="str">
        <f t="shared" si="47"/>
        <v>N</v>
      </c>
    </row>
    <row r="1537" spans="1:12" x14ac:dyDescent="0.25">
      <c r="A1537" s="76" t="str">
        <f t="shared" si="46"/>
        <v>Y483N</v>
      </c>
      <c r="B1537" s="76" t="s">
        <v>134</v>
      </c>
      <c r="C1537" s="76" t="str">
        <f>VLOOKUP(B1537,Validación!G:I,3,0)</f>
        <v>Y</v>
      </c>
      <c r="D1537" s="122" t="s">
        <v>306</v>
      </c>
      <c r="E1537" s="76">
        <f>VLOOKUP(Tabla3[[#This Row],[Actividad]],Validación!AA:AB,2,0)</f>
        <v>4</v>
      </c>
      <c r="F1537" s="76" t="s">
        <v>186</v>
      </c>
      <c r="G1537" s="76">
        <f>VLOOKUP(H1537,Validación!W:Y,3,0)</f>
        <v>8</v>
      </c>
      <c r="H1537" s="76" t="s">
        <v>343</v>
      </c>
      <c r="I1537" s="76">
        <f>VLOOKUP(J1537,Validación!K:N,4,0)</f>
        <v>3</v>
      </c>
      <c r="J1537" s="76" t="s">
        <v>162</v>
      </c>
      <c r="K1537" s="76" t="s">
        <v>68</v>
      </c>
      <c r="L1537" s="76" t="str">
        <f t="shared" si="47"/>
        <v>N</v>
      </c>
    </row>
    <row r="1538" spans="1:12" x14ac:dyDescent="0.25">
      <c r="A1538" s="76" t="str">
        <f t="shared" ref="A1538:A1601" si="48">CONCATENATE(C1538,E1538,G1538,I1538,L1538,)</f>
        <v>R483N</v>
      </c>
      <c r="B1538" s="76" t="s">
        <v>51</v>
      </c>
      <c r="C1538" s="76" t="str">
        <f>VLOOKUP(B1538,Validación!G:I,3,0)</f>
        <v>R</v>
      </c>
      <c r="D1538" s="122">
        <v>109</v>
      </c>
      <c r="E1538" s="76">
        <f>VLOOKUP(Tabla3[[#This Row],[Actividad]],Validación!AA:AB,2,0)</f>
        <v>4</v>
      </c>
      <c r="F1538" s="76" t="s">
        <v>186</v>
      </c>
      <c r="G1538" s="76">
        <f>VLOOKUP(H1538,Validación!W:Y,3,0)</f>
        <v>8</v>
      </c>
      <c r="H1538" s="76" t="s">
        <v>343</v>
      </c>
      <c r="I1538" s="76">
        <f>VLOOKUP(J1538,Validación!K:N,4,0)</f>
        <v>3</v>
      </c>
      <c r="J1538" s="76" t="s">
        <v>162</v>
      </c>
      <c r="K1538" s="76" t="s">
        <v>68</v>
      </c>
      <c r="L1538" s="76" t="str">
        <f t="shared" ref="L1538:L1601" si="49">VLOOKUP(K1538,O:P,2,0)</f>
        <v>N</v>
      </c>
    </row>
    <row r="1539" spans="1:12" x14ac:dyDescent="0.25">
      <c r="A1539" s="76" t="str">
        <f t="shared" si="48"/>
        <v>HH483N</v>
      </c>
      <c r="B1539" s="76" t="s">
        <v>122</v>
      </c>
      <c r="C1539" s="76" t="str">
        <f>VLOOKUP(B1539,Validación!G:I,3,0)</f>
        <v>HH</v>
      </c>
      <c r="D1539" s="122" t="s">
        <v>460</v>
      </c>
      <c r="E1539" s="76">
        <f>VLOOKUP(Tabla3[[#This Row],[Actividad]],Validación!AA:AB,2,0)</f>
        <v>4</v>
      </c>
      <c r="F1539" s="76" t="s">
        <v>186</v>
      </c>
      <c r="G1539" s="76">
        <f>VLOOKUP(H1539,Validación!W:Y,3,0)</f>
        <v>8</v>
      </c>
      <c r="H1539" s="76" t="s">
        <v>343</v>
      </c>
      <c r="I1539" s="76">
        <f>VLOOKUP(J1539,Validación!K:N,4,0)</f>
        <v>3</v>
      </c>
      <c r="J1539" s="76" t="s">
        <v>162</v>
      </c>
      <c r="K1539" s="76" t="s">
        <v>68</v>
      </c>
      <c r="L1539" s="76" t="str">
        <f t="shared" si="49"/>
        <v>N</v>
      </c>
    </row>
    <row r="1540" spans="1:12" x14ac:dyDescent="0.25">
      <c r="A1540" s="76" t="str">
        <f t="shared" si="48"/>
        <v>II483N</v>
      </c>
      <c r="B1540" s="173" t="s">
        <v>423</v>
      </c>
      <c r="C1540" s="76" t="str">
        <f>VLOOKUP(B1540,Validación!G:I,3,0)</f>
        <v>II</v>
      </c>
      <c r="D1540" s="122" t="s">
        <v>309</v>
      </c>
      <c r="E1540" s="76">
        <f>VLOOKUP(Tabla3[[#This Row],[Actividad]],Validación!AA:AB,2,0)</f>
        <v>4</v>
      </c>
      <c r="F1540" s="76" t="s">
        <v>186</v>
      </c>
      <c r="G1540" s="76">
        <f>VLOOKUP(H1540,Validación!W:Y,3,0)</f>
        <v>8</v>
      </c>
      <c r="H1540" s="76" t="s">
        <v>343</v>
      </c>
      <c r="I1540" s="76">
        <f>VLOOKUP(J1540,Validación!K:N,4,0)</f>
        <v>3</v>
      </c>
      <c r="J1540" s="76" t="s">
        <v>162</v>
      </c>
      <c r="K1540" s="76" t="s">
        <v>68</v>
      </c>
      <c r="L1540" s="76" t="str">
        <f t="shared" si="49"/>
        <v>N</v>
      </c>
    </row>
    <row r="1541" spans="1:12" x14ac:dyDescent="0.25">
      <c r="A1541" s="76" t="str">
        <f t="shared" si="48"/>
        <v>L483N</v>
      </c>
      <c r="B1541" s="76" t="s">
        <v>48</v>
      </c>
      <c r="C1541" s="76" t="str">
        <f>VLOOKUP(B1541,Validación!G:I,3,0)</f>
        <v>L</v>
      </c>
      <c r="D1541" s="122" t="s">
        <v>461</v>
      </c>
      <c r="E1541" s="76">
        <f>VLOOKUP(Tabla3[[#This Row],[Actividad]],Validación!AA:AB,2,0)</f>
        <v>4</v>
      </c>
      <c r="F1541" s="76" t="s">
        <v>186</v>
      </c>
      <c r="G1541" s="76">
        <f>VLOOKUP(H1541,Validación!W:Y,3,0)</f>
        <v>8</v>
      </c>
      <c r="H1541" s="76" t="s">
        <v>343</v>
      </c>
      <c r="I1541" s="76">
        <f>VLOOKUP(J1541,Validación!K:N,4,0)</f>
        <v>3</v>
      </c>
      <c r="J1541" s="76" t="s">
        <v>162</v>
      </c>
      <c r="K1541" s="76" t="s">
        <v>68</v>
      </c>
      <c r="L1541" s="76" t="str">
        <f t="shared" si="49"/>
        <v>N</v>
      </c>
    </row>
    <row r="1542" spans="1:12" x14ac:dyDescent="0.25">
      <c r="A1542" s="76" t="str">
        <f t="shared" si="48"/>
        <v>B483N</v>
      </c>
      <c r="B1542" s="76" t="s">
        <v>43</v>
      </c>
      <c r="C1542" s="76" t="str">
        <f>VLOOKUP(B1542,Validación!G:I,3,0)</f>
        <v>B</v>
      </c>
      <c r="D1542" s="122" t="s">
        <v>462</v>
      </c>
      <c r="E1542" s="76">
        <f>VLOOKUP(Tabla3[[#This Row],[Actividad]],Validación!AA:AB,2,0)</f>
        <v>4</v>
      </c>
      <c r="F1542" s="76" t="s">
        <v>186</v>
      </c>
      <c r="G1542" s="76">
        <f>VLOOKUP(H1542,Validación!W:Y,3,0)</f>
        <v>8</v>
      </c>
      <c r="H1542" s="76" t="s">
        <v>343</v>
      </c>
      <c r="I1542" s="76">
        <f>VLOOKUP(J1542,Validación!K:N,4,0)</f>
        <v>3</v>
      </c>
      <c r="J1542" s="76" t="s">
        <v>162</v>
      </c>
      <c r="K1542" s="76" t="s">
        <v>68</v>
      </c>
      <c r="L1542" s="76" t="str">
        <f t="shared" si="49"/>
        <v>N</v>
      </c>
    </row>
    <row r="1543" spans="1:12" x14ac:dyDescent="0.25">
      <c r="A1543" s="76" t="str">
        <f t="shared" si="48"/>
        <v>A483N</v>
      </c>
      <c r="B1543" s="76" t="s">
        <v>42</v>
      </c>
      <c r="C1543" s="76" t="str">
        <f>VLOOKUP(B1543,Validación!G:I,3,0)</f>
        <v>A</v>
      </c>
      <c r="D1543" s="122" t="s">
        <v>463</v>
      </c>
      <c r="E1543" s="76">
        <f>VLOOKUP(Tabla3[[#This Row],[Actividad]],Validación!AA:AB,2,0)</f>
        <v>4</v>
      </c>
      <c r="F1543" s="76" t="s">
        <v>186</v>
      </c>
      <c r="G1543" s="76">
        <f>VLOOKUP(H1543,Validación!W:Y,3,0)</f>
        <v>8</v>
      </c>
      <c r="H1543" s="76" t="s">
        <v>343</v>
      </c>
      <c r="I1543" s="76">
        <f>VLOOKUP(J1543,Validación!K:N,4,0)</f>
        <v>3</v>
      </c>
      <c r="J1543" s="76" t="s">
        <v>162</v>
      </c>
      <c r="K1543" s="76" t="s">
        <v>68</v>
      </c>
      <c r="L1543" s="76" t="str">
        <f t="shared" si="49"/>
        <v>N</v>
      </c>
    </row>
    <row r="1544" spans="1:12" x14ac:dyDescent="0.25">
      <c r="A1544" s="76" t="str">
        <f t="shared" si="48"/>
        <v>X488N</v>
      </c>
      <c r="B1544" s="76" t="s">
        <v>133</v>
      </c>
      <c r="C1544" s="76" t="str">
        <f>VLOOKUP(B1544,Validación!G:I,3,0)</f>
        <v>X</v>
      </c>
      <c r="D1544" s="122">
        <v>122201</v>
      </c>
      <c r="E1544" s="76">
        <f>VLOOKUP(Tabla3[[#This Row],[Actividad]],Validación!AA:AB,2,0)</f>
        <v>4</v>
      </c>
      <c r="F1544" s="76" t="s">
        <v>186</v>
      </c>
      <c r="G1544" s="76">
        <f>VLOOKUP(H1544,Validación!W:Y,3,0)</f>
        <v>8</v>
      </c>
      <c r="H1544" s="76" t="s">
        <v>343</v>
      </c>
      <c r="I1544" s="76">
        <f>VLOOKUP(J1544,Validación!K:N,4,0)</f>
        <v>8</v>
      </c>
      <c r="J1544" s="76" t="s">
        <v>167</v>
      </c>
      <c r="K1544" s="76" t="s">
        <v>68</v>
      </c>
      <c r="L1544" s="76" t="str">
        <f t="shared" si="49"/>
        <v>N</v>
      </c>
    </row>
    <row r="1545" spans="1:12" x14ac:dyDescent="0.25">
      <c r="A1545" s="76" t="str">
        <f t="shared" si="48"/>
        <v>C488N</v>
      </c>
      <c r="B1545" s="76" t="s">
        <v>44</v>
      </c>
      <c r="C1545" s="76" t="str">
        <f>VLOOKUP(B1545,Validación!G:I,3,0)</f>
        <v>C</v>
      </c>
      <c r="D1545" s="122" t="s">
        <v>289</v>
      </c>
      <c r="E1545" s="76">
        <f>VLOOKUP(Tabla3[[#This Row],[Actividad]],Validación!AA:AB,2,0)</f>
        <v>4</v>
      </c>
      <c r="F1545" s="76" t="s">
        <v>186</v>
      </c>
      <c r="G1545" s="76">
        <f>VLOOKUP(H1545,Validación!W:Y,3,0)</f>
        <v>8</v>
      </c>
      <c r="H1545" s="76" t="s">
        <v>343</v>
      </c>
      <c r="I1545" s="76">
        <f>VLOOKUP(J1545,Validación!K:N,4,0)</f>
        <v>8</v>
      </c>
      <c r="J1545" s="76" t="s">
        <v>167</v>
      </c>
      <c r="K1545" s="76" t="s">
        <v>68</v>
      </c>
      <c r="L1545" s="76" t="str">
        <f t="shared" si="49"/>
        <v>N</v>
      </c>
    </row>
    <row r="1546" spans="1:12" x14ac:dyDescent="0.25">
      <c r="A1546" s="76" t="str">
        <f t="shared" si="48"/>
        <v>T488N</v>
      </c>
      <c r="B1546" s="76" t="s">
        <v>52</v>
      </c>
      <c r="C1546" s="76" t="str">
        <f>VLOOKUP(B1546,Validación!G:I,3,0)</f>
        <v>T</v>
      </c>
      <c r="D1546" s="122">
        <v>122202</v>
      </c>
      <c r="E1546" s="76">
        <f>VLOOKUP(Tabla3[[#This Row],[Actividad]],Validación!AA:AB,2,0)</f>
        <v>4</v>
      </c>
      <c r="F1546" s="76" t="s">
        <v>186</v>
      </c>
      <c r="G1546" s="76">
        <f>VLOOKUP(H1546,Validación!W:Y,3,0)</f>
        <v>8</v>
      </c>
      <c r="H1546" s="76" t="s">
        <v>343</v>
      </c>
      <c r="I1546" s="76">
        <f>VLOOKUP(J1546,Validación!K:N,4,0)</f>
        <v>8</v>
      </c>
      <c r="J1546" s="76" t="s">
        <v>167</v>
      </c>
      <c r="K1546" s="76" t="s">
        <v>68</v>
      </c>
      <c r="L1546" s="76" t="str">
        <f t="shared" si="49"/>
        <v>N</v>
      </c>
    </row>
    <row r="1547" spans="1:12" x14ac:dyDescent="0.25">
      <c r="A1547" s="76" t="str">
        <f t="shared" si="48"/>
        <v>EE488N</v>
      </c>
      <c r="B1547" s="76" t="s">
        <v>33</v>
      </c>
      <c r="C1547" s="76" t="str">
        <f>VLOOKUP(B1547,Validación!G:I,3,0)</f>
        <v>EE</v>
      </c>
      <c r="D1547" s="122" t="s">
        <v>290</v>
      </c>
      <c r="E1547" s="76">
        <f>VLOOKUP(Tabla3[[#This Row],[Actividad]],Validación!AA:AB,2,0)</f>
        <v>4</v>
      </c>
      <c r="F1547" s="76" t="s">
        <v>186</v>
      </c>
      <c r="G1547" s="76">
        <f>VLOOKUP(H1547,Validación!W:Y,3,0)</f>
        <v>8</v>
      </c>
      <c r="H1547" s="76" t="s">
        <v>343</v>
      </c>
      <c r="I1547" s="76">
        <f>VLOOKUP(J1547,Validación!K:N,4,0)</f>
        <v>8</v>
      </c>
      <c r="J1547" s="76" t="s">
        <v>167</v>
      </c>
      <c r="K1547" s="76" t="s">
        <v>68</v>
      </c>
      <c r="L1547" s="76" t="str">
        <f t="shared" si="49"/>
        <v>N</v>
      </c>
    </row>
    <row r="1548" spans="1:12" x14ac:dyDescent="0.25">
      <c r="A1548" s="76" t="str">
        <f t="shared" si="48"/>
        <v>E488N</v>
      </c>
      <c r="B1548" s="76" t="s">
        <v>45</v>
      </c>
      <c r="C1548" s="76" t="str">
        <f>VLOOKUP(B1548,Validación!G:I,3,0)</f>
        <v>E</v>
      </c>
      <c r="D1548" s="122" t="s">
        <v>180</v>
      </c>
      <c r="E1548" s="76">
        <f>VLOOKUP(Tabla3[[#This Row],[Actividad]],Validación!AA:AB,2,0)</f>
        <v>4</v>
      </c>
      <c r="F1548" s="76" t="s">
        <v>186</v>
      </c>
      <c r="G1548" s="76">
        <f>VLOOKUP(H1548,Validación!W:Y,3,0)</f>
        <v>8</v>
      </c>
      <c r="H1548" s="76" t="s">
        <v>343</v>
      </c>
      <c r="I1548" s="76">
        <f>VLOOKUP(J1548,Validación!K:N,4,0)</f>
        <v>8</v>
      </c>
      <c r="J1548" s="76" t="s">
        <v>167</v>
      </c>
      <c r="K1548" s="76" t="s">
        <v>68</v>
      </c>
      <c r="L1548" s="76" t="str">
        <f t="shared" si="49"/>
        <v>N</v>
      </c>
    </row>
    <row r="1549" spans="1:12" x14ac:dyDescent="0.25">
      <c r="A1549" s="76" t="str">
        <f t="shared" si="48"/>
        <v>J488N</v>
      </c>
      <c r="B1549" s="76" t="s">
        <v>30</v>
      </c>
      <c r="C1549" s="76" t="str">
        <f>VLOOKUP(B1549,Validación!G:I,3,0)</f>
        <v>J</v>
      </c>
      <c r="D1549" s="122" t="s">
        <v>292</v>
      </c>
      <c r="E1549" s="76">
        <f>VLOOKUP(Tabla3[[#This Row],[Actividad]],Validación!AA:AB,2,0)</f>
        <v>4</v>
      </c>
      <c r="F1549" s="76" t="s">
        <v>186</v>
      </c>
      <c r="G1549" s="76">
        <f>VLOOKUP(H1549,Validación!W:Y,3,0)</f>
        <v>8</v>
      </c>
      <c r="H1549" s="76" t="s">
        <v>343</v>
      </c>
      <c r="I1549" s="76">
        <f>VLOOKUP(J1549,Validación!K:N,4,0)</f>
        <v>8</v>
      </c>
      <c r="J1549" s="76" t="s">
        <v>167</v>
      </c>
      <c r="K1549" s="76" t="s">
        <v>68</v>
      </c>
      <c r="L1549" s="76" t="str">
        <f t="shared" si="49"/>
        <v>N</v>
      </c>
    </row>
    <row r="1550" spans="1:12" x14ac:dyDescent="0.25">
      <c r="A1550" s="76" t="str">
        <f t="shared" si="48"/>
        <v>H488N</v>
      </c>
      <c r="B1550" s="76" t="s">
        <v>46</v>
      </c>
      <c r="C1550" s="76" t="str">
        <f>VLOOKUP(B1550,Validación!G:I,3,0)</f>
        <v>H</v>
      </c>
      <c r="D1550" s="122" t="s">
        <v>115</v>
      </c>
      <c r="E1550" s="76">
        <f>VLOOKUP(Tabla3[[#This Row],[Actividad]],Validación!AA:AB,2,0)</f>
        <v>4</v>
      </c>
      <c r="F1550" s="76" t="s">
        <v>186</v>
      </c>
      <c r="G1550" s="76">
        <f>VLOOKUP(H1550,Validación!W:Y,3,0)</f>
        <v>8</v>
      </c>
      <c r="H1550" s="76" t="s">
        <v>343</v>
      </c>
      <c r="I1550" s="76">
        <f>VLOOKUP(J1550,Validación!K:N,4,0)</f>
        <v>8</v>
      </c>
      <c r="J1550" s="76" t="s">
        <v>167</v>
      </c>
      <c r="K1550" s="76" t="s">
        <v>68</v>
      </c>
      <c r="L1550" s="76" t="str">
        <f t="shared" si="49"/>
        <v>N</v>
      </c>
    </row>
    <row r="1551" spans="1:12" x14ac:dyDescent="0.25">
      <c r="A1551" s="76" t="str">
        <f t="shared" si="48"/>
        <v>Q488N</v>
      </c>
      <c r="B1551" s="76" t="s">
        <v>130</v>
      </c>
      <c r="C1551" s="76" t="str">
        <f>VLOOKUP(B1551,Validación!G:I,3,0)</f>
        <v>Q</v>
      </c>
      <c r="D1551" s="122" t="s">
        <v>293</v>
      </c>
      <c r="E1551" s="76">
        <f>VLOOKUP(Tabla3[[#This Row],[Actividad]],Validación!AA:AB,2,0)</f>
        <v>4</v>
      </c>
      <c r="F1551" s="76" t="s">
        <v>186</v>
      </c>
      <c r="G1551" s="76">
        <f>VLOOKUP(H1551,Validación!W:Y,3,0)</f>
        <v>8</v>
      </c>
      <c r="H1551" s="76" t="s">
        <v>343</v>
      </c>
      <c r="I1551" s="76">
        <f>VLOOKUP(J1551,Validación!K:N,4,0)</f>
        <v>8</v>
      </c>
      <c r="J1551" s="76" t="s">
        <v>167</v>
      </c>
      <c r="K1551" s="76" t="s">
        <v>68</v>
      </c>
      <c r="L1551" s="76" t="str">
        <f t="shared" si="49"/>
        <v>N</v>
      </c>
    </row>
    <row r="1552" spans="1:12" x14ac:dyDescent="0.25">
      <c r="A1552" s="76" t="str">
        <f t="shared" si="48"/>
        <v>P488N</v>
      </c>
      <c r="B1552" s="76" t="s">
        <v>50</v>
      </c>
      <c r="C1552" s="76" t="str">
        <f>VLOOKUP(B1552,Validación!G:I,3,0)</f>
        <v>P</v>
      </c>
      <c r="D1552" s="122" t="s">
        <v>295</v>
      </c>
      <c r="E1552" s="76">
        <f>VLOOKUP(Tabla3[[#This Row],[Actividad]],Validación!AA:AB,2,0)</f>
        <v>4</v>
      </c>
      <c r="F1552" s="76" t="s">
        <v>186</v>
      </c>
      <c r="G1552" s="76">
        <f>VLOOKUP(H1552,Validación!W:Y,3,0)</f>
        <v>8</v>
      </c>
      <c r="H1552" s="76" t="s">
        <v>343</v>
      </c>
      <c r="I1552" s="76">
        <f>VLOOKUP(J1552,Validación!K:N,4,0)</f>
        <v>8</v>
      </c>
      <c r="J1552" s="76" t="s">
        <v>167</v>
      </c>
      <c r="K1552" s="76" t="s">
        <v>68</v>
      </c>
      <c r="L1552" s="76" t="str">
        <f t="shared" si="49"/>
        <v>N</v>
      </c>
    </row>
    <row r="1553" spans="1:12" x14ac:dyDescent="0.25">
      <c r="A1553" s="76" t="str">
        <f t="shared" si="48"/>
        <v>K488N</v>
      </c>
      <c r="B1553" s="76" t="s">
        <v>31</v>
      </c>
      <c r="C1553" s="76" t="str">
        <f>VLOOKUP(B1553,Validación!G:I,3,0)</f>
        <v>K</v>
      </c>
      <c r="D1553" s="122" t="s">
        <v>297</v>
      </c>
      <c r="E1553" s="76">
        <f>VLOOKUP(Tabla3[[#This Row],[Actividad]],Validación!AA:AB,2,0)</f>
        <v>4</v>
      </c>
      <c r="F1553" s="76" t="s">
        <v>186</v>
      </c>
      <c r="G1553" s="76">
        <f>VLOOKUP(H1553,Validación!W:Y,3,0)</f>
        <v>8</v>
      </c>
      <c r="H1553" s="76" t="s">
        <v>343</v>
      </c>
      <c r="I1553" s="76">
        <f>VLOOKUP(J1553,Validación!K:N,4,0)</f>
        <v>8</v>
      </c>
      <c r="J1553" s="76" t="s">
        <v>167</v>
      </c>
      <c r="K1553" s="76" t="s">
        <v>68</v>
      </c>
      <c r="L1553" s="76" t="str">
        <f t="shared" si="49"/>
        <v>N</v>
      </c>
    </row>
    <row r="1554" spans="1:12" x14ac:dyDescent="0.25">
      <c r="A1554" s="76" t="str">
        <f t="shared" si="48"/>
        <v>N488N</v>
      </c>
      <c r="B1554" s="76" t="s">
        <v>49</v>
      </c>
      <c r="C1554" s="76" t="str">
        <f>VLOOKUP(B1554,Validación!G:I,3,0)</f>
        <v>N</v>
      </c>
      <c r="D1554" s="122" t="s">
        <v>298</v>
      </c>
      <c r="E1554" s="76">
        <f>VLOOKUP(Tabla3[[#This Row],[Actividad]],Validación!AA:AB,2,0)</f>
        <v>4</v>
      </c>
      <c r="F1554" s="76" t="s">
        <v>186</v>
      </c>
      <c r="G1554" s="76">
        <f>VLOOKUP(H1554,Validación!W:Y,3,0)</f>
        <v>8</v>
      </c>
      <c r="H1554" s="76" t="s">
        <v>343</v>
      </c>
      <c r="I1554" s="76">
        <f>VLOOKUP(J1554,Validación!K:N,4,0)</f>
        <v>8</v>
      </c>
      <c r="J1554" s="76" t="s">
        <v>167</v>
      </c>
      <c r="K1554" s="76" t="s">
        <v>68</v>
      </c>
      <c r="L1554" s="76" t="str">
        <f t="shared" si="49"/>
        <v>N</v>
      </c>
    </row>
    <row r="1555" spans="1:12" x14ac:dyDescent="0.25">
      <c r="A1555" s="76" t="str">
        <f t="shared" si="48"/>
        <v>AA488N</v>
      </c>
      <c r="B1555" s="76" t="s">
        <v>54</v>
      </c>
      <c r="C1555" s="76" t="str">
        <f>VLOOKUP(B1555,Validación!G:I,3,0)</f>
        <v>AA</v>
      </c>
      <c r="D1555" s="122" t="s">
        <v>118</v>
      </c>
      <c r="E1555" s="76">
        <f>VLOOKUP(Tabla3[[#This Row],[Actividad]],Validación!AA:AB,2,0)</f>
        <v>4</v>
      </c>
      <c r="F1555" s="76" t="s">
        <v>186</v>
      </c>
      <c r="G1555" s="76">
        <f>VLOOKUP(H1555,Validación!W:Y,3,0)</f>
        <v>8</v>
      </c>
      <c r="H1555" s="76" t="s">
        <v>343</v>
      </c>
      <c r="I1555" s="76">
        <f>VLOOKUP(J1555,Validación!K:N,4,0)</f>
        <v>8</v>
      </c>
      <c r="J1555" s="76" t="s">
        <v>167</v>
      </c>
      <c r="K1555" s="76" t="s">
        <v>68</v>
      </c>
      <c r="L1555" s="76" t="str">
        <f t="shared" si="49"/>
        <v>N</v>
      </c>
    </row>
    <row r="1556" spans="1:12" x14ac:dyDescent="0.25">
      <c r="A1556" s="76" t="str">
        <f t="shared" si="48"/>
        <v>G488N</v>
      </c>
      <c r="B1556" s="76" t="s">
        <v>427</v>
      </c>
      <c r="C1556" s="76" t="str">
        <f>VLOOKUP(B1556,Validación!G:I,3,0)</f>
        <v>G</v>
      </c>
      <c r="D1556" s="122" t="s">
        <v>299</v>
      </c>
      <c r="E1556" s="76">
        <f>VLOOKUP(Tabla3[[#This Row],[Actividad]],Validación!AA:AB,2,0)</f>
        <v>4</v>
      </c>
      <c r="F1556" s="76" t="s">
        <v>186</v>
      </c>
      <c r="G1556" s="76">
        <f>VLOOKUP(H1556,Validación!W:Y,3,0)</f>
        <v>8</v>
      </c>
      <c r="H1556" s="76" t="s">
        <v>343</v>
      </c>
      <c r="I1556" s="76">
        <f>VLOOKUP(J1556,Validación!K:N,4,0)</f>
        <v>8</v>
      </c>
      <c r="J1556" s="76" t="s">
        <v>167</v>
      </c>
      <c r="K1556" s="76" t="s">
        <v>68</v>
      </c>
      <c r="L1556" s="76" t="str">
        <f t="shared" si="49"/>
        <v>N</v>
      </c>
    </row>
    <row r="1557" spans="1:12" x14ac:dyDescent="0.25">
      <c r="A1557" s="76" t="str">
        <f t="shared" si="48"/>
        <v>D488N</v>
      </c>
      <c r="B1557" s="76" t="s">
        <v>203</v>
      </c>
      <c r="C1557" s="76" t="str">
        <f>VLOOKUP(B1557,Validación!G:I,3,0)</f>
        <v>D</v>
      </c>
      <c r="D1557" s="122">
        <v>122327</v>
      </c>
      <c r="E1557" s="76">
        <f>VLOOKUP(Tabla3[[#This Row],[Actividad]],Validación!AA:AB,2,0)</f>
        <v>4</v>
      </c>
      <c r="F1557" s="76" t="s">
        <v>186</v>
      </c>
      <c r="G1557" s="76">
        <f>VLOOKUP(H1557,Validación!W:Y,3,0)</f>
        <v>8</v>
      </c>
      <c r="H1557" s="76" t="s">
        <v>343</v>
      </c>
      <c r="I1557" s="76">
        <f>VLOOKUP(J1557,Validación!K:N,4,0)</f>
        <v>8</v>
      </c>
      <c r="J1557" s="76" t="s">
        <v>167</v>
      </c>
      <c r="K1557" s="76" t="s">
        <v>68</v>
      </c>
      <c r="L1557" s="76" t="str">
        <f t="shared" si="49"/>
        <v>N</v>
      </c>
    </row>
    <row r="1558" spans="1:12" x14ac:dyDescent="0.25">
      <c r="A1558" s="76" t="str">
        <f t="shared" si="48"/>
        <v>F488N</v>
      </c>
      <c r="B1558" s="76" t="s">
        <v>426</v>
      </c>
      <c r="C1558" s="76" t="str">
        <f>VLOOKUP(B1558,Validación!G:I,3,0)</f>
        <v>F</v>
      </c>
      <c r="D1558" s="122" t="s">
        <v>456</v>
      </c>
      <c r="E1558" s="76">
        <f>VLOOKUP(Tabla3[[#This Row],[Actividad]],Validación!AA:AB,2,0)</f>
        <v>4</v>
      </c>
      <c r="F1558" s="76" t="s">
        <v>186</v>
      </c>
      <c r="G1558" s="76">
        <f>VLOOKUP(H1558,Validación!W:Y,3,0)</f>
        <v>8</v>
      </c>
      <c r="H1558" s="76" t="s">
        <v>343</v>
      </c>
      <c r="I1558" s="76">
        <f>VLOOKUP(J1558,Validación!K:N,4,0)</f>
        <v>8</v>
      </c>
      <c r="J1558" s="76" t="s">
        <v>167</v>
      </c>
      <c r="K1558" s="76" t="s">
        <v>68</v>
      </c>
      <c r="L1558" s="76" t="str">
        <f t="shared" si="49"/>
        <v>N</v>
      </c>
    </row>
    <row r="1559" spans="1:12" x14ac:dyDescent="0.25">
      <c r="A1559" s="76" t="str">
        <f t="shared" si="48"/>
        <v>FF488N</v>
      </c>
      <c r="B1559" s="76" t="s">
        <v>41</v>
      </c>
      <c r="C1559" s="76" t="str">
        <f>VLOOKUP(B1559,Validación!G:I,3,0)</f>
        <v>FF</v>
      </c>
      <c r="D1559" s="122" t="s">
        <v>301</v>
      </c>
      <c r="E1559" s="76">
        <f>VLOOKUP(Tabla3[[#This Row],[Actividad]],Validación!AA:AB,2,0)</f>
        <v>4</v>
      </c>
      <c r="F1559" s="76" t="s">
        <v>186</v>
      </c>
      <c r="G1559" s="76">
        <f>VLOOKUP(H1559,Validación!W:Y,3,0)</f>
        <v>8</v>
      </c>
      <c r="H1559" s="76" t="s">
        <v>343</v>
      </c>
      <c r="I1559" s="76">
        <f>VLOOKUP(J1559,Validación!K:N,4,0)</f>
        <v>8</v>
      </c>
      <c r="J1559" s="76" t="s">
        <v>167</v>
      </c>
      <c r="K1559" s="76" t="s">
        <v>68</v>
      </c>
      <c r="L1559" s="76" t="str">
        <f t="shared" si="49"/>
        <v>N</v>
      </c>
    </row>
    <row r="1560" spans="1:12" x14ac:dyDescent="0.25">
      <c r="A1560" s="76" t="str">
        <f t="shared" si="48"/>
        <v>BB488N</v>
      </c>
      <c r="B1560" s="76" t="s">
        <v>32</v>
      </c>
      <c r="C1560" s="76" t="str">
        <f>VLOOKUP(B1560,Validación!G:I,3,0)</f>
        <v>BB</v>
      </c>
      <c r="D1560" s="122" t="s">
        <v>457</v>
      </c>
      <c r="E1560" s="76">
        <f>VLOOKUP(Tabla3[[#This Row],[Actividad]],Validación!AA:AB,2,0)</f>
        <v>4</v>
      </c>
      <c r="F1560" s="76" t="s">
        <v>186</v>
      </c>
      <c r="G1560" s="76">
        <f>VLOOKUP(H1560,Validación!W:Y,3,0)</f>
        <v>8</v>
      </c>
      <c r="H1560" s="76" t="s">
        <v>343</v>
      </c>
      <c r="I1560" s="76">
        <f>VLOOKUP(J1560,Validación!K:N,4,0)</f>
        <v>8</v>
      </c>
      <c r="J1560" s="76" t="s">
        <v>167</v>
      </c>
      <c r="K1560" s="76" t="s">
        <v>68</v>
      </c>
      <c r="L1560" s="76" t="str">
        <f t="shared" si="49"/>
        <v>N</v>
      </c>
    </row>
    <row r="1561" spans="1:12" x14ac:dyDescent="0.25">
      <c r="A1561" s="76" t="str">
        <f t="shared" si="48"/>
        <v>W488N</v>
      </c>
      <c r="B1561" s="76" t="s">
        <v>132</v>
      </c>
      <c r="C1561" s="76" t="str">
        <f>VLOOKUP(B1561,Validación!G:I,3,0)</f>
        <v>W</v>
      </c>
      <c r="D1561" s="122" t="s">
        <v>302</v>
      </c>
      <c r="E1561" s="76">
        <f>VLOOKUP(Tabla3[[#This Row],[Actividad]],Validación!AA:AB,2,0)</f>
        <v>4</v>
      </c>
      <c r="F1561" s="76" t="s">
        <v>186</v>
      </c>
      <c r="G1561" s="76">
        <f>VLOOKUP(H1561,Validación!W:Y,3,0)</f>
        <v>8</v>
      </c>
      <c r="H1561" s="76" t="s">
        <v>343</v>
      </c>
      <c r="I1561" s="76">
        <f>VLOOKUP(J1561,Validación!K:N,4,0)</f>
        <v>8</v>
      </c>
      <c r="J1561" s="76" t="s">
        <v>167</v>
      </c>
      <c r="K1561" s="76" t="s">
        <v>68</v>
      </c>
      <c r="L1561" s="76" t="str">
        <f t="shared" si="49"/>
        <v>N</v>
      </c>
    </row>
    <row r="1562" spans="1:12" x14ac:dyDescent="0.25">
      <c r="A1562" s="76" t="str">
        <f t="shared" si="48"/>
        <v>CC488N</v>
      </c>
      <c r="B1562" s="76" t="s">
        <v>55</v>
      </c>
      <c r="C1562" s="76" t="str">
        <f>VLOOKUP(B1562,Validación!G:I,3,0)</f>
        <v>CC</v>
      </c>
      <c r="D1562" s="122" t="s">
        <v>303</v>
      </c>
      <c r="E1562" s="76">
        <f>VLOOKUP(Tabla3[[#This Row],[Actividad]],Validación!AA:AB,2,0)</f>
        <v>4</v>
      </c>
      <c r="F1562" s="76" t="s">
        <v>186</v>
      </c>
      <c r="G1562" s="76">
        <f>VLOOKUP(H1562,Validación!W:Y,3,0)</f>
        <v>8</v>
      </c>
      <c r="H1562" s="76" t="s">
        <v>343</v>
      </c>
      <c r="I1562" s="76">
        <f>VLOOKUP(J1562,Validación!K:N,4,0)</f>
        <v>8</v>
      </c>
      <c r="J1562" s="76" t="s">
        <v>167</v>
      </c>
      <c r="K1562" s="76" t="s">
        <v>68</v>
      </c>
      <c r="L1562" s="76" t="str">
        <f t="shared" si="49"/>
        <v>N</v>
      </c>
    </row>
    <row r="1563" spans="1:12" x14ac:dyDescent="0.25">
      <c r="A1563" s="76" t="str">
        <f t="shared" si="48"/>
        <v>U488N</v>
      </c>
      <c r="B1563" s="76" t="s">
        <v>425</v>
      </c>
      <c r="C1563" s="76" t="str">
        <f>VLOOKUP(B1563,Validación!G:I,3,0)</f>
        <v>U</v>
      </c>
      <c r="D1563" s="122" t="s">
        <v>458</v>
      </c>
      <c r="E1563" s="76">
        <f>VLOOKUP(Tabla3[[#This Row],[Actividad]],Validación!AA:AB,2,0)</f>
        <v>4</v>
      </c>
      <c r="F1563" s="76" t="s">
        <v>186</v>
      </c>
      <c r="G1563" s="76">
        <f>VLOOKUP(H1563,Validación!W:Y,3,0)</f>
        <v>8</v>
      </c>
      <c r="H1563" s="76" t="s">
        <v>343</v>
      </c>
      <c r="I1563" s="76">
        <f>VLOOKUP(J1563,Validación!K:N,4,0)</f>
        <v>8</v>
      </c>
      <c r="J1563" s="76" t="s">
        <v>167</v>
      </c>
      <c r="K1563" s="76" t="s">
        <v>68</v>
      </c>
      <c r="L1563" s="76" t="str">
        <f t="shared" si="49"/>
        <v>N</v>
      </c>
    </row>
    <row r="1564" spans="1:12" x14ac:dyDescent="0.25">
      <c r="A1564" s="76" t="str">
        <f t="shared" si="48"/>
        <v>I488N</v>
      </c>
      <c r="B1564" s="76" t="s">
        <v>47</v>
      </c>
      <c r="C1564" s="76" t="str">
        <f>VLOOKUP(B1564,Validación!G:I,3,0)</f>
        <v>I</v>
      </c>
      <c r="D1564" s="122" t="s">
        <v>459</v>
      </c>
      <c r="E1564" s="76">
        <f>VLOOKUP(Tabla3[[#This Row],[Actividad]],Validación!AA:AB,2,0)</f>
        <v>4</v>
      </c>
      <c r="F1564" s="76" t="s">
        <v>186</v>
      </c>
      <c r="G1564" s="76">
        <f>VLOOKUP(H1564,Validación!W:Y,3,0)</f>
        <v>8</v>
      </c>
      <c r="H1564" s="76" t="s">
        <v>343</v>
      </c>
      <c r="I1564" s="76">
        <f>VLOOKUP(J1564,Validación!K:N,4,0)</f>
        <v>8</v>
      </c>
      <c r="J1564" s="76" t="s">
        <v>167</v>
      </c>
      <c r="K1564" s="76" t="s">
        <v>68</v>
      </c>
      <c r="L1564" s="76" t="str">
        <f t="shared" si="49"/>
        <v>N</v>
      </c>
    </row>
    <row r="1565" spans="1:12" x14ac:dyDescent="0.25">
      <c r="A1565" s="76" t="str">
        <f t="shared" si="48"/>
        <v>Y488N</v>
      </c>
      <c r="B1565" s="76" t="s">
        <v>134</v>
      </c>
      <c r="C1565" s="76" t="str">
        <f>VLOOKUP(B1565,Validación!G:I,3,0)</f>
        <v>Y</v>
      </c>
      <c r="D1565" s="122" t="s">
        <v>306</v>
      </c>
      <c r="E1565" s="76">
        <f>VLOOKUP(Tabla3[[#This Row],[Actividad]],Validación!AA:AB,2,0)</f>
        <v>4</v>
      </c>
      <c r="F1565" s="76" t="s">
        <v>186</v>
      </c>
      <c r="G1565" s="76">
        <f>VLOOKUP(H1565,Validación!W:Y,3,0)</f>
        <v>8</v>
      </c>
      <c r="H1565" s="76" t="s">
        <v>343</v>
      </c>
      <c r="I1565" s="76">
        <f>VLOOKUP(J1565,Validación!K:N,4,0)</f>
        <v>8</v>
      </c>
      <c r="J1565" s="76" t="s">
        <v>167</v>
      </c>
      <c r="K1565" s="76" t="s">
        <v>68</v>
      </c>
      <c r="L1565" s="76" t="str">
        <f t="shared" si="49"/>
        <v>N</v>
      </c>
    </row>
    <row r="1566" spans="1:12" x14ac:dyDescent="0.25">
      <c r="A1566" s="76" t="str">
        <f t="shared" si="48"/>
        <v>R488N</v>
      </c>
      <c r="B1566" s="76" t="s">
        <v>51</v>
      </c>
      <c r="C1566" s="76" t="str">
        <f>VLOOKUP(B1566,Validación!G:I,3,0)</f>
        <v>R</v>
      </c>
      <c r="D1566" s="122">
        <v>109</v>
      </c>
      <c r="E1566" s="76">
        <f>VLOOKUP(Tabla3[[#This Row],[Actividad]],Validación!AA:AB,2,0)</f>
        <v>4</v>
      </c>
      <c r="F1566" s="76" t="s">
        <v>186</v>
      </c>
      <c r="G1566" s="76">
        <f>VLOOKUP(H1566,Validación!W:Y,3,0)</f>
        <v>8</v>
      </c>
      <c r="H1566" s="76" t="s">
        <v>343</v>
      </c>
      <c r="I1566" s="76">
        <f>VLOOKUP(J1566,Validación!K:N,4,0)</f>
        <v>8</v>
      </c>
      <c r="J1566" s="76" t="s">
        <v>167</v>
      </c>
      <c r="K1566" s="76" t="s">
        <v>68</v>
      </c>
      <c r="L1566" s="76" t="str">
        <f t="shared" si="49"/>
        <v>N</v>
      </c>
    </row>
    <row r="1567" spans="1:12" x14ac:dyDescent="0.25">
      <c r="A1567" s="76" t="str">
        <f t="shared" si="48"/>
        <v>HH488N</v>
      </c>
      <c r="B1567" s="76" t="s">
        <v>122</v>
      </c>
      <c r="C1567" s="76" t="str">
        <f>VLOOKUP(B1567,Validación!G:I,3,0)</f>
        <v>HH</v>
      </c>
      <c r="D1567" s="122" t="s">
        <v>460</v>
      </c>
      <c r="E1567" s="76">
        <f>VLOOKUP(Tabla3[[#This Row],[Actividad]],Validación!AA:AB,2,0)</f>
        <v>4</v>
      </c>
      <c r="F1567" s="76" t="s">
        <v>186</v>
      </c>
      <c r="G1567" s="76">
        <f>VLOOKUP(H1567,Validación!W:Y,3,0)</f>
        <v>8</v>
      </c>
      <c r="H1567" s="76" t="s">
        <v>343</v>
      </c>
      <c r="I1567" s="76">
        <f>VLOOKUP(J1567,Validación!K:N,4,0)</f>
        <v>8</v>
      </c>
      <c r="J1567" s="76" t="s">
        <v>167</v>
      </c>
      <c r="K1567" s="76" t="s">
        <v>68</v>
      </c>
      <c r="L1567" s="76" t="str">
        <f t="shared" si="49"/>
        <v>N</v>
      </c>
    </row>
    <row r="1568" spans="1:12" x14ac:dyDescent="0.25">
      <c r="A1568" s="76" t="str">
        <f t="shared" si="48"/>
        <v>II488N</v>
      </c>
      <c r="B1568" s="173" t="s">
        <v>423</v>
      </c>
      <c r="C1568" s="76" t="str">
        <f>VLOOKUP(B1568,Validación!G:I,3,0)</f>
        <v>II</v>
      </c>
      <c r="D1568" s="122" t="s">
        <v>309</v>
      </c>
      <c r="E1568" s="76">
        <f>VLOOKUP(Tabla3[[#This Row],[Actividad]],Validación!AA:AB,2,0)</f>
        <v>4</v>
      </c>
      <c r="F1568" s="76" t="s">
        <v>186</v>
      </c>
      <c r="G1568" s="76">
        <f>VLOOKUP(H1568,Validación!W:Y,3,0)</f>
        <v>8</v>
      </c>
      <c r="H1568" s="76" t="s">
        <v>343</v>
      </c>
      <c r="I1568" s="76">
        <f>VLOOKUP(J1568,Validación!K:N,4,0)</f>
        <v>8</v>
      </c>
      <c r="J1568" s="76" t="s">
        <v>167</v>
      </c>
      <c r="K1568" s="76" t="s">
        <v>68</v>
      </c>
      <c r="L1568" s="76" t="str">
        <f t="shared" si="49"/>
        <v>N</v>
      </c>
    </row>
    <row r="1569" spans="1:12" x14ac:dyDescent="0.25">
      <c r="A1569" s="76" t="str">
        <f t="shared" si="48"/>
        <v>L488N</v>
      </c>
      <c r="B1569" s="76" t="s">
        <v>48</v>
      </c>
      <c r="C1569" s="76" t="str">
        <f>VLOOKUP(B1569,Validación!G:I,3,0)</f>
        <v>L</v>
      </c>
      <c r="D1569" s="122" t="s">
        <v>461</v>
      </c>
      <c r="E1569" s="76">
        <f>VLOOKUP(Tabla3[[#This Row],[Actividad]],Validación!AA:AB,2,0)</f>
        <v>4</v>
      </c>
      <c r="F1569" s="76" t="s">
        <v>186</v>
      </c>
      <c r="G1569" s="76">
        <f>VLOOKUP(H1569,Validación!W:Y,3,0)</f>
        <v>8</v>
      </c>
      <c r="H1569" s="76" t="s">
        <v>343</v>
      </c>
      <c r="I1569" s="76">
        <f>VLOOKUP(J1569,Validación!K:N,4,0)</f>
        <v>8</v>
      </c>
      <c r="J1569" s="76" t="s">
        <v>167</v>
      </c>
      <c r="K1569" s="76" t="s">
        <v>68</v>
      </c>
      <c r="L1569" s="76" t="str">
        <f t="shared" si="49"/>
        <v>N</v>
      </c>
    </row>
    <row r="1570" spans="1:12" x14ac:dyDescent="0.25">
      <c r="A1570" s="76" t="str">
        <f t="shared" si="48"/>
        <v>B488N</v>
      </c>
      <c r="B1570" s="76" t="s">
        <v>43</v>
      </c>
      <c r="C1570" s="76" t="str">
        <f>VLOOKUP(B1570,Validación!G:I,3,0)</f>
        <v>B</v>
      </c>
      <c r="D1570" s="122" t="s">
        <v>462</v>
      </c>
      <c r="E1570" s="76">
        <f>VLOOKUP(Tabla3[[#This Row],[Actividad]],Validación!AA:AB,2,0)</f>
        <v>4</v>
      </c>
      <c r="F1570" s="76" t="s">
        <v>186</v>
      </c>
      <c r="G1570" s="76">
        <f>VLOOKUP(H1570,Validación!W:Y,3,0)</f>
        <v>8</v>
      </c>
      <c r="H1570" s="76" t="s">
        <v>343</v>
      </c>
      <c r="I1570" s="76">
        <f>VLOOKUP(J1570,Validación!K:N,4,0)</f>
        <v>8</v>
      </c>
      <c r="J1570" s="76" t="s">
        <v>167</v>
      </c>
      <c r="K1570" s="76" t="s">
        <v>68</v>
      </c>
      <c r="L1570" s="76" t="str">
        <f t="shared" si="49"/>
        <v>N</v>
      </c>
    </row>
    <row r="1571" spans="1:12" x14ac:dyDescent="0.25">
      <c r="A1571" s="76" t="str">
        <f t="shared" si="48"/>
        <v>A488N</v>
      </c>
      <c r="B1571" s="76" t="s">
        <v>42</v>
      </c>
      <c r="C1571" s="76" t="str">
        <f>VLOOKUP(B1571,Validación!G:I,3,0)</f>
        <v>A</v>
      </c>
      <c r="D1571" s="122" t="s">
        <v>463</v>
      </c>
      <c r="E1571" s="76">
        <f>VLOOKUP(Tabla3[[#This Row],[Actividad]],Validación!AA:AB,2,0)</f>
        <v>4</v>
      </c>
      <c r="F1571" s="76" t="s">
        <v>186</v>
      </c>
      <c r="G1571" s="76">
        <f>VLOOKUP(H1571,Validación!W:Y,3,0)</f>
        <v>8</v>
      </c>
      <c r="H1571" s="76" t="s">
        <v>343</v>
      </c>
      <c r="I1571" s="76">
        <f>VLOOKUP(J1571,Validación!K:N,4,0)</f>
        <v>8</v>
      </c>
      <c r="J1571" s="76" t="s">
        <v>167</v>
      </c>
      <c r="K1571" s="76" t="s">
        <v>68</v>
      </c>
      <c r="L1571" s="76" t="str">
        <f t="shared" si="49"/>
        <v>N</v>
      </c>
    </row>
    <row r="1572" spans="1:12" x14ac:dyDescent="0.25">
      <c r="A1572" s="76" t="str">
        <f t="shared" si="48"/>
        <v>X4810N</v>
      </c>
      <c r="B1572" s="76" t="s">
        <v>133</v>
      </c>
      <c r="C1572" s="76" t="str">
        <f>VLOOKUP(B1572,Validación!G:I,3,0)</f>
        <v>X</v>
      </c>
      <c r="D1572" s="122">
        <v>122201</v>
      </c>
      <c r="E1572" s="76">
        <f>VLOOKUP(Tabla3[[#This Row],[Actividad]],Validación!AA:AB,2,0)</f>
        <v>4</v>
      </c>
      <c r="F1572" s="76" t="s">
        <v>186</v>
      </c>
      <c r="G1572" s="76">
        <f>VLOOKUP(H1572,Validación!W:Y,3,0)</f>
        <v>8</v>
      </c>
      <c r="H1572" s="76" t="s">
        <v>343</v>
      </c>
      <c r="I1572" s="76">
        <f>VLOOKUP(J1572,Validación!K:N,4,0)</f>
        <v>10</v>
      </c>
      <c r="J1572" s="76" t="s">
        <v>169</v>
      </c>
      <c r="K1572" s="76" t="s">
        <v>68</v>
      </c>
      <c r="L1572" s="76" t="str">
        <f t="shared" si="49"/>
        <v>N</v>
      </c>
    </row>
    <row r="1573" spans="1:12" x14ac:dyDescent="0.25">
      <c r="A1573" s="76" t="str">
        <f t="shared" si="48"/>
        <v>C4810N</v>
      </c>
      <c r="B1573" s="76" t="s">
        <v>44</v>
      </c>
      <c r="C1573" s="76" t="str">
        <f>VLOOKUP(B1573,Validación!G:I,3,0)</f>
        <v>C</v>
      </c>
      <c r="D1573" s="122" t="s">
        <v>289</v>
      </c>
      <c r="E1573" s="76">
        <f>VLOOKUP(Tabla3[[#This Row],[Actividad]],Validación!AA:AB,2,0)</f>
        <v>4</v>
      </c>
      <c r="F1573" s="76" t="s">
        <v>186</v>
      </c>
      <c r="G1573" s="76">
        <f>VLOOKUP(H1573,Validación!W:Y,3,0)</f>
        <v>8</v>
      </c>
      <c r="H1573" s="76" t="s">
        <v>343</v>
      </c>
      <c r="I1573" s="76">
        <f>VLOOKUP(J1573,Validación!K:N,4,0)</f>
        <v>10</v>
      </c>
      <c r="J1573" s="76" t="s">
        <v>169</v>
      </c>
      <c r="K1573" s="76" t="s">
        <v>68</v>
      </c>
      <c r="L1573" s="76" t="str">
        <f t="shared" si="49"/>
        <v>N</v>
      </c>
    </row>
    <row r="1574" spans="1:12" x14ac:dyDescent="0.25">
      <c r="A1574" s="76" t="str">
        <f t="shared" si="48"/>
        <v>T4810N</v>
      </c>
      <c r="B1574" s="76" t="s">
        <v>52</v>
      </c>
      <c r="C1574" s="76" t="str">
        <f>VLOOKUP(B1574,Validación!G:I,3,0)</f>
        <v>T</v>
      </c>
      <c r="D1574" s="122">
        <v>122202</v>
      </c>
      <c r="E1574" s="76">
        <f>VLOOKUP(Tabla3[[#This Row],[Actividad]],Validación!AA:AB,2,0)</f>
        <v>4</v>
      </c>
      <c r="F1574" s="76" t="s">
        <v>186</v>
      </c>
      <c r="G1574" s="76">
        <f>VLOOKUP(H1574,Validación!W:Y,3,0)</f>
        <v>8</v>
      </c>
      <c r="H1574" s="76" t="s">
        <v>343</v>
      </c>
      <c r="I1574" s="76">
        <f>VLOOKUP(J1574,Validación!K:N,4,0)</f>
        <v>10</v>
      </c>
      <c r="J1574" s="76" t="s">
        <v>169</v>
      </c>
      <c r="K1574" s="76" t="s">
        <v>68</v>
      </c>
      <c r="L1574" s="76" t="str">
        <f t="shared" si="49"/>
        <v>N</v>
      </c>
    </row>
    <row r="1575" spans="1:12" x14ac:dyDescent="0.25">
      <c r="A1575" s="76" t="str">
        <f t="shared" si="48"/>
        <v>EE4810N</v>
      </c>
      <c r="B1575" s="76" t="s">
        <v>33</v>
      </c>
      <c r="C1575" s="76" t="str">
        <f>VLOOKUP(B1575,Validación!G:I,3,0)</f>
        <v>EE</v>
      </c>
      <c r="D1575" s="122" t="s">
        <v>290</v>
      </c>
      <c r="E1575" s="76">
        <f>VLOOKUP(Tabla3[[#This Row],[Actividad]],Validación!AA:AB,2,0)</f>
        <v>4</v>
      </c>
      <c r="F1575" s="76" t="s">
        <v>186</v>
      </c>
      <c r="G1575" s="76">
        <f>VLOOKUP(H1575,Validación!W:Y,3,0)</f>
        <v>8</v>
      </c>
      <c r="H1575" s="76" t="s">
        <v>343</v>
      </c>
      <c r="I1575" s="76">
        <f>VLOOKUP(J1575,Validación!K:N,4,0)</f>
        <v>10</v>
      </c>
      <c r="J1575" s="76" t="s">
        <v>169</v>
      </c>
      <c r="K1575" s="76" t="s">
        <v>68</v>
      </c>
      <c r="L1575" s="76" t="str">
        <f t="shared" si="49"/>
        <v>N</v>
      </c>
    </row>
    <row r="1576" spans="1:12" x14ac:dyDescent="0.25">
      <c r="A1576" s="76" t="str">
        <f t="shared" si="48"/>
        <v>E4810N</v>
      </c>
      <c r="B1576" s="76" t="s">
        <v>45</v>
      </c>
      <c r="C1576" s="76" t="str">
        <f>VLOOKUP(B1576,Validación!G:I,3,0)</f>
        <v>E</v>
      </c>
      <c r="D1576" s="122" t="s">
        <v>180</v>
      </c>
      <c r="E1576" s="76">
        <f>VLOOKUP(Tabla3[[#This Row],[Actividad]],Validación!AA:AB,2,0)</f>
        <v>4</v>
      </c>
      <c r="F1576" s="76" t="s">
        <v>186</v>
      </c>
      <c r="G1576" s="76">
        <f>VLOOKUP(H1576,Validación!W:Y,3,0)</f>
        <v>8</v>
      </c>
      <c r="H1576" s="76" t="s">
        <v>343</v>
      </c>
      <c r="I1576" s="76">
        <f>VLOOKUP(J1576,Validación!K:N,4,0)</f>
        <v>10</v>
      </c>
      <c r="J1576" s="76" t="s">
        <v>169</v>
      </c>
      <c r="K1576" s="76" t="s">
        <v>68</v>
      </c>
      <c r="L1576" s="76" t="str">
        <f t="shared" si="49"/>
        <v>N</v>
      </c>
    </row>
    <row r="1577" spans="1:12" x14ac:dyDescent="0.25">
      <c r="A1577" s="76" t="str">
        <f t="shared" si="48"/>
        <v>J4810N</v>
      </c>
      <c r="B1577" s="76" t="s">
        <v>30</v>
      </c>
      <c r="C1577" s="76" t="str">
        <f>VLOOKUP(B1577,Validación!G:I,3,0)</f>
        <v>J</v>
      </c>
      <c r="D1577" s="122" t="s">
        <v>292</v>
      </c>
      <c r="E1577" s="76">
        <f>VLOOKUP(Tabla3[[#This Row],[Actividad]],Validación!AA:AB,2,0)</f>
        <v>4</v>
      </c>
      <c r="F1577" s="76" t="s">
        <v>186</v>
      </c>
      <c r="G1577" s="76">
        <f>VLOOKUP(H1577,Validación!W:Y,3,0)</f>
        <v>8</v>
      </c>
      <c r="H1577" s="76" t="s">
        <v>343</v>
      </c>
      <c r="I1577" s="76">
        <f>VLOOKUP(J1577,Validación!K:N,4,0)</f>
        <v>10</v>
      </c>
      <c r="J1577" s="76" t="s">
        <v>169</v>
      </c>
      <c r="K1577" s="76" t="s">
        <v>68</v>
      </c>
      <c r="L1577" s="76" t="str">
        <f t="shared" si="49"/>
        <v>N</v>
      </c>
    </row>
    <row r="1578" spans="1:12" x14ac:dyDescent="0.25">
      <c r="A1578" s="76" t="str">
        <f t="shared" si="48"/>
        <v>H4810N</v>
      </c>
      <c r="B1578" s="76" t="s">
        <v>46</v>
      </c>
      <c r="C1578" s="76" t="str">
        <f>VLOOKUP(B1578,Validación!G:I,3,0)</f>
        <v>H</v>
      </c>
      <c r="D1578" s="122" t="s">
        <v>115</v>
      </c>
      <c r="E1578" s="76">
        <f>VLOOKUP(Tabla3[[#This Row],[Actividad]],Validación!AA:AB,2,0)</f>
        <v>4</v>
      </c>
      <c r="F1578" s="76" t="s">
        <v>186</v>
      </c>
      <c r="G1578" s="76">
        <f>VLOOKUP(H1578,Validación!W:Y,3,0)</f>
        <v>8</v>
      </c>
      <c r="H1578" s="76" t="s">
        <v>343</v>
      </c>
      <c r="I1578" s="76">
        <f>VLOOKUP(J1578,Validación!K:N,4,0)</f>
        <v>10</v>
      </c>
      <c r="J1578" s="76" t="s">
        <v>169</v>
      </c>
      <c r="K1578" s="76" t="s">
        <v>68</v>
      </c>
      <c r="L1578" s="76" t="str">
        <f t="shared" si="49"/>
        <v>N</v>
      </c>
    </row>
    <row r="1579" spans="1:12" x14ac:dyDescent="0.25">
      <c r="A1579" s="76" t="str">
        <f t="shared" si="48"/>
        <v>Q4810N</v>
      </c>
      <c r="B1579" s="76" t="s">
        <v>130</v>
      </c>
      <c r="C1579" s="76" t="str">
        <f>VLOOKUP(B1579,Validación!G:I,3,0)</f>
        <v>Q</v>
      </c>
      <c r="D1579" s="122" t="s">
        <v>293</v>
      </c>
      <c r="E1579" s="76">
        <f>VLOOKUP(Tabla3[[#This Row],[Actividad]],Validación!AA:AB,2,0)</f>
        <v>4</v>
      </c>
      <c r="F1579" s="76" t="s">
        <v>186</v>
      </c>
      <c r="G1579" s="76">
        <f>VLOOKUP(H1579,Validación!W:Y,3,0)</f>
        <v>8</v>
      </c>
      <c r="H1579" s="76" t="s">
        <v>343</v>
      </c>
      <c r="I1579" s="76">
        <f>VLOOKUP(J1579,Validación!K:N,4,0)</f>
        <v>10</v>
      </c>
      <c r="J1579" s="76" t="s">
        <v>169</v>
      </c>
      <c r="K1579" s="76" t="s">
        <v>68</v>
      </c>
      <c r="L1579" s="76" t="str">
        <f t="shared" si="49"/>
        <v>N</v>
      </c>
    </row>
    <row r="1580" spans="1:12" x14ac:dyDescent="0.25">
      <c r="A1580" s="76" t="str">
        <f t="shared" si="48"/>
        <v>P4810N</v>
      </c>
      <c r="B1580" s="76" t="s">
        <v>50</v>
      </c>
      <c r="C1580" s="76" t="str">
        <f>VLOOKUP(B1580,Validación!G:I,3,0)</f>
        <v>P</v>
      </c>
      <c r="D1580" s="122" t="s">
        <v>295</v>
      </c>
      <c r="E1580" s="76">
        <f>VLOOKUP(Tabla3[[#This Row],[Actividad]],Validación!AA:AB,2,0)</f>
        <v>4</v>
      </c>
      <c r="F1580" s="76" t="s">
        <v>186</v>
      </c>
      <c r="G1580" s="76">
        <f>VLOOKUP(H1580,Validación!W:Y,3,0)</f>
        <v>8</v>
      </c>
      <c r="H1580" s="76" t="s">
        <v>343</v>
      </c>
      <c r="I1580" s="76">
        <f>VLOOKUP(J1580,Validación!K:N,4,0)</f>
        <v>10</v>
      </c>
      <c r="J1580" s="76" t="s">
        <v>169</v>
      </c>
      <c r="K1580" s="76" t="s">
        <v>68</v>
      </c>
      <c r="L1580" s="76" t="str">
        <f t="shared" si="49"/>
        <v>N</v>
      </c>
    </row>
    <row r="1581" spans="1:12" x14ac:dyDescent="0.25">
      <c r="A1581" s="76" t="str">
        <f t="shared" si="48"/>
        <v>K4810N</v>
      </c>
      <c r="B1581" s="76" t="s">
        <v>31</v>
      </c>
      <c r="C1581" s="76" t="str">
        <f>VLOOKUP(B1581,Validación!G:I,3,0)</f>
        <v>K</v>
      </c>
      <c r="D1581" s="122" t="s">
        <v>297</v>
      </c>
      <c r="E1581" s="76">
        <f>VLOOKUP(Tabla3[[#This Row],[Actividad]],Validación!AA:AB,2,0)</f>
        <v>4</v>
      </c>
      <c r="F1581" s="76" t="s">
        <v>186</v>
      </c>
      <c r="G1581" s="76">
        <f>VLOOKUP(H1581,Validación!W:Y,3,0)</f>
        <v>8</v>
      </c>
      <c r="H1581" s="76" t="s">
        <v>343</v>
      </c>
      <c r="I1581" s="76">
        <f>VLOOKUP(J1581,Validación!K:N,4,0)</f>
        <v>10</v>
      </c>
      <c r="J1581" s="76" t="s">
        <v>169</v>
      </c>
      <c r="K1581" s="76" t="s">
        <v>68</v>
      </c>
      <c r="L1581" s="76" t="str">
        <f t="shared" si="49"/>
        <v>N</v>
      </c>
    </row>
    <row r="1582" spans="1:12" x14ac:dyDescent="0.25">
      <c r="A1582" s="76" t="str">
        <f t="shared" si="48"/>
        <v>N4810N</v>
      </c>
      <c r="B1582" s="76" t="s">
        <v>49</v>
      </c>
      <c r="C1582" s="76" t="str">
        <f>VLOOKUP(B1582,Validación!G:I,3,0)</f>
        <v>N</v>
      </c>
      <c r="D1582" s="122" t="s">
        <v>298</v>
      </c>
      <c r="E1582" s="76">
        <f>VLOOKUP(Tabla3[[#This Row],[Actividad]],Validación!AA:AB,2,0)</f>
        <v>4</v>
      </c>
      <c r="F1582" s="76" t="s">
        <v>186</v>
      </c>
      <c r="G1582" s="76">
        <f>VLOOKUP(H1582,Validación!W:Y,3,0)</f>
        <v>8</v>
      </c>
      <c r="H1582" s="76" t="s">
        <v>343</v>
      </c>
      <c r="I1582" s="76">
        <f>VLOOKUP(J1582,Validación!K:N,4,0)</f>
        <v>10</v>
      </c>
      <c r="J1582" s="76" t="s">
        <v>169</v>
      </c>
      <c r="K1582" s="76" t="s">
        <v>68</v>
      </c>
      <c r="L1582" s="76" t="str">
        <f t="shared" si="49"/>
        <v>N</v>
      </c>
    </row>
    <row r="1583" spans="1:12" x14ac:dyDescent="0.25">
      <c r="A1583" s="76" t="str">
        <f t="shared" si="48"/>
        <v>AA4810N</v>
      </c>
      <c r="B1583" s="76" t="s">
        <v>54</v>
      </c>
      <c r="C1583" s="76" t="str">
        <f>VLOOKUP(B1583,Validación!G:I,3,0)</f>
        <v>AA</v>
      </c>
      <c r="D1583" s="122" t="s">
        <v>118</v>
      </c>
      <c r="E1583" s="76">
        <f>VLOOKUP(Tabla3[[#This Row],[Actividad]],Validación!AA:AB,2,0)</f>
        <v>4</v>
      </c>
      <c r="F1583" s="76" t="s">
        <v>186</v>
      </c>
      <c r="G1583" s="76">
        <f>VLOOKUP(H1583,Validación!W:Y,3,0)</f>
        <v>8</v>
      </c>
      <c r="H1583" s="76" t="s">
        <v>343</v>
      </c>
      <c r="I1583" s="76">
        <f>VLOOKUP(J1583,Validación!K:N,4,0)</f>
        <v>10</v>
      </c>
      <c r="J1583" s="76" t="s">
        <v>169</v>
      </c>
      <c r="K1583" s="76" t="s">
        <v>68</v>
      </c>
      <c r="L1583" s="76" t="str">
        <f t="shared" si="49"/>
        <v>N</v>
      </c>
    </row>
    <row r="1584" spans="1:12" x14ac:dyDescent="0.25">
      <c r="A1584" s="76" t="str">
        <f t="shared" si="48"/>
        <v>G4810N</v>
      </c>
      <c r="B1584" s="76" t="s">
        <v>427</v>
      </c>
      <c r="C1584" s="76" t="str">
        <f>VLOOKUP(B1584,Validación!G:I,3,0)</f>
        <v>G</v>
      </c>
      <c r="D1584" s="122" t="s">
        <v>299</v>
      </c>
      <c r="E1584" s="76">
        <f>VLOOKUP(Tabla3[[#This Row],[Actividad]],Validación!AA:AB,2,0)</f>
        <v>4</v>
      </c>
      <c r="F1584" s="76" t="s">
        <v>186</v>
      </c>
      <c r="G1584" s="76">
        <f>VLOOKUP(H1584,Validación!W:Y,3,0)</f>
        <v>8</v>
      </c>
      <c r="H1584" s="76" t="s">
        <v>343</v>
      </c>
      <c r="I1584" s="76">
        <f>VLOOKUP(J1584,Validación!K:N,4,0)</f>
        <v>10</v>
      </c>
      <c r="J1584" s="76" t="s">
        <v>169</v>
      </c>
      <c r="K1584" s="76" t="s">
        <v>68</v>
      </c>
      <c r="L1584" s="76" t="str">
        <f t="shared" si="49"/>
        <v>N</v>
      </c>
    </row>
    <row r="1585" spans="1:12" x14ac:dyDescent="0.25">
      <c r="A1585" s="76" t="str">
        <f t="shared" si="48"/>
        <v>D4810N</v>
      </c>
      <c r="B1585" s="76" t="s">
        <v>203</v>
      </c>
      <c r="C1585" s="76" t="str">
        <f>VLOOKUP(B1585,Validación!G:I,3,0)</f>
        <v>D</v>
      </c>
      <c r="D1585" s="122">
        <v>122327</v>
      </c>
      <c r="E1585" s="76">
        <f>VLOOKUP(Tabla3[[#This Row],[Actividad]],Validación!AA:AB,2,0)</f>
        <v>4</v>
      </c>
      <c r="F1585" s="76" t="s">
        <v>186</v>
      </c>
      <c r="G1585" s="76">
        <f>VLOOKUP(H1585,Validación!W:Y,3,0)</f>
        <v>8</v>
      </c>
      <c r="H1585" s="76" t="s">
        <v>343</v>
      </c>
      <c r="I1585" s="76">
        <f>VLOOKUP(J1585,Validación!K:N,4,0)</f>
        <v>10</v>
      </c>
      <c r="J1585" s="76" t="s">
        <v>169</v>
      </c>
      <c r="K1585" s="76" t="s">
        <v>68</v>
      </c>
      <c r="L1585" s="76" t="str">
        <f t="shared" si="49"/>
        <v>N</v>
      </c>
    </row>
    <row r="1586" spans="1:12" x14ac:dyDescent="0.25">
      <c r="A1586" s="76" t="str">
        <f t="shared" si="48"/>
        <v>F4810N</v>
      </c>
      <c r="B1586" s="76" t="s">
        <v>426</v>
      </c>
      <c r="C1586" s="76" t="str">
        <f>VLOOKUP(B1586,Validación!G:I,3,0)</f>
        <v>F</v>
      </c>
      <c r="D1586" s="122" t="s">
        <v>456</v>
      </c>
      <c r="E1586" s="76">
        <f>VLOOKUP(Tabla3[[#This Row],[Actividad]],Validación!AA:AB,2,0)</f>
        <v>4</v>
      </c>
      <c r="F1586" s="76" t="s">
        <v>186</v>
      </c>
      <c r="G1586" s="76">
        <f>VLOOKUP(H1586,Validación!W:Y,3,0)</f>
        <v>8</v>
      </c>
      <c r="H1586" s="76" t="s">
        <v>343</v>
      </c>
      <c r="I1586" s="76">
        <f>VLOOKUP(J1586,Validación!K:N,4,0)</f>
        <v>10</v>
      </c>
      <c r="J1586" s="76" t="s">
        <v>169</v>
      </c>
      <c r="K1586" s="76" t="s">
        <v>68</v>
      </c>
      <c r="L1586" s="76" t="str">
        <f t="shared" si="49"/>
        <v>N</v>
      </c>
    </row>
    <row r="1587" spans="1:12" x14ac:dyDescent="0.25">
      <c r="A1587" s="76" t="str">
        <f t="shared" si="48"/>
        <v>FF4810N</v>
      </c>
      <c r="B1587" s="76" t="s">
        <v>41</v>
      </c>
      <c r="C1587" s="76" t="str">
        <f>VLOOKUP(B1587,Validación!G:I,3,0)</f>
        <v>FF</v>
      </c>
      <c r="D1587" s="122" t="s">
        <v>301</v>
      </c>
      <c r="E1587" s="76">
        <f>VLOOKUP(Tabla3[[#This Row],[Actividad]],Validación!AA:AB,2,0)</f>
        <v>4</v>
      </c>
      <c r="F1587" s="76" t="s">
        <v>186</v>
      </c>
      <c r="G1587" s="76">
        <f>VLOOKUP(H1587,Validación!W:Y,3,0)</f>
        <v>8</v>
      </c>
      <c r="H1587" s="76" t="s">
        <v>343</v>
      </c>
      <c r="I1587" s="76">
        <f>VLOOKUP(J1587,Validación!K:N,4,0)</f>
        <v>10</v>
      </c>
      <c r="J1587" s="76" t="s">
        <v>169</v>
      </c>
      <c r="K1587" s="76" t="s">
        <v>68</v>
      </c>
      <c r="L1587" s="76" t="str">
        <f t="shared" si="49"/>
        <v>N</v>
      </c>
    </row>
    <row r="1588" spans="1:12" x14ac:dyDescent="0.25">
      <c r="A1588" s="76" t="str">
        <f t="shared" si="48"/>
        <v>BB4810N</v>
      </c>
      <c r="B1588" s="76" t="s">
        <v>32</v>
      </c>
      <c r="C1588" s="76" t="str">
        <f>VLOOKUP(B1588,Validación!G:I,3,0)</f>
        <v>BB</v>
      </c>
      <c r="D1588" s="122" t="s">
        <v>457</v>
      </c>
      <c r="E1588" s="76">
        <f>VLOOKUP(Tabla3[[#This Row],[Actividad]],Validación!AA:AB,2,0)</f>
        <v>4</v>
      </c>
      <c r="F1588" s="76" t="s">
        <v>186</v>
      </c>
      <c r="G1588" s="76">
        <f>VLOOKUP(H1588,Validación!W:Y,3,0)</f>
        <v>8</v>
      </c>
      <c r="H1588" s="76" t="s">
        <v>343</v>
      </c>
      <c r="I1588" s="76">
        <f>VLOOKUP(J1588,Validación!K:N,4,0)</f>
        <v>10</v>
      </c>
      <c r="J1588" s="76" t="s">
        <v>169</v>
      </c>
      <c r="K1588" s="76" t="s">
        <v>68</v>
      </c>
      <c r="L1588" s="76" t="str">
        <f t="shared" si="49"/>
        <v>N</v>
      </c>
    </row>
    <row r="1589" spans="1:12" x14ac:dyDescent="0.25">
      <c r="A1589" s="76" t="str">
        <f t="shared" si="48"/>
        <v>W4810N</v>
      </c>
      <c r="B1589" s="76" t="s">
        <v>132</v>
      </c>
      <c r="C1589" s="76" t="str">
        <f>VLOOKUP(B1589,Validación!G:I,3,0)</f>
        <v>W</v>
      </c>
      <c r="D1589" s="122" t="s">
        <v>302</v>
      </c>
      <c r="E1589" s="76">
        <f>VLOOKUP(Tabla3[[#This Row],[Actividad]],Validación!AA:AB,2,0)</f>
        <v>4</v>
      </c>
      <c r="F1589" s="76" t="s">
        <v>186</v>
      </c>
      <c r="G1589" s="76">
        <f>VLOOKUP(H1589,Validación!W:Y,3,0)</f>
        <v>8</v>
      </c>
      <c r="H1589" s="76" t="s">
        <v>343</v>
      </c>
      <c r="I1589" s="76">
        <f>VLOOKUP(J1589,Validación!K:N,4,0)</f>
        <v>10</v>
      </c>
      <c r="J1589" s="76" t="s">
        <v>169</v>
      </c>
      <c r="K1589" s="76" t="s">
        <v>68</v>
      </c>
      <c r="L1589" s="76" t="str">
        <f t="shared" si="49"/>
        <v>N</v>
      </c>
    </row>
    <row r="1590" spans="1:12" x14ac:dyDescent="0.25">
      <c r="A1590" s="76" t="str">
        <f t="shared" si="48"/>
        <v>CC4810N</v>
      </c>
      <c r="B1590" s="76" t="s">
        <v>55</v>
      </c>
      <c r="C1590" s="76" t="str">
        <f>VLOOKUP(B1590,Validación!G:I,3,0)</f>
        <v>CC</v>
      </c>
      <c r="D1590" s="122" t="s">
        <v>303</v>
      </c>
      <c r="E1590" s="76">
        <f>VLOOKUP(Tabla3[[#This Row],[Actividad]],Validación!AA:AB,2,0)</f>
        <v>4</v>
      </c>
      <c r="F1590" s="76" t="s">
        <v>186</v>
      </c>
      <c r="G1590" s="76">
        <f>VLOOKUP(H1590,Validación!W:Y,3,0)</f>
        <v>8</v>
      </c>
      <c r="H1590" s="76" t="s">
        <v>343</v>
      </c>
      <c r="I1590" s="76">
        <f>VLOOKUP(J1590,Validación!K:N,4,0)</f>
        <v>10</v>
      </c>
      <c r="J1590" s="76" t="s">
        <v>169</v>
      </c>
      <c r="K1590" s="76" t="s">
        <v>68</v>
      </c>
      <c r="L1590" s="76" t="str">
        <f t="shared" si="49"/>
        <v>N</v>
      </c>
    </row>
    <row r="1591" spans="1:12" x14ac:dyDescent="0.25">
      <c r="A1591" s="76" t="str">
        <f t="shared" si="48"/>
        <v>U4810N</v>
      </c>
      <c r="B1591" s="76" t="s">
        <v>425</v>
      </c>
      <c r="C1591" s="76" t="str">
        <f>VLOOKUP(B1591,Validación!G:I,3,0)</f>
        <v>U</v>
      </c>
      <c r="D1591" s="122" t="s">
        <v>458</v>
      </c>
      <c r="E1591" s="76">
        <f>VLOOKUP(Tabla3[[#This Row],[Actividad]],Validación!AA:AB,2,0)</f>
        <v>4</v>
      </c>
      <c r="F1591" s="76" t="s">
        <v>186</v>
      </c>
      <c r="G1591" s="76">
        <f>VLOOKUP(H1591,Validación!W:Y,3,0)</f>
        <v>8</v>
      </c>
      <c r="H1591" s="76" t="s">
        <v>343</v>
      </c>
      <c r="I1591" s="76">
        <f>VLOOKUP(J1591,Validación!K:N,4,0)</f>
        <v>10</v>
      </c>
      <c r="J1591" s="76" t="s">
        <v>169</v>
      </c>
      <c r="K1591" s="76" t="s">
        <v>68</v>
      </c>
      <c r="L1591" s="76" t="str">
        <f t="shared" si="49"/>
        <v>N</v>
      </c>
    </row>
    <row r="1592" spans="1:12" x14ac:dyDescent="0.25">
      <c r="A1592" s="76" t="str">
        <f t="shared" si="48"/>
        <v>I4810N</v>
      </c>
      <c r="B1592" s="76" t="s">
        <v>47</v>
      </c>
      <c r="C1592" s="76" t="str">
        <f>VLOOKUP(B1592,Validación!G:I,3,0)</f>
        <v>I</v>
      </c>
      <c r="D1592" s="122" t="s">
        <v>459</v>
      </c>
      <c r="E1592" s="76">
        <f>VLOOKUP(Tabla3[[#This Row],[Actividad]],Validación!AA:AB,2,0)</f>
        <v>4</v>
      </c>
      <c r="F1592" s="76" t="s">
        <v>186</v>
      </c>
      <c r="G1592" s="76">
        <f>VLOOKUP(H1592,Validación!W:Y,3,0)</f>
        <v>8</v>
      </c>
      <c r="H1592" s="76" t="s">
        <v>343</v>
      </c>
      <c r="I1592" s="76">
        <f>VLOOKUP(J1592,Validación!K:N,4,0)</f>
        <v>10</v>
      </c>
      <c r="J1592" s="76" t="s">
        <v>169</v>
      </c>
      <c r="K1592" s="76" t="s">
        <v>68</v>
      </c>
      <c r="L1592" s="76" t="str">
        <f t="shared" si="49"/>
        <v>N</v>
      </c>
    </row>
    <row r="1593" spans="1:12" x14ac:dyDescent="0.25">
      <c r="A1593" s="76" t="str">
        <f t="shared" si="48"/>
        <v>Y4810N</v>
      </c>
      <c r="B1593" s="76" t="s">
        <v>134</v>
      </c>
      <c r="C1593" s="76" t="str">
        <f>VLOOKUP(B1593,Validación!G:I,3,0)</f>
        <v>Y</v>
      </c>
      <c r="D1593" s="122" t="s">
        <v>306</v>
      </c>
      <c r="E1593" s="76">
        <f>VLOOKUP(Tabla3[[#This Row],[Actividad]],Validación!AA:AB,2,0)</f>
        <v>4</v>
      </c>
      <c r="F1593" s="76" t="s">
        <v>186</v>
      </c>
      <c r="G1593" s="76">
        <f>VLOOKUP(H1593,Validación!W:Y,3,0)</f>
        <v>8</v>
      </c>
      <c r="H1593" s="76" t="s">
        <v>343</v>
      </c>
      <c r="I1593" s="76">
        <f>VLOOKUP(J1593,Validación!K:N,4,0)</f>
        <v>10</v>
      </c>
      <c r="J1593" s="76" t="s">
        <v>169</v>
      </c>
      <c r="K1593" s="76" t="s">
        <v>68</v>
      </c>
      <c r="L1593" s="76" t="str">
        <f t="shared" si="49"/>
        <v>N</v>
      </c>
    </row>
    <row r="1594" spans="1:12" x14ac:dyDescent="0.25">
      <c r="A1594" s="76" t="str">
        <f t="shared" si="48"/>
        <v>R4810N</v>
      </c>
      <c r="B1594" s="76" t="s">
        <v>51</v>
      </c>
      <c r="C1594" s="76" t="str">
        <f>VLOOKUP(B1594,Validación!G:I,3,0)</f>
        <v>R</v>
      </c>
      <c r="D1594" s="122">
        <v>109</v>
      </c>
      <c r="E1594" s="76">
        <f>VLOOKUP(Tabla3[[#This Row],[Actividad]],Validación!AA:AB,2,0)</f>
        <v>4</v>
      </c>
      <c r="F1594" s="76" t="s">
        <v>186</v>
      </c>
      <c r="G1594" s="76">
        <f>VLOOKUP(H1594,Validación!W:Y,3,0)</f>
        <v>8</v>
      </c>
      <c r="H1594" s="76" t="s">
        <v>343</v>
      </c>
      <c r="I1594" s="76">
        <f>VLOOKUP(J1594,Validación!K:N,4,0)</f>
        <v>10</v>
      </c>
      <c r="J1594" s="76" t="s">
        <v>169</v>
      </c>
      <c r="K1594" s="76" t="s">
        <v>68</v>
      </c>
      <c r="L1594" s="76" t="str">
        <f t="shared" si="49"/>
        <v>N</v>
      </c>
    </row>
    <row r="1595" spans="1:12" x14ac:dyDescent="0.25">
      <c r="A1595" s="76" t="str">
        <f t="shared" si="48"/>
        <v>HH4810N</v>
      </c>
      <c r="B1595" s="76" t="s">
        <v>122</v>
      </c>
      <c r="C1595" s="76" t="str">
        <f>VLOOKUP(B1595,Validación!G:I,3,0)</f>
        <v>HH</v>
      </c>
      <c r="D1595" s="122" t="s">
        <v>460</v>
      </c>
      <c r="E1595" s="76">
        <f>VLOOKUP(Tabla3[[#This Row],[Actividad]],Validación!AA:AB,2,0)</f>
        <v>4</v>
      </c>
      <c r="F1595" s="76" t="s">
        <v>186</v>
      </c>
      <c r="G1595" s="76">
        <f>VLOOKUP(H1595,Validación!W:Y,3,0)</f>
        <v>8</v>
      </c>
      <c r="H1595" s="76" t="s">
        <v>343</v>
      </c>
      <c r="I1595" s="76">
        <f>VLOOKUP(J1595,Validación!K:N,4,0)</f>
        <v>10</v>
      </c>
      <c r="J1595" s="76" t="s">
        <v>169</v>
      </c>
      <c r="K1595" s="76" t="s">
        <v>68</v>
      </c>
      <c r="L1595" s="76" t="str">
        <f t="shared" si="49"/>
        <v>N</v>
      </c>
    </row>
    <row r="1596" spans="1:12" x14ac:dyDescent="0.25">
      <c r="A1596" s="76" t="str">
        <f t="shared" si="48"/>
        <v>II4810N</v>
      </c>
      <c r="B1596" s="173" t="s">
        <v>423</v>
      </c>
      <c r="C1596" s="76" t="str">
        <f>VLOOKUP(B1596,Validación!G:I,3,0)</f>
        <v>II</v>
      </c>
      <c r="D1596" s="122" t="s">
        <v>309</v>
      </c>
      <c r="E1596" s="76">
        <f>VLOOKUP(Tabla3[[#This Row],[Actividad]],Validación!AA:AB,2,0)</f>
        <v>4</v>
      </c>
      <c r="F1596" s="76" t="s">
        <v>186</v>
      </c>
      <c r="G1596" s="76">
        <f>VLOOKUP(H1596,Validación!W:Y,3,0)</f>
        <v>8</v>
      </c>
      <c r="H1596" s="76" t="s">
        <v>343</v>
      </c>
      <c r="I1596" s="76">
        <f>VLOOKUP(J1596,Validación!K:N,4,0)</f>
        <v>10</v>
      </c>
      <c r="J1596" s="76" t="s">
        <v>169</v>
      </c>
      <c r="K1596" s="76" t="s">
        <v>68</v>
      </c>
      <c r="L1596" s="76" t="str">
        <f t="shared" si="49"/>
        <v>N</v>
      </c>
    </row>
    <row r="1597" spans="1:12" x14ac:dyDescent="0.25">
      <c r="A1597" s="76" t="str">
        <f t="shared" si="48"/>
        <v>L4810N</v>
      </c>
      <c r="B1597" s="76" t="s">
        <v>48</v>
      </c>
      <c r="C1597" s="76" t="str">
        <f>VLOOKUP(B1597,Validación!G:I,3,0)</f>
        <v>L</v>
      </c>
      <c r="D1597" s="122" t="s">
        <v>461</v>
      </c>
      <c r="E1597" s="76">
        <f>VLOOKUP(Tabla3[[#This Row],[Actividad]],Validación!AA:AB,2,0)</f>
        <v>4</v>
      </c>
      <c r="F1597" s="76" t="s">
        <v>186</v>
      </c>
      <c r="G1597" s="76">
        <f>VLOOKUP(H1597,Validación!W:Y,3,0)</f>
        <v>8</v>
      </c>
      <c r="H1597" s="76" t="s">
        <v>343</v>
      </c>
      <c r="I1597" s="76">
        <f>VLOOKUP(J1597,Validación!K:N,4,0)</f>
        <v>10</v>
      </c>
      <c r="J1597" s="76" t="s">
        <v>169</v>
      </c>
      <c r="K1597" s="76" t="s">
        <v>68</v>
      </c>
      <c r="L1597" s="76" t="str">
        <f t="shared" si="49"/>
        <v>N</v>
      </c>
    </row>
    <row r="1598" spans="1:12" x14ac:dyDescent="0.25">
      <c r="A1598" s="76" t="str">
        <f t="shared" si="48"/>
        <v>B4810N</v>
      </c>
      <c r="B1598" s="76" t="s">
        <v>43</v>
      </c>
      <c r="C1598" s="76" t="str">
        <f>VLOOKUP(B1598,Validación!G:I,3,0)</f>
        <v>B</v>
      </c>
      <c r="D1598" s="122" t="s">
        <v>462</v>
      </c>
      <c r="E1598" s="76">
        <f>VLOOKUP(Tabla3[[#This Row],[Actividad]],Validación!AA:AB,2,0)</f>
        <v>4</v>
      </c>
      <c r="F1598" s="76" t="s">
        <v>186</v>
      </c>
      <c r="G1598" s="76">
        <f>VLOOKUP(H1598,Validación!W:Y,3,0)</f>
        <v>8</v>
      </c>
      <c r="H1598" s="76" t="s">
        <v>343</v>
      </c>
      <c r="I1598" s="76">
        <f>VLOOKUP(J1598,Validación!K:N,4,0)</f>
        <v>10</v>
      </c>
      <c r="J1598" s="76" t="s">
        <v>169</v>
      </c>
      <c r="K1598" s="76" t="s">
        <v>68</v>
      </c>
      <c r="L1598" s="76" t="str">
        <f t="shared" si="49"/>
        <v>N</v>
      </c>
    </row>
    <row r="1599" spans="1:12" x14ac:dyDescent="0.25">
      <c r="A1599" s="76" t="str">
        <f t="shared" si="48"/>
        <v>A4810N</v>
      </c>
      <c r="B1599" s="76" t="s">
        <v>42</v>
      </c>
      <c r="C1599" s="76" t="str">
        <f>VLOOKUP(B1599,Validación!G:I,3,0)</f>
        <v>A</v>
      </c>
      <c r="D1599" s="122" t="s">
        <v>463</v>
      </c>
      <c r="E1599" s="76">
        <f>VLOOKUP(Tabla3[[#This Row],[Actividad]],Validación!AA:AB,2,0)</f>
        <v>4</v>
      </c>
      <c r="F1599" s="76" t="s">
        <v>186</v>
      </c>
      <c r="G1599" s="76">
        <f>VLOOKUP(H1599,Validación!W:Y,3,0)</f>
        <v>8</v>
      </c>
      <c r="H1599" s="76" t="s">
        <v>343</v>
      </c>
      <c r="I1599" s="76">
        <f>VLOOKUP(J1599,Validación!K:N,4,0)</f>
        <v>10</v>
      </c>
      <c r="J1599" s="76" t="s">
        <v>169</v>
      </c>
      <c r="K1599" s="76" t="s">
        <v>68</v>
      </c>
      <c r="L1599" s="76" t="str">
        <f t="shared" si="49"/>
        <v>N</v>
      </c>
    </row>
    <row r="1600" spans="1:12" x14ac:dyDescent="0.25">
      <c r="A1600" s="76" t="str">
        <f t="shared" si="48"/>
        <v>X4815N</v>
      </c>
      <c r="B1600" s="76" t="s">
        <v>133</v>
      </c>
      <c r="C1600" s="76" t="str">
        <f>VLOOKUP(B1600,Validación!G:I,3,0)</f>
        <v>X</v>
      </c>
      <c r="D1600" s="122">
        <v>122201</v>
      </c>
      <c r="E1600" s="76">
        <f>VLOOKUP(Tabla3[[#This Row],[Actividad]],Validación!AA:AB,2,0)</f>
        <v>4</v>
      </c>
      <c r="F1600" s="76" t="s">
        <v>186</v>
      </c>
      <c r="G1600" s="76">
        <f>VLOOKUP(H1600,Validación!W:Y,3,0)</f>
        <v>8</v>
      </c>
      <c r="H1600" s="76" t="s">
        <v>343</v>
      </c>
      <c r="I1600" s="76">
        <f>VLOOKUP(J1600,Validación!K:N,4,0)</f>
        <v>15</v>
      </c>
      <c r="J1600" s="76" t="s">
        <v>342</v>
      </c>
      <c r="K1600" s="76" t="s">
        <v>68</v>
      </c>
      <c r="L1600" s="76" t="str">
        <f t="shared" si="49"/>
        <v>N</v>
      </c>
    </row>
    <row r="1601" spans="1:12" x14ac:dyDescent="0.25">
      <c r="A1601" s="76" t="str">
        <f t="shared" si="48"/>
        <v>C4815N</v>
      </c>
      <c r="B1601" s="76" t="s">
        <v>44</v>
      </c>
      <c r="C1601" s="76" t="str">
        <f>VLOOKUP(B1601,Validación!G:I,3,0)</f>
        <v>C</v>
      </c>
      <c r="D1601" s="122" t="s">
        <v>289</v>
      </c>
      <c r="E1601" s="76">
        <f>VLOOKUP(Tabla3[[#This Row],[Actividad]],Validación!AA:AB,2,0)</f>
        <v>4</v>
      </c>
      <c r="F1601" s="76" t="s">
        <v>186</v>
      </c>
      <c r="G1601" s="76">
        <f>VLOOKUP(H1601,Validación!W:Y,3,0)</f>
        <v>8</v>
      </c>
      <c r="H1601" s="76" t="s">
        <v>343</v>
      </c>
      <c r="I1601" s="76">
        <f>VLOOKUP(J1601,Validación!K:N,4,0)</f>
        <v>15</v>
      </c>
      <c r="J1601" s="76" t="s">
        <v>342</v>
      </c>
      <c r="K1601" s="76" t="s">
        <v>68</v>
      </c>
      <c r="L1601" s="76" t="str">
        <f t="shared" si="49"/>
        <v>N</v>
      </c>
    </row>
    <row r="1602" spans="1:12" x14ac:dyDescent="0.25">
      <c r="A1602" s="76" t="str">
        <f t="shared" ref="A1602:A1665" si="50">CONCATENATE(C1602,E1602,G1602,I1602,L1602,)</f>
        <v>T4815N</v>
      </c>
      <c r="B1602" s="76" t="s">
        <v>52</v>
      </c>
      <c r="C1602" s="76" t="str">
        <f>VLOOKUP(B1602,Validación!G:I,3,0)</f>
        <v>T</v>
      </c>
      <c r="D1602" s="122">
        <v>122202</v>
      </c>
      <c r="E1602" s="76">
        <f>VLOOKUP(Tabla3[[#This Row],[Actividad]],Validación!AA:AB,2,0)</f>
        <v>4</v>
      </c>
      <c r="F1602" s="76" t="s">
        <v>186</v>
      </c>
      <c r="G1602" s="76">
        <f>VLOOKUP(H1602,Validación!W:Y,3,0)</f>
        <v>8</v>
      </c>
      <c r="H1602" s="76" t="s">
        <v>343</v>
      </c>
      <c r="I1602" s="76">
        <f>VLOOKUP(J1602,Validación!K:N,4,0)</f>
        <v>15</v>
      </c>
      <c r="J1602" s="76" t="s">
        <v>342</v>
      </c>
      <c r="K1602" s="76" t="s">
        <v>68</v>
      </c>
      <c r="L1602" s="76" t="str">
        <f t="shared" ref="L1602:L1665" si="51">VLOOKUP(K1602,O:P,2,0)</f>
        <v>N</v>
      </c>
    </row>
    <row r="1603" spans="1:12" x14ac:dyDescent="0.25">
      <c r="A1603" s="76" t="str">
        <f t="shared" si="50"/>
        <v>EE4815N</v>
      </c>
      <c r="B1603" s="76" t="s">
        <v>33</v>
      </c>
      <c r="C1603" s="76" t="str">
        <f>VLOOKUP(B1603,Validación!G:I,3,0)</f>
        <v>EE</v>
      </c>
      <c r="D1603" s="122" t="s">
        <v>290</v>
      </c>
      <c r="E1603" s="76">
        <f>VLOOKUP(Tabla3[[#This Row],[Actividad]],Validación!AA:AB,2,0)</f>
        <v>4</v>
      </c>
      <c r="F1603" s="76" t="s">
        <v>186</v>
      </c>
      <c r="G1603" s="76">
        <f>VLOOKUP(H1603,Validación!W:Y,3,0)</f>
        <v>8</v>
      </c>
      <c r="H1603" s="76" t="s">
        <v>343</v>
      </c>
      <c r="I1603" s="76">
        <f>VLOOKUP(J1603,Validación!K:N,4,0)</f>
        <v>15</v>
      </c>
      <c r="J1603" s="76" t="s">
        <v>342</v>
      </c>
      <c r="K1603" s="76" t="s">
        <v>68</v>
      </c>
      <c r="L1603" s="76" t="str">
        <f t="shared" si="51"/>
        <v>N</v>
      </c>
    </row>
    <row r="1604" spans="1:12" x14ac:dyDescent="0.25">
      <c r="A1604" s="76" t="str">
        <f t="shared" si="50"/>
        <v>E4815N</v>
      </c>
      <c r="B1604" s="76" t="s">
        <v>45</v>
      </c>
      <c r="C1604" s="76" t="str">
        <f>VLOOKUP(B1604,Validación!G:I,3,0)</f>
        <v>E</v>
      </c>
      <c r="D1604" s="122" t="s">
        <v>180</v>
      </c>
      <c r="E1604" s="76">
        <f>VLOOKUP(Tabla3[[#This Row],[Actividad]],Validación!AA:AB,2,0)</f>
        <v>4</v>
      </c>
      <c r="F1604" s="76" t="s">
        <v>186</v>
      </c>
      <c r="G1604" s="76">
        <f>VLOOKUP(H1604,Validación!W:Y,3,0)</f>
        <v>8</v>
      </c>
      <c r="H1604" s="76" t="s">
        <v>343</v>
      </c>
      <c r="I1604" s="76">
        <f>VLOOKUP(J1604,Validación!K:N,4,0)</f>
        <v>15</v>
      </c>
      <c r="J1604" s="76" t="s">
        <v>342</v>
      </c>
      <c r="K1604" s="76" t="s">
        <v>68</v>
      </c>
      <c r="L1604" s="76" t="str">
        <f t="shared" si="51"/>
        <v>N</v>
      </c>
    </row>
    <row r="1605" spans="1:12" x14ac:dyDescent="0.25">
      <c r="A1605" s="76" t="str">
        <f t="shared" si="50"/>
        <v>J4815N</v>
      </c>
      <c r="B1605" s="76" t="s">
        <v>30</v>
      </c>
      <c r="C1605" s="76" t="str">
        <f>VLOOKUP(B1605,Validación!G:I,3,0)</f>
        <v>J</v>
      </c>
      <c r="D1605" s="122" t="s">
        <v>292</v>
      </c>
      <c r="E1605" s="76">
        <f>VLOOKUP(Tabla3[[#This Row],[Actividad]],Validación!AA:AB,2,0)</f>
        <v>4</v>
      </c>
      <c r="F1605" s="76" t="s">
        <v>186</v>
      </c>
      <c r="G1605" s="76">
        <f>VLOOKUP(H1605,Validación!W:Y,3,0)</f>
        <v>8</v>
      </c>
      <c r="H1605" s="76" t="s">
        <v>343</v>
      </c>
      <c r="I1605" s="76">
        <f>VLOOKUP(J1605,Validación!K:N,4,0)</f>
        <v>15</v>
      </c>
      <c r="J1605" s="76" t="s">
        <v>342</v>
      </c>
      <c r="K1605" s="76" t="s">
        <v>68</v>
      </c>
      <c r="L1605" s="76" t="str">
        <f t="shared" si="51"/>
        <v>N</v>
      </c>
    </row>
    <row r="1606" spans="1:12" x14ac:dyDescent="0.25">
      <c r="A1606" s="76" t="str">
        <f t="shared" si="50"/>
        <v>H4815N</v>
      </c>
      <c r="B1606" s="76" t="s">
        <v>46</v>
      </c>
      <c r="C1606" s="76" t="str">
        <f>VLOOKUP(B1606,Validación!G:I,3,0)</f>
        <v>H</v>
      </c>
      <c r="D1606" s="122" t="s">
        <v>115</v>
      </c>
      <c r="E1606" s="76">
        <f>VLOOKUP(Tabla3[[#This Row],[Actividad]],Validación!AA:AB,2,0)</f>
        <v>4</v>
      </c>
      <c r="F1606" s="76" t="s">
        <v>186</v>
      </c>
      <c r="G1606" s="76">
        <f>VLOOKUP(H1606,Validación!W:Y,3,0)</f>
        <v>8</v>
      </c>
      <c r="H1606" s="76" t="s">
        <v>343</v>
      </c>
      <c r="I1606" s="76">
        <f>VLOOKUP(J1606,Validación!K:N,4,0)</f>
        <v>15</v>
      </c>
      <c r="J1606" s="76" t="s">
        <v>342</v>
      </c>
      <c r="K1606" s="76" t="s">
        <v>68</v>
      </c>
      <c r="L1606" s="76" t="str">
        <f t="shared" si="51"/>
        <v>N</v>
      </c>
    </row>
    <row r="1607" spans="1:12" x14ac:dyDescent="0.25">
      <c r="A1607" s="76" t="str">
        <f t="shared" si="50"/>
        <v>Q4815N</v>
      </c>
      <c r="B1607" s="76" t="s">
        <v>130</v>
      </c>
      <c r="C1607" s="76" t="str">
        <f>VLOOKUP(B1607,Validación!G:I,3,0)</f>
        <v>Q</v>
      </c>
      <c r="D1607" s="122" t="s">
        <v>293</v>
      </c>
      <c r="E1607" s="76">
        <f>VLOOKUP(Tabla3[[#This Row],[Actividad]],Validación!AA:AB,2,0)</f>
        <v>4</v>
      </c>
      <c r="F1607" s="76" t="s">
        <v>186</v>
      </c>
      <c r="G1607" s="76">
        <f>VLOOKUP(H1607,Validación!W:Y,3,0)</f>
        <v>8</v>
      </c>
      <c r="H1607" s="76" t="s">
        <v>343</v>
      </c>
      <c r="I1607" s="76">
        <f>VLOOKUP(J1607,Validación!K:N,4,0)</f>
        <v>15</v>
      </c>
      <c r="J1607" s="76" t="s">
        <v>342</v>
      </c>
      <c r="K1607" s="76" t="s">
        <v>68</v>
      </c>
      <c r="L1607" s="76" t="str">
        <f t="shared" si="51"/>
        <v>N</v>
      </c>
    </row>
    <row r="1608" spans="1:12" x14ac:dyDescent="0.25">
      <c r="A1608" s="76" t="str">
        <f t="shared" si="50"/>
        <v>P4815N</v>
      </c>
      <c r="B1608" s="76" t="s">
        <v>50</v>
      </c>
      <c r="C1608" s="76" t="str">
        <f>VLOOKUP(B1608,Validación!G:I,3,0)</f>
        <v>P</v>
      </c>
      <c r="D1608" s="122" t="s">
        <v>295</v>
      </c>
      <c r="E1608" s="76">
        <f>VLOOKUP(Tabla3[[#This Row],[Actividad]],Validación!AA:AB,2,0)</f>
        <v>4</v>
      </c>
      <c r="F1608" s="76" t="s">
        <v>186</v>
      </c>
      <c r="G1608" s="76">
        <f>VLOOKUP(H1608,Validación!W:Y,3,0)</f>
        <v>8</v>
      </c>
      <c r="H1608" s="76" t="s">
        <v>343</v>
      </c>
      <c r="I1608" s="76">
        <f>VLOOKUP(J1608,Validación!K:N,4,0)</f>
        <v>15</v>
      </c>
      <c r="J1608" s="76" t="s">
        <v>342</v>
      </c>
      <c r="K1608" s="76" t="s">
        <v>68</v>
      </c>
      <c r="L1608" s="76" t="str">
        <f t="shared" si="51"/>
        <v>N</v>
      </c>
    </row>
    <row r="1609" spans="1:12" x14ac:dyDescent="0.25">
      <c r="A1609" s="76" t="str">
        <f t="shared" si="50"/>
        <v>K4815N</v>
      </c>
      <c r="B1609" s="76" t="s">
        <v>31</v>
      </c>
      <c r="C1609" s="76" t="str">
        <f>VLOOKUP(B1609,Validación!G:I,3,0)</f>
        <v>K</v>
      </c>
      <c r="D1609" s="122" t="s">
        <v>297</v>
      </c>
      <c r="E1609" s="76">
        <f>VLOOKUP(Tabla3[[#This Row],[Actividad]],Validación!AA:AB,2,0)</f>
        <v>4</v>
      </c>
      <c r="F1609" s="76" t="s">
        <v>186</v>
      </c>
      <c r="G1609" s="76">
        <f>VLOOKUP(H1609,Validación!W:Y,3,0)</f>
        <v>8</v>
      </c>
      <c r="H1609" s="76" t="s">
        <v>343</v>
      </c>
      <c r="I1609" s="76">
        <f>VLOOKUP(J1609,Validación!K:N,4,0)</f>
        <v>15</v>
      </c>
      <c r="J1609" s="76" t="s">
        <v>342</v>
      </c>
      <c r="K1609" s="76" t="s">
        <v>68</v>
      </c>
      <c r="L1609" s="76" t="str">
        <f t="shared" si="51"/>
        <v>N</v>
      </c>
    </row>
    <row r="1610" spans="1:12" x14ac:dyDescent="0.25">
      <c r="A1610" s="76" t="str">
        <f t="shared" si="50"/>
        <v>N4815N</v>
      </c>
      <c r="B1610" s="76" t="s">
        <v>49</v>
      </c>
      <c r="C1610" s="76" t="str">
        <f>VLOOKUP(B1610,Validación!G:I,3,0)</f>
        <v>N</v>
      </c>
      <c r="D1610" s="122" t="s">
        <v>298</v>
      </c>
      <c r="E1610" s="76">
        <f>VLOOKUP(Tabla3[[#This Row],[Actividad]],Validación!AA:AB,2,0)</f>
        <v>4</v>
      </c>
      <c r="F1610" s="76" t="s">
        <v>186</v>
      </c>
      <c r="G1610" s="76">
        <f>VLOOKUP(H1610,Validación!W:Y,3,0)</f>
        <v>8</v>
      </c>
      <c r="H1610" s="76" t="s">
        <v>343</v>
      </c>
      <c r="I1610" s="76">
        <f>VLOOKUP(J1610,Validación!K:N,4,0)</f>
        <v>15</v>
      </c>
      <c r="J1610" s="76" t="s">
        <v>342</v>
      </c>
      <c r="K1610" s="76" t="s">
        <v>68</v>
      </c>
      <c r="L1610" s="76" t="str">
        <f t="shared" si="51"/>
        <v>N</v>
      </c>
    </row>
    <row r="1611" spans="1:12" x14ac:dyDescent="0.25">
      <c r="A1611" s="76" t="str">
        <f t="shared" si="50"/>
        <v>AA4815N</v>
      </c>
      <c r="B1611" s="76" t="s">
        <v>54</v>
      </c>
      <c r="C1611" s="76" t="str">
        <f>VLOOKUP(B1611,Validación!G:I,3,0)</f>
        <v>AA</v>
      </c>
      <c r="D1611" s="122" t="s">
        <v>118</v>
      </c>
      <c r="E1611" s="76">
        <f>VLOOKUP(Tabla3[[#This Row],[Actividad]],Validación!AA:AB,2,0)</f>
        <v>4</v>
      </c>
      <c r="F1611" s="76" t="s">
        <v>186</v>
      </c>
      <c r="G1611" s="76">
        <f>VLOOKUP(H1611,Validación!W:Y,3,0)</f>
        <v>8</v>
      </c>
      <c r="H1611" s="76" t="s">
        <v>343</v>
      </c>
      <c r="I1611" s="76">
        <f>VLOOKUP(J1611,Validación!K:N,4,0)</f>
        <v>15</v>
      </c>
      <c r="J1611" s="76" t="s">
        <v>342</v>
      </c>
      <c r="K1611" s="76" t="s">
        <v>68</v>
      </c>
      <c r="L1611" s="76" t="str">
        <f t="shared" si="51"/>
        <v>N</v>
      </c>
    </row>
    <row r="1612" spans="1:12" x14ac:dyDescent="0.25">
      <c r="A1612" s="76" t="str">
        <f t="shared" si="50"/>
        <v>G4815N</v>
      </c>
      <c r="B1612" s="76" t="s">
        <v>427</v>
      </c>
      <c r="C1612" s="76" t="str">
        <f>VLOOKUP(B1612,Validación!G:I,3,0)</f>
        <v>G</v>
      </c>
      <c r="D1612" s="122" t="s">
        <v>299</v>
      </c>
      <c r="E1612" s="76">
        <f>VLOOKUP(Tabla3[[#This Row],[Actividad]],Validación!AA:AB,2,0)</f>
        <v>4</v>
      </c>
      <c r="F1612" s="76" t="s">
        <v>186</v>
      </c>
      <c r="G1612" s="76">
        <f>VLOOKUP(H1612,Validación!W:Y,3,0)</f>
        <v>8</v>
      </c>
      <c r="H1612" s="76" t="s">
        <v>343</v>
      </c>
      <c r="I1612" s="76">
        <f>VLOOKUP(J1612,Validación!K:N,4,0)</f>
        <v>15</v>
      </c>
      <c r="J1612" s="76" t="s">
        <v>342</v>
      </c>
      <c r="K1612" s="76" t="s">
        <v>68</v>
      </c>
      <c r="L1612" s="76" t="str">
        <f t="shared" si="51"/>
        <v>N</v>
      </c>
    </row>
    <row r="1613" spans="1:12" x14ac:dyDescent="0.25">
      <c r="A1613" s="76" t="str">
        <f t="shared" si="50"/>
        <v>D4815N</v>
      </c>
      <c r="B1613" s="76" t="s">
        <v>203</v>
      </c>
      <c r="C1613" s="76" t="str">
        <f>VLOOKUP(B1613,Validación!G:I,3,0)</f>
        <v>D</v>
      </c>
      <c r="D1613" s="122">
        <v>122327</v>
      </c>
      <c r="E1613" s="76">
        <f>VLOOKUP(Tabla3[[#This Row],[Actividad]],Validación!AA:AB,2,0)</f>
        <v>4</v>
      </c>
      <c r="F1613" s="76" t="s">
        <v>186</v>
      </c>
      <c r="G1613" s="76">
        <f>VLOOKUP(H1613,Validación!W:Y,3,0)</f>
        <v>8</v>
      </c>
      <c r="H1613" s="76" t="s">
        <v>343</v>
      </c>
      <c r="I1613" s="76">
        <f>VLOOKUP(J1613,Validación!K:N,4,0)</f>
        <v>15</v>
      </c>
      <c r="J1613" s="76" t="s">
        <v>342</v>
      </c>
      <c r="K1613" s="76" t="s">
        <v>68</v>
      </c>
      <c r="L1613" s="76" t="str">
        <f t="shared" si="51"/>
        <v>N</v>
      </c>
    </row>
    <row r="1614" spans="1:12" x14ac:dyDescent="0.25">
      <c r="A1614" s="76" t="str">
        <f t="shared" si="50"/>
        <v>F4815N</v>
      </c>
      <c r="B1614" s="76" t="s">
        <v>426</v>
      </c>
      <c r="C1614" s="76" t="str">
        <f>VLOOKUP(B1614,Validación!G:I,3,0)</f>
        <v>F</v>
      </c>
      <c r="D1614" s="122" t="s">
        <v>456</v>
      </c>
      <c r="E1614" s="76">
        <f>VLOOKUP(Tabla3[[#This Row],[Actividad]],Validación!AA:AB,2,0)</f>
        <v>4</v>
      </c>
      <c r="F1614" s="76" t="s">
        <v>186</v>
      </c>
      <c r="G1614" s="76">
        <f>VLOOKUP(H1614,Validación!W:Y,3,0)</f>
        <v>8</v>
      </c>
      <c r="H1614" s="76" t="s">
        <v>343</v>
      </c>
      <c r="I1614" s="76">
        <f>VLOOKUP(J1614,Validación!K:N,4,0)</f>
        <v>15</v>
      </c>
      <c r="J1614" s="76" t="s">
        <v>342</v>
      </c>
      <c r="K1614" s="76" t="s">
        <v>68</v>
      </c>
      <c r="L1614" s="76" t="str">
        <f t="shared" si="51"/>
        <v>N</v>
      </c>
    </row>
    <row r="1615" spans="1:12" x14ac:dyDescent="0.25">
      <c r="A1615" s="76" t="str">
        <f t="shared" si="50"/>
        <v>FF4815N</v>
      </c>
      <c r="B1615" s="76" t="s">
        <v>41</v>
      </c>
      <c r="C1615" s="76" t="str">
        <f>VLOOKUP(B1615,Validación!G:I,3,0)</f>
        <v>FF</v>
      </c>
      <c r="D1615" s="122" t="s">
        <v>301</v>
      </c>
      <c r="E1615" s="76">
        <f>VLOOKUP(Tabla3[[#This Row],[Actividad]],Validación!AA:AB,2,0)</f>
        <v>4</v>
      </c>
      <c r="F1615" s="76" t="s">
        <v>186</v>
      </c>
      <c r="G1615" s="76">
        <f>VLOOKUP(H1615,Validación!W:Y,3,0)</f>
        <v>8</v>
      </c>
      <c r="H1615" s="76" t="s">
        <v>343</v>
      </c>
      <c r="I1615" s="76">
        <f>VLOOKUP(J1615,Validación!K:N,4,0)</f>
        <v>15</v>
      </c>
      <c r="J1615" s="76" t="s">
        <v>342</v>
      </c>
      <c r="K1615" s="76" t="s">
        <v>68</v>
      </c>
      <c r="L1615" s="76" t="str">
        <f t="shared" si="51"/>
        <v>N</v>
      </c>
    </row>
    <row r="1616" spans="1:12" x14ac:dyDescent="0.25">
      <c r="A1616" s="76" t="str">
        <f t="shared" si="50"/>
        <v>BB4815N</v>
      </c>
      <c r="B1616" s="76" t="s">
        <v>32</v>
      </c>
      <c r="C1616" s="76" t="str">
        <f>VLOOKUP(B1616,Validación!G:I,3,0)</f>
        <v>BB</v>
      </c>
      <c r="D1616" s="122" t="s">
        <v>457</v>
      </c>
      <c r="E1616" s="76">
        <f>VLOOKUP(Tabla3[[#This Row],[Actividad]],Validación!AA:AB,2,0)</f>
        <v>4</v>
      </c>
      <c r="F1616" s="76" t="s">
        <v>186</v>
      </c>
      <c r="G1616" s="76">
        <f>VLOOKUP(H1616,Validación!W:Y,3,0)</f>
        <v>8</v>
      </c>
      <c r="H1616" s="76" t="s">
        <v>343</v>
      </c>
      <c r="I1616" s="76">
        <f>VLOOKUP(J1616,Validación!K:N,4,0)</f>
        <v>15</v>
      </c>
      <c r="J1616" s="76" t="s">
        <v>342</v>
      </c>
      <c r="K1616" s="76" t="s">
        <v>68</v>
      </c>
      <c r="L1616" s="76" t="str">
        <f t="shared" si="51"/>
        <v>N</v>
      </c>
    </row>
    <row r="1617" spans="1:12" x14ac:dyDescent="0.25">
      <c r="A1617" s="76" t="str">
        <f t="shared" si="50"/>
        <v>W4815N</v>
      </c>
      <c r="B1617" s="76" t="s">
        <v>132</v>
      </c>
      <c r="C1617" s="76" t="str">
        <f>VLOOKUP(B1617,Validación!G:I,3,0)</f>
        <v>W</v>
      </c>
      <c r="D1617" s="122" t="s">
        <v>302</v>
      </c>
      <c r="E1617" s="76">
        <f>VLOOKUP(Tabla3[[#This Row],[Actividad]],Validación!AA:AB,2,0)</f>
        <v>4</v>
      </c>
      <c r="F1617" s="76" t="s">
        <v>186</v>
      </c>
      <c r="G1617" s="76">
        <f>VLOOKUP(H1617,Validación!W:Y,3,0)</f>
        <v>8</v>
      </c>
      <c r="H1617" s="76" t="s">
        <v>343</v>
      </c>
      <c r="I1617" s="76">
        <f>VLOOKUP(J1617,Validación!K:N,4,0)</f>
        <v>15</v>
      </c>
      <c r="J1617" s="76" t="s">
        <v>342</v>
      </c>
      <c r="K1617" s="76" t="s">
        <v>68</v>
      </c>
      <c r="L1617" s="76" t="str">
        <f t="shared" si="51"/>
        <v>N</v>
      </c>
    </row>
    <row r="1618" spans="1:12" x14ac:dyDescent="0.25">
      <c r="A1618" s="76" t="str">
        <f t="shared" si="50"/>
        <v>CC4815N</v>
      </c>
      <c r="B1618" s="76" t="s">
        <v>55</v>
      </c>
      <c r="C1618" s="76" t="str">
        <f>VLOOKUP(B1618,Validación!G:I,3,0)</f>
        <v>CC</v>
      </c>
      <c r="D1618" s="122" t="s">
        <v>303</v>
      </c>
      <c r="E1618" s="76">
        <f>VLOOKUP(Tabla3[[#This Row],[Actividad]],Validación!AA:AB,2,0)</f>
        <v>4</v>
      </c>
      <c r="F1618" s="76" t="s">
        <v>186</v>
      </c>
      <c r="G1618" s="76">
        <f>VLOOKUP(H1618,Validación!W:Y,3,0)</f>
        <v>8</v>
      </c>
      <c r="H1618" s="76" t="s">
        <v>343</v>
      </c>
      <c r="I1618" s="76">
        <f>VLOOKUP(J1618,Validación!K:N,4,0)</f>
        <v>15</v>
      </c>
      <c r="J1618" s="76" t="s">
        <v>342</v>
      </c>
      <c r="K1618" s="76" t="s">
        <v>68</v>
      </c>
      <c r="L1618" s="76" t="str">
        <f t="shared" si="51"/>
        <v>N</v>
      </c>
    </row>
    <row r="1619" spans="1:12" x14ac:dyDescent="0.25">
      <c r="A1619" s="76" t="str">
        <f t="shared" si="50"/>
        <v>U4815N</v>
      </c>
      <c r="B1619" s="76" t="s">
        <v>425</v>
      </c>
      <c r="C1619" s="76" t="str">
        <f>VLOOKUP(B1619,Validación!G:I,3,0)</f>
        <v>U</v>
      </c>
      <c r="D1619" s="122" t="s">
        <v>458</v>
      </c>
      <c r="E1619" s="76">
        <f>VLOOKUP(Tabla3[[#This Row],[Actividad]],Validación!AA:AB,2,0)</f>
        <v>4</v>
      </c>
      <c r="F1619" s="76" t="s">
        <v>186</v>
      </c>
      <c r="G1619" s="76">
        <f>VLOOKUP(H1619,Validación!W:Y,3,0)</f>
        <v>8</v>
      </c>
      <c r="H1619" s="76" t="s">
        <v>343</v>
      </c>
      <c r="I1619" s="76">
        <f>VLOOKUP(J1619,Validación!K:N,4,0)</f>
        <v>15</v>
      </c>
      <c r="J1619" s="76" t="s">
        <v>342</v>
      </c>
      <c r="K1619" s="76" t="s">
        <v>68</v>
      </c>
      <c r="L1619" s="76" t="str">
        <f t="shared" si="51"/>
        <v>N</v>
      </c>
    </row>
    <row r="1620" spans="1:12" x14ac:dyDescent="0.25">
      <c r="A1620" s="76" t="str">
        <f t="shared" si="50"/>
        <v>I4815N</v>
      </c>
      <c r="B1620" s="76" t="s">
        <v>47</v>
      </c>
      <c r="C1620" s="76" t="str">
        <f>VLOOKUP(B1620,Validación!G:I,3,0)</f>
        <v>I</v>
      </c>
      <c r="D1620" s="122" t="s">
        <v>459</v>
      </c>
      <c r="E1620" s="76">
        <f>VLOOKUP(Tabla3[[#This Row],[Actividad]],Validación!AA:AB,2,0)</f>
        <v>4</v>
      </c>
      <c r="F1620" s="76" t="s">
        <v>186</v>
      </c>
      <c r="G1620" s="76">
        <f>VLOOKUP(H1620,Validación!W:Y,3,0)</f>
        <v>8</v>
      </c>
      <c r="H1620" s="76" t="s">
        <v>343</v>
      </c>
      <c r="I1620" s="76">
        <f>VLOOKUP(J1620,Validación!K:N,4,0)</f>
        <v>15</v>
      </c>
      <c r="J1620" s="76" t="s">
        <v>342</v>
      </c>
      <c r="K1620" s="76" t="s">
        <v>68</v>
      </c>
      <c r="L1620" s="76" t="str">
        <f t="shared" si="51"/>
        <v>N</v>
      </c>
    </row>
    <row r="1621" spans="1:12" x14ac:dyDescent="0.25">
      <c r="A1621" s="76" t="str">
        <f t="shared" si="50"/>
        <v>Y4815N</v>
      </c>
      <c r="B1621" s="76" t="s">
        <v>134</v>
      </c>
      <c r="C1621" s="76" t="str">
        <f>VLOOKUP(B1621,Validación!G:I,3,0)</f>
        <v>Y</v>
      </c>
      <c r="D1621" s="122" t="s">
        <v>306</v>
      </c>
      <c r="E1621" s="76">
        <f>VLOOKUP(Tabla3[[#This Row],[Actividad]],Validación!AA:AB,2,0)</f>
        <v>4</v>
      </c>
      <c r="F1621" s="76" t="s">
        <v>186</v>
      </c>
      <c r="G1621" s="76">
        <f>VLOOKUP(H1621,Validación!W:Y,3,0)</f>
        <v>8</v>
      </c>
      <c r="H1621" s="76" t="s">
        <v>343</v>
      </c>
      <c r="I1621" s="76">
        <f>VLOOKUP(J1621,Validación!K:N,4,0)</f>
        <v>15</v>
      </c>
      <c r="J1621" s="76" t="s">
        <v>342</v>
      </c>
      <c r="K1621" s="76" t="s">
        <v>68</v>
      </c>
      <c r="L1621" s="76" t="str">
        <f t="shared" si="51"/>
        <v>N</v>
      </c>
    </row>
    <row r="1622" spans="1:12" x14ac:dyDescent="0.25">
      <c r="A1622" s="76" t="str">
        <f t="shared" si="50"/>
        <v>R4815N</v>
      </c>
      <c r="B1622" s="76" t="s">
        <v>51</v>
      </c>
      <c r="C1622" s="76" t="str">
        <f>VLOOKUP(B1622,Validación!G:I,3,0)</f>
        <v>R</v>
      </c>
      <c r="D1622" s="122">
        <v>109</v>
      </c>
      <c r="E1622" s="76">
        <f>VLOOKUP(Tabla3[[#This Row],[Actividad]],Validación!AA:AB,2,0)</f>
        <v>4</v>
      </c>
      <c r="F1622" s="76" t="s">
        <v>186</v>
      </c>
      <c r="G1622" s="76">
        <f>VLOOKUP(H1622,Validación!W:Y,3,0)</f>
        <v>8</v>
      </c>
      <c r="H1622" s="76" t="s">
        <v>343</v>
      </c>
      <c r="I1622" s="76">
        <f>VLOOKUP(J1622,Validación!K:N,4,0)</f>
        <v>15</v>
      </c>
      <c r="J1622" s="76" t="s">
        <v>342</v>
      </c>
      <c r="K1622" s="76" t="s">
        <v>68</v>
      </c>
      <c r="L1622" s="76" t="str">
        <f t="shared" si="51"/>
        <v>N</v>
      </c>
    </row>
    <row r="1623" spans="1:12" x14ac:dyDescent="0.25">
      <c r="A1623" s="76" t="str">
        <f t="shared" si="50"/>
        <v>HH4815N</v>
      </c>
      <c r="B1623" s="76" t="s">
        <v>122</v>
      </c>
      <c r="C1623" s="76" t="str">
        <f>VLOOKUP(B1623,Validación!G:I,3,0)</f>
        <v>HH</v>
      </c>
      <c r="D1623" s="122" t="s">
        <v>460</v>
      </c>
      <c r="E1623" s="76">
        <f>VLOOKUP(Tabla3[[#This Row],[Actividad]],Validación!AA:AB,2,0)</f>
        <v>4</v>
      </c>
      <c r="F1623" s="76" t="s">
        <v>186</v>
      </c>
      <c r="G1623" s="76">
        <f>VLOOKUP(H1623,Validación!W:Y,3,0)</f>
        <v>8</v>
      </c>
      <c r="H1623" s="76" t="s">
        <v>343</v>
      </c>
      <c r="I1623" s="76">
        <f>VLOOKUP(J1623,Validación!K:N,4,0)</f>
        <v>15</v>
      </c>
      <c r="J1623" s="76" t="s">
        <v>342</v>
      </c>
      <c r="K1623" s="76" t="s">
        <v>68</v>
      </c>
      <c r="L1623" s="76" t="str">
        <f t="shared" si="51"/>
        <v>N</v>
      </c>
    </row>
    <row r="1624" spans="1:12" x14ac:dyDescent="0.25">
      <c r="A1624" s="76" t="str">
        <f t="shared" si="50"/>
        <v>II4815N</v>
      </c>
      <c r="B1624" s="173" t="s">
        <v>423</v>
      </c>
      <c r="C1624" s="76" t="str">
        <f>VLOOKUP(B1624,Validación!G:I,3,0)</f>
        <v>II</v>
      </c>
      <c r="D1624" s="122" t="s">
        <v>309</v>
      </c>
      <c r="E1624" s="76">
        <f>VLOOKUP(Tabla3[[#This Row],[Actividad]],Validación!AA:AB,2,0)</f>
        <v>4</v>
      </c>
      <c r="F1624" s="76" t="s">
        <v>186</v>
      </c>
      <c r="G1624" s="76">
        <f>VLOOKUP(H1624,Validación!W:Y,3,0)</f>
        <v>8</v>
      </c>
      <c r="H1624" s="76" t="s">
        <v>343</v>
      </c>
      <c r="I1624" s="76">
        <f>VLOOKUP(J1624,Validación!K:N,4,0)</f>
        <v>15</v>
      </c>
      <c r="J1624" s="76" t="s">
        <v>342</v>
      </c>
      <c r="K1624" s="76" t="s">
        <v>68</v>
      </c>
      <c r="L1624" s="76" t="str">
        <f t="shared" si="51"/>
        <v>N</v>
      </c>
    </row>
    <row r="1625" spans="1:12" x14ac:dyDescent="0.25">
      <c r="A1625" s="76" t="str">
        <f t="shared" si="50"/>
        <v>L4815N</v>
      </c>
      <c r="B1625" s="76" t="s">
        <v>48</v>
      </c>
      <c r="C1625" s="76" t="str">
        <f>VLOOKUP(B1625,Validación!G:I,3,0)</f>
        <v>L</v>
      </c>
      <c r="D1625" s="122" t="s">
        <v>461</v>
      </c>
      <c r="E1625" s="76">
        <f>VLOOKUP(Tabla3[[#This Row],[Actividad]],Validación!AA:AB,2,0)</f>
        <v>4</v>
      </c>
      <c r="F1625" s="76" t="s">
        <v>186</v>
      </c>
      <c r="G1625" s="76">
        <f>VLOOKUP(H1625,Validación!W:Y,3,0)</f>
        <v>8</v>
      </c>
      <c r="H1625" s="76" t="s">
        <v>343</v>
      </c>
      <c r="I1625" s="76">
        <f>VLOOKUP(J1625,Validación!K:N,4,0)</f>
        <v>15</v>
      </c>
      <c r="J1625" s="76" t="s">
        <v>342</v>
      </c>
      <c r="K1625" s="76" t="s">
        <v>68</v>
      </c>
      <c r="L1625" s="76" t="str">
        <f t="shared" si="51"/>
        <v>N</v>
      </c>
    </row>
    <row r="1626" spans="1:12" x14ac:dyDescent="0.25">
      <c r="A1626" s="76" t="str">
        <f t="shared" si="50"/>
        <v>B4815N</v>
      </c>
      <c r="B1626" s="76" t="s">
        <v>43</v>
      </c>
      <c r="C1626" s="76" t="str">
        <f>VLOOKUP(B1626,Validación!G:I,3,0)</f>
        <v>B</v>
      </c>
      <c r="D1626" s="122" t="s">
        <v>462</v>
      </c>
      <c r="E1626" s="76">
        <f>VLOOKUP(Tabla3[[#This Row],[Actividad]],Validación!AA:AB,2,0)</f>
        <v>4</v>
      </c>
      <c r="F1626" s="76" t="s">
        <v>186</v>
      </c>
      <c r="G1626" s="76">
        <f>VLOOKUP(H1626,Validación!W:Y,3,0)</f>
        <v>8</v>
      </c>
      <c r="H1626" s="76" t="s">
        <v>343</v>
      </c>
      <c r="I1626" s="76">
        <f>VLOOKUP(J1626,Validación!K:N,4,0)</f>
        <v>15</v>
      </c>
      <c r="J1626" s="76" t="s">
        <v>342</v>
      </c>
      <c r="K1626" s="76" t="s">
        <v>68</v>
      </c>
      <c r="L1626" s="76" t="str">
        <f t="shared" si="51"/>
        <v>N</v>
      </c>
    </row>
    <row r="1627" spans="1:12" x14ac:dyDescent="0.25">
      <c r="A1627" s="76" t="str">
        <f t="shared" si="50"/>
        <v>A4815N</v>
      </c>
      <c r="B1627" s="76" t="s">
        <v>42</v>
      </c>
      <c r="C1627" s="76" t="str">
        <f>VLOOKUP(B1627,Validación!G:I,3,0)</f>
        <v>A</v>
      </c>
      <c r="D1627" s="122" t="s">
        <v>463</v>
      </c>
      <c r="E1627" s="76">
        <f>VLOOKUP(Tabla3[[#This Row],[Actividad]],Validación!AA:AB,2,0)</f>
        <v>4</v>
      </c>
      <c r="F1627" s="76" t="s">
        <v>186</v>
      </c>
      <c r="G1627" s="76">
        <f>VLOOKUP(H1627,Validación!W:Y,3,0)</f>
        <v>8</v>
      </c>
      <c r="H1627" s="76" t="s">
        <v>343</v>
      </c>
      <c r="I1627" s="76">
        <f>VLOOKUP(J1627,Validación!K:N,4,0)</f>
        <v>15</v>
      </c>
      <c r="J1627" s="76" t="s">
        <v>342</v>
      </c>
      <c r="K1627" s="76" t="s">
        <v>68</v>
      </c>
      <c r="L1627" s="76" t="str">
        <f t="shared" si="51"/>
        <v>N</v>
      </c>
    </row>
    <row r="1628" spans="1:12" x14ac:dyDescent="0.25">
      <c r="A1628" s="76" t="str">
        <f t="shared" si="50"/>
        <v>X581N</v>
      </c>
      <c r="B1628" s="76" t="s">
        <v>133</v>
      </c>
      <c r="C1628" s="76" t="str">
        <f>VLOOKUP(B1628,Validación!G:I,3,0)</f>
        <v>X</v>
      </c>
      <c r="D1628" s="122">
        <v>122201</v>
      </c>
      <c r="E1628" s="76">
        <f>VLOOKUP(Tabla3[[#This Row],[Actividad]],Validación!AA:AB,2,0)</f>
        <v>5</v>
      </c>
      <c r="F1628" s="76" t="s">
        <v>187</v>
      </c>
      <c r="G1628" s="76">
        <f>VLOOKUP(H1628,Validación!W:Y,3,0)</f>
        <v>8</v>
      </c>
      <c r="H1628" s="76" t="s">
        <v>343</v>
      </c>
      <c r="I1628" s="76">
        <f>VLOOKUP(J1628,Validación!K:N,4,0)</f>
        <v>1</v>
      </c>
      <c r="J1628" s="76" t="s">
        <v>200</v>
      </c>
      <c r="K1628" s="76" t="s">
        <v>68</v>
      </c>
      <c r="L1628" s="76" t="str">
        <f t="shared" si="51"/>
        <v>N</v>
      </c>
    </row>
    <row r="1629" spans="1:12" x14ac:dyDescent="0.25">
      <c r="A1629" s="76" t="str">
        <f t="shared" si="50"/>
        <v>C581N</v>
      </c>
      <c r="B1629" s="76" t="s">
        <v>44</v>
      </c>
      <c r="C1629" s="76" t="str">
        <f>VLOOKUP(B1629,Validación!G:I,3,0)</f>
        <v>C</v>
      </c>
      <c r="D1629" s="122" t="s">
        <v>289</v>
      </c>
      <c r="E1629" s="76">
        <f>VLOOKUP(Tabla3[[#This Row],[Actividad]],Validación!AA:AB,2,0)</f>
        <v>5</v>
      </c>
      <c r="F1629" s="76" t="s">
        <v>187</v>
      </c>
      <c r="G1629" s="76">
        <f>VLOOKUP(H1629,Validación!W:Y,3,0)</f>
        <v>8</v>
      </c>
      <c r="H1629" s="76" t="s">
        <v>343</v>
      </c>
      <c r="I1629" s="76">
        <f>VLOOKUP(J1629,Validación!K:N,4,0)</f>
        <v>1</v>
      </c>
      <c r="J1629" s="76" t="s">
        <v>200</v>
      </c>
      <c r="K1629" s="76" t="s">
        <v>68</v>
      </c>
      <c r="L1629" s="76" t="str">
        <f t="shared" si="51"/>
        <v>N</v>
      </c>
    </row>
    <row r="1630" spans="1:12" x14ac:dyDescent="0.25">
      <c r="A1630" s="76" t="str">
        <f t="shared" si="50"/>
        <v>T581N</v>
      </c>
      <c r="B1630" s="76" t="s">
        <v>52</v>
      </c>
      <c r="C1630" s="76" t="str">
        <f>VLOOKUP(B1630,Validación!G:I,3,0)</f>
        <v>T</v>
      </c>
      <c r="D1630" s="122">
        <v>122202</v>
      </c>
      <c r="E1630" s="76">
        <f>VLOOKUP(Tabla3[[#This Row],[Actividad]],Validación!AA:AB,2,0)</f>
        <v>5</v>
      </c>
      <c r="F1630" s="76" t="s">
        <v>187</v>
      </c>
      <c r="G1630" s="76">
        <f>VLOOKUP(H1630,Validación!W:Y,3,0)</f>
        <v>8</v>
      </c>
      <c r="H1630" s="76" t="s">
        <v>343</v>
      </c>
      <c r="I1630" s="76">
        <f>VLOOKUP(J1630,Validación!K:N,4,0)</f>
        <v>1</v>
      </c>
      <c r="J1630" s="76" t="s">
        <v>200</v>
      </c>
      <c r="K1630" s="76" t="s">
        <v>68</v>
      </c>
      <c r="L1630" s="76" t="str">
        <f t="shared" si="51"/>
        <v>N</v>
      </c>
    </row>
    <row r="1631" spans="1:12" x14ac:dyDescent="0.25">
      <c r="A1631" s="76" t="str">
        <f t="shared" si="50"/>
        <v>EE581N</v>
      </c>
      <c r="B1631" s="76" t="s">
        <v>33</v>
      </c>
      <c r="C1631" s="76" t="str">
        <f>VLOOKUP(B1631,Validación!G:I,3,0)</f>
        <v>EE</v>
      </c>
      <c r="D1631" s="122" t="s">
        <v>290</v>
      </c>
      <c r="E1631" s="76">
        <f>VLOOKUP(Tabla3[[#This Row],[Actividad]],Validación!AA:AB,2,0)</f>
        <v>5</v>
      </c>
      <c r="F1631" s="76" t="s">
        <v>187</v>
      </c>
      <c r="G1631" s="76">
        <f>VLOOKUP(H1631,Validación!W:Y,3,0)</f>
        <v>8</v>
      </c>
      <c r="H1631" s="76" t="s">
        <v>343</v>
      </c>
      <c r="I1631" s="76">
        <f>VLOOKUP(J1631,Validación!K:N,4,0)</f>
        <v>1</v>
      </c>
      <c r="J1631" s="76" t="s">
        <v>200</v>
      </c>
      <c r="K1631" s="76" t="s">
        <v>68</v>
      </c>
      <c r="L1631" s="76" t="str">
        <f t="shared" si="51"/>
        <v>N</v>
      </c>
    </row>
    <row r="1632" spans="1:12" x14ac:dyDescent="0.25">
      <c r="A1632" s="76" t="str">
        <f t="shared" si="50"/>
        <v>E581N</v>
      </c>
      <c r="B1632" s="76" t="s">
        <v>45</v>
      </c>
      <c r="C1632" s="76" t="str">
        <f>VLOOKUP(B1632,Validación!G:I,3,0)</f>
        <v>E</v>
      </c>
      <c r="D1632" s="122" t="s">
        <v>180</v>
      </c>
      <c r="E1632" s="76">
        <f>VLOOKUP(Tabla3[[#This Row],[Actividad]],Validación!AA:AB,2,0)</f>
        <v>5</v>
      </c>
      <c r="F1632" s="76" t="s">
        <v>187</v>
      </c>
      <c r="G1632" s="76">
        <f>VLOOKUP(H1632,Validación!W:Y,3,0)</f>
        <v>8</v>
      </c>
      <c r="H1632" s="76" t="s">
        <v>343</v>
      </c>
      <c r="I1632" s="76">
        <f>VLOOKUP(J1632,Validación!K:N,4,0)</f>
        <v>1</v>
      </c>
      <c r="J1632" s="76" t="s">
        <v>200</v>
      </c>
      <c r="K1632" s="76" t="s">
        <v>68</v>
      </c>
      <c r="L1632" s="76" t="str">
        <f t="shared" si="51"/>
        <v>N</v>
      </c>
    </row>
    <row r="1633" spans="1:12" x14ac:dyDescent="0.25">
      <c r="A1633" s="76" t="str">
        <f t="shared" si="50"/>
        <v>J581N</v>
      </c>
      <c r="B1633" s="76" t="s">
        <v>30</v>
      </c>
      <c r="C1633" s="76" t="str">
        <f>VLOOKUP(B1633,Validación!G:I,3,0)</f>
        <v>J</v>
      </c>
      <c r="D1633" s="122" t="s">
        <v>292</v>
      </c>
      <c r="E1633" s="76">
        <f>VLOOKUP(Tabla3[[#This Row],[Actividad]],Validación!AA:AB,2,0)</f>
        <v>5</v>
      </c>
      <c r="F1633" s="76" t="s">
        <v>187</v>
      </c>
      <c r="G1633" s="76">
        <f>VLOOKUP(H1633,Validación!W:Y,3,0)</f>
        <v>8</v>
      </c>
      <c r="H1633" s="76" t="s">
        <v>343</v>
      </c>
      <c r="I1633" s="76">
        <f>VLOOKUP(J1633,Validación!K:N,4,0)</f>
        <v>1</v>
      </c>
      <c r="J1633" s="76" t="s">
        <v>200</v>
      </c>
      <c r="K1633" s="76" t="s">
        <v>68</v>
      </c>
      <c r="L1633" s="76" t="str">
        <f t="shared" si="51"/>
        <v>N</v>
      </c>
    </row>
    <row r="1634" spans="1:12" x14ac:dyDescent="0.25">
      <c r="A1634" s="76" t="str">
        <f t="shared" si="50"/>
        <v>H581N</v>
      </c>
      <c r="B1634" s="76" t="s">
        <v>46</v>
      </c>
      <c r="C1634" s="76" t="str">
        <f>VLOOKUP(B1634,Validación!G:I,3,0)</f>
        <v>H</v>
      </c>
      <c r="D1634" s="122" t="s">
        <v>115</v>
      </c>
      <c r="E1634" s="76">
        <f>VLOOKUP(Tabla3[[#This Row],[Actividad]],Validación!AA:AB,2,0)</f>
        <v>5</v>
      </c>
      <c r="F1634" s="76" t="s">
        <v>187</v>
      </c>
      <c r="G1634" s="76">
        <f>VLOOKUP(H1634,Validación!W:Y,3,0)</f>
        <v>8</v>
      </c>
      <c r="H1634" s="76" t="s">
        <v>343</v>
      </c>
      <c r="I1634" s="76">
        <f>VLOOKUP(J1634,Validación!K:N,4,0)</f>
        <v>1</v>
      </c>
      <c r="J1634" s="76" t="s">
        <v>200</v>
      </c>
      <c r="K1634" s="76" t="s">
        <v>68</v>
      </c>
      <c r="L1634" s="76" t="str">
        <f t="shared" si="51"/>
        <v>N</v>
      </c>
    </row>
    <row r="1635" spans="1:12" x14ac:dyDescent="0.25">
      <c r="A1635" s="76" t="str">
        <f t="shared" si="50"/>
        <v>Q581N</v>
      </c>
      <c r="B1635" s="76" t="s">
        <v>130</v>
      </c>
      <c r="C1635" s="76" t="str">
        <f>VLOOKUP(B1635,Validación!G:I,3,0)</f>
        <v>Q</v>
      </c>
      <c r="D1635" s="122" t="s">
        <v>293</v>
      </c>
      <c r="E1635" s="76">
        <f>VLOOKUP(Tabla3[[#This Row],[Actividad]],Validación!AA:AB,2,0)</f>
        <v>5</v>
      </c>
      <c r="F1635" s="76" t="s">
        <v>187</v>
      </c>
      <c r="G1635" s="76">
        <f>VLOOKUP(H1635,Validación!W:Y,3,0)</f>
        <v>8</v>
      </c>
      <c r="H1635" s="76" t="s">
        <v>343</v>
      </c>
      <c r="I1635" s="76">
        <f>VLOOKUP(J1635,Validación!K:N,4,0)</f>
        <v>1</v>
      </c>
      <c r="J1635" s="76" t="s">
        <v>200</v>
      </c>
      <c r="K1635" s="76" t="s">
        <v>68</v>
      </c>
      <c r="L1635" s="76" t="str">
        <f t="shared" si="51"/>
        <v>N</v>
      </c>
    </row>
    <row r="1636" spans="1:12" x14ac:dyDescent="0.25">
      <c r="A1636" s="76" t="str">
        <f t="shared" si="50"/>
        <v>P581N</v>
      </c>
      <c r="B1636" s="76" t="s">
        <v>50</v>
      </c>
      <c r="C1636" s="76" t="str">
        <f>VLOOKUP(B1636,Validación!G:I,3,0)</f>
        <v>P</v>
      </c>
      <c r="D1636" s="122" t="s">
        <v>295</v>
      </c>
      <c r="E1636" s="76">
        <f>VLOOKUP(Tabla3[[#This Row],[Actividad]],Validación!AA:AB,2,0)</f>
        <v>5</v>
      </c>
      <c r="F1636" s="76" t="s">
        <v>187</v>
      </c>
      <c r="G1636" s="76">
        <f>VLOOKUP(H1636,Validación!W:Y,3,0)</f>
        <v>8</v>
      </c>
      <c r="H1636" s="76" t="s">
        <v>343</v>
      </c>
      <c r="I1636" s="76">
        <f>VLOOKUP(J1636,Validación!K:N,4,0)</f>
        <v>1</v>
      </c>
      <c r="J1636" s="76" t="s">
        <v>200</v>
      </c>
      <c r="K1636" s="76" t="s">
        <v>68</v>
      </c>
      <c r="L1636" s="76" t="str">
        <f t="shared" si="51"/>
        <v>N</v>
      </c>
    </row>
    <row r="1637" spans="1:12" x14ac:dyDescent="0.25">
      <c r="A1637" s="76" t="str">
        <f t="shared" si="50"/>
        <v>K581N</v>
      </c>
      <c r="B1637" s="76" t="s">
        <v>31</v>
      </c>
      <c r="C1637" s="76" t="str">
        <f>VLOOKUP(B1637,Validación!G:I,3,0)</f>
        <v>K</v>
      </c>
      <c r="D1637" s="122" t="s">
        <v>297</v>
      </c>
      <c r="E1637" s="76">
        <f>VLOOKUP(Tabla3[[#This Row],[Actividad]],Validación!AA:AB,2,0)</f>
        <v>5</v>
      </c>
      <c r="F1637" s="76" t="s">
        <v>187</v>
      </c>
      <c r="G1637" s="76">
        <f>VLOOKUP(H1637,Validación!W:Y,3,0)</f>
        <v>8</v>
      </c>
      <c r="H1637" s="76" t="s">
        <v>343</v>
      </c>
      <c r="I1637" s="76">
        <f>VLOOKUP(J1637,Validación!K:N,4,0)</f>
        <v>1</v>
      </c>
      <c r="J1637" s="76" t="s">
        <v>200</v>
      </c>
      <c r="K1637" s="76" t="s">
        <v>68</v>
      </c>
      <c r="L1637" s="76" t="str">
        <f t="shared" si="51"/>
        <v>N</v>
      </c>
    </row>
    <row r="1638" spans="1:12" x14ac:dyDescent="0.25">
      <c r="A1638" s="76" t="str">
        <f t="shared" si="50"/>
        <v>N581N</v>
      </c>
      <c r="B1638" s="76" t="s">
        <v>49</v>
      </c>
      <c r="C1638" s="76" t="str">
        <f>VLOOKUP(B1638,Validación!G:I,3,0)</f>
        <v>N</v>
      </c>
      <c r="D1638" s="122" t="s">
        <v>298</v>
      </c>
      <c r="E1638" s="76">
        <f>VLOOKUP(Tabla3[[#This Row],[Actividad]],Validación!AA:AB,2,0)</f>
        <v>5</v>
      </c>
      <c r="F1638" s="76" t="s">
        <v>187</v>
      </c>
      <c r="G1638" s="76">
        <f>VLOOKUP(H1638,Validación!W:Y,3,0)</f>
        <v>8</v>
      </c>
      <c r="H1638" s="76" t="s">
        <v>343</v>
      </c>
      <c r="I1638" s="76">
        <f>VLOOKUP(J1638,Validación!K:N,4,0)</f>
        <v>1</v>
      </c>
      <c r="J1638" s="76" t="s">
        <v>200</v>
      </c>
      <c r="K1638" s="76" t="s">
        <v>68</v>
      </c>
      <c r="L1638" s="76" t="str">
        <f t="shared" si="51"/>
        <v>N</v>
      </c>
    </row>
    <row r="1639" spans="1:12" x14ac:dyDescent="0.25">
      <c r="A1639" s="76" t="str">
        <f t="shared" si="50"/>
        <v>AA581N</v>
      </c>
      <c r="B1639" s="76" t="s">
        <v>54</v>
      </c>
      <c r="C1639" s="76" t="str">
        <f>VLOOKUP(B1639,Validación!G:I,3,0)</f>
        <v>AA</v>
      </c>
      <c r="D1639" s="122" t="s">
        <v>118</v>
      </c>
      <c r="E1639" s="76">
        <f>VLOOKUP(Tabla3[[#This Row],[Actividad]],Validación!AA:AB,2,0)</f>
        <v>5</v>
      </c>
      <c r="F1639" s="76" t="s">
        <v>187</v>
      </c>
      <c r="G1639" s="76">
        <f>VLOOKUP(H1639,Validación!W:Y,3,0)</f>
        <v>8</v>
      </c>
      <c r="H1639" s="76" t="s">
        <v>343</v>
      </c>
      <c r="I1639" s="76">
        <f>VLOOKUP(J1639,Validación!K:N,4,0)</f>
        <v>1</v>
      </c>
      <c r="J1639" s="76" t="s">
        <v>200</v>
      </c>
      <c r="K1639" s="76" t="s">
        <v>68</v>
      </c>
      <c r="L1639" s="76" t="str">
        <f t="shared" si="51"/>
        <v>N</v>
      </c>
    </row>
    <row r="1640" spans="1:12" x14ac:dyDescent="0.25">
      <c r="A1640" s="76" t="str">
        <f t="shared" si="50"/>
        <v>G581N</v>
      </c>
      <c r="B1640" s="76" t="s">
        <v>427</v>
      </c>
      <c r="C1640" s="76" t="str">
        <f>VLOOKUP(B1640,Validación!G:I,3,0)</f>
        <v>G</v>
      </c>
      <c r="D1640" s="122" t="s">
        <v>299</v>
      </c>
      <c r="E1640" s="76">
        <f>VLOOKUP(Tabla3[[#This Row],[Actividad]],Validación!AA:AB,2,0)</f>
        <v>5</v>
      </c>
      <c r="F1640" s="76" t="s">
        <v>187</v>
      </c>
      <c r="G1640" s="76">
        <f>VLOOKUP(H1640,Validación!W:Y,3,0)</f>
        <v>8</v>
      </c>
      <c r="H1640" s="76" t="s">
        <v>343</v>
      </c>
      <c r="I1640" s="76">
        <f>VLOOKUP(J1640,Validación!K:N,4,0)</f>
        <v>1</v>
      </c>
      <c r="J1640" s="76" t="s">
        <v>200</v>
      </c>
      <c r="K1640" s="76" t="s">
        <v>68</v>
      </c>
      <c r="L1640" s="76" t="str">
        <f t="shared" si="51"/>
        <v>N</v>
      </c>
    </row>
    <row r="1641" spans="1:12" x14ac:dyDescent="0.25">
      <c r="A1641" s="76" t="str">
        <f t="shared" si="50"/>
        <v>D581N</v>
      </c>
      <c r="B1641" s="76" t="s">
        <v>203</v>
      </c>
      <c r="C1641" s="76" t="str">
        <f>VLOOKUP(B1641,Validación!G:I,3,0)</f>
        <v>D</v>
      </c>
      <c r="D1641" s="122">
        <v>122327</v>
      </c>
      <c r="E1641" s="76">
        <f>VLOOKUP(Tabla3[[#This Row],[Actividad]],Validación!AA:AB,2,0)</f>
        <v>5</v>
      </c>
      <c r="F1641" s="76" t="s">
        <v>187</v>
      </c>
      <c r="G1641" s="76">
        <f>VLOOKUP(H1641,Validación!W:Y,3,0)</f>
        <v>8</v>
      </c>
      <c r="H1641" s="76" t="s">
        <v>343</v>
      </c>
      <c r="I1641" s="76">
        <f>VLOOKUP(J1641,Validación!K:N,4,0)</f>
        <v>1</v>
      </c>
      <c r="J1641" s="76" t="s">
        <v>200</v>
      </c>
      <c r="K1641" s="76" t="s">
        <v>68</v>
      </c>
      <c r="L1641" s="76" t="str">
        <f t="shared" si="51"/>
        <v>N</v>
      </c>
    </row>
    <row r="1642" spans="1:12" x14ac:dyDescent="0.25">
      <c r="A1642" s="76" t="str">
        <f t="shared" si="50"/>
        <v>F581N</v>
      </c>
      <c r="B1642" s="76" t="s">
        <v>426</v>
      </c>
      <c r="C1642" s="76" t="str">
        <f>VLOOKUP(B1642,Validación!G:I,3,0)</f>
        <v>F</v>
      </c>
      <c r="D1642" s="122" t="s">
        <v>456</v>
      </c>
      <c r="E1642" s="76">
        <f>VLOOKUP(Tabla3[[#This Row],[Actividad]],Validación!AA:AB,2,0)</f>
        <v>5</v>
      </c>
      <c r="F1642" s="76" t="s">
        <v>187</v>
      </c>
      <c r="G1642" s="76">
        <f>VLOOKUP(H1642,Validación!W:Y,3,0)</f>
        <v>8</v>
      </c>
      <c r="H1642" s="76" t="s">
        <v>343</v>
      </c>
      <c r="I1642" s="76">
        <f>VLOOKUP(J1642,Validación!K:N,4,0)</f>
        <v>1</v>
      </c>
      <c r="J1642" s="76" t="s">
        <v>200</v>
      </c>
      <c r="K1642" s="76" t="s">
        <v>68</v>
      </c>
      <c r="L1642" s="76" t="str">
        <f t="shared" si="51"/>
        <v>N</v>
      </c>
    </row>
    <row r="1643" spans="1:12" x14ac:dyDescent="0.25">
      <c r="A1643" s="76" t="str">
        <f t="shared" si="50"/>
        <v>FF581N</v>
      </c>
      <c r="B1643" s="76" t="s">
        <v>41</v>
      </c>
      <c r="C1643" s="76" t="str">
        <f>VLOOKUP(B1643,Validación!G:I,3,0)</f>
        <v>FF</v>
      </c>
      <c r="D1643" s="122" t="s">
        <v>301</v>
      </c>
      <c r="E1643" s="76">
        <f>VLOOKUP(Tabla3[[#This Row],[Actividad]],Validación!AA:AB,2,0)</f>
        <v>5</v>
      </c>
      <c r="F1643" s="76" t="s">
        <v>187</v>
      </c>
      <c r="G1643" s="76">
        <f>VLOOKUP(H1643,Validación!W:Y,3,0)</f>
        <v>8</v>
      </c>
      <c r="H1643" s="76" t="s">
        <v>343</v>
      </c>
      <c r="I1643" s="76">
        <f>VLOOKUP(J1643,Validación!K:N,4,0)</f>
        <v>1</v>
      </c>
      <c r="J1643" s="76" t="s">
        <v>200</v>
      </c>
      <c r="K1643" s="76" t="s">
        <v>68</v>
      </c>
      <c r="L1643" s="76" t="str">
        <f t="shared" si="51"/>
        <v>N</v>
      </c>
    </row>
    <row r="1644" spans="1:12" x14ac:dyDescent="0.25">
      <c r="A1644" s="76" t="str">
        <f t="shared" si="50"/>
        <v>BB581N</v>
      </c>
      <c r="B1644" s="76" t="s">
        <v>32</v>
      </c>
      <c r="C1644" s="76" t="str">
        <f>VLOOKUP(B1644,Validación!G:I,3,0)</f>
        <v>BB</v>
      </c>
      <c r="D1644" s="122" t="s">
        <v>457</v>
      </c>
      <c r="E1644" s="76">
        <f>VLOOKUP(Tabla3[[#This Row],[Actividad]],Validación!AA:AB,2,0)</f>
        <v>5</v>
      </c>
      <c r="F1644" s="76" t="s">
        <v>187</v>
      </c>
      <c r="G1644" s="76">
        <f>VLOOKUP(H1644,Validación!W:Y,3,0)</f>
        <v>8</v>
      </c>
      <c r="H1644" s="76" t="s">
        <v>343</v>
      </c>
      <c r="I1644" s="76">
        <f>VLOOKUP(J1644,Validación!K:N,4,0)</f>
        <v>1</v>
      </c>
      <c r="J1644" s="76" t="s">
        <v>200</v>
      </c>
      <c r="K1644" s="76" t="s">
        <v>68</v>
      </c>
      <c r="L1644" s="76" t="str">
        <f t="shared" si="51"/>
        <v>N</v>
      </c>
    </row>
    <row r="1645" spans="1:12" x14ac:dyDescent="0.25">
      <c r="A1645" s="76" t="str">
        <f t="shared" si="50"/>
        <v>W581N</v>
      </c>
      <c r="B1645" s="76" t="s">
        <v>132</v>
      </c>
      <c r="C1645" s="76" t="str">
        <f>VLOOKUP(B1645,Validación!G:I,3,0)</f>
        <v>W</v>
      </c>
      <c r="D1645" s="122" t="s">
        <v>302</v>
      </c>
      <c r="E1645" s="76">
        <f>VLOOKUP(Tabla3[[#This Row],[Actividad]],Validación!AA:AB,2,0)</f>
        <v>5</v>
      </c>
      <c r="F1645" s="76" t="s">
        <v>187</v>
      </c>
      <c r="G1645" s="76">
        <f>VLOOKUP(H1645,Validación!W:Y,3,0)</f>
        <v>8</v>
      </c>
      <c r="H1645" s="76" t="s">
        <v>343</v>
      </c>
      <c r="I1645" s="76">
        <f>VLOOKUP(J1645,Validación!K:N,4,0)</f>
        <v>1</v>
      </c>
      <c r="J1645" s="76" t="s">
        <v>200</v>
      </c>
      <c r="K1645" s="76" t="s">
        <v>68</v>
      </c>
      <c r="L1645" s="76" t="str">
        <f t="shared" si="51"/>
        <v>N</v>
      </c>
    </row>
    <row r="1646" spans="1:12" x14ac:dyDescent="0.25">
      <c r="A1646" s="76" t="str">
        <f t="shared" si="50"/>
        <v>CC581N</v>
      </c>
      <c r="B1646" s="76" t="s">
        <v>55</v>
      </c>
      <c r="C1646" s="76" t="str">
        <f>VLOOKUP(B1646,Validación!G:I,3,0)</f>
        <v>CC</v>
      </c>
      <c r="D1646" s="122" t="s">
        <v>303</v>
      </c>
      <c r="E1646" s="76">
        <f>VLOOKUP(Tabla3[[#This Row],[Actividad]],Validación!AA:AB,2,0)</f>
        <v>5</v>
      </c>
      <c r="F1646" s="76" t="s">
        <v>187</v>
      </c>
      <c r="G1646" s="76">
        <f>VLOOKUP(H1646,Validación!W:Y,3,0)</f>
        <v>8</v>
      </c>
      <c r="H1646" s="76" t="s">
        <v>343</v>
      </c>
      <c r="I1646" s="76">
        <f>VLOOKUP(J1646,Validación!K:N,4,0)</f>
        <v>1</v>
      </c>
      <c r="J1646" s="76" t="s">
        <v>200</v>
      </c>
      <c r="K1646" s="76" t="s">
        <v>68</v>
      </c>
      <c r="L1646" s="76" t="str">
        <f t="shared" si="51"/>
        <v>N</v>
      </c>
    </row>
    <row r="1647" spans="1:12" x14ac:dyDescent="0.25">
      <c r="A1647" s="76" t="str">
        <f t="shared" si="50"/>
        <v>U581N</v>
      </c>
      <c r="B1647" s="76" t="s">
        <v>425</v>
      </c>
      <c r="C1647" s="76" t="str">
        <f>VLOOKUP(B1647,Validación!G:I,3,0)</f>
        <v>U</v>
      </c>
      <c r="D1647" s="122" t="s">
        <v>458</v>
      </c>
      <c r="E1647" s="76">
        <f>VLOOKUP(Tabla3[[#This Row],[Actividad]],Validación!AA:AB,2,0)</f>
        <v>5</v>
      </c>
      <c r="F1647" s="76" t="s">
        <v>187</v>
      </c>
      <c r="G1647" s="76">
        <f>VLOOKUP(H1647,Validación!W:Y,3,0)</f>
        <v>8</v>
      </c>
      <c r="H1647" s="76" t="s">
        <v>343</v>
      </c>
      <c r="I1647" s="76">
        <f>VLOOKUP(J1647,Validación!K:N,4,0)</f>
        <v>1</v>
      </c>
      <c r="J1647" s="76" t="s">
        <v>200</v>
      </c>
      <c r="K1647" s="76" t="s">
        <v>68</v>
      </c>
      <c r="L1647" s="76" t="str">
        <f t="shared" si="51"/>
        <v>N</v>
      </c>
    </row>
    <row r="1648" spans="1:12" x14ac:dyDescent="0.25">
      <c r="A1648" s="76" t="str">
        <f t="shared" si="50"/>
        <v>I581N</v>
      </c>
      <c r="B1648" s="76" t="s">
        <v>47</v>
      </c>
      <c r="C1648" s="76" t="str">
        <f>VLOOKUP(B1648,Validación!G:I,3,0)</f>
        <v>I</v>
      </c>
      <c r="D1648" s="122" t="s">
        <v>459</v>
      </c>
      <c r="E1648" s="76">
        <f>VLOOKUP(Tabla3[[#This Row],[Actividad]],Validación!AA:AB,2,0)</f>
        <v>5</v>
      </c>
      <c r="F1648" s="76" t="s">
        <v>187</v>
      </c>
      <c r="G1648" s="76">
        <f>VLOOKUP(H1648,Validación!W:Y,3,0)</f>
        <v>8</v>
      </c>
      <c r="H1648" s="76" t="s">
        <v>343</v>
      </c>
      <c r="I1648" s="76">
        <f>VLOOKUP(J1648,Validación!K:N,4,0)</f>
        <v>1</v>
      </c>
      <c r="J1648" s="76" t="s">
        <v>200</v>
      </c>
      <c r="K1648" s="76" t="s">
        <v>68</v>
      </c>
      <c r="L1648" s="76" t="str">
        <f t="shared" si="51"/>
        <v>N</v>
      </c>
    </row>
    <row r="1649" spans="1:12" x14ac:dyDescent="0.25">
      <c r="A1649" s="76" t="str">
        <f t="shared" si="50"/>
        <v>Y581N</v>
      </c>
      <c r="B1649" s="76" t="s">
        <v>134</v>
      </c>
      <c r="C1649" s="76" t="str">
        <f>VLOOKUP(B1649,Validación!G:I,3,0)</f>
        <v>Y</v>
      </c>
      <c r="D1649" s="122" t="s">
        <v>306</v>
      </c>
      <c r="E1649" s="76">
        <f>VLOOKUP(Tabla3[[#This Row],[Actividad]],Validación!AA:AB,2,0)</f>
        <v>5</v>
      </c>
      <c r="F1649" s="76" t="s">
        <v>187</v>
      </c>
      <c r="G1649" s="76">
        <f>VLOOKUP(H1649,Validación!W:Y,3,0)</f>
        <v>8</v>
      </c>
      <c r="H1649" s="76" t="s">
        <v>343</v>
      </c>
      <c r="I1649" s="76">
        <f>VLOOKUP(J1649,Validación!K:N,4,0)</f>
        <v>1</v>
      </c>
      <c r="J1649" s="76" t="s">
        <v>200</v>
      </c>
      <c r="K1649" s="76" t="s">
        <v>68</v>
      </c>
      <c r="L1649" s="76" t="str">
        <f t="shared" si="51"/>
        <v>N</v>
      </c>
    </row>
    <row r="1650" spans="1:12" x14ac:dyDescent="0.25">
      <c r="A1650" s="76" t="str">
        <f t="shared" si="50"/>
        <v>R581N</v>
      </c>
      <c r="B1650" s="76" t="s">
        <v>51</v>
      </c>
      <c r="C1650" s="76" t="str">
        <f>VLOOKUP(B1650,Validación!G:I,3,0)</f>
        <v>R</v>
      </c>
      <c r="D1650" s="122">
        <v>109</v>
      </c>
      <c r="E1650" s="76">
        <f>VLOOKUP(Tabla3[[#This Row],[Actividad]],Validación!AA:AB,2,0)</f>
        <v>5</v>
      </c>
      <c r="F1650" s="76" t="s">
        <v>187</v>
      </c>
      <c r="G1650" s="76">
        <f>VLOOKUP(H1650,Validación!W:Y,3,0)</f>
        <v>8</v>
      </c>
      <c r="H1650" s="76" t="s">
        <v>343</v>
      </c>
      <c r="I1650" s="76">
        <f>VLOOKUP(J1650,Validación!K:N,4,0)</f>
        <v>1</v>
      </c>
      <c r="J1650" s="76" t="s">
        <v>200</v>
      </c>
      <c r="K1650" s="76" t="s">
        <v>68</v>
      </c>
      <c r="L1650" s="76" t="str">
        <f t="shared" si="51"/>
        <v>N</v>
      </c>
    </row>
    <row r="1651" spans="1:12" x14ac:dyDescent="0.25">
      <c r="A1651" s="76" t="str">
        <f t="shared" si="50"/>
        <v>HH581N</v>
      </c>
      <c r="B1651" s="76" t="s">
        <v>122</v>
      </c>
      <c r="C1651" s="76" t="str">
        <f>VLOOKUP(B1651,Validación!G:I,3,0)</f>
        <v>HH</v>
      </c>
      <c r="D1651" s="122" t="s">
        <v>460</v>
      </c>
      <c r="E1651" s="76">
        <f>VLOOKUP(Tabla3[[#This Row],[Actividad]],Validación!AA:AB,2,0)</f>
        <v>5</v>
      </c>
      <c r="F1651" s="76" t="s">
        <v>187</v>
      </c>
      <c r="G1651" s="76">
        <f>VLOOKUP(H1651,Validación!W:Y,3,0)</f>
        <v>8</v>
      </c>
      <c r="H1651" s="76" t="s">
        <v>343</v>
      </c>
      <c r="I1651" s="76">
        <f>VLOOKUP(J1651,Validación!K:N,4,0)</f>
        <v>1</v>
      </c>
      <c r="J1651" s="76" t="s">
        <v>200</v>
      </c>
      <c r="K1651" s="76" t="s">
        <v>68</v>
      </c>
      <c r="L1651" s="76" t="str">
        <f t="shared" si="51"/>
        <v>N</v>
      </c>
    </row>
    <row r="1652" spans="1:12" x14ac:dyDescent="0.25">
      <c r="A1652" s="76" t="str">
        <f t="shared" si="50"/>
        <v>II581N</v>
      </c>
      <c r="B1652" s="173" t="s">
        <v>423</v>
      </c>
      <c r="C1652" s="76" t="str">
        <f>VLOOKUP(B1652,Validación!G:I,3,0)</f>
        <v>II</v>
      </c>
      <c r="D1652" s="122" t="s">
        <v>309</v>
      </c>
      <c r="E1652" s="76">
        <f>VLOOKUP(Tabla3[[#This Row],[Actividad]],Validación!AA:AB,2,0)</f>
        <v>5</v>
      </c>
      <c r="F1652" s="76" t="s">
        <v>187</v>
      </c>
      <c r="G1652" s="76">
        <f>VLOOKUP(H1652,Validación!W:Y,3,0)</f>
        <v>8</v>
      </c>
      <c r="H1652" s="76" t="s">
        <v>343</v>
      </c>
      <c r="I1652" s="76">
        <f>VLOOKUP(J1652,Validación!K:N,4,0)</f>
        <v>1</v>
      </c>
      <c r="J1652" s="76" t="s">
        <v>200</v>
      </c>
      <c r="K1652" s="76" t="s">
        <v>68</v>
      </c>
      <c r="L1652" s="76" t="str">
        <f t="shared" si="51"/>
        <v>N</v>
      </c>
    </row>
    <row r="1653" spans="1:12" x14ac:dyDescent="0.25">
      <c r="A1653" s="76" t="str">
        <f t="shared" si="50"/>
        <v>L581N</v>
      </c>
      <c r="B1653" s="76" t="s">
        <v>48</v>
      </c>
      <c r="C1653" s="76" t="str">
        <f>VLOOKUP(B1653,Validación!G:I,3,0)</f>
        <v>L</v>
      </c>
      <c r="D1653" s="122" t="s">
        <v>461</v>
      </c>
      <c r="E1653" s="76">
        <f>VLOOKUP(Tabla3[[#This Row],[Actividad]],Validación!AA:AB,2,0)</f>
        <v>5</v>
      </c>
      <c r="F1653" s="76" t="s">
        <v>187</v>
      </c>
      <c r="G1653" s="76">
        <f>VLOOKUP(H1653,Validación!W:Y,3,0)</f>
        <v>8</v>
      </c>
      <c r="H1653" s="76" t="s">
        <v>343</v>
      </c>
      <c r="I1653" s="76">
        <f>VLOOKUP(J1653,Validación!K:N,4,0)</f>
        <v>1</v>
      </c>
      <c r="J1653" s="76" t="s">
        <v>200</v>
      </c>
      <c r="K1653" s="76" t="s">
        <v>68</v>
      </c>
      <c r="L1653" s="76" t="str">
        <f t="shared" si="51"/>
        <v>N</v>
      </c>
    </row>
    <row r="1654" spans="1:12" x14ac:dyDescent="0.25">
      <c r="A1654" s="76" t="str">
        <f t="shared" si="50"/>
        <v>B581N</v>
      </c>
      <c r="B1654" s="76" t="s">
        <v>43</v>
      </c>
      <c r="C1654" s="76" t="str">
        <f>VLOOKUP(B1654,Validación!G:I,3,0)</f>
        <v>B</v>
      </c>
      <c r="D1654" s="122" t="s">
        <v>462</v>
      </c>
      <c r="E1654" s="76">
        <f>VLOOKUP(Tabla3[[#This Row],[Actividad]],Validación!AA:AB,2,0)</f>
        <v>5</v>
      </c>
      <c r="F1654" s="76" t="s">
        <v>187</v>
      </c>
      <c r="G1654" s="76">
        <f>VLOOKUP(H1654,Validación!W:Y,3,0)</f>
        <v>8</v>
      </c>
      <c r="H1654" s="76" t="s">
        <v>343</v>
      </c>
      <c r="I1654" s="76">
        <f>VLOOKUP(J1654,Validación!K:N,4,0)</f>
        <v>1</v>
      </c>
      <c r="J1654" s="76" t="s">
        <v>200</v>
      </c>
      <c r="K1654" s="76" t="s">
        <v>68</v>
      </c>
      <c r="L1654" s="76" t="str">
        <f t="shared" si="51"/>
        <v>N</v>
      </c>
    </row>
    <row r="1655" spans="1:12" x14ac:dyDescent="0.25">
      <c r="A1655" s="76" t="str">
        <f t="shared" si="50"/>
        <v>A581N</v>
      </c>
      <c r="B1655" s="76" t="s">
        <v>42</v>
      </c>
      <c r="C1655" s="76" t="str">
        <f>VLOOKUP(B1655,Validación!G:I,3,0)</f>
        <v>A</v>
      </c>
      <c r="D1655" s="122" t="s">
        <v>463</v>
      </c>
      <c r="E1655" s="76">
        <f>VLOOKUP(Tabla3[[#This Row],[Actividad]],Validación!AA:AB,2,0)</f>
        <v>5</v>
      </c>
      <c r="F1655" s="76" t="s">
        <v>187</v>
      </c>
      <c r="G1655" s="76">
        <f>VLOOKUP(H1655,Validación!W:Y,3,0)</f>
        <v>8</v>
      </c>
      <c r="H1655" s="76" t="s">
        <v>343</v>
      </c>
      <c r="I1655" s="76">
        <f>VLOOKUP(J1655,Validación!K:N,4,0)</f>
        <v>1</v>
      </c>
      <c r="J1655" s="76" t="s">
        <v>200</v>
      </c>
      <c r="K1655" s="76" t="s">
        <v>68</v>
      </c>
      <c r="L1655" s="76" t="str">
        <f t="shared" si="51"/>
        <v>N</v>
      </c>
    </row>
    <row r="1656" spans="1:12" x14ac:dyDescent="0.25">
      <c r="A1656" s="76" t="str">
        <f t="shared" si="50"/>
        <v>X582N</v>
      </c>
      <c r="B1656" s="76" t="s">
        <v>133</v>
      </c>
      <c r="C1656" s="76" t="str">
        <f>VLOOKUP(B1656,Validación!G:I,3,0)</f>
        <v>X</v>
      </c>
      <c r="D1656" s="122">
        <v>122201</v>
      </c>
      <c r="E1656" s="76">
        <f>VLOOKUP(Tabla3[[#This Row],[Actividad]],Validación!AA:AB,2,0)</f>
        <v>5</v>
      </c>
      <c r="F1656" s="76" t="s">
        <v>187</v>
      </c>
      <c r="G1656" s="76">
        <f>VLOOKUP(H1656,Validación!W:Y,3,0)</f>
        <v>8</v>
      </c>
      <c r="H1656" s="76" t="s">
        <v>343</v>
      </c>
      <c r="I1656" s="76">
        <f>VLOOKUP(J1656,Validación!K:N,4,0)</f>
        <v>2</v>
      </c>
      <c r="J1656" s="76" t="s">
        <v>161</v>
      </c>
      <c r="K1656" s="76" t="s">
        <v>68</v>
      </c>
      <c r="L1656" s="76" t="str">
        <f t="shared" si="51"/>
        <v>N</v>
      </c>
    </row>
    <row r="1657" spans="1:12" x14ac:dyDescent="0.25">
      <c r="A1657" s="76" t="str">
        <f t="shared" si="50"/>
        <v>C582N</v>
      </c>
      <c r="B1657" s="76" t="s">
        <v>44</v>
      </c>
      <c r="C1657" s="76" t="str">
        <f>VLOOKUP(B1657,Validación!G:I,3,0)</f>
        <v>C</v>
      </c>
      <c r="D1657" s="122" t="s">
        <v>289</v>
      </c>
      <c r="E1657" s="76">
        <f>VLOOKUP(Tabla3[[#This Row],[Actividad]],Validación!AA:AB,2,0)</f>
        <v>5</v>
      </c>
      <c r="F1657" s="76" t="s">
        <v>187</v>
      </c>
      <c r="G1657" s="76">
        <f>VLOOKUP(H1657,Validación!W:Y,3,0)</f>
        <v>8</v>
      </c>
      <c r="H1657" s="76" t="s">
        <v>343</v>
      </c>
      <c r="I1657" s="76">
        <f>VLOOKUP(J1657,Validación!K:N,4,0)</f>
        <v>2</v>
      </c>
      <c r="J1657" s="76" t="s">
        <v>161</v>
      </c>
      <c r="K1657" s="76" t="s">
        <v>68</v>
      </c>
      <c r="L1657" s="76" t="str">
        <f t="shared" si="51"/>
        <v>N</v>
      </c>
    </row>
    <row r="1658" spans="1:12" x14ac:dyDescent="0.25">
      <c r="A1658" s="76" t="str">
        <f t="shared" si="50"/>
        <v>T582N</v>
      </c>
      <c r="B1658" s="76" t="s">
        <v>52</v>
      </c>
      <c r="C1658" s="76" t="str">
        <f>VLOOKUP(B1658,Validación!G:I,3,0)</f>
        <v>T</v>
      </c>
      <c r="D1658" s="122">
        <v>122202</v>
      </c>
      <c r="E1658" s="76">
        <f>VLOOKUP(Tabla3[[#This Row],[Actividad]],Validación!AA:AB,2,0)</f>
        <v>5</v>
      </c>
      <c r="F1658" s="76" t="s">
        <v>187</v>
      </c>
      <c r="G1658" s="76">
        <f>VLOOKUP(H1658,Validación!W:Y,3,0)</f>
        <v>8</v>
      </c>
      <c r="H1658" s="76" t="s">
        <v>343</v>
      </c>
      <c r="I1658" s="76">
        <f>VLOOKUP(J1658,Validación!K:N,4,0)</f>
        <v>2</v>
      </c>
      <c r="J1658" s="76" t="s">
        <v>161</v>
      </c>
      <c r="K1658" s="76" t="s">
        <v>68</v>
      </c>
      <c r="L1658" s="76" t="str">
        <f t="shared" si="51"/>
        <v>N</v>
      </c>
    </row>
    <row r="1659" spans="1:12" x14ac:dyDescent="0.25">
      <c r="A1659" s="76" t="str">
        <f t="shared" si="50"/>
        <v>EE582N</v>
      </c>
      <c r="B1659" s="76" t="s">
        <v>33</v>
      </c>
      <c r="C1659" s="76" t="str">
        <f>VLOOKUP(B1659,Validación!G:I,3,0)</f>
        <v>EE</v>
      </c>
      <c r="D1659" s="122" t="s">
        <v>290</v>
      </c>
      <c r="E1659" s="76">
        <f>VLOOKUP(Tabla3[[#This Row],[Actividad]],Validación!AA:AB,2,0)</f>
        <v>5</v>
      </c>
      <c r="F1659" s="76" t="s">
        <v>187</v>
      </c>
      <c r="G1659" s="76">
        <f>VLOOKUP(H1659,Validación!W:Y,3,0)</f>
        <v>8</v>
      </c>
      <c r="H1659" s="76" t="s">
        <v>343</v>
      </c>
      <c r="I1659" s="76">
        <f>VLOOKUP(J1659,Validación!K:N,4,0)</f>
        <v>2</v>
      </c>
      <c r="J1659" s="76" t="s">
        <v>161</v>
      </c>
      <c r="K1659" s="76" t="s">
        <v>68</v>
      </c>
      <c r="L1659" s="76" t="str">
        <f t="shared" si="51"/>
        <v>N</v>
      </c>
    </row>
    <row r="1660" spans="1:12" x14ac:dyDescent="0.25">
      <c r="A1660" s="76" t="str">
        <f t="shared" si="50"/>
        <v>E582N</v>
      </c>
      <c r="B1660" s="76" t="s">
        <v>45</v>
      </c>
      <c r="C1660" s="76" t="str">
        <f>VLOOKUP(B1660,Validación!G:I,3,0)</f>
        <v>E</v>
      </c>
      <c r="D1660" s="122" t="s">
        <v>180</v>
      </c>
      <c r="E1660" s="76">
        <f>VLOOKUP(Tabla3[[#This Row],[Actividad]],Validación!AA:AB,2,0)</f>
        <v>5</v>
      </c>
      <c r="F1660" s="76" t="s">
        <v>187</v>
      </c>
      <c r="G1660" s="76">
        <f>VLOOKUP(H1660,Validación!W:Y,3,0)</f>
        <v>8</v>
      </c>
      <c r="H1660" s="76" t="s">
        <v>343</v>
      </c>
      <c r="I1660" s="76">
        <f>VLOOKUP(J1660,Validación!K:N,4,0)</f>
        <v>2</v>
      </c>
      <c r="J1660" s="76" t="s">
        <v>161</v>
      </c>
      <c r="K1660" s="76" t="s">
        <v>68</v>
      </c>
      <c r="L1660" s="76" t="str">
        <f t="shared" si="51"/>
        <v>N</v>
      </c>
    </row>
    <row r="1661" spans="1:12" x14ac:dyDescent="0.25">
      <c r="A1661" s="76" t="str">
        <f t="shared" si="50"/>
        <v>J582N</v>
      </c>
      <c r="B1661" s="76" t="s">
        <v>30</v>
      </c>
      <c r="C1661" s="76" t="str">
        <f>VLOOKUP(B1661,Validación!G:I,3,0)</f>
        <v>J</v>
      </c>
      <c r="D1661" s="122" t="s">
        <v>292</v>
      </c>
      <c r="E1661" s="76">
        <f>VLOOKUP(Tabla3[[#This Row],[Actividad]],Validación!AA:AB,2,0)</f>
        <v>5</v>
      </c>
      <c r="F1661" s="76" t="s">
        <v>187</v>
      </c>
      <c r="G1661" s="76">
        <f>VLOOKUP(H1661,Validación!W:Y,3,0)</f>
        <v>8</v>
      </c>
      <c r="H1661" s="76" t="s">
        <v>343</v>
      </c>
      <c r="I1661" s="76">
        <f>VLOOKUP(J1661,Validación!K:N,4,0)</f>
        <v>2</v>
      </c>
      <c r="J1661" s="76" t="s">
        <v>161</v>
      </c>
      <c r="K1661" s="76" t="s">
        <v>68</v>
      </c>
      <c r="L1661" s="76" t="str">
        <f t="shared" si="51"/>
        <v>N</v>
      </c>
    </row>
    <row r="1662" spans="1:12" x14ac:dyDescent="0.25">
      <c r="A1662" s="76" t="str">
        <f t="shared" si="50"/>
        <v>H582N</v>
      </c>
      <c r="B1662" s="76" t="s">
        <v>46</v>
      </c>
      <c r="C1662" s="76" t="str">
        <f>VLOOKUP(B1662,Validación!G:I,3,0)</f>
        <v>H</v>
      </c>
      <c r="D1662" s="122" t="s">
        <v>115</v>
      </c>
      <c r="E1662" s="76">
        <f>VLOOKUP(Tabla3[[#This Row],[Actividad]],Validación!AA:AB,2,0)</f>
        <v>5</v>
      </c>
      <c r="F1662" s="76" t="s">
        <v>187</v>
      </c>
      <c r="G1662" s="76">
        <f>VLOOKUP(H1662,Validación!W:Y,3,0)</f>
        <v>8</v>
      </c>
      <c r="H1662" s="76" t="s">
        <v>343</v>
      </c>
      <c r="I1662" s="76">
        <f>VLOOKUP(J1662,Validación!K:N,4,0)</f>
        <v>2</v>
      </c>
      <c r="J1662" s="76" t="s">
        <v>161</v>
      </c>
      <c r="K1662" s="76" t="s">
        <v>68</v>
      </c>
      <c r="L1662" s="76" t="str">
        <f t="shared" si="51"/>
        <v>N</v>
      </c>
    </row>
    <row r="1663" spans="1:12" x14ac:dyDescent="0.25">
      <c r="A1663" s="76" t="str">
        <f t="shared" si="50"/>
        <v>Q582N</v>
      </c>
      <c r="B1663" s="76" t="s">
        <v>130</v>
      </c>
      <c r="C1663" s="76" t="str">
        <f>VLOOKUP(B1663,Validación!G:I,3,0)</f>
        <v>Q</v>
      </c>
      <c r="D1663" s="122" t="s">
        <v>293</v>
      </c>
      <c r="E1663" s="76">
        <f>VLOOKUP(Tabla3[[#This Row],[Actividad]],Validación!AA:AB,2,0)</f>
        <v>5</v>
      </c>
      <c r="F1663" s="76" t="s">
        <v>187</v>
      </c>
      <c r="G1663" s="76">
        <f>VLOOKUP(H1663,Validación!W:Y,3,0)</f>
        <v>8</v>
      </c>
      <c r="H1663" s="76" t="s">
        <v>343</v>
      </c>
      <c r="I1663" s="76">
        <f>VLOOKUP(J1663,Validación!K:N,4,0)</f>
        <v>2</v>
      </c>
      <c r="J1663" s="76" t="s">
        <v>161</v>
      </c>
      <c r="K1663" s="76" t="s">
        <v>68</v>
      </c>
      <c r="L1663" s="76" t="str">
        <f t="shared" si="51"/>
        <v>N</v>
      </c>
    </row>
    <row r="1664" spans="1:12" x14ac:dyDescent="0.25">
      <c r="A1664" s="76" t="str">
        <f t="shared" si="50"/>
        <v>P582N</v>
      </c>
      <c r="B1664" s="76" t="s">
        <v>50</v>
      </c>
      <c r="C1664" s="76" t="str">
        <f>VLOOKUP(B1664,Validación!G:I,3,0)</f>
        <v>P</v>
      </c>
      <c r="D1664" s="122" t="s">
        <v>295</v>
      </c>
      <c r="E1664" s="76">
        <f>VLOOKUP(Tabla3[[#This Row],[Actividad]],Validación!AA:AB,2,0)</f>
        <v>5</v>
      </c>
      <c r="F1664" s="76" t="s">
        <v>187</v>
      </c>
      <c r="G1664" s="76">
        <f>VLOOKUP(H1664,Validación!W:Y,3,0)</f>
        <v>8</v>
      </c>
      <c r="H1664" s="76" t="s">
        <v>343</v>
      </c>
      <c r="I1664" s="76">
        <f>VLOOKUP(J1664,Validación!K:N,4,0)</f>
        <v>2</v>
      </c>
      <c r="J1664" s="76" t="s">
        <v>161</v>
      </c>
      <c r="K1664" s="76" t="s">
        <v>68</v>
      </c>
      <c r="L1664" s="76" t="str">
        <f t="shared" si="51"/>
        <v>N</v>
      </c>
    </row>
    <row r="1665" spans="1:12" x14ac:dyDescent="0.25">
      <c r="A1665" s="76" t="str">
        <f t="shared" si="50"/>
        <v>K582N</v>
      </c>
      <c r="B1665" s="76" t="s">
        <v>31</v>
      </c>
      <c r="C1665" s="76" t="str">
        <f>VLOOKUP(B1665,Validación!G:I,3,0)</f>
        <v>K</v>
      </c>
      <c r="D1665" s="122" t="s">
        <v>297</v>
      </c>
      <c r="E1665" s="76">
        <f>VLOOKUP(Tabla3[[#This Row],[Actividad]],Validación!AA:AB,2,0)</f>
        <v>5</v>
      </c>
      <c r="F1665" s="76" t="s">
        <v>187</v>
      </c>
      <c r="G1665" s="76">
        <f>VLOOKUP(H1665,Validación!W:Y,3,0)</f>
        <v>8</v>
      </c>
      <c r="H1665" s="76" t="s">
        <v>343</v>
      </c>
      <c r="I1665" s="76">
        <f>VLOOKUP(J1665,Validación!K:N,4,0)</f>
        <v>2</v>
      </c>
      <c r="J1665" s="76" t="s">
        <v>161</v>
      </c>
      <c r="K1665" s="76" t="s">
        <v>68</v>
      </c>
      <c r="L1665" s="76" t="str">
        <f t="shared" si="51"/>
        <v>N</v>
      </c>
    </row>
    <row r="1666" spans="1:12" x14ac:dyDescent="0.25">
      <c r="A1666" s="76" t="str">
        <f t="shared" ref="A1666:A1729" si="52">CONCATENATE(C1666,E1666,G1666,I1666,L1666,)</f>
        <v>N582N</v>
      </c>
      <c r="B1666" s="76" t="s">
        <v>49</v>
      </c>
      <c r="C1666" s="76" t="str">
        <f>VLOOKUP(B1666,Validación!G:I,3,0)</f>
        <v>N</v>
      </c>
      <c r="D1666" s="122" t="s">
        <v>298</v>
      </c>
      <c r="E1666" s="76">
        <f>VLOOKUP(Tabla3[[#This Row],[Actividad]],Validación!AA:AB,2,0)</f>
        <v>5</v>
      </c>
      <c r="F1666" s="76" t="s">
        <v>187</v>
      </c>
      <c r="G1666" s="76">
        <f>VLOOKUP(H1666,Validación!W:Y,3,0)</f>
        <v>8</v>
      </c>
      <c r="H1666" s="76" t="s">
        <v>343</v>
      </c>
      <c r="I1666" s="76">
        <f>VLOOKUP(J1666,Validación!K:N,4,0)</f>
        <v>2</v>
      </c>
      <c r="J1666" s="76" t="s">
        <v>161</v>
      </c>
      <c r="K1666" s="76" t="s">
        <v>68</v>
      </c>
      <c r="L1666" s="76" t="str">
        <f t="shared" ref="L1666:L1729" si="53">VLOOKUP(K1666,O:P,2,0)</f>
        <v>N</v>
      </c>
    </row>
    <row r="1667" spans="1:12" x14ac:dyDescent="0.25">
      <c r="A1667" s="76" t="str">
        <f t="shared" si="52"/>
        <v>AA582N</v>
      </c>
      <c r="B1667" s="76" t="s">
        <v>54</v>
      </c>
      <c r="C1667" s="76" t="str">
        <f>VLOOKUP(B1667,Validación!G:I,3,0)</f>
        <v>AA</v>
      </c>
      <c r="D1667" s="122" t="s">
        <v>118</v>
      </c>
      <c r="E1667" s="76">
        <f>VLOOKUP(Tabla3[[#This Row],[Actividad]],Validación!AA:AB,2,0)</f>
        <v>5</v>
      </c>
      <c r="F1667" s="76" t="s">
        <v>187</v>
      </c>
      <c r="G1667" s="76">
        <f>VLOOKUP(H1667,Validación!W:Y,3,0)</f>
        <v>8</v>
      </c>
      <c r="H1667" s="76" t="s">
        <v>343</v>
      </c>
      <c r="I1667" s="76">
        <f>VLOOKUP(J1667,Validación!K:N,4,0)</f>
        <v>2</v>
      </c>
      <c r="J1667" s="76" t="s">
        <v>161</v>
      </c>
      <c r="K1667" s="76" t="s">
        <v>68</v>
      </c>
      <c r="L1667" s="76" t="str">
        <f t="shared" si="53"/>
        <v>N</v>
      </c>
    </row>
    <row r="1668" spans="1:12" x14ac:dyDescent="0.25">
      <c r="A1668" s="76" t="str">
        <f t="shared" si="52"/>
        <v>G582N</v>
      </c>
      <c r="B1668" s="76" t="s">
        <v>427</v>
      </c>
      <c r="C1668" s="76" t="str">
        <f>VLOOKUP(B1668,Validación!G:I,3,0)</f>
        <v>G</v>
      </c>
      <c r="D1668" s="122" t="s">
        <v>299</v>
      </c>
      <c r="E1668" s="76">
        <f>VLOOKUP(Tabla3[[#This Row],[Actividad]],Validación!AA:AB,2,0)</f>
        <v>5</v>
      </c>
      <c r="F1668" s="76" t="s">
        <v>187</v>
      </c>
      <c r="G1668" s="76">
        <f>VLOOKUP(H1668,Validación!W:Y,3,0)</f>
        <v>8</v>
      </c>
      <c r="H1668" s="76" t="s">
        <v>343</v>
      </c>
      <c r="I1668" s="76">
        <f>VLOOKUP(J1668,Validación!K:N,4,0)</f>
        <v>2</v>
      </c>
      <c r="J1668" s="76" t="s">
        <v>161</v>
      </c>
      <c r="K1668" s="76" t="s">
        <v>68</v>
      </c>
      <c r="L1668" s="76" t="str">
        <f t="shared" si="53"/>
        <v>N</v>
      </c>
    </row>
    <row r="1669" spans="1:12" x14ac:dyDescent="0.25">
      <c r="A1669" s="76" t="str">
        <f t="shared" si="52"/>
        <v>D582N</v>
      </c>
      <c r="B1669" s="76" t="s">
        <v>203</v>
      </c>
      <c r="C1669" s="76" t="str">
        <f>VLOOKUP(B1669,Validación!G:I,3,0)</f>
        <v>D</v>
      </c>
      <c r="D1669" s="122">
        <v>122327</v>
      </c>
      <c r="E1669" s="76">
        <f>VLOOKUP(Tabla3[[#This Row],[Actividad]],Validación!AA:AB,2,0)</f>
        <v>5</v>
      </c>
      <c r="F1669" s="76" t="s">
        <v>187</v>
      </c>
      <c r="G1669" s="76">
        <f>VLOOKUP(H1669,Validación!W:Y,3,0)</f>
        <v>8</v>
      </c>
      <c r="H1669" s="76" t="s">
        <v>343</v>
      </c>
      <c r="I1669" s="76">
        <f>VLOOKUP(J1669,Validación!K:N,4,0)</f>
        <v>2</v>
      </c>
      <c r="J1669" s="76" t="s">
        <v>161</v>
      </c>
      <c r="K1669" s="76" t="s">
        <v>68</v>
      </c>
      <c r="L1669" s="76" t="str">
        <f t="shared" si="53"/>
        <v>N</v>
      </c>
    </row>
    <row r="1670" spans="1:12" x14ac:dyDescent="0.25">
      <c r="A1670" s="76" t="str">
        <f t="shared" si="52"/>
        <v>F582N</v>
      </c>
      <c r="B1670" s="76" t="s">
        <v>426</v>
      </c>
      <c r="C1670" s="76" t="str">
        <f>VLOOKUP(B1670,Validación!G:I,3,0)</f>
        <v>F</v>
      </c>
      <c r="D1670" s="122" t="s">
        <v>456</v>
      </c>
      <c r="E1670" s="76">
        <f>VLOOKUP(Tabla3[[#This Row],[Actividad]],Validación!AA:AB,2,0)</f>
        <v>5</v>
      </c>
      <c r="F1670" s="76" t="s">
        <v>187</v>
      </c>
      <c r="G1670" s="76">
        <f>VLOOKUP(H1670,Validación!W:Y,3,0)</f>
        <v>8</v>
      </c>
      <c r="H1670" s="76" t="s">
        <v>343</v>
      </c>
      <c r="I1670" s="76">
        <f>VLOOKUP(J1670,Validación!K:N,4,0)</f>
        <v>2</v>
      </c>
      <c r="J1670" s="76" t="s">
        <v>161</v>
      </c>
      <c r="K1670" s="76" t="s">
        <v>68</v>
      </c>
      <c r="L1670" s="76" t="str">
        <f t="shared" si="53"/>
        <v>N</v>
      </c>
    </row>
    <row r="1671" spans="1:12" x14ac:dyDescent="0.25">
      <c r="A1671" s="76" t="str">
        <f t="shared" si="52"/>
        <v>FF582N</v>
      </c>
      <c r="B1671" s="76" t="s">
        <v>41</v>
      </c>
      <c r="C1671" s="76" t="str">
        <f>VLOOKUP(B1671,Validación!G:I,3,0)</f>
        <v>FF</v>
      </c>
      <c r="D1671" s="122" t="s">
        <v>301</v>
      </c>
      <c r="E1671" s="76">
        <f>VLOOKUP(Tabla3[[#This Row],[Actividad]],Validación!AA:AB,2,0)</f>
        <v>5</v>
      </c>
      <c r="F1671" s="76" t="s">
        <v>187</v>
      </c>
      <c r="G1671" s="76">
        <f>VLOOKUP(H1671,Validación!W:Y,3,0)</f>
        <v>8</v>
      </c>
      <c r="H1671" s="76" t="s">
        <v>343</v>
      </c>
      <c r="I1671" s="76">
        <f>VLOOKUP(J1671,Validación!K:N,4,0)</f>
        <v>2</v>
      </c>
      <c r="J1671" s="76" t="s">
        <v>161</v>
      </c>
      <c r="K1671" s="76" t="s">
        <v>68</v>
      </c>
      <c r="L1671" s="76" t="str">
        <f t="shared" si="53"/>
        <v>N</v>
      </c>
    </row>
    <row r="1672" spans="1:12" x14ac:dyDescent="0.25">
      <c r="A1672" s="76" t="str">
        <f t="shared" si="52"/>
        <v>BB582N</v>
      </c>
      <c r="B1672" s="76" t="s">
        <v>32</v>
      </c>
      <c r="C1672" s="76" t="str">
        <f>VLOOKUP(B1672,Validación!G:I,3,0)</f>
        <v>BB</v>
      </c>
      <c r="D1672" s="122" t="s">
        <v>457</v>
      </c>
      <c r="E1672" s="76">
        <f>VLOOKUP(Tabla3[[#This Row],[Actividad]],Validación!AA:AB,2,0)</f>
        <v>5</v>
      </c>
      <c r="F1672" s="76" t="s">
        <v>187</v>
      </c>
      <c r="G1672" s="76">
        <f>VLOOKUP(H1672,Validación!W:Y,3,0)</f>
        <v>8</v>
      </c>
      <c r="H1672" s="76" t="s">
        <v>343</v>
      </c>
      <c r="I1672" s="76">
        <f>VLOOKUP(J1672,Validación!K:N,4,0)</f>
        <v>2</v>
      </c>
      <c r="J1672" s="76" t="s">
        <v>161</v>
      </c>
      <c r="K1672" s="76" t="s">
        <v>68</v>
      </c>
      <c r="L1672" s="76" t="str">
        <f t="shared" si="53"/>
        <v>N</v>
      </c>
    </row>
    <row r="1673" spans="1:12" x14ac:dyDescent="0.25">
      <c r="A1673" s="76" t="str">
        <f t="shared" si="52"/>
        <v>W582N</v>
      </c>
      <c r="B1673" s="76" t="s">
        <v>132</v>
      </c>
      <c r="C1673" s="76" t="str">
        <f>VLOOKUP(B1673,Validación!G:I,3,0)</f>
        <v>W</v>
      </c>
      <c r="D1673" s="122" t="s">
        <v>302</v>
      </c>
      <c r="E1673" s="76">
        <f>VLOOKUP(Tabla3[[#This Row],[Actividad]],Validación!AA:AB,2,0)</f>
        <v>5</v>
      </c>
      <c r="F1673" s="76" t="s">
        <v>187</v>
      </c>
      <c r="G1673" s="76">
        <f>VLOOKUP(H1673,Validación!W:Y,3,0)</f>
        <v>8</v>
      </c>
      <c r="H1673" s="76" t="s">
        <v>343</v>
      </c>
      <c r="I1673" s="76">
        <f>VLOOKUP(J1673,Validación!K:N,4,0)</f>
        <v>2</v>
      </c>
      <c r="J1673" s="76" t="s">
        <v>161</v>
      </c>
      <c r="K1673" s="76" t="s">
        <v>68</v>
      </c>
      <c r="L1673" s="76" t="str">
        <f t="shared" si="53"/>
        <v>N</v>
      </c>
    </row>
    <row r="1674" spans="1:12" x14ac:dyDescent="0.25">
      <c r="A1674" s="76" t="str">
        <f t="shared" si="52"/>
        <v>CC582N</v>
      </c>
      <c r="B1674" s="76" t="s">
        <v>55</v>
      </c>
      <c r="C1674" s="76" t="str">
        <f>VLOOKUP(B1674,Validación!G:I,3,0)</f>
        <v>CC</v>
      </c>
      <c r="D1674" s="122" t="s">
        <v>303</v>
      </c>
      <c r="E1674" s="76">
        <f>VLOOKUP(Tabla3[[#This Row],[Actividad]],Validación!AA:AB,2,0)</f>
        <v>5</v>
      </c>
      <c r="F1674" s="76" t="s">
        <v>187</v>
      </c>
      <c r="G1674" s="76">
        <f>VLOOKUP(H1674,Validación!W:Y,3,0)</f>
        <v>8</v>
      </c>
      <c r="H1674" s="76" t="s">
        <v>343</v>
      </c>
      <c r="I1674" s="76">
        <f>VLOOKUP(J1674,Validación!K:N,4,0)</f>
        <v>2</v>
      </c>
      <c r="J1674" s="76" t="s">
        <v>161</v>
      </c>
      <c r="K1674" s="76" t="s">
        <v>68</v>
      </c>
      <c r="L1674" s="76" t="str">
        <f t="shared" si="53"/>
        <v>N</v>
      </c>
    </row>
    <row r="1675" spans="1:12" x14ac:dyDescent="0.25">
      <c r="A1675" s="76" t="str">
        <f t="shared" si="52"/>
        <v>U582N</v>
      </c>
      <c r="B1675" s="76" t="s">
        <v>425</v>
      </c>
      <c r="C1675" s="76" t="str">
        <f>VLOOKUP(B1675,Validación!G:I,3,0)</f>
        <v>U</v>
      </c>
      <c r="D1675" s="122" t="s">
        <v>458</v>
      </c>
      <c r="E1675" s="76">
        <f>VLOOKUP(Tabla3[[#This Row],[Actividad]],Validación!AA:AB,2,0)</f>
        <v>5</v>
      </c>
      <c r="F1675" s="76" t="s">
        <v>187</v>
      </c>
      <c r="G1675" s="76">
        <f>VLOOKUP(H1675,Validación!W:Y,3,0)</f>
        <v>8</v>
      </c>
      <c r="H1675" s="76" t="s">
        <v>343</v>
      </c>
      <c r="I1675" s="76">
        <f>VLOOKUP(J1675,Validación!K:N,4,0)</f>
        <v>2</v>
      </c>
      <c r="J1675" s="76" t="s">
        <v>161</v>
      </c>
      <c r="K1675" s="76" t="s">
        <v>68</v>
      </c>
      <c r="L1675" s="76" t="str">
        <f t="shared" si="53"/>
        <v>N</v>
      </c>
    </row>
    <row r="1676" spans="1:12" x14ac:dyDescent="0.25">
      <c r="A1676" s="76" t="str">
        <f t="shared" si="52"/>
        <v>I582N</v>
      </c>
      <c r="B1676" s="76" t="s">
        <v>47</v>
      </c>
      <c r="C1676" s="76" t="str">
        <f>VLOOKUP(B1676,Validación!G:I,3,0)</f>
        <v>I</v>
      </c>
      <c r="D1676" s="122" t="s">
        <v>459</v>
      </c>
      <c r="E1676" s="76">
        <f>VLOOKUP(Tabla3[[#This Row],[Actividad]],Validación!AA:AB,2,0)</f>
        <v>5</v>
      </c>
      <c r="F1676" s="76" t="s">
        <v>187</v>
      </c>
      <c r="G1676" s="76">
        <f>VLOOKUP(H1676,Validación!W:Y,3,0)</f>
        <v>8</v>
      </c>
      <c r="H1676" s="76" t="s">
        <v>343</v>
      </c>
      <c r="I1676" s="76">
        <f>VLOOKUP(J1676,Validación!K:N,4,0)</f>
        <v>2</v>
      </c>
      <c r="J1676" s="76" t="s">
        <v>161</v>
      </c>
      <c r="K1676" s="76" t="s">
        <v>68</v>
      </c>
      <c r="L1676" s="76" t="str">
        <f t="shared" si="53"/>
        <v>N</v>
      </c>
    </row>
    <row r="1677" spans="1:12" x14ac:dyDescent="0.25">
      <c r="A1677" s="76" t="str">
        <f t="shared" si="52"/>
        <v>Y582N</v>
      </c>
      <c r="B1677" s="76" t="s">
        <v>134</v>
      </c>
      <c r="C1677" s="76" t="str">
        <f>VLOOKUP(B1677,Validación!G:I,3,0)</f>
        <v>Y</v>
      </c>
      <c r="D1677" s="122" t="s">
        <v>306</v>
      </c>
      <c r="E1677" s="76">
        <f>VLOOKUP(Tabla3[[#This Row],[Actividad]],Validación!AA:AB,2,0)</f>
        <v>5</v>
      </c>
      <c r="F1677" s="76" t="s">
        <v>187</v>
      </c>
      <c r="G1677" s="76">
        <f>VLOOKUP(H1677,Validación!W:Y,3,0)</f>
        <v>8</v>
      </c>
      <c r="H1677" s="76" t="s">
        <v>343</v>
      </c>
      <c r="I1677" s="76">
        <f>VLOOKUP(J1677,Validación!K:N,4,0)</f>
        <v>2</v>
      </c>
      <c r="J1677" s="76" t="s">
        <v>161</v>
      </c>
      <c r="K1677" s="76" t="s">
        <v>68</v>
      </c>
      <c r="L1677" s="76" t="str">
        <f t="shared" si="53"/>
        <v>N</v>
      </c>
    </row>
    <row r="1678" spans="1:12" x14ac:dyDescent="0.25">
      <c r="A1678" s="76" t="str">
        <f t="shared" si="52"/>
        <v>R582N</v>
      </c>
      <c r="B1678" s="76" t="s">
        <v>51</v>
      </c>
      <c r="C1678" s="76" t="str">
        <f>VLOOKUP(B1678,Validación!G:I,3,0)</f>
        <v>R</v>
      </c>
      <c r="D1678" s="122">
        <v>109</v>
      </c>
      <c r="E1678" s="76">
        <f>VLOOKUP(Tabla3[[#This Row],[Actividad]],Validación!AA:AB,2,0)</f>
        <v>5</v>
      </c>
      <c r="F1678" s="76" t="s">
        <v>187</v>
      </c>
      <c r="G1678" s="76">
        <f>VLOOKUP(H1678,Validación!W:Y,3,0)</f>
        <v>8</v>
      </c>
      <c r="H1678" s="76" t="s">
        <v>343</v>
      </c>
      <c r="I1678" s="76">
        <f>VLOOKUP(J1678,Validación!K:N,4,0)</f>
        <v>2</v>
      </c>
      <c r="J1678" s="76" t="s">
        <v>161</v>
      </c>
      <c r="K1678" s="76" t="s">
        <v>68</v>
      </c>
      <c r="L1678" s="76" t="str">
        <f t="shared" si="53"/>
        <v>N</v>
      </c>
    </row>
    <row r="1679" spans="1:12" x14ac:dyDescent="0.25">
      <c r="A1679" s="76" t="str">
        <f t="shared" si="52"/>
        <v>HH582N</v>
      </c>
      <c r="B1679" s="76" t="s">
        <v>122</v>
      </c>
      <c r="C1679" s="76" t="str">
        <f>VLOOKUP(B1679,Validación!G:I,3,0)</f>
        <v>HH</v>
      </c>
      <c r="D1679" s="122" t="s">
        <v>460</v>
      </c>
      <c r="E1679" s="76">
        <f>VLOOKUP(Tabla3[[#This Row],[Actividad]],Validación!AA:AB,2,0)</f>
        <v>5</v>
      </c>
      <c r="F1679" s="76" t="s">
        <v>187</v>
      </c>
      <c r="G1679" s="76">
        <f>VLOOKUP(H1679,Validación!W:Y,3,0)</f>
        <v>8</v>
      </c>
      <c r="H1679" s="76" t="s">
        <v>343</v>
      </c>
      <c r="I1679" s="76">
        <f>VLOOKUP(J1679,Validación!K:N,4,0)</f>
        <v>2</v>
      </c>
      <c r="J1679" s="76" t="s">
        <v>161</v>
      </c>
      <c r="K1679" s="76" t="s">
        <v>68</v>
      </c>
      <c r="L1679" s="76" t="str">
        <f t="shared" si="53"/>
        <v>N</v>
      </c>
    </row>
    <row r="1680" spans="1:12" x14ac:dyDescent="0.25">
      <c r="A1680" s="76" t="str">
        <f t="shared" si="52"/>
        <v>II582N</v>
      </c>
      <c r="B1680" s="173" t="s">
        <v>423</v>
      </c>
      <c r="C1680" s="76" t="str">
        <f>VLOOKUP(B1680,Validación!G:I,3,0)</f>
        <v>II</v>
      </c>
      <c r="D1680" s="122" t="s">
        <v>309</v>
      </c>
      <c r="E1680" s="76">
        <f>VLOOKUP(Tabla3[[#This Row],[Actividad]],Validación!AA:AB,2,0)</f>
        <v>5</v>
      </c>
      <c r="F1680" s="76" t="s">
        <v>187</v>
      </c>
      <c r="G1680" s="76">
        <f>VLOOKUP(H1680,Validación!W:Y,3,0)</f>
        <v>8</v>
      </c>
      <c r="H1680" s="76" t="s">
        <v>343</v>
      </c>
      <c r="I1680" s="76">
        <f>VLOOKUP(J1680,Validación!K:N,4,0)</f>
        <v>2</v>
      </c>
      <c r="J1680" s="76" t="s">
        <v>161</v>
      </c>
      <c r="K1680" s="76" t="s">
        <v>68</v>
      </c>
      <c r="L1680" s="76" t="str">
        <f t="shared" si="53"/>
        <v>N</v>
      </c>
    </row>
    <row r="1681" spans="1:12" x14ac:dyDescent="0.25">
      <c r="A1681" s="76" t="str">
        <f t="shared" si="52"/>
        <v>L582N</v>
      </c>
      <c r="B1681" s="76" t="s">
        <v>48</v>
      </c>
      <c r="C1681" s="76" t="str">
        <f>VLOOKUP(B1681,Validación!G:I,3,0)</f>
        <v>L</v>
      </c>
      <c r="D1681" s="122" t="s">
        <v>461</v>
      </c>
      <c r="E1681" s="76">
        <f>VLOOKUP(Tabla3[[#This Row],[Actividad]],Validación!AA:AB,2,0)</f>
        <v>5</v>
      </c>
      <c r="F1681" s="76" t="s">
        <v>187</v>
      </c>
      <c r="G1681" s="76">
        <f>VLOOKUP(H1681,Validación!W:Y,3,0)</f>
        <v>8</v>
      </c>
      <c r="H1681" s="76" t="s">
        <v>343</v>
      </c>
      <c r="I1681" s="76">
        <f>VLOOKUP(J1681,Validación!K:N,4,0)</f>
        <v>2</v>
      </c>
      <c r="J1681" s="76" t="s">
        <v>161</v>
      </c>
      <c r="K1681" s="76" t="s">
        <v>68</v>
      </c>
      <c r="L1681" s="76" t="str">
        <f t="shared" si="53"/>
        <v>N</v>
      </c>
    </row>
    <row r="1682" spans="1:12" x14ac:dyDescent="0.25">
      <c r="A1682" s="76" t="str">
        <f t="shared" si="52"/>
        <v>B582N</v>
      </c>
      <c r="B1682" s="76" t="s">
        <v>43</v>
      </c>
      <c r="C1682" s="76" t="str">
        <f>VLOOKUP(B1682,Validación!G:I,3,0)</f>
        <v>B</v>
      </c>
      <c r="D1682" s="122" t="s">
        <v>462</v>
      </c>
      <c r="E1682" s="76">
        <f>VLOOKUP(Tabla3[[#This Row],[Actividad]],Validación!AA:AB,2,0)</f>
        <v>5</v>
      </c>
      <c r="F1682" s="76" t="s">
        <v>187</v>
      </c>
      <c r="G1682" s="76">
        <f>VLOOKUP(H1682,Validación!W:Y,3,0)</f>
        <v>8</v>
      </c>
      <c r="H1682" s="76" t="s">
        <v>343</v>
      </c>
      <c r="I1682" s="76">
        <f>VLOOKUP(J1682,Validación!K:N,4,0)</f>
        <v>2</v>
      </c>
      <c r="J1682" s="76" t="s">
        <v>161</v>
      </c>
      <c r="K1682" s="76" t="s">
        <v>68</v>
      </c>
      <c r="L1682" s="76" t="str">
        <f t="shared" si="53"/>
        <v>N</v>
      </c>
    </row>
    <row r="1683" spans="1:12" x14ac:dyDescent="0.25">
      <c r="A1683" s="76" t="str">
        <f t="shared" si="52"/>
        <v>A582N</v>
      </c>
      <c r="B1683" s="76" t="s">
        <v>42</v>
      </c>
      <c r="C1683" s="76" t="str">
        <f>VLOOKUP(B1683,Validación!G:I,3,0)</f>
        <v>A</v>
      </c>
      <c r="D1683" s="122" t="s">
        <v>463</v>
      </c>
      <c r="E1683" s="76">
        <f>VLOOKUP(Tabla3[[#This Row],[Actividad]],Validación!AA:AB,2,0)</f>
        <v>5</v>
      </c>
      <c r="F1683" s="76" t="s">
        <v>187</v>
      </c>
      <c r="G1683" s="76">
        <f>VLOOKUP(H1683,Validación!W:Y,3,0)</f>
        <v>8</v>
      </c>
      <c r="H1683" s="76" t="s">
        <v>343</v>
      </c>
      <c r="I1683" s="76">
        <f>VLOOKUP(J1683,Validación!K:N,4,0)</f>
        <v>2</v>
      </c>
      <c r="J1683" s="76" t="s">
        <v>161</v>
      </c>
      <c r="K1683" s="76" t="s">
        <v>68</v>
      </c>
      <c r="L1683" s="76" t="str">
        <f t="shared" si="53"/>
        <v>N</v>
      </c>
    </row>
    <row r="1684" spans="1:12" x14ac:dyDescent="0.25">
      <c r="A1684" s="76" t="str">
        <f t="shared" si="52"/>
        <v>X583N</v>
      </c>
      <c r="B1684" s="76" t="s">
        <v>133</v>
      </c>
      <c r="C1684" s="76" t="str">
        <f>VLOOKUP(B1684,Validación!G:I,3,0)</f>
        <v>X</v>
      </c>
      <c r="D1684" s="122">
        <v>122201</v>
      </c>
      <c r="E1684" s="76">
        <f>VLOOKUP(Tabla3[[#This Row],[Actividad]],Validación!AA:AB,2,0)</f>
        <v>5</v>
      </c>
      <c r="F1684" s="76" t="s">
        <v>187</v>
      </c>
      <c r="G1684" s="76">
        <f>VLOOKUP(H1684,Validación!W:Y,3,0)</f>
        <v>8</v>
      </c>
      <c r="H1684" s="76" t="s">
        <v>343</v>
      </c>
      <c r="I1684" s="76">
        <f>VLOOKUP(J1684,Validación!K:N,4,0)</f>
        <v>3</v>
      </c>
      <c r="J1684" s="76" t="s">
        <v>162</v>
      </c>
      <c r="K1684" s="76" t="s">
        <v>68</v>
      </c>
      <c r="L1684" s="76" t="str">
        <f t="shared" si="53"/>
        <v>N</v>
      </c>
    </row>
    <row r="1685" spans="1:12" x14ac:dyDescent="0.25">
      <c r="A1685" s="76" t="str">
        <f t="shared" si="52"/>
        <v>C583N</v>
      </c>
      <c r="B1685" s="76" t="s">
        <v>44</v>
      </c>
      <c r="C1685" s="76" t="str">
        <f>VLOOKUP(B1685,Validación!G:I,3,0)</f>
        <v>C</v>
      </c>
      <c r="D1685" s="122" t="s">
        <v>289</v>
      </c>
      <c r="E1685" s="76">
        <f>VLOOKUP(Tabla3[[#This Row],[Actividad]],Validación!AA:AB,2,0)</f>
        <v>5</v>
      </c>
      <c r="F1685" s="76" t="s">
        <v>187</v>
      </c>
      <c r="G1685" s="76">
        <f>VLOOKUP(H1685,Validación!W:Y,3,0)</f>
        <v>8</v>
      </c>
      <c r="H1685" s="76" t="s">
        <v>343</v>
      </c>
      <c r="I1685" s="76">
        <f>VLOOKUP(J1685,Validación!K:N,4,0)</f>
        <v>3</v>
      </c>
      <c r="J1685" s="76" t="s">
        <v>162</v>
      </c>
      <c r="K1685" s="76" t="s">
        <v>68</v>
      </c>
      <c r="L1685" s="76" t="str">
        <f t="shared" si="53"/>
        <v>N</v>
      </c>
    </row>
    <row r="1686" spans="1:12" x14ac:dyDescent="0.25">
      <c r="A1686" s="76" t="str">
        <f t="shared" si="52"/>
        <v>T583N</v>
      </c>
      <c r="B1686" s="76" t="s">
        <v>52</v>
      </c>
      <c r="C1686" s="76" t="str">
        <f>VLOOKUP(B1686,Validación!G:I,3,0)</f>
        <v>T</v>
      </c>
      <c r="D1686" s="122">
        <v>122202</v>
      </c>
      <c r="E1686" s="76">
        <f>VLOOKUP(Tabla3[[#This Row],[Actividad]],Validación!AA:AB,2,0)</f>
        <v>5</v>
      </c>
      <c r="F1686" s="76" t="s">
        <v>187</v>
      </c>
      <c r="G1686" s="76">
        <f>VLOOKUP(H1686,Validación!W:Y,3,0)</f>
        <v>8</v>
      </c>
      <c r="H1686" s="76" t="s">
        <v>343</v>
      </c>
      <c r="I1686" s="76">
        <f>VLOOKUP(J1686,Validación!K:N,4,0)</f>
        <v>3</v>
      </c>
      <c r="J1686" s="76" t="s">
        <v>162</v>
      </c>
      <c r="K1686" s="76" t="s">
        <v>68</v>
      </c>
      <c r="L1686" s="76" t="str">
        <f t="shared" si="53"/>
        <v>N</v>
      </c>
    </row>
    <row r="1687" spans="1:12" x14ac:dyDescent="0.25">
      <c r="A1687" s="76" t="str">
        <f t="shared" si="52"/>
        <v>EE583N</v>
      </c>
      <c r="B1687" s="76" t="s">
        <v>33</v>
      </c>
      <c r="C1687" s="76" t="str">
        <f>VLOOKUP(B1687,Validación!G:I,3,0)</f>
        <v>EE</v>
      </c>
      <c r="D1687" s="122" t="s">
        <v>290</v>
      </c>
      <c r="E1687" s="76">
        <f>VLOOKUP(Tabla3[[#This Row],[Actividad]],Validación!AA:AB,2,0)</f>
        <v>5</v>
      </c>
      <c r="F1687" s="76" t="s">
        <v>187</v>
      </c>
      <c r="G1687" s="76">
        <f>VLOOKUP(H1687,Validación!W:Y,3,0)</f>
        <v>8</v>
      </c>
      <c r="H1687" s="76" t="s">
        <v>343</v>
      </c>
      <c r="I1687" s="76">
        <f>VLOOKUP(J1687,Validación!K:N,4,0)</f>
        <v>3</v>
      </c>
      <c r="J1687" s="76" t="s">
        <v>162</v>
      </c>
      <c r="K1687" s="76" t="s">
        <v>68</v>
      </c>
      <c r="L1687" s="76" t="str">
        <f t="shared" si="53"/>
        <v>N</v>
      </c>
    </row>
    <row r="1688" spans="1:12" x14ac:dyDescent="0.25">
      <c r="A1688" s="76" t="str">
        <f t="shared" si="52"/>
        <v>E583N</v>
      </c>
      <c r="B1688" s="76" t="s">
        <v>45</v>
      </c>
      <c r="C1688" s="76" t="str">
        <f>VLOOKUP(B1688,Validación!G:I,3,0)</f>
        <v>E</v>
      </c>
      <c r="D1688" s="122" t="s">
        <v>180</v>
      </c>
      <c r="E1688" s="76">
        <f>VLOOKUP(Tabla3[[#This Row],[Actividad]],Validación!AA:AB,2,0)</f>
        <v>5</v>
      </c>
      <c r="F1688" s="76" t="s">
        <v>187</v>
      </c>
      <c r="G1688" s="76">
        <f>VLOOKUP(H1688,Validación!W:Y,3,0)</f>
        <v>8</v>
      </c>
      <c r="H1688" s="76" t="s">
        <v>343</v>
      </c>
      <c r="I1688" s="76">
        <f>VLOOKUP(J1688,Validación!K:N,4,0)</f>
        <v>3</v>
      </c>
      <c r="J1688" s="76" t="s">
        <v>162</v>
      </c>
      <c r="K1688" s="76" t="s">
        <v>68</v>
      </c>
      <c r="L1688" s="76" t="str">
        <f t="shared" si="53"/>
        <v>N</v>
      </c>
    </row>
    <row r="1689" spans="1:12" x14ac:dyDescent="0.25">
      <c r="A1689" s="76" t="str">
        <f t="shared" si="52"/>
        <v>J583N</v>
      </c>
      <c r="B1689" s="76" t="s">
        <v>30</v>
      </c>
      <c r="C1689" s="76" t="str">
        <f>VLOOKUP(B1689,Validación!G:I,3,0)</f>
        <v>J</v>
      </c>
      <c r="D1689" s="122" t="s">
        <v>292</v>
      </c>
      <c r="E1689" s="76">
        <f>VLOOKUP(Tabla3[[#This Row],[Actividad]],Validación!AA:AB,2,0)</f>
        <v>5</v>
      </c>
      <c r="F1689" s="76" t="s">
        <v>187</v>
      </c>
      <c r="G1689" s="76">
        <f>VLOOKUP(H1689,Validación!W:Y,3,0)</f>
        <v>8</v>
      </c>
      <c r="H1689" s="76" t="s">
        <v>343</v>
      </c>
      <c r="I1689" s="76">
        <f>VLOOKUP(J1689,Validación!K:N,4,0)</f>
        <v>3</v>
      </c>
      <c r="J1689" s="76" t="s">
        <v>162</v>
      </c>
      <c r="K1689" s="76" t="s">
        <v>68</v>
      </c>
      <c r="L1689" s="76" t="str">
        <f t="shared" si="53"/>
        <v>N</v>
      </c>
    </row>
    <row r="1690" spans="1:12" x14ac:dyDescent="0.25">
      <c r="A1690" s="76" t="str">
        <f t="shared" si="52"/>
        <v>H583N</v>
      </c>
      <c r="B1690" s="76" t="s">
        <v>46</v>
      </c>
      <c r="C1690" s="76" t="str">
        <f>VLOOKUP(B1690,Validación!G:I,3,0)</f>
        <v>H</v>
      </c>
      <c r="D1690" s="122" t="s">
        <v>115</v>
      </c>
      <c r="E1690" s="76">
        <f>VLOOKUP(Tabla3[[#This Row],[Actividad]],Validación!AA:AB,2,0)</f>
        <v>5</v>
      </c>
      <c r="F1690" s="76" t="s">
        <v>187</v>
      </c>
      <c r="G1690" s="76">
        <f>VLOOKUP(H1690,Validación!W:Y,3,0)</f>
        <v>8</v>
      </c>
      <c r="H1690" s="76" t="s">
        <v>343</v>
      </c>
      <c r="I1690" s="76">
        <f>VLOOKUP(J1690,Validación!K:N,4,0)</f>
        <v>3</v>
      </c>
      <c r="J1690" s="76" t="s">
        <v>162</v>
      </c>
      <c r="K1690" s="76" t="s">
        <v>68</v>
      </c>
      <c r="L1690" s="76" t="str">
        <f t="shared" si="53"/>
        <v>N</v>
      </c>
    </row>
    <row r="1691" spans="1:12" x14ac:dyDescent="0.25">
      <c r="A1691" s="76" t="str">
        <f t="shared" si="52"/>
        <v>Q583N</v>
      </c>
      <c r="B1691" s="76" t="s">
        <v>130</v>
      </c>
      <c r="C1691" s="76" t="str">
        <f>VLOOKUP(B1691,Validación!G:I,3,0)</f>
        <v>Q</v>
      </c>
      <c r="D1691" s="122" t="s">
        <v>293</v>
      </c>
      <c r="E1691" s="76">
        <f>VLOOKUP(Tabla3[[#This Row],[Actividad]],Validación!AA:AB,2,0)</f>
        <v>5</v>
      </c>
      <c r="F1691" s="76" t="s">
        <v>187</v>
      </c>
      <c r="G1691" s="76">
        <f>VLOOKUP(H1691,Validación!W:Y,3,0)</f>
        <v>8</v>
      </c>
      <c r="H1691" s="76" t="s">
        <v>343</v>
      </c>
      <c r="I1691" s="76">
        <f>VLOOKUP(J1691,Validación!K:N,4,0)</f>
        <v>3</v>
      </c>
      <c r="J1691" s="76" t="s">
        <v>162</v>
      </c>
      <c r="K1691" s="76" t="s">
        <v>68</v>
      </c>
      <c r="L1691" s="76" t="str">
        <f t="shared" si="53"/>
        <v>N</v>
      </c>
    </row>
    <row r="1692" spans="1:12" x14ac:dyDescent="0.25">
      <c r="A1692" s="76" t="str">
        <f t="shared" si="52"/>
        <v>P583N</v>
      </c>
      <c r="B1692" s="76" t="s">
        <v>50</v>
      </c>
      <c r="C1692" s="76" t="str">
        <f>VLOOKUP(B1692,Validación!G:I,3,0)</f>
        <v>P</v>
      </c>
      <c r="D1692" s="122" t="s">
        <v>295</v>
      </c>
      <c r="E1692" s="76">
        <f>VLOOKUP(Tabla3[[#This Row],[Actividad]],Validación!AA:AB,2,0)</f>
        <v>5</v>
      </c>
      <c r="F1692" s="76" t="s">
        <v>187</v>
      </c>
      <c r="G1692" s="76">
        <f>VLOOKUP(H1692,Validación!W:Y,3,0)</f>
        <v>8</v>
      </c>
      <c r="H1692" s="76" t="s">
        <v>343</v>
      </c>
      <c r="I1692" s="76">
        <f>VLOOKUP(J1692,Validación!K:N,4,0)</f>
        <v>3</v>
      </c>
      <c r="J1692" s="76" t="s">
        <v>162</v>
      </c>
      <c r="K1692" s="76" t="s">
        <v>68</v>
      </c>
      <c r="L1692" s="76" t="str">
        <f t="shared" si="53"/>
        <v>N</v>
      </c>
    </row>
    <row r="1693" spans="1:12" x14ac:dyDescent="0.25">
      <c r="A1693" s="76" t="str">
        <f t="shared" si="52"/>
        <v>K583N</v>
      </c>
      <c r="B1693" s="76" t="s">
        <v>31</v>
      </c>
      <c r="C1693" s="76" t="str">
        <f>VLOOKUP(B1693,Validación!G:I,3,0)</f>
        <v>K</v>
      </c>
      <c r="D1693" s="122" t="s">
        <v>297</v>
      </c>
      <c r="E1693" s="76">
        <f>VLOOKUP(Tabla3[[#This Row],[Actividad]],Validación!AA:AB,2,0)</f>
        <v>5</v>
      </c>
      <c r="F1693" s="76" t="s">
        <v>187</v>
      </c>
      <c r="G1693" s="76">
        <f>VLOOKUP(H1693,Validación!W:Y,3,0)</f>
        <v>8</v>
      </c>
      <c r="H1693" s="76" t="s">
        <v>343</v>
      </c>
      <c r="I1693" s="76">
        <f>VLOOKUP(J1693,Validación!K:N,4,0)</f>
        <v>3</v>
      </c>
      <c r="J1693" s="76" t="s">
        <v>162</v>
      </c>
      <c r="K1693" s="76" t="s">
        <v>68</v>
      </c>
      <c r="L1693" s="76" t="str">
        <f t="shared" si="53"/>
        <v>N</v>
      </c>
    </row>
    <row r="1694" spans="1:12" x14ac:dyDescent="0.25">
      <c r="A1694" s="76" t="str">
        <f t="shared" si="52"/>
        <v>N583N</v>
      </c>
      <c r="B1694" s="76" t="s">
        <v>49</v>
      </c>
      <c r="C1694" s="76" t="str">
        <f>VLOOKUP(B1694,Validación!G:I,3,0)</f>
        <v>N</v>
      </c>
      <c r="D1694" s="122" t="s">
        <v>298</v>
      </c>
      <c r="E1694" s="76">
        <f>VLOOKUP(Tabla3[[#This Row],[Actividad]],Validación!AA:AB,2,0)</f>
        <v>5</v>
      </c>
      <c r="F1694" s="76" t="s">
        <v>187</v>
      </c>
      <c r="G1694" s="76">
        <f>VLOOKUP(H1694,Validación!W:Y,3,0)</f>
        <v>8</v>
      </c>
      <c r="H1694" s="76" t="s">
        <v>343</v>
      </c>
      <c r="I1694" s="76">
        <f>VLOOKUP(J1694,Validación!K:N,4,0)</f>
        <v>3</v>
      </c>
      <c r="J1694" s="76" t="s">
        <v>162</v>
      </c>
      <c r="K1694" s="76" t="s">
        <v>68</v>
      </c>
      <c r="L1694" s="76" t="str">
        <f t="shared" si="53"/>
        <v>N</v>
      </c>
    </row>
    <row r="1695" spans="1:12" x14ac:dyDescent="0.25">
      <c r="A1695" s="76" t="str">
        <f t="shared" si="52"/>
        <v>AA583N</v>
      </c>
      <c r="B1695" s="76" t="s">
        <v>54</v>
      </c>
      <c r="C1695" s="76" t="str">
        <f>VLOOKUP(B1695,Validación!G:I,3,0)</f>
        <v>AA</v>
      </c>
      <c r="D1695" s="122" t="s">
        <v>118</v>
      </c>
      <c r="E1695" s="76">
        <f>VLOOKUP(Tabla3[[#This Row],[Actividad]],Validación!AA:AB,2,0)</f>
        <v>5</v>
      </c>
      <c r="F1695" s="76" t="s">
        <v>187</v>
      </c>
      <c r="G1695" s="76">
        <f>VLOOKUP(H1695,Validación!W:Y,3,0)</f>
        <v>8</v>
      </c>
      <c r="H1695" s="76" t="s">
        <v>343</v>
      </c>
      <c r="I1695" s="76">
        <f>VLOOKUP(J1695,Validación!K:N,4,0)</f>
        <v>3</v>
      </c>
      <c r="J1695" s="76" t="s">
        <v>162</v>
      </c>
      <c r="K1695" s="76" t="s">
        <v>68</v>
      </c>
      <c r="L1695" s="76" t="str">
        <f t="shared" si="53"/>
        <v>N</v>
      </c>
    </row>
    <row r="1696" spans="1:12" x14ac:dyDescent="0.25">
      <c r="A1696" s="76" t="str">
        <f t="shared" si="52"/>
        <v>G583N</v>
      </c>
      <c r="B1696" s="76" t="s">
        <v>427</v>
      </c>
      <c r="C1696" s="76" t="str">
        <f>VLOOKUP(B1696,Validación!G:I,3,0)</f>
        <v>G</v>
      </c>
      <c r="D1696" s="122" t="s">
        <v>299</v>
      </c>
      <c r="E1696" s="76">
        <f>VLOOKUP(Tabla3[[#This Row],[Actividad]],Validación!AA:AB,2,0)</f>
        <v>5</v>
      </c>
      <c r="F1696" s="76" t="s">
        <v>187</v>
      </c>
      <c r="G1696" s="76">
        <f>VLOOKUP(H1696,Validación!W:Y,3,0)</f>
        <v>8</v>
      </c>
      <c r="H1696" s="76" t="s">
        <v>343</v>
      </c>
      <c r="I1696" s="76">
        <f>VLOOKUP(J1696,Validación!K:N,4,0)</f>
        <v>3</v>
      </c>
      <c r="J1696" s="76" t="s">
        <v>162</v>
      </c>
      <c r="K1696" s="76" t="s">
        <v>68</v>
      </c>
      <c r="L1696" s="76" t="str">
        <f t="shared" si="53"/>
        <v>N</v>
      </c>
    </row>
    <row r="1697" spans="1:12" x14ac:dyDescent="0.25">
      <c r="A1697" s="76" t="str">
        <f t="shared" si="52"/>
        <v>D583N</v>
      </c>
      <c r="B1697" s="76" t="s">
        <v>203</v>
      </c>
      <c r="C1697" s="76" t="str">
        <f>VLOOKUP(B1697,Validación!G:I,3,0)</f>
        <v>D</v>
      </c>
      <c r="D1697" s="122">
        <v>122327</v>
      </c>
      <c r="E1697" s="76">
        <f>VLOOKUP(Tabla3[[#This Row],[Actividad]],Validación!AA:AB,2,0)</f>
        <v>5</v>
      </c>
      <c r="F1697" s="76" t="s">
        <v>187</v>
      </c>
      <c r="G1697" s="76">
        <f>VLOOKUP(H1697,Validación!W:Y,3,0)</f>
        <v>8</v>
      </c>
      <c r="H1697" s="76" t="s">
        <v>343</v>
      </c>
      <c r="I1697" s="76">
        <f>VLOOKUP(J1697,Validación!K:N,4,0)</f>
        <v>3</v>
      </c>
      <c r="J1697" s="76" t="s">
        <v>162</v>
      </c>
      <c r="K1697" s="76" t="s">
        <v>68</v>
      </c>
      <c r="L1697" s="76" t="str">
        <f t="shared" si="53"/>
        <v>N</v>
      </c>
    </row>
    <row r="1698" spans="1:12" x14ac:dyDescent="0.25">
      <c r="A1698" s="76" t="str">
        <f t="shared" si="52"/>
        <v>F583N</v>
      </c>
      <c r="B1698" s="76" t="s">
        <v>426</v>
      </c>
      <c r="C1698" s="76" t="str">
        <f>VLOOKUP(B1698,Validación!G:I,3,0)</f>
        <v>F</v>
      </c>
      <c r="D1698" s="122" t="s">
        <v>456</v>
      </c>
      <c r="E1698" s="76">
        <f>VLOOKUP(Tabla3[[#This Row],[Actividad]],Validación!AA:AB,2,0)</f>
        <v>5</v>
      </c>
      <c r="F1698" s="76" t="s">
        <v>187</v>
      </c>
      <c r="G1698" s="76">
        <f>VLOOKUP(H1698,Validación!W:Y,3,0)</f>
        <v>8</v>
      </c>
      <c r="H1698" s="76" t="s">
        <v>343</v>
      </c>
      <c r="I1698" s="76">
        <f>VLOOKUP(J1698,Validación!K:N,4,0)</f>
        <v>3</v>
      </c>
      <c r="J1698" s="76" t="s">
        <v>162</v>
      </c>
      <c r="K1698" s="76" t="s">
        <v>68</v>
      </c>
      <c r="L1698" s="76" t="str">
        <f t="shared" si="53"/>
        <v>N</v>
      </c>
    </row>
    <row r="1699" spans="1:12" x14ac:dyDescent="0.25">
      <c r="A1699" s="76" t="str">
        <f t="shared" si="52"/>
        <v>FF583N</v>
      </c>
      <c r="B1699" s="76" t="s">
        <v>41</v>
      </c>
      <c r="C1699" s="76" t="str">
        <f>VLOOKUP(B1699,Validación!G:I,3,0)</f>
        <v>FF</v>
      </c>
      <c r="D1699" s="122" t="s">
        <v>301</v>
      </c>
      <c r="E1699" s="76">
        <f>VLOOKUP(Tabla3[[#This Row],[Actividad]],Validación!AA:AB,2,0)</f>
        <v>5</v>
      </c>
      <c r="F1699" s="76" t="s">
        <v>187</v>
      </c>
      <c r="G1699" s="76">
        <f>VLOOKUP(H1699,Validación!W:Y,3,0)</f>
        <v>8</v>
      </c>
      <c r="H1699" s="76" t="s">
        <v>343</v>
      </c>
      <c r="I1699" s="76">
        <f>VLOOKUP(J1699,Validación!K:N,4,0)</f>
        <v>3</v>
      </c>
      <c r="J1699" s="76" t="s">
        <v>162</v>
      </c>
      <c r="K1699" s="76" t="s">
        <v>68</v>
      </c>
      <c r="L1699" s="76" t="str">
        <f t="shared" si="53"/>
        <v>N</v>
      </c>
    </row>
    <row r="1700" spans="1:12" x14ac:dyDescent="0.25">
      <c r="A1700" s="76" t="str">
        <f t="shared" si="52"/>
        <v>BB583N</v>
      </c>
      <c r="B1700" s="76" t="s">
        <v>32</v>
      </c>
      <c r="C1700" s="76" t="str">
        <f>VLOOKUP(B1700,Validación!G:I,3,0)</f>
        <v>BB</v>
      </c>
      <c r="D1700" s="122" t="s">
        <v>457</v>
      </c>
      <c r="E1700" s="76">
        <f>VLOOKUP(Tabla3[[#This Row],[Actividad]],Validación!AA:AB,2,0)</f>
        <v>5</v>
      </c>
      <c r="F1700" s="76" t="s">
        <v>187</v>
      </c>
      <c r="G1700" s="76">
        <f>VLOOKUP(H1700,Validación!W:Y,3,0)</f>
        <v>8</v>
      </c>
      <c r="H1700" s="76" t="s">
        <v>343</v>
      </c>
      <c r="I1700" s="76">
        <f>VLOOKUP(J1700,Validación!K:N,4,0)</f>
        <v>3</v>
      </c>
      <c r="J1700" s="76" t="s">
        <v>162</v>
      </c>
      <c r="K1700" s="76" t="s">
        <v>68</v>
      </c>
      <c r="L1700" s="76" t="str">
        <f t="shared" si="53"/>
        <v>N</v>
      </c>
    </row>
    <row r="1701" spans="1:12" x14ac:dyDescent="0.25">
      <c r="A1701" s="76" t="str">
        <f t="shared" si="52"/>
        <v>W583N</v>
      </c>
      <c r="B1701" s="76" t="s">
        <v>132</v>
      </c>
      <c r="C1701" s="76" t="str">
        <f>VLOOKUP(B1701,Validación!G:I,3,0)</f>
        <v>W</v>
      </c>
      <c r="D1701" s="122" t="s">
        <v>302</v>
      </c>
      <c r="E1701" s="76">
        <f>VLOOKUP(Tabla3[[#This Row],[Actividad]],Validación!AA:AB,2,0)</f>
        <v>5</v>
      </c>
      <c r="F1701" s="76" t="s">
        <v>187</v>
      </c>
      <c r="G1701" s="76">
        <f>VLOOKUP(H1701,Validación!W:Y,3,0)</f>
        <v>8</v>
      </c>
      <c r="H1701" s="76" t="s">
        <v>343</v>
      </c>
      <c r="I1701" s="76">
        <f>VLOOKUP(J1701,Validación!K:N,4,0)</f>
        <v>3</v>
      </c>
      <c r="J1701" s="76" t="s">
        <v>162</v>
      </c>
      <c r="K1701" s="76" t="s">
        <v>68</v>
      </c>
      <c r="L1701" s="76" t="str">
        <f t="shared" si="53"/>
        <v>N</v>
      </c>
    </row>
    <row r="1702" spans="1:12" x14ac:dyDescent="0.25">
      <c r="A1702" s="76" t="str">
        <f t="shared" si="52"/>
        <v>CC583N</v>
      </c>
      <c r="B1702" s="76" t="s">
        <v>55</v>
      </c>
      <c r="C1702" s="76" t="str">
        <f>VLOOKUP(B1702,Validación!G:I,3,0)</f>
        <v>CC</v>
      </c>
      <c r="D1702" s="122" t="s">
        <v>303</v>
      </c>
      <c r="E1702" s="76">
        <f>VLOOKUP(Tabla3[[#This Row],[Actividad]],Validación!AA:AB,2,0)</f>
        <v>5</v>
      </c>
      <c r="F1702" s="76" t="s">
        <v>187</v>
      </c>
      <c r="G1702" s="76">
        <f>VLOOKUP(H1702,Validación!W:Y,3,0)</f>
        <v>8</v>
      </c>
      <c r="H1702" s="76" t="s">
        <v>343</v>
      </c>
      <c r="I1702" s="76">
        <f>VLOOKUP(J1702,Validación!K:N,4,0)</f>
        <v>3</v>
      </c>
      <c r="J1702" s="76" t="s">
        <v>162</v>
      </c>
      <c r="K1702" s="76" t="s">
        <v>68</v>
      </c>
      <c r="L1702" s="76" t="str">
        <f t="shared" si="53"/>
        <v>N</v>
      </c>
    </row>
    <row r="1703" spans="1:12" x14ac:dyDescent="0.25">
      <c r="A1703" s="76" t="str">
        <f t="shared" si="52"/>
        <v>U583N</v>
      </c>
      <c r="B1703" s="76" t="s">
        <v>425</v>
      </c>
      <c r="C1703" s="76" t="str">
        <f>VLOOKUP(B1703,Validación!G:I,3,0)</f>
        <v>U</v>
      </c>
      <c r="D1703" s="122" t="s">
        <v>458</v>
      </c>
      <c r="E1703" s="76">
        <f>VLOOKUP(Tabla3[[#This Row],[Actividad]],Validación!AA:AB,2,0)</f>
        <v>5</v>
      </c>
      <c r="F1703" s="76" t="s">
        <v>187</v>
      </c>
      <c r="G1703" s="76">
        <f>VLOOKUP(H1703,Validación!W:Y,3,0)</f>
        <v>8</v>
      </c>
      <c r="H1703" s="76" t="s">
        <v>343</v>
      </c>
      <c r="I1703" s="76">
        <f>VLOOKUP(J1703,Validación!K:N,4,0)</f>
        <v>3</v>
      </c>
      <c r="J1703" s="76" t="s">
        <v>162</v>
      </c>
      <c r="K1703" s="76" t="s">
        <v>68</v>
      </c>
      <c r="L1703" s="76" t="str">
        <f t="shared" si="53"/>
        <v>N</v>
      </c>
    </row>
    <row r="1704" spans="1:12" x14ac:dyDescent="0.25">
      <c r="A1704" s="76" t="str">
        <f t="shared" si="52"/>
        <v>I583N</v>
      </c>
      <c r="B1704" s="76" t="s">
        <v>47</v>
      </c>
      <c r="C1704" s="76" t="str">
        <f>VLOOKUP(B1704,Validación!G:I,3,0)</f>
        <v>I</v>
      </c>
      <c r="D1704" s="122" t="s">
        <v>459</v>
      </c>
      <c r="E1704" s="76">
        <f>VLOOKUP(Tabla3[[#This Row],[Actividad]],Validación!AA:AB,2,0)</f>
        <v>5</v>
      </c>
      <c r="F1704" s="76" t="s">
        <v>187</v>
      </c>
      <c r="G1704" s="76">
        <f>VLOOKUP(H1704,Validación!W:Y,3,0)</f>
        <v>8</v>
      </c>
      <c r="H1704" s="76" t="s">
        <v>343</v>
      </c>
      <c r="I1704" s="76">
        <f>VLOOKUP(J1704,Validación!K:N,4,0)</f>
        <v>3</v>
      </c>
      <c r="J1704" s="76" t="s">
        <v>162</v>
      </c>
      <c r="K1704" s="76" t="s">
        <v>68</v>
      </c>
      <c r="L1704" s="76" t="str">
        <f t="shared" si="53"/>
        <v>N</v>
      </c>
    </row>
    <row r="1705" spans="1:12" x14ac:dyDescent="0.25">
      <c r="A1705" s="76" t="str">
        <f t="shared" si="52"/>
        <v>Y583N</v>
      </c>
      <c r="B1705" s="76" t="s">
        <v>134</v>
      </c>
      <c r="C1705" s="76" t="str">
        <f>VLOOKUP(B1705,Validación!G:I,3,0)</f>
        <v>Y</v>
      </c>
      <c r="D1705" s="122" t="s">
        <v>306</v>
      </c>
      <c r="E1705" s="76">
        <f>VLOOKUP(Tabla3[[#This Row],[Actividad]],Validación!AA:AB,2,0)</f>
        <v>5</v>
      </c>
      <c r="F1705" s="76" t="s">
        <v>187</v>
      </c>
      <c r="G1705" s="76">
        <f>VLOOKUP(H1705,Validación!W:Y,3,0)</f>
        <v>8</v>
      </c>
      <c r="H1705" s="76" t="s">
        <v>343</v>
      </c>
      <c r="I1705" s="76">
        <f>VLOOKUP(J1705,Validación!K:N,4,0)</f>
        <v>3</v>
      </c>
      <c r="J1705" s="76" t="s">
        <v>162</v>
      </c>
      <c r="K1705" s="76" t="s">
        <v>68</v>
      </c>
      <c r="L1705" s="76" t="str">
        <f t="shared" si="53"/>
        <v>N</v>
      </c>
    </row>
    <row r="1706" spans="1:12" x14ac:dyDescent="0.25">
      <c r="A1706" s="76" t="str">
        <f t="shared" si="52"/>
        <v>R583N</v>
      </c>
      <c r="B1706" s="76" t="s">
        <v>51</v>
      </c>
      <c r="C1706" s="76" t="str">
        <f>VLOOKUP(B1706,Validación!G:I,3,0)</f>
        <v>R</v>
      </c>
      <c r="D1706" s="122">
        <v>109</v>
      </c>
      <c r="E1706" s="76">
        <f>VLOOKUP(Tabla3[[#This Row],[Actividad]],Validación!AA:AB,2,0)</f>
        <v>5</v>
      </c>
      <c r="F1706" s="76" t="s">
        <v>187</v>
      </c>
      <c r="G1706" s="76">
        <f>VLOOKUP(H1706,Validación!W:Y,3,0)</f>
        <v>8</v>
      </c>
      <c r="H1706" s="76" t="s">
        <v>343</v>
      </c>
      <c r="I1706" s="76">
        <f>VLOOKUP(J1706,Validación!K:N,4,0)</f>
        <v>3</v>
      </c>
      <c r="J1706" s="76" t="s">
        <v>162</v>
      </c>
      <c r="K1706" s="76" t="s">
        <v>68</v>
      </c>
      <c r="L1706" s="76" t="str">
        <f t="shared" si="53"/>
        <v>N</v>
      </c>
    </row>
    <row r="1707" spans="1:12" x14ac:dyDescent="0.25">
      <c r="A1707" s="76" t="str">
        <f t="shared" si="52"/>
        <v>HH583N</v>
      </c>
      <c r="B1707" s="76" t="s">
        <v>122</v>
      </c>
      <c r="C1707" s="76" t="str">
        <f>VLOOKUP(B1707,Validación!G:I,3,0)</f>
        <v>HH</v>
      </c>
      <c r="D1707" s="122" t="s">
        <v>460</v>
      </c>
      <c r="E1707" s="76">
        <f>VLOOKUP(Tabla3[[#This Row],[Actividad]],Validación!AA:AB,2,0)</f>
        <v>5</v>
      </c>
      <c r="F1707" s="76" t="s">
        <v>187</v>
      </c>
      <c r="G1707" s="76">
        <f>VLOOKUP(H1707,Validación!W:Y,3,0)</f>
        <v>8</v>
      </c>
      <c r="H1707" s="76" t="s">
        <v>343</v>
      </c>
      <c r="I1707" s="76">
        <f>VLOOKUP(J1707,Validación!K:N,4,0)</f>
        <v>3</v>
      </c>
      <c r="J1707" s="76" t="s">
        <v>162</v>
      </c>
      <c r="K1707" s="76" t="s">
        <v>68</v>
      </c>
      <c r="L1707" s="76" t="str">
        <f t="shared" si="53"/>
        <v>N</v>
      </c>
    </row>
    <row r="1708" spans="1:12" x14ac:dyDescent="0.25">
      <c r="A1708" s="76" t="str">
        <f t="shared" si="52"/>
        <v>II583N</v>
      </c>
      <c r="B1708" s="173" t="s">
        <v>423</v>
      </c>
      <c r="C1708" s="76" t="str">
        <f>VLOOKUP(B1708,Validación!G:I,3,0)</f>
        <v>II</v>
      </c>
      <c r="D1708" s="122" t="s">
        <v>309</v>
      </c>
      <c r="E1708" s="76">
        <f>VLOOKUP(Tabla3[[#This Row],[Actividad]],Validación!AA:AB,2,0)</f>
        <v>5</v>
      </c>
      <c r="F1708" s="76" t="s">
        <v>187</v>
      </c>
      <c r="G1708" s="76">
        <f>VLOOKUP(H1708,Validación!W:Y,3,0)</f>
        <v>8</v>
      </c>
      <c r="H1708" s="76" t="s">
        <v>343</v>
      </c>
      <c r="I1708" s="76">
        <f>VLOOKUP(J1708,Validación!K:N,4,0)</f>
        <v>3</v>
      </c>
      <c r="J1708" s="76" t="s">
        <v>162</v>
      </c>
      <c r="K1708" s="76" t="s">
        <v>68</v>
      </c>
      <c r="L1708" s="76" t="str">
        <f t="shared" si="53"/>
        <v>N</v>
      </c>
    </row>
    <row r="1709" spans="1:12" x14ac:dyDescent="0.25">
      <c r="A1709" s="76" t="str">
        <f t="shared" si="52"/>
        <v>L583N</v>
      </c>
      <c r="B1709" s="76" t="s">
        <v>48</v>
      </c>
      <c r="C1709" s="76" t="str">
        <f>VLOOKUP(B1709,Validación!G:I,3,0)</f>
        <v>L</v>
      </c>
      <c r="D1709" s="122" t="s">
        <v>461</v>
      </c>
      <c r="E1709" s="76">
        <f>VLOOKUP(Tabla3[[#This Row],[Actividad]],Validación!AA:AB,2,0)</f>
        <v>5</v>
      </c>
      <c r="F1709" s="76" t="s">
        <v>187</v>
      </c>
      <c r="G1709" s="76">
        <f>VLOOKUP(H1709,Validación!W:Y,3,0)</f>
        <v>8</v>
      </c>
      <c r="H1709" s="76" t="s">
        <v>343</v>
      </c>
      <c r="I1709" s="76">
        <f>VLOOKUP(J1709,Validación!K:N,4,0)</f>
        <v>3</v>
      </c>
      <c r="J1709" s="76" t="s">
        <v>162</v>
      </c>
      <c r="K1709" s="76" t="s">
        <v>68</v>
      </c>
      <c r="L1709" s="76" t="str">
        <f t="shared" si="53"/>
        <v>N</v>
      </c>
    </row>
    <row r="1710" spans="1:12" x14ac:dyDescent="0.25">
      <c r="A1710" s="76" t="str">
        <f t="shared" si="52"/>
        <v>B583N</v>
      </c>
      <c r="B1710" s="76" t="s">
        <v>43</v>
      </c>
      <c r="C1710" s="76" t="str">
        <f>VLOOKUP(B1710,Validación!G:I,3,0)</f>
        <v>B</v>
      </c>
      <c r="D1710" s="122" t="s">
        <v>462</v>
      </c>
      <c r="E1710" s="76">
        <f>VLOOKUP(Tabla3[[#This Row],[Actividad]],Validación!AA:AB,2,0)</f>
        <v>5</v>
      </c>
      <c r="F1710" s="76" t="s">
        <v>187</v>
      </c>
      <c r="G1710" s="76">
        <f>VLOOKUP(H1710,Validación!W:Y,3,0)</f>
        <v>8</v>
      </c>
      <c r="H1710" s="76" t="s">
        <v>343</v>
      </c>
      <c r="I1710" s="76">
        <f>VLOOKUP(J1710,Validación!K:N,4,0)</f>
        <v>3</v>
      </c>
      <c r="J1710" s="76" t="s">
        <v>162</v>
      </c>
      <c r="K1710" s="76" t="s">
        <v>68</v>
      </c>
      <c r="L1710" s="76" t="str">
        <f t="shared" si="53"/>
        <v>N</v>
      </c>
    </row>
    <row r="1711" spans="1:12" x14ac:dyDescent="0.25">
      <c r="A1711" s="76" t="str">
        <f t="shared" si="52"/>
        <v>A583N</v>
      </c>
      <c r="B1711" s="76" t="s">
        <v>42</v>
      </c>
      <c r="C1711" s="76" t="str">
        <f>VLOOKUP(B1711,Validación!G:I,3,0)</f>
        <v>A</v>
      </c>
      <c r="D1711" s="122" t="s">
        <v>463</v>
      </c>
      <c r="E1711" s="76">
        <f>VLOOKUP(Tabla3[[#This Row],[Actividad]],Validación!AA:AB,2,0)</f>
        <v>5</v>
      </c>
      <c r="F1711" s="76" t="s">
        <v>187</v>
      </c>
      <c r="G1711" s="76">
        <f>VLOOKUP(H1711,Validación!W:Y,3,0)</f>
        <v>8</v>
      </c>
      <c r="H1711" s="76" t="s">
        <v>343</v>
      </c>
      <c r="I1711" s="76">
        <f>VLOOKUP(J1711,Validación!K:N,4,0)</f>
        <v>3</v>
      </c>
      <c r="J1711" s="76" t="s">
        <v>162</v>
      </c>
      <c r="K1711" s="76" t="s">
        <v>68</v>
      </c>
      <c r="L1711" s="76" t="str">
        <f t="shared" si="53"/>
        <v>N</v>
      </c>
    </row>
    <row r="1712" spans="1:12" x14ac:dyDescent="0.25">
      <c r="A1712" s="76" t="str">
        <f t="shared" si="52"/>
        <v>X588N</v>
      </c>
      <c r="B1712" s="76" t="s">
        <v>133</v>
      </c>
      <c r="C1712" s="76" t="str">
        <f>VLOOKUP(B1712,Validación!G:I,3,0)</f>
        <v>X</v>
      </c>
      <c r="D1712" s="122">
        <v>122201</v>
      </c>
      <c r="E1712" s="76">
        <f>VLOOKUP(Tabla3[[#This Row],[Actividad]],Validación!AA:AB,2,0)</f>
        <v>5</v>
      </c>
      <c r="F1712" s="76" t="s">
        <v>187</v>
      </c>
      <c r="G1712" s="76">
        <f>VLOOKUP(H1712,Validación!W:Y,3,0)</f>
        <v>8</v>
      </c>
      <c r="H1712" s="76" t="s">
        <v>343</v>
      </c>
      <c r="I1712" s="76">
        <f>VLOOKUP(J1712,Validación!K:N,4,0)</f>
        <v>8</v>
      </c>
      <c r="J1712" s="76" t="s">
        <v>167</v>
      </c>
      <c r="K1712" s="76" t="s">
        <v>68</v>
      </c>
      <c r="L1712" s="76" t="str">
        <f t="shared" si="53"/>
        <v>N</v>
      </c>
    </row>
    <row r="1713" spans="1:12" x14ac:dyDescent="0.25">
      <c r="A1713" s="76" t="str">
        <f t="shared" si="52"/>
        <v>C588N</v>
      </c>
      <c r="B1713" s="76" t="s">
        <v>44</v>
      </c>
      <c r="C1713" s="76" t="str">
        <f>VLOOKUP(B1713,Validación!G:I,3,0)</f>
        <v>C</v>
      </c>
      <c r="D1713" s="122" t="s">
        <v>289</v>
      </c>
      <c r="E1713" s="76">
        <f>VLOOKUP(Tabla3[[#This Row],[Actividad]],Validación!AA:AB,2,0)</f>
        <v>5</v>
      </c>
      <c r="F1713" s="76" t="s">
        <v>187</v>
      </c>
      <c r="G1713" s="76">
        <f>VLOOKUP(H1713,Validación!W:Y,3,0)</f>
        <v>8</v>
      </c>
      <c r="H1713" s="76" t="s">
        <v>343</v>
      </c>
      <c r="I1713" s="76">
        <f>VLOOKUP(J1713,Validación!K:N,4,0)</f>
        <v>8</v>
      </c>
      <c r="J1713" s="76" t="s">
        <v>167</v>
      </c>
      <c r="K1713" s="76" t="s">
        <v>68</v>
      </c>
      <c r="L1713" s="76" t="str">
        <f t="shared" si="53"/>
        <v>N</v>
      </c>
    </row>
    <row r="1714" spans="1:12" x14ac:dyDescent="0.25">
      <c r="A1714" s="76" t="str">
        <f t="shared" si="52"/>
        <v>T588N</v>
      </c>
      <c r="B1714" s="76" t="s">
        <v>52</v>
      </c>
      <c r="C1714" s="76" t="str">
        <f>VLOOKUP(B1714,Validación!G:I,3,0)</f>
        <v>T</v>
      </c>
      <c r="D1714" s="122">
        <v>122202</v>
      </c>
      <c r="E1714" s="76">
        <f>VLOOKUP(Tabla3[[#This Row],[Actividad]],Validación!AA:AB,2,0)</f>
        <v>5</v>
      </c>
      <c r="F1714" s="76" t="s">
        <v>187</v>
      </c>
      <c r="G1714" s="76">
        <f>VLOOKUP(H1714,Validación!W:Y,3,0)</f>
        <v>8</v>
      </c>
      <c r="H1714" s="76" t="s">
        <v>343</v>
      </c>
      <c r="I1714" s="76">
        <f>VLOOKUP(J1714,Validación!K:N,4,0)</f>
        <v>8</v>
      </c>
      <c r="J1714" s="76" t="s">
        <v>167</v>
      </c>
      <c r="K1714" s="76" t="s">
        <v>68</v>
      </c>
      <c r="L1714" s="76" t="str">
        <f t="shared" si="53"/>
        <v>N</v>
      </c>
    </row>
    <row r="1715" spans="1:12" x14ac:dyDescent="0.25">
      <c r="A1715" s="76" t="str">
        <f t="shared" si="52"/>
        <v>EE588N</v>
      </c>
      <c r="B1715" s="76" t="s">
        <v>33</v>
      </c>
      <c r="C1715" s="76" t="str">
        <f>VLOOKUP(B1715,Validación!G:I,3,0)</f>
        <v>EE</v>
      </c>
      <c r="D1715" s="122" t="s">
        <v>290</v>
      </c>
      <c r="E1715" s="76">
        <f>VLOOKUP(Tabla3[[#This Row],[Actividad]],Validación!AA:AB,2,0)</f>
        <v>5</v>
      </c>
      <c r="F1715" s="76" t="s">
        <v>187</v>
      </c>
      <c r="G1715" s="76">
        <f>VLOOKUP(H1715,Validación!W:Y,3,0)</f>
        <v>8</v>
      </c>
      <c r="H1715" s="76" t="s">
        <v>343</v>
      </c>
      <c r="I1715" s="76">
        <f>VLOOKUP(J1715,Validación!K:N,4,0)</f>
        <v>8</v>
      </c>
      <c r="J1715" s="76" t="s">
        <v>167</v>
      </c>
      <c r="K1715" s="76" t="s">
        <v>68</v>
      </c>
      <c r="L1715" s="76" t="str">
        <f t="shared" si="53"/>
        <v>N</v>
      </c>
    </row>
    <row r="1716" spans="1:12" x14ac:dyDescent="0.25">
      <c r="A1716" s="76" t="str">
        <f t="shared" si="52"/>
        <v>E588N</v>
      </c>
      <c r="B1716" s="76" t="s">
        <v>45</v>
      </c>
      <c r="C1716" s="76" t="str">
        <f>VLOOKUP(B1716,Validación!G:I,3,0)</f>
        <v>E</v>
      </c>
      <c r="D1716" s="122" t="s">
        <v>180</v>
      </c>
      <c r="E1716" s="76">
        <f>VLOOKUP(Tabla3[[#This Row],[Actividad]],Validación!AA:AB,2,0)</f>
        <v>5</v>
      </c>
      <c r="F1716" s="76" t="s">
        <v>187</v>
      </c>
      <c r="G1716" s="76">
        <f>VLOOKUP(H1716,Validación!W:Y,3,0)</f>
        <v>8</v>
      </c>
      <c r="H1716" s="76" t="s">
        <v>343</v>
      </c>
      <c r="I1716" s="76">
        <f>VLOOKUP(J1716,Validación!K:N,4,0)</f>
        <v>8</v>
      </c>
      <c r="J1716" s="76" t="s">
        <v>167</v>
      </c>
      <c r="K1716" s="76" t="s">
        <v>68</v>
      </c>
      <c r="L1716" s="76" t="str">
        <f t="shared" si="53"/>
        <v>N</v>
      </c>
    </row>
    <row r="1717" spans="1:12" x14ac:dyDescent="0.25">
      <c r="A1717" s="76" t="str">
        <f t="shared" si="52"/>
        <v>J588N</v>
      </c>
      <c r="B1717" s="76" t="s">
        <v>30</v>
      </c>
      <c r="C1717" s="76" t="str">
        <f>VLOOKUP(B1717,Validación!G:I,3,0)</f>
        <v>J</v>
      </c>
      <c r="D1717" s="122" t="s">
        <v>292</v>
      </c>
      <c r="E1717" s="76">
        <f>VLOOKUP(Tabla3[[#This Row],[Actividad]],Validación!AA:AB,2,0)</f>
        <v>5</v>
      </c>
      <c r="F1717" s="76" t="s">
        <v>187</v>
      </c>
      <c r="G1717" s="76">
        <f>VLOOKUP(H1717,Validación!W:Y,3,0)</f>
        <v>8</v>
      </c>
      <c r="H1717" s="76" t="s">
        <v>343</v>
      </c>
      <c r="I1717" s="76">
        <f>VLOOKUP(J1717,Validación!K:N,4,0)</f>
        <v>8</v>
      </c>
      <c r="J1717" s="76" t="s">
        <v>167</v>
      </c>
      <c r="K1717" s="76" t="s">
        <v>68</v>
      </c>
      <c r="L1717" s="76" t="str">
        <f t="shared" si="53"/>
        <v>N</v>
      </c>
    </row>
    <row r="1718" spans="1:12" x14ac:dyDescent="0.25">
      <c r="A1718" s="76" t="str">
        <f t="shared" si="52"/>
        <v>H588N</v>
      </c>
      <c r="B1718" s="76" t="s">
        <v>46</v>
      </c>
      <c r="C1718" s="76" t="str">
        <f>VLOOKUP(B1718,Validación!G:I,3,0)</f>
        <v>H</v>
      </c>
      <c r="D1718" s="122" t="s">
        <v>115</v>
      </c>
      <c r="E1718" s="76">
        <f>VLOOKUP(Tabla3[[#This Row],[Actividad]],Validación!AA:AB,2,0)</f>
        <v>5</v>
      </c>
      <c r="F1718" s="76" t="s">
        <v>187</v>
      </c>
      <c r="G1718" s="76">
        <f>VLOOKUP(H1718,Validación!W:Y,3,0)</f>
        <v>8</v>
      </c>
      <c r="H1718" s="76" t="s">
        <v>343</v>
      </c>
      <c r="I1718" s="76">
        <f>VLOOKUP(J1718,Validación!K:N,4,0)</f>
        <v>8</v>
      </c>
      <c r="J1718" s="76" t="s">
        <v>167</v>
      </c>
      <c r="K1718" s="76" t="s">
        <v>68</v>
      </c>
      <c r="L1718" s="76" t="str">
        <f t="shared" si="53"/>
        <v>N</v>
      </c>
    </row>
    <row r="1719" spans="1:12" x14ac:dyDescent="0.25">
      <c r="A1719" s="76" t="str">
        <f t="shared" si="52"/>
        <v>Q588N</v>
      </c>
      <c r="B1719" s="76" t="s">
        <v>130</v>
      </c>
      <c r="C1719" s="76" t="str">
        <f>VLOOKUP(B1719,Validación!G:I,3,0)</f>
        <v>Q</v>
      </c>
      <c r="D1719" s="122" t="s">
        <v>293</v>
      </c>
      <c r="E1719" s="76">
        <f>VLOOKUP(Tabla3[[#This Row],[Actividad]],Validación!AA:AB,2,0)</f>
        <v>5</v>
      </c>
      <c r="F1719" s="76" t="s">
        <v>187</v>
      </c>
      <c r="G1719" s="76">
        <f>VLOOKUP(H1719,Validación!W:Y,3,0)</f>
        <v>8</v>
      </c>
      <c r="H1719" s="76" t="s">
        <v>343</v>
      </c>
      <c r="I1719" s="76">
        <f>VLOOKUP(J1719,Validación!K:N,4,0)</f>
        <v>8</v>
      </c>
      <c r="J1719" s="76" t="s">
        <v>167</v>
      </c>
      <c r="K1719" s="76" t="s">
        <v>68</v>
      </c>
      <c r="L1719" s="76" t="str">
        <f t="shared" si="53"/>
        <v>N</v>
      </c>
    </row>
    <row r="1720" spans="1:12" x14ac:dyDescent="0.25">
      <c r="A1720" s="76" t="str">
        <f t="shared" si="52"/>
        <v>P588N</v>
      </c>
      <c r="B1720" s="76" t="s">
        <v>50</v>
      </c>
      <c r="C1720" s="76" t="str">
        <f>VLOOKUP(B1720,Validación!G:I,3,0)</f>
        <v>P</v>
      </c>
      <c r="D1720" s="122" t="s">
        <v>295</v>
      </c>
      <c r="E1720" s="76">
        <f>VLOOKUP(Tabla3[[#This Row],[Actividad]],Validación!AA:AB,2,0)</f>
        <v>5</v>
      </c>
      <c r="F1720" s="76" t="s">
        <v>187</v>
      </c>
      <c r="G1720" s="76">
        <f>VLOOKUP(H1720,Validación!W:Y,3,0)</f>
        <v>8</v>
      </c>
      <c r="H1720" s="76" t="s">
        <v>343</v>
      </c>
      <c r="I1720" s="76">
        <f>VLOOKUP(J1720,Validación!K:N,4,0)</f>
        <v>8</v>
      </c>
      <c r="J1720" s="76" t="s">
        <v>167</v>
      </c>
      <c r="K1720" s="76" t="s">
        <v>68</v>
      </c>
      <c r="L1720" s="76" t="str">
        <f t="shared" si="53"/>
        <v>N</v>
      </c>
    </row>
    <row r="1721" spans="1:12" x14ac:dyDescent="0.25">
      <c r="A1721" s="76" t="str">
        <f t="shared" si="52"/>
        <v>K588N</v>
      </c>
      <c r="B1721" s="76" t="s">
        <v>31</v>
      </c>
      <c r="C1721" s="76" t="str">
        <f>VLOOKUP(B1721,Validación!G:I,3,0)</f>
        <v>K</v>
      </c>
      <c r="D1721" s="122" t="s">
        <v>297</v>
      </c>
      <c r="E1721" s="76">
        <f>VLOOKUP(Tabla3[[#This Row],[Actividad]],Validación!AA:AB,2,0)</f>
        <v>5</v>
      </c>
      <c r="F1721" s="76" t="s">
        <v>187</v>
      </c>
      <c r="G1721" s="76">
        <f>VLOOKUP(H1721,Validación!W:Y,3,0)</f>
        <v>8</v>
      </c>
      <c r="H1721" s="76" t="s">
        <v>343</v>
      </c>
      <c r="I1721" s="76">
        <f>VLOOKUP(J1721,Validación!K:N,4,0)</f>
        <v>8</v>
      </c>
      <c r="J1721" s="76" t="s">
        <v>167</v>
      </c>
      <c r="K1721" s="76" t="s">
        <v>68</v>
      </c>
      <c r="L1721" s="76" t="str">
        <f t="shared" si="53"/>
        <v>N</v>
      </c>
    </row>
    <row r="1722" spans="1:12" x14ac:dyDescent="0.25">
      <c r="A1722" s="76" t="str">
        <f t="shared" si="52"/>
        <v>N588N</v>
      </c>
      <c r="B1722" s="76" t="s">
        <v>49</v>
      </c>
      <c r="C1722" s="76" t="str">
        <f>VLOOKUP(B1722,Validación!G:I,3,0)</f>
        <v>N</v>
      </c>
      <c r="D1722" s="122" t="s">
        <v>298</v>
      </c>
      <c r="E1722" s="76">
        <f>VLOOKUP(Tabla3[[#This Row],[Actividad]],Validación!AA:AB,2,0)</f>
        <v>5</v>
      </c>
      <c r="F1722" s="76" t="s">
        <v>187</v>
      </c>
      <c r="G1722" s="76">
        <f>VLOOKUP(H1722,Validación!W:Y,3,0)</f>
        <v>8</v>
      </c>
      <c r="H1722" s="76" t="s">
        <v>343</v>
      </c>
      <c r="I1722" s="76">
        <f>VLOOKUP(J1722,Validación!K:N,4,0)</f>
        <v>8</v>
      </c>
      <c r="J1722" s="76" t="s">
        <v>167</v>
      </c>
      <c r="K1722" s="76" t="s">
        <v>68</v>
      </c>
      <c r="L1722" s="76" t="str">
        <f t="shared" si="53"/>
        <v>N</v>
      </c>
    </row>
    <row r="1723" spans="1:12" x14ac:dyDescent="0.25">
      <c r="A1723" s="76" t="str">
        <f t="shared" si="52"/>
        <v>AA588N</v>
      </c>
      <c r="B1723" s="76" t="s">
        <v>54</v>
      </c>
      <c r="C1723" s="76" t="str">
        <f>VLOOKUP(B1723,Validación!G:I,3,0)</f>
        <v>AA</v>
      </c>
      <c r="D1723" s="122" t="s">
        <v>118</v>
      </c>
      <c r="E1723" s="76">
        <f>VLOOKUP(Tabla3[[#This Row],[Actividad]],Validación!AA:AB,2,0)</f>
        <v>5</v>
      </c>
      <c r="F1723" s="76" t="s">
        <v>187</v>
      </c>
      <c r="G1723" s="76">
        <f>VLOOKUP(H1723,Validación!W:Y,3,0)</f>
        <v>8</v>
      </c>
      <c r="H1723" s="76" t="s">
        <v>343</v>
      </c>
      <c r="I1723" s="76">
        <f>VLOOKUP(J1723,Validación!K:N,4,0)</f>
        <v>8</v>
      </c>
      <c r="J1723" s="76" t="s">
        <v>167</v>
      </c>
      <c r="K1723" s="76" t="s">
        <v>68</v>
      </c>
      <c r="L1723" s="76" t="str">
        <f t="shared" si="53"/>
        <v>N</v>
      </c>
    </row>
    <row r="1724" spans="1:12" x14ac:dyDescent="0.25">
      <c r="A1724" s="76" t="str">
        <f t="shared" si="52"/>
        <v>G588N</v>
      </c>
      <c r="B1724" s="76" t="s">
        <v>427</v>
      </c>
      <c r="C1724" s="76" t="str">
        <f>VLOOKUP(B1724,Validación!G:I,3,0)</f>
        <v>G</v>
      </c>
      <c r="D1724" s="122" t="s">
        <v>299</v>
      </c>
      <c r="E1724" s="76">
        <f>VLOOKUP(Tabla3[[#This Row],[Actividad]],Validación!AA:AB,2,0)</f>
        <v>5</v>
      </c>
      <c r="F1724" s="76" t="s">
        <v>187</v>
      </c>
      <c r="G1724" s="76">
        <f>VLOOKUP(H1724,Validación!W:Y,3,0)</f>
        <v>8</v>
      </c>
      <c r="H1724" s="76" t="s">
        <v>343</v>
      </c>
      <c r="I1724" s="76">
        <f>VLOOKUP(J1724,Validación!K:N,4,0)</f>
        <v>8</v>
      </c>
      <c r="J1724" s="76" t="s">
        <v>167</v>
      </c>
      <c r="K1724" s="76" t="s">
        <v>68</v>
      </c>
      <c r="L1724" s="76" t="str">
        <f t="shared" si="53"/>
        <v>N</v>
      </c>
    </row>
    <row r="1725" spans="1:12" x14ac:dyDescent="0.25">
      <c r="A1725" s="76" t="str">
        <f t="shared" si="52"/>
        <v>D588N</v>
      </c>
      <c r="B1725" s="76" t="s">
        <v>203</v>
      </c>
      <c r="C1725" s="76" t="str">
        <f>VLOOKUP(B1725,Validación!G:I,3,0)</f>
        <v>D</v>
      </c>
      <c r="D1725" s="122">
        <v>122327</v>
      </c>
      <c r="E1725" s="76">
        <f>VLOOKUP(Tabla3[[#This Row],[Actividad]],Validación!AA:AB,2,0)</f>
        <v>5</v>
      </c>
      <c r="F1725" s="76" t="s">
        <v>187</v>
      </c>
      <c r="G1725" s="76">
        <f>VLOOKUP(H1725,Validación!W:Y,3,0)</f>
        <v>8</v>
      </c>
      <c r="H1725" s="76" t="s">
        <v>343</v>
      </c>
      <c r="I1725" s="76">
        <f>VLOOKUP(J1725,Validación!K:N,4,0)</f>
        <v>8</v>
      </c>
      <c r="J1725" s="76" t="s">
        <v>167</v>
      </c>
      <c r="K1725" s="76" t="s">
        <v>68</v>
      </c>
      <c r="L1725" s="76" t="str">
        <f t="shared" si="53"/>
        <v>N</v>
      </c>
    </row>
    <row r="1726" spans="1:12" x14ac:dyDescent="0.25">
      <c r="A1726" s="76" t="str">
        <f t="shared" si="52"/>
        <v>F588N</v>
      </c>
      <c r="B1726" s="76" t="s">
        <v>426</v>
      </c>
      <c r="C1726" s="76" t="str">
        <f>VLOOKUP(B1726,Validación!G:I,3,0)</f>
        <v>F</v>
      </c>
      <c r="D1726" s="122" t="s">
        <v>456</v>
      </c>
      <c r="E1726" s="76">
        <f>VLOOKUP(Tabla3[[#This Row],[Actividad]],Validación!AA:AB,2,0)</f>
        <v>5</v>
      </c>
      <c r="F1726" s="76" t="s">
        <v>187</v>
      </c>
      <c r="G1726" s="76">
        <f>VLOOKUP(H1726,Validación!W:Y,3,0)</f>
        <v>8</v>
      </c>
      <c r="H1726" s="76" t="s">
        <v>343</v>
      </c>
      <c r="I1726" s="76">
        <f>VLOOKUP(J1726,Validación!K:N,4,0)</f>
        <v>8</v>
      </c>
      <c r="J1726" s="76" t="s">
        <v>167</v>
      </c>
      <c r="K1726" s="76" t="s">
        <v>68</v>
      </c>
      <c r="L1726" s="76" t="str">
        <f t="shared" si="53"/>
        <v>N</v>
      </c>
    </row>
    <row r="1727" spans="1:12" x14ac:dyDescent="0.25">
      <c r="A1727" s="76" t="str">
        <f t="shared" si="52"/>
        <v>FF588N</v>
      </c>
      <c r="B1727" s="76" t="s">
        <v>41</v>
      </c>
      <c r="C1727" s="76" t="str">
        <f>VLOOKUP(B1727,Validación!G:I,3,0)</f>
        <v>FF</v>
      </c>
      <c r="D1727" s="122" t="s">
        <v>301</v>
      </c>
      <c r="E1727" s="76">
        <f>VLOOKUP(Tabla3[[#This Row],[Actividad]],Validación!AA:AB,2,0)</f>
        <v>5</v>
      </c>
      <c r="F1727" s="76" t="s">
        <v>187</v>
      </c>
      <c r="G1727" s="76">
        <f>VLOOKUP(H1727,Validación!W:Y,3,0)</f>
        <v>8</v>
      </c>
      <c r="H1727" s="76" t="s">
        <v>343</v>
      </c>
      <c r="I1727" s="76">
        <f>VLOOKUP(J1727,Validación!K:N,4,0)</f>
        <v>8</v>
      </c>
      <c r="J1727" s="76" t="s">
        <v>167</v>
      </c>
      <c r="K1727" s="76" t="s">
        <v>68</v>
      </c>
      <c r="L1727" s="76" t="str">
        <f t="shared" si="53"/>
        <v>N</v>
      </c>
    </row>
    <row r="1728" spans="1:12" x14ac:dyDescent="0.25">
      <c r="A1728" s="76" t="str">
        <f t="shared" si="52"/>
        <v>BB588N</v>
      </c>
      <c r="B1728" s="76" t="s">
        <v>32</v>
      </c>
      <c r="C1728" s="76" t="str">
        <f>VLOOKUP(B1728,Validación!G:I,3,0)</f>
        <v>BB</v>
      </c>
      <c r="D1728" s="122" t="s">
        <v>457</v>
      </c>
      <c r="E1728" s="76">
        <f>VLOOKUP(Tabla3[[#This Row],[Actividad]],Validación!AA:AB,2,0)</f>
        <v>5</v>
      </c>
      <c r="F1728" s="76" t="s">
        <v>187</v>
      </c>
      <c r="G1728" s="76">
        <f>VLOOKUP(H1728,Validación!W:Y,3,0)</f>
        <v>8</v>
      </c>
      <c r="H1728" s="76" t="s">
        <v>343</v>
      </c>
      <c r="I1728" s="76">
        <f>VLOOKUP(J1728,Validación!K:N,4,0)</f>
        <v>8</v>
      </c>
      <c r="J1728" s="76" t="s">
        <v>167</v>
      </c>
      <c r="K1728" s="76" t="s">
        <v>68</v>
      </c>
      <c r="L1728" s="76" t="str">
        <f t="shared" si="53"/>
        <v>N</v>
      </c>
    </row>
    <row r="1729" spans="1:12" x14ac:dyDescent="0.25">
      <c r="A1729" s="76" t="str">
        <f t="shared" si="52"/>
        <v>W588N</v>
      </c>
      <c r="B1729" s="76" t="s">
        <v>132</v>
      </c>
      <c r="C1729" s="76" t="str">
        <f>VLOOKUP(B1729,Validación!G:I,3,0)</f>
        <v>W</v>
      </c>
      <c r="D1729" s="122" t="s">
        <v>302</v>
      </c>
      <c r="E1729" s="76">
        <f>VLOOKUP(Tabla3[[#This Row],[Actividad]],Validación!AA:AB,2,0)</f>
        <v>5</v>
      </c>
      <c r="F1729" s="76" t="s">
        <v>187</v>
      </c>
      <c r="G1729" s="76">
        <f>VLOOKUP(H1729,Validación!W:Y,3,0)</f>
        <v>8</v>
      </c>
      <c r="H1729" s="76" t="s">
        <v>343</v>
      </c>
      <c r="I1729" s="76">
        <f>VLOOKUP(J1729,Validación!K:N,4,0)</f>
        <v>8</v>
      </c>
      <c r="J1729" s="76" t="s">
        <v>167</v>
      </c>
      <c r="K1729" s="76" t="s">
        <v>68</v>
      </c>
      <c r="L1729" s="76" t="str">
        <f t="shared" si="53"/>
        <v>N</v>
      </c>
    </row>
    <row r="1730" spans="1:12" x14ac:dyDescent="0.25">
      <c r="A1730" s="76" t="str">
        <f t="shared" ref="A1730:A1793" si="54">CONCATENATE(C1730,E1730,G1730,I1730,L1730,)</f>
        <v>CC588N</v>
      </c>
      <c r="B1730" s="76" t="s">
        <v>55</v>
      </c>
      <c r="C1730" s="76" t="str">
        <f>VLOOKUP(B1730,Validación!G:I,3,0)</f>
        <v>CC</v>
      </c>
      <c r="D1730" s="122" t="s">
        <v>303</v>
      </c>
      <c r="E1730" s="76">
        <f>VLOOKUP(Tabla3[[#This Row],[Actividad]],Validación!AA:AB,2,0)</f>
        <v>5</v>
      </c>
      <c r="F1730" s="76" t="s">
        <v>187</v>
      </c>
      <c r="G1730" s="76">
        <f>VLOOKUP(H1730,Validación!W:Y,3,0)</f>
        <v>8</v>
      </c>
      <c r="H1730" s="76" t="s">
        <v>343</v>
      </c>
      <c r="I1730" s="76">
        <f>VLOOKUP(J1730,Validación!K:N,4,0)</f>
        <v>8</v>
      </c>
      <c r="J1730" s="76" t="s">
        <v>167</v>
      </c>
      <c r="K1730" s="76" t="s">
        <v>68</v>
      </c>
      <c r="L1730" s="76" t="str">
        <f t="shared" ref="L1730:L1793" si="55">VLOOKUP(K1730,O:P,2,0)</f>
        <v>N</v>
      </c>
    </row>
    <row r="1731" spans="1:12" x14ac:dyDescent="0.25">
      <c r="A1731" s="76" t="str">
        <f t="shared" si="54"/>
        <v>U588N</v>
      </c>
      <c r="B1731" s="76" t="s">
        <v>425</v>
      </c>
      <c r="C1731" s="76" t="str">
        <f>VLOOKUP(B1731,Validación!G:I,3,0)</f>
        <v>U</v>
      </c>
      <c r="D1731" s="122" t="s">
        <v>458</v>
      </c>
      <c r="E1731" s="76">
        <f>VLOOKUP(Tabla3[[#This Row],[Actividad]],Validación!AA:AB,2,0)</f>
        <v>5</v>
      </c>
      <c r="F1731" s="76" t="s">
        <v>187</v>
      </c>
      <c r="G1731" s="76">
        <f>VLOOKUP(H1731,Validación!W:Y,3,0)</f>
        <v>8</v>
      </c>
      <c r="H1731" s="76" t="s">
        <v>343</v>
      </c>
      <c r="I1731" s="76">
        <f>VLOOKUP(J1731,Validación!K:N,4,0)</f>
        <v>8</v>
      </c>
      <c r="J1731" s="76" t="s">
        <v>167</v>
      </c>
      <c r="K1731" s="76" t="s">
        <v>68</v>
      </c>
      <c r="L1731" s="76" t="str">
        <f t="shared" si="55"/>
        <v>N</v>
      </c>
    </row>
    <row r="1732" spans="1:12" x14ac:dyDescent="0.25">
      <c r="A1732" s="76" t="str">
        <f t="shared" si="54"/>
        <v>I588N</v>
      </c>
      <c r="B1732" s="76" t="s">
        <v>47</v>
      </c>
      <c r="C1732" s="76" t="str">
        <f>VLOOKUP(B1732,Validación!G:I,3,0)</f>
        <v>I</v>
      </c>
      <c r="D1732" s="122" t="s">
        <v>459</v>
      </c>
      <c r="E1732" s="76">
        <f>VLOOKUP(Tabla3[[#This Row],[Actividad]],Validación!AA:AB,2,0)</f>
        <v>5</v>
      </c>
      <c r="F1732" s="76" t="s">
        <v>187</v>
      </c>
      <c r="G1732" s="76">
        <f>VLOOKUP(H1732,Validación!W:Y,3,0)</f>
        <v>8</v>
      </c>
      <c r="H1732" s="76" t="s">
        <v>343</v>
      </c>
      <c r="I1732" s="76">
        <f>VLOOKUP(J1732,Validación!K:N,4,0)</f>
        <v>8</v>
      </c>
      <c r="J1732" s="76" t="s">
        <v>167</v>
      </c>
      <c r="K1732" s="76" t="s">
        <v>68</v>
      </c>
      <c r="L1732" s="76" t="str">
        <f t="shared" si="55"/>
        <v>N</v>
      </c>
    </row>
    <row r="1733" spans="1:12" x14ac:dyDescent="0.25">
      <c r="A1733" s="76" t="str">
        <f t="shared" si="54"/>
        <v>Y588N</v>
      </c>
      <c r="B1733" s="76" t="s">
        <v>134</v>
      </c>
      <c r="C1733" s="76" t="str">
        <f>VLOOKUP(B1733,Validación!G:I,3,0)</f>
        <v>Y</v>
      </c>
      <c r="D1733" s="122" t="s">
        <v>306</v>
      </c>
      <c r="E1733" s="76">
        <f>VLOOKUP(Tabla3[[#This Row],[Actividad]],Validación!AA:AB,2,0)</f>
        <v>5</v>
      </c>
      <c r="F1733" s="76" t="s">
        <v>187</v>
      </c>
      <c r="G1733" s="76">
        <f>VLOOKUP(H1733,Validación!W:Y,3,0)</f>
        <v>8</v>
      </c>
      <c r="H1733" s="76" t="s">
        <v>343</v>
      </c>
      <c r="I1733" s="76">
        <f>VLOOKUP(J1733,Validación!K:N,4,0)</f>
        <v>8</v>
      </c>
      <c r="J1733" s="76" t="s">
        <v>167</v>
      </c>
      <c r="K1733" s="76" t="s">
        <v>68</v>
      </c>
      <c r="L1733" s="76" t="str">
        <f t="shared" si="55"/>
        <v>N</v>
      </c>
    </row>
    <row r="1734" spans="1:12" x14ac:dyDescent="0.25">
      <c r="A1734" s="76" t="str">
        <f t="shared" si="54"/>
        <v>R588N</v>
      </c>
      <c r="B1734" s="76" t="s">
        <v>51</v>
      </c>
      <c r="C1734" s="76" t="str">
        <f>VLOOKUP(B1734,Validación!G:I,3,0)</f>
        <v>R</v>
      </c>
      <c r="D1734" s="122">
        <v>109</v>
      </c>
      <c r="E1734" s="76">
        <f>VLOOKUP(Tabla3[[#This Row],[Actividad]],Validación!AA:AB,2,0)</f>
        <v>5</v>
      </c>
      <c r="F1734" s="76" t="s">
        <v>187</v>
      </c>
      <c r="G1734" s="76">
        <f>VLOOKUP(H1734,Validación!W:Y,3,0)</f>
        <v>8</v>
      </c>
      <c r="H1734" s="76" t="s">
        <v>343</v>
      </c>
      <c r="I1734" s="76">
        <f>VLOOKUP(J1734,Validación!K:N,4,0)</f>
        <v>8</v>
      </c>
      <c r="J1734" s="76" t="s">
        <v>167</v>
      </c>
      <c r="K1734" s="76" t="s">
        <v>68</v>
      </c>
      <c r="L1734" s="76" t="str">
        <f t="shared" si="55"/>
        <v>N</v>
      </c>
    </row>
    <row r="1735" spans="1:12" x14ac:dyDescent="0.25">
      <c r="A1735" s="76" t="str">
        <f t="shared" si="54"/>
        <v>HH588N</v>
      </c>
      <c r="B1735" s="76" t="s">
        <v>122</v>
      </c>
      <c r="C1735" s="76" t="str">
        <f>VLOOKUP(B1735,Validación!G:I,3,0)</f>
        <v>HH</v>
      </c>
      <c r="D1735" s="122" t="s">
        <v>460</v>
      </c>
      <c r="E1735" s="76">
        <f>VLOOKUP(Tabla3[[#This Row],[Actividad]],Validación!AA:AB,2,0)</f>
        <v>5</v>
      </c>
      <c r="F1735" s="76" t="s">
        <v>187</v>
      </c>
      <c r="G1735" s="76">
        <f>VLOOKUP(H1735,Validación!W:Y,3,0)</f>
        <v>8</v>
      </c>
      <c r="H1735" s="76" t="s">
        <v>343</v>
      </c>
      <c r="I1735" s="76">
        <f>VLOOKUP(J1735,Validación!K:N,4,0)</f>
        <v>8</v>
      </c>
      <c r="J1735" s="76" t="s">
        <v>167</v>
      </c>
      <c r="K1735" s="76" t="s">
        <v>68</v>
      </c>
      <c r="L1735" s="76" t="str">
        <f t="shared" si="55"/>
        <v>N</v>
      </c>
    </row>
    <row r="1736" spans="1:12" x14ac:dyDescent="0.25">
      <c r="A1736" s="76" t="str">
        <f t="shared" si="54"/>
        <v>II588N</v>
      </c>
      <c r="B1736" s="173" t="s">
        <v>423</v>
      </c>
      <c r="C1736" s="76" t="str">
        <f>VLOOKUP(B1736,Validación!G:I,3,0)</f>
        <v>II</v>
      </c>
      <c r="D1736" s="122" t="s">
        <v>309</v>
      </c>
      <c r="E1736" s="76">
        <f>VLOOKUP(Tabla3[[#This Row],[Actividad]],Validación!AA:AB,2,0)</f>
        <v>5</v>
      </c>
      <c r="F1736" s="76" t="s">
        <v>187</v>
      </c>
      <c r="G1736" s="76">
        <f>VLOOKUP(H1736,Validación!W:Y,3,0)</f>
        <v>8</v>
      </c>
      <c r="H1736" s="76" t="s">
        <v>343</v>
      </c>
      <c r="I1736" s="76">
        <f>VLOOKUP(J1736,Validación!K:N,4,0)</f>
        <v>8</v>
      </c>
      <c r="J1736" s="76" t="s">
        <v>167</v>
      </c>
      <c r="K1736" s="76" t="s">
        <v>68</v>
      </c>
      <c r="L1736" s="76" t="str">
        <f t="shared" si="55"/>
        <v>N</v>
      </c>
    </row>
    <row r="1737" spans="1:12" x14ac:dyDescent="0.25">
      <c r="A1737" s="76" t="str">
        <f t="shared" si="54"/>
        <v>L588N</v>
      </c>
      <c r="B1737" s="76" t="s">
        <v>48</v>
      </c>
      <c r="C1737" s="76" t="str">
        <f>VLOOKUP(B1737,Validación!G:I,3,0)</f>
        <v>L</v>
      </c>
      <c r="D1737" s="122" t="s">
        <v>461</v>
      </c>
      <c r="E1737" s="76">
        <f>VLOOKUP(Tabla3[[#This Row],[Actividad]],Validación!AA:AB,2,0)</f>
        <v>5</v>
      </c>
      <c r="F1737" s="76" t="s">
        <v>187</v>
      </c>
      <c r="G1737" s="76">
        <f>VLOOKUP(H1737,Validación!W:Y,3,0)</f>
        <v>8</v>
      </c>
      <c r="H1737" s="76" t="s">
        <v>343</v>
      </c>
      <c r="I1737" s="76">
        <f>VLOOKUP(J1737,Validación!K:N,4,0)</f>
        <v>8</v>
      </c>
      <c r="J1737" s="76" t="s">
        <v>167</v>
      </c>
      <c r="K1737" s="76" t="s">
        <v>68</v>
      </c>
      <c r="L1737" s="76" t="str">
        <f t="shared" si="55"/>
        <v>N</v>
      </c>
    </row>
    <row r="1738" spans="1:12" x14ac:dyDescent="0.25">
      <c r="A1738" s="76" t="str">
        <f t="shared" si="54"/>
        <v>B588N</v>
      </c>
      <c r="B1738" s="76" t="s">
        <v>43</v>
      </c>
      <c r="C1738" s="76" t="str">
        <f>VLOOKUP(B1738,Validación!G:I,3,0)</f>
        <v>B</v>
      </c>
      <c r="D1738" s="122" t="s">
        <v>462</v>
      </c>
      <c r="E1738" s="76">
        <f>VLOOKUP(Tabla3[[#This Row],[Actividad]],Validación!AA:AB,2,0)</f>
        <v>5</v>
      </c>
      <c r="F1738" s="76" t="s">
        <v>187</v>
      </c>
      <c r="G1738" s="76">
        <f>VLOOKUP(H1738,Validación!W:Y,3,0)</f>
        <v>8</v>
      </c>
      <c r="H1738" s="76" t="s">
        <v>343</v>
      </c>
      <c r="I1738" s="76">
        <f>VLOOKUP(J1738,Validación!K:N,4,0)</f>
        <v>8</v>
      </c>
      <c r="J1738" s="76" t="s">
        <v>167</v>
      </c>
      <c r="K1738" s="76" t="s">
        <v>68</v>
      </c>
      <c r="L1738" s="76" t="str">
        <f t="shared" si="55"/>
        <v>N</v>
      </c>
    </row>
    <row r="1739" spans="1:12" x14ac:dyDescent="0.25">
      <c r="A1739" s="76" t="str">
        <f t="shared" si="54"/>
        <v>A588N</v>
      </c>
      <c r="B1739" s="76" t="s">
        <v>42</v>
      </c>
      <c r="C1739" s="76" t="str">
        <f>VLOOKUP(B1739,Validación!G:I,3,0)</f>
        <v>A</v>
      </c>
      <c r="D1739" s="122" t="s">
        <v>463</v>
      </c>
      <c r="E1739" s="76">
        <f>VLOOKUP(Tabla3[[#This Row],[Actividad]],Validación!AA:AB,2,0)</f>
        <v>5</v>
      </c>
      <c r="F1739" s="76" t="s">
        <v>187</v>
      </c>
      <c r="G1739" s="76">
        <f>VLOOKUP(H1739,Validación!W:Y,3,0)</f>
        <v>8</v>
      </c>
      <c r="H1739" s="76" t="s">
        <v>343</v>
      </c>
      <c r="I1739" s="76">
        <f>VLOOKUP(J1739,Validación!K:N,4,0)</f>
        <v>8</v>
      </c>
      <c r="J1739" s="76" t="s">
        <v>167</v>
      </c>
      <c r="K1739" s="76" t="s">
        <v>68</v>
      </c>
      <c r="L1739" s="76" t="str">
        <f t="shared" si="55"/>
        <v>N</v>
      </c>
    </row>
    <row r="1740" spans="1:12" x14ac:dyDescent="0.25">
      <c r="A1740" s="76" t="str">
        <f t="shared" si="54"/>
        <v>X5810N</v>
      </c>
      <c r="B1740" s="76" t="s">
        <v>133</v>
      </c>
      <c r="C1740" s="76" t="str">
        <f>VLOOKUP(B1740,Validación!G:I,3,0)</f>
        <v>X</v>
      </c>
      <c r="D1740" s="122">
        <v>122201</v>
      </c>
      <c r="E1740" s="76">
        <f>VLOOKUP(Tabla3[[#This Row],[Actividad]],Validación!AA:AB,2,0)</f>
        <v>5</v>
      </c>
      <c r="F1740" s="76" t="s">
        <v>187</v>
      </c>
      <c r="G1740" s="76">
        <f>VLOOKUP(H1740,Validación!W:Y,3,0)</f>
        <v>8</v>
      </c>
      <c r="H1740" s="76" t="s">
        <v>343</v>
      </c>
      <c r="I1740" s="76">
        <f>VLOOKUP(J1740,Validación!K:N,4,0)</f>
        <v>10</v>
      </c>
      <c r="J1740" s="76" t="s">
        <v>169</v>
      </c>
      <c r="K1740" s="76" t="s">
        <v>68</v>
      </c>
      <c r="L1740" s="76" t="str">
        <f t="shared" si="55"/>
        <v>N</v>
      </c>
    </row>
    <row r="1741" spans="1:12" x14ac:dyDescent="0.25">
      <c r="A1741" s="76" t="str">
        <f t="shared" si="54"/>
        <v>C5810N</v>
      </c>
      <c r="B1741" s="76" t="s">
        <v>44</v>
      </c>
      <c r="C1741" s="76" t="str">
        <f>VLOOKUP(B1741,Validación!G:I,3,0)</f>
        <v>C</v>
      </c>
      <c r="D1741" s="122" t="s">
        <v>289</v>
      </c>
      <c r="E1741" s="76">
        <f>VLOOKUP(Tabla3[[#This Row],[Actividad]],Validación!AA:AB,2,0)</f>
        <v>5</v>
      </c>
      <c r="F1741" s="76" t="s">
        <v>187</v>
      </c>
      <c r="G1741" s="76">
        <f>VLOOKUP(H1741,Validación!W:Y,3,0)</f>
        <v>8</v>
      </c>
      <c r="H1741" s="76" t="s">
        <v>343</v>
      </c>
      <c r="I1741" s="76">
        <f>VLOOKUP(J1741,Validación!K:N,4,0)</f>
        <v>10</v>
      </c>
      <c r="J1741" s="76" t="s">
        <v>169</v>
      </c>
      <c r="K1741" s="76" t="s">
        <v>68</v>
      </c>
      <c r="L1741" s="76" t="str">
        <f t="shared" si="55"/>
        <v>N</v>
      </c>
    </row>
    <row r="1742" spans="1:12" x14ac:dyDescent="0.25">
      <c r="A1742" s="76" t="str">
        <f t="shared" si="54"/>
        <v>T5810N</v>
      </c>
      <c r="B1742" s="76" t="s">
        <v>52</v>
      </c>
      <c r="C1742" s="76" t="str">
        <f>VLOOKUP(B1742,Validación!G:I,3,0)</f>
        <v>T</v>
      </c>
      <c r="D1742" s="122">
        <v>122202</v>
      </c>
      <c r="E1742" s="76">
        <f>VLOOKUP(Tabla3[[#This Row],[Actividad]],Validación!AA:AB,2,0)</f>
        <v>5</v>
      </c>
      <c r="F1742" s="76" t="s">
        <v>187</v>
      </c>
      <c r="G1742" s="76">
        <f>VLOOKUP(H1742,Validación!W:Y,3,0)</f>
        <v>8</v>
      </c>
      <c r="H1742" s="76" t="s">
        <v>343</v>
      </c>
      <c r="I1742" s="76">
        <f>VLOOKUP(J1742,Validación!K:N,4,0)</f>
        <v>10</v>
      </c>
      <c r="J1742" s="76" t="s">
        <v>169</v>
      </c>
      <c r="K1742" s="76" t="s">
        <v>68</v>
      </c>
      <c r="L1742" s="76" t="str">
        <f t="shared" si="55"/>
        <v>N</v>
      </c>
    </row>
    <row r="1743" spans="1:12" x14ac:dyDescent="0.25">
      <c r="A1743" s="76" t="str">
        <f t="shared" si="54"/>
        <v>EE5810N</v>
      </c>
      <c r="B1743" s="76" t="s">
        <v>33</v>
      </c>
      <c r="C1743" s="76" t="str">
        <f>VLOOKUP(B1743,Validación!G:I,3,0)</f>
        <v>EE</v>
      </c>
      <c r="D1743" s="122" t="s">
        <v>290</v>
      </c>
      <c r="E1743" s="76">
        <f>VLOOKUP(Tabla3[[#This Row],[Actividad]],Validación!AA:AB,2,0)</f>
        <v>5</v>
      </c>
      <c r="F1743" s="76" t="s">
        <v>187</v>
      </c>
      <c r="G1743" s="76">
        <f>VLOOKUP(H1743,Validación!W:Y,3,0)</f>
        <v>8</v>
      </c>
      <c r="H1743" s="76" t="s">
        <v>343</v>
      </c>
      <c r="I1743" s="76">
        <f>VLOOKUP(J1743,Validación!K:N,4,0)</f>
        <v>10</v>
      </c>
      <c r="J1743" s="76" t="s">
        <v>169</v>
      </c>
      <c r="K1743" s="76" t="s">
        <v>68</v>
      </c>
      <c r="L1743" s="76" t="str">
        <f t="shared" si="55"/>
        <v>N</v>
      </c>
    </row>
    <row r="1744" spans="1:12" x14ac:dyDescent="0.25">
      <c r="A1744" s="76" t="str">
        <f t="shared" si="54"/>
        <v>E5810N</v>
      </c>
      <c r="B1744" s="76" t="s">
        <v>45</v>
      </c>
      <c r="C1744" s="76" t="str">
        <f>VLOOKUP(B1744,Validación!G:I,3,0)</f>
        <v>E</v>
      </c>
      <c r="D1744" s="122" t="s">
        <v>180</v>
      </c>
      <c r="E1744" s="76">
        <f>VLOOKUP(Tabla3[[#This Row],[Actividad]],Validación!AA:AB,2,0)</f>
        <v>5</v>
      </c>
      <c r="F1744" s="76" t="s">
        <v>187</v>
      </c>
      <c r="G1744" s="76">
        <f>VLOOKUP(H1744,Validación!W:Y,3,0)</f>
        <v>8</v>
      </c>
      <c r="H1744" s="76" t="s">
        <v>343</v>
      </c>
      <c r="I1744" s="76">
        <f>VLOOKUP(J1744,Validación!K:N,4,0)</f>
        <v>10</v>
      </c>
      <c r="J1744" s="76" t="s">
        <v>169</v>
      </c>
      <c r="K1744" s="76" t="s">
        <v>68</v>
      </c>
      <c r="L1744" s="76" t="str">
        <f t="shared" si="55"/>
        <v>N</v>
      </c>
    </row>
    <row r="1745" spans="1:12" x14ac:dyDescent="0.25">
      <c r="A1745" s="76" t="str">
        <f t="shared" si="54"/>
        <v>J5810N</v>
      </c>
      <c r="B1745" s="76" t="s">
        <v>30</v>
      </c>
      <c r="C1745" s="76" t="str">
        <f>VLOOKUP(B1745,Validación!G:I,3,0)</f>
        <v>J</v>
      </c>
      <c r="D1745" s="122" t="s">
        <v>292</v>
      </c>
      <c r="E1745" s="76">
        <f>VLOOKUP(Tabla3[[#This Row],[Actividad]],Validación!AA:AB,2,0)</f>
        <v>5</v>
      </c>
      <c r="F1745" s="76" t="s">
        <v>187</v>
      </c>
      <c r="G1745" s="76">
        <f>VLOOKUP(H1745,Validación!W:Y,3,0)</f>
        <v>8</v>
      </c>
      <c r="H1745" s="76" t="s">
        <v>343</v>
      </c>
      <c r="I1745" s="76">
        <f>VLOOKUP(J1745,Validación!K:N,4,0)</f>
        <v>10</v>
      </c>
      <c r="J1745" s="76" t="s">
        <v>169</v>
      </c>
      <c r="K1745" s="76" t="s">
        <v>68</v>
      </c>
      <c r="L1745" s="76" t="str">
        <f t="shared" si="55"/>
        <v>N</v>
      </c>
    </row>
    <row r="1746" spans="1:12" x14ac:dyDescent="0.25">
      <c r="A1746" s="76" t="str">
        <f t="shared" si="54"/>
        <v>H5810N</v>
      </c>
      <c r="B1746" s="76" t="s">
        <v>46</v>
      </c>
      <c r="C1746" s="76" t="str">
        <f>VLOOKUP(B1746,Validación!G:I,3,0)</f>
        <v>H</v>
      </c>
      <c r="D1746" s="122" t="s">
        <v>115</v>
      </c>
      <c r="E1746" s="76">
        <f>VLOOKUP(Tabla3[[#This Row],[Actividad]],Validación!AA:AB,2,0)</f>
        <v>5</v>
      </c>
      <c r="F1746" s="76" t="s">
        <v>187</v>
      </c>
      <c r="G1746" s="76">
        <f>VLOOKUP(H1746,Validación!W:Y,3,0)</f>
        <v>8</v>
      </c>
      <c r="H1746" s="76" t="s">
        <v>343</v>
      </c>
      <c r="I1746" s="76">
        <f>VLOOKUP(J1746,Validación!K:N,4,0)</f>
        <v>10</v>
      </c>
      <c r="J1746" s="76" t="s">
        <v>169</v>
      </c>
      <c r="K1746" s="76" t="s">
        <v>68</v>
      </c>
      <c r="L1746" s="76" t="str">
        <f t="shared" si="55"/>
        <v>N</v>
      </c>
    </row>
    <row r="1747" spans="1:12" x14ac:dyDescent="0.25">
      <c r="A1747" s="76" t="str">
        <f t="shared" si="54"/>
        <v>Q5810N</v>
      </c>
      <c r="B1747" s="76" t="s">
        <v>130</v>
      </c>
      <c r="C1747" s="76" t="str">
        <f>VLOOKUP(B1747,Validación!G:I,3,0)</f>
        <v>Q</v>
      </c>
      <c r="D1747" s="122" t="s">
        <v>293</v>
      </c>
      <c r="E1747" s="76">
        <f>VLOOKUP(Tabla3[[#This Row],[Actividad]],Validación!AA:AB,2,0)</f>
        <v>5</v>
      </c>
      <c r="F1747" s="76" t="s">
        <v>187</v>
      </c>
      <c r="G1747" s="76">
        <f>VLOOKUP(H1747,Validación!W:Y,3,0)</f>
        <v>8</v>
      </c>
      <c r="H1747" s="76" t="s">
        <v>343</v>
      </c>
      <c r="I1747" s="76">
        <f>VLOOKUP(J1747,Validación!K:N,4,0)</f>
        <v>10</v>
      </c>
      <c r="J1747" s="76" t="s">
        <v>169</v>
      </c>
      <c r="K1747" s="76" t="s">
        <v>68</v>
      </c>
      <c r="L1747" s="76" t="str">
        <f t="shared" si="55"/>
        <v>N</v>
      </c>
    </row>
    <row r="1748" spans="1:12" x14ac:dyDescent="0.25">
      <c r="A1748" s="76" t="str">
        <f t="shared" si="54"/>
        <v>P5810N</v>
      </c>
      <c r="B1748" s="76" t="s">
        <v>50</v>
      </c>
      <c r="C1748" s="76" t="str">
        <f>VLOOKUP(B1748,Validación!G:I,3,0)</f>
        <v>P</v>
      </c>
      <c r="D1748" s="122" t="s">
        <v>295</v>
      </c>
      <c r="E1748" s="76">
        <f>VLOOKUP(Tabla3[[#This Row],[Actividad]],Validación!AA:AB,2,0)</f>
        <v>5</v>
      </c>
      <c r="F1748" s="76" t="s">
        <v>187</v>
      </c>
      <c r="G1748" s="76">
        <f>VLOOKUP(H1748,Validación!W:Y,3,0)</f>
        <v>8</v>
      </c>
      <c r="H1748" s="76" t="s">
        <v>343</v>
      </c>
      <c r="I1748" s="76">
        <f>VLOOKUP(J1748,Validación!K:N,4,0)</f>
        <v>10</v>
      </c>
      <c r="J1748" s="76" t="s">
        <v>169</v>
      </c>
      <c r="K1748" s="76" t="s">
        <v>68</v>
      </c>
      <c r="L1748" s="76" t="str">
        <f t="shared" si="55"/>
        <v>N</v>
      </c>
    </row>
    <row r="1749" spans="1:12" x14ac:dyDescent="0.25">
      <c r="A1749" s="76" t="str">
        <f t="shared" si="54"/>
        <v>K5810N</v>
      </c>
      <c r="B1749" s="76" t="s">
        <v>31</v>
      </c>
      <c r="C1749" s="76" t="str">
        <f>VLOOKUP(B1749,Validación!G:I,3,0)</f>
        <v>K</v>
      </c>
      <c r="D1749" s="122" t="s">
        <v>297</v>
      </c>
      <c r="E1749" s="76">
        <f>VLOOKUP(Tabla3[[#This Row],[Actividad]],Validación!AA:AB,2,0)</f>
        <v>5</v>
      </c>
      <c r="F1749" s="76" t="s">
        <v>187</v>
      </c>
      <c r="G1749" s="76">
        <f>VLOOKUP(H1749,Validación!W:Y,3,0)</f>
        <v>8</v>
      </c>
      <c r="H1749" s="76" t="s">
        <v>343</v>
      </c>
      <c r="I1749" s="76">
        <f>VLOOKUP(J1749,Validación!K:N,4,0)</f>
        <v>10</v>
      </c>
      <c r="J1749" s="76" t="s">
        <v>169</v>
      </c>
      <c r="K1749" s="76" t="s">
        <v>68</v>
      </c>
      <c r="L1749" s="76" t="str">
        <f t="shared" si="55"/>
        <v>N</v>
      </c>
    </row>
    <row r="1750" spans="1:12" x14ac:dyDescent="0.25">
      <c r="A1750" s="76" t="str">
        <f t="shared" si="54"/>
        <v>N5810N</v>
      </c>
      <c r="B1750" s="76" t="s">
        <v>49</v>
      </c>
      <c r="C1750" s="76" t="str">
        <f>VLOOKUP(B1750,Validación!G:I,3,0)</f>
        <v>N</v>
      </c>
      <c r="D1750" s="122" t="s">
        <v>298</v>
      </c>
      <c r="E1750" s="76">
        <f>VLOOKUP(Tabla3[[#This Row],[Actividad]],Validación!AA:AB,2,0)</f>
        <v>5</v>
      </c>
      <c r="F1750" s="76" t="s">
        <v>187</v>
      </c>
      <c r="G1750" s="76">
        <f>VLOOKUP(H1750,Validación!W:Y,3,0)</f>
        <v>8</v>
      </c>
      <c r="H1750" s="76" t="s">
        <v>343</v>
      </c>
      <c r="I1750" s="76">
        <f>VLOOKUP(J1750,Validación!K:N,4,0)</f>
        <v>10</v>
      </c>
      <c r="J1750" s="76" t="s">
        <v>169</v>
      </c>
      <c r="K1750" s="76" t="s">
        <v>68</v>
      </c>
      <c r="L1750" s="76" t="str">
        <f t="shared" si="55"/>
        <v>N</v>
      </c>
    </row>
    <row r="1751" spans="1:12" x14ac:dyDescent="0.25">
      <c r="A1751" s="76" t="str">
        <f t="shared" si="54"/>
        <v>AA5810N</v>
      </c>
      <c r="B1751" s="76" t="s">
        <v>54</v>
      </c>
      <c r="C1751" s="76" t="str">
        <f>VLOOKUP(B1751,Validación!G:I,3,0)</f>
        <v>AA</v>
      </c>
      <c r="D1751" s="122" t="s">
        <v>118</v>
      </c>
      <c r="E1751" s="76">
        <f>VLOOKUP(Tabla3[[#This Row],[Actividad]],Validación!AA:AB,2,0)</f>
        <v>5</v>
      </c>
      <c r="F1751" s="76" t="s">
        <v>187</v>
      </c>
      <c r="G1751" s="76">
        <f>VLOOKUP(H1751,Validación!W:Y,3,0)</f>
        <v>8</v>
      </c>
      <c r="H1751" s="76" t="s">
        <v>343</v>
      </c>
      <c r="I1751" s="76">
        <f>VLOOKUP(J1751,Validación!K:N,4,0)</f>
        <v>10</v>
      </c>
      <c r="J1751" s="76" t="s">
        <v>169</v>
      </c>
      <c r="K1751" s="76" t="s">
        <v>68</v>
      </c>
      <c r="L1751" s="76" t="str">
        <f t="shared" si="55"/>
        <v>N</v>
      </c>
    </row>
    <row r="1752" spans="1:12" x14ac:dyDescent="0.25">
      <c r="A1752" s="76" t="str">
        <f t="shared" si="54"/>
        <v>G5810N</v>
      </c>
      <c r="B1752" s="76" t="s">
        <v>427</v>
      </c>
      <c r="C1752" s="76" t="str">
        <f>VLOOKUP(B1752,Validación!G:I,3,0)</f>
        <v>G</v>
      </c>
      <c r="D1752" s="122" t="s">
        <v>299</v>
      </c>
      <c r="E1752" s="76">
        <f>VLOOKUP(Tabla3[[#This Row],[Actividad]],Validación!AA:AB,2,0)</f>
        <v>5</v>
      </c>
      <c r="F1752" s="76" t="s">
        <v>187</v>
      </c>
      <c r="G1752" s="76">
        <f>VLOOKUP(H1752,Validación!W:Y,3,0)</f>
        <v>8</v>
      </c>
      <c r="H1752" s="76" t="s">
        <v>343</v>
      </c>
      <c r="I1752" s="76">
        <f>VLOOKUP(J1752,Validación!K:N,4,0)</f>
        <v>10</v>
      </c>
      <c r="J1752" s="76" t="s">
        <v>169</v>
      </c>
      <c r="K1752" s="76" t="s">
        <v>68</v>
      </c>
      <c r="L1752" s="76" t="str">
        <f t="shared" si="55"/>
        <v>N</v>
      </c>
    </row>
    <row r="1753" spans="1:12" x14ac:dyDescent="0.25">
      <c r="A1753" s="76" t="str">
        <f t="shared" si="54"/>
        <v>D5810N</v>
      </c>
      <c r="B1753" s="76" t="s">
        <v>203</v>
      </c>
      <c r="C1753" s="76" t="str">
        <f>VLOOKUP(B1753,Validación!G:I,3,0)</f>
        <v>D</v>
      </c>
      <c r="D1753" s="122">
        <v>122327</v>
      </c>
      <c r="E1753" s="76">
        <f>VLOOKUP(Tabla3[[#This Row],[Actividad]],Validación!AA:AB,2,0)</f>
        <v>5</v>
      </c>
      <c r="F1753" s="76" t="s">
        <v>187</v>
      </c>
      <c r="G1753" s="76">
        <f>VLOOKUP(H1753,Validación!W:Y,3,0)</f>
        <v>8</v>
      </c>
      <c r="H1753" s="76" t="s">
        <v>343</v>
      </c>
      <c r="I1753" s="76">
        <f>VLOOKUP(J1753,Validación!K:N,4,0)</f>
        <v>10</v>
      </c>
      <c r="J1753" s="76" t="s">
        <v>169</v>
      </c>
      <c r="K1753" s="76" t="s">
        <v>68</v>
      </c>
      <c r="L1753" s="76" t="str">
        <f t="shared" si="55"/>
        <v>N</v>
      </c>
    </row>
    <row r="1754" spans="1:12" x14ac:dyDescent="0.25">
      <c r="A1754" s="76" t="str">
        <f t="shared" si="54"/>
        <v>F5810N</v>
      </c>
      <c r="B1754" s="76" t="s">
        <v>426</v>
      </c>
      <c r="C1754" s="76" t="str">
        <f>VLOOKUP(B1754,Validación!G:I,3,0)</f>
        <v>F</v>
      </c>
      <c r="D1754" s="122" t="s">
        <v>456</v>
      </c>
      <c r="E1754" s="76">
        <f>VLOOKUP(Tabla3[[#This Row],[Actividad]],Validación!AA:AB,2,0)</f>
        <v>5</v>
      </c>
      <c r="F1754" s="76" t="s">
        <v>187</v>
      </c>
      <c r="G1754" s="76">
        <f>VLOOKUP(H1754,Validación!W:Y,3,0)</f>
        <v>8</v>
      </c>
      <c r="H1754" s="76" t="s">
        <v>343</v>
      </c>
      <c r="I1754" s="76">
        <f>VLOOKUP(J1754,Validación!K:N,4,0)</f>
        <v>10</v>
      </c>
      <c r="J1754" s="76" t="s">
        <v>169</v>
      </c>
      <c r="K1754" s="76" t="s">
        <v>68</v>
      </c>
      <c r="L1754" s="76" t="str">
        <f t="shared" si="55"/>
        <v>N</v>
      </c>
    </row>
    <row r="1755" spans="1:12" x14ac:dyDescent="0.25">
      <c r="A1755" s="76" t="str">
        <f t="shared" si="54"/>
        <v>FF5810N</v>
      </c>
      <c r="B1755" s="76" t="s">
        <v>41</v>
      </c>
      <c r="C1755" s="76" t="str">
        <f>VLOOKUP(B1755,Validación!G:I,3,0)</f>
        <v>FF</v>
      </c>
      <c r="D1755" s="122" t="s">
        <v>301</v>
      </c>
      <c r="E1755" s="76">
        <f>VLOOKUP(Tabla3[[#This Row],[Actividad]],Validación!AA:AB,2,0)</f>
        <v>5</v>
      </c>
      <c r="F1755" s="76" t="s">
        <v>187</v>
      </c>
      <c r="G1755" s="76">
        <f>VLOOKUP(H1755,Validación!W:Y,3,0)</f>
        <v>8</v>
      </c>
      <c r="H1755" s="76" t="s">
        <v>343</v>
      </c>
      <c r="I1755" s="76">
        <f>VLOOKUP(J1755,Validación!K:N,4,0)</f>
        <v>10</v>
      </c>
      <c r="J1755" s="76" t="s">
        <v>169</v>
      </c>
      <c r="K1755" s="76" t="s">
        <v>68</v>
      </c>
      <c r="L1755" s="76" t="str">
        <f t="shared" si="55"/>
        <v>N</v>
      </c>
    </row>
    <row r="1756" spans="1:12" x14ac:dyDescent="0.25">
      <c r="A1756" s="76" t="str">
        <f t="shared" si="54"/>
        <v>BB5810N</v>
      </c>
      <c r="B1756" s="76" t="s">
        <v>32</v>
      </c>
      <c r="C1756" s="76" t="str">
        <f>VLOOKUP(B1756,Validación!G:I,3,0)</f>
        <v>BB</v>
      </c>
      <c r="D1756" s="122" t="s">
        <v>457</v>
      </c>
      <c r="E1756" s="76">
        <f>VLOOKUP(Tabla3[[#This Row],[Actividad]],Validación!AA:AB,2,0)</f>
        <v>5</v>
      </c>
      <c r="F1756" s="76" t="s">
        <v>187</v>
      </c>
      <c r="G1756" s="76">
        <f>VLOOKUP(H1756,Validación!W:Y,3,0)</f>
        <v>8</v>
      </c>
      <c r="H1756" s="76" t="s">
        <v>343</v>
      </c>
      <c r="I1756" s="76">
        <f>VLOOKUP(J1756,Validación!K:N,4,0)</f>
        <v>10</v>
      </c>
      <c r="J1756" s="76" t="s">
        <v>169</v>
      </c>
      <c r="K1756" s="76" t="s">
        <v>68</v>
      </c>
      <c r="L1756" s="76" t="str">
        <f t="shared" si="55"/>
        <v>N</v>
      </c>
    </row>
    <row r="1757" spans="1:12" x14ac:dyDescent="0.25">
      <c r="A1757" s="76" t="str">
        <f t="shared" si="54"/>
        <v>W5810N</v>
      </c>
      <c r="B1757" s="76" t="s">
        <v>132</v>
      </c>
      <c r="C1757" s="76" t="str">
        <f>VLOOKUP(B1757,Validación!G:I,3,0)</f>
        <v>W</v>
      </c>
      <c r="D1757" s="122" t="s">
        <v>302</v>
      </c>
      <c r="E1757" s="76">
        <f>VLOOKUP(Tabla3[[#This Row],[Actividad]],Validación!AA:AB,2,0)</f>
        <v>5</v>
      </c>
      <c r="F1757" s="76" t="s">
        <v>187</v>
      </c>
      <c r="G1757" s="76">
        <f>VLOOKUP(H1757,Validación!W:Y,3,0)</f>
        <v>8</v>
      </c>
      <c r="H1757" s="76" t="s">
        <v>343</v>
      </c>
      <c r="I1757" s="76">
        <f>VLOOKUP(J1757,Validación!K:N,4,0)</f>
        <v>10</v>
      </c>
      <c r="J1757" s="76" t="s">
        <v>169</v>
      </c>
      <c r="K1757" s="76" t="s">
        <v>68</v>
      </c>
      <c r="L1757" s="76" t="str">
        <f t="shared" si="55"/>
        <v>N</v>
      </c>
    </row>
    <row r="1758" spans="1:12" x14ac:dyDescent="0.25">
      <c r="A1758" s="76" t="str">
        <f t="shared" si="54"/>
        <v>CC5810N</v>
      </c>
      <c r="B1758" s="76" t="s">
        <v>55</v>
      </c>
      <c r="C1758" s="76" t="str">
        <f>VLOOKUP(B1758,Validación!G:I,3,0)</f>
        <v>CC</v>
      </c>
      <c r="D1758" s="122" t="s">
        <v>303</v>
      </c>
      <c r="E1758" s="76">
        <f>VLOOKUP(Tabla3[[#This Row],[Actividad]],Validación!AA:AB,2,0)</f>
        <v>5</v>
      </c>
      <c r="F1758" s="76" t="s">
        <v>187</v>
      </c>
      <c r="G1758" s="76">
        <f>VLOOKUP(H1758,Validación!W:Y,3,0)</f>
        <v>8</v>
      </c>
      <c r="H1758" s="76" t="s">
        <v>343</v>
      </c>
      <c r="I1758" s="76">
        <f>VLOOKUP(J1758,Validación!K:N,4,0)</f>
        <v>10</v>
      </c>
      <c r="J1758" s="76" t="s">
        <v>169</v>
      </c>
      <c r="K1758" s="76" t="s">
        <v>68</v>
      </c>
      <c r="L1758" s="76" t="str">
        <f t="shared" si="55"/>
        <v>N</v>
      </c>
    </row>
    <row r="1759" spans="1:12" x14ac:dyDescent="0.25">
      <c r="A1759" s="76" t="str">
        <f t="shared" si="54"/>
        <v>U5810N</v>
      </c>
      <c r="B1759" s="76" t="s">
        <v>425</v>
      </c>
      <c r="C1759" s="76" t="str">
        <f>VLOOKUP(B1759,Validación!G:I,3,0)</f>
        <v>U</v>
      </c>
      <c r="D1759" s="122" t="s">
        <v>458</v>
      </c>
      <c r="E1759" s="76">
        <f>VLOOKUP(Tabla3[[#This Row],[Actividad]],Validación!AA:AB,2,0)</f>
        <v>5</v>
      </c>
      <c r="F1759" s="76" t="s">
        <v>187</v>
      </c>
      <c r="G1759" s="76">
        <f>VLOOKUP(H1759,Validación!W:Y,3,0)</f>
        <v>8</v>
      </c>
      <c r="H1759" s="76" t="s">
        <v>343</v>
      </c>
      <c r="I1759" s="76">
        <f>VLOOKUP(J1759,Validación!K:N,4,0)</f>
        <v>10</v>
      </c>
      <c r="J1759" s="76" t="s">
        <v>169</v>
      </c>
      <c r="K1759" s="76" t="s">
        <v>68</v>
      </c>
      <c r="L1759" s="76" t="str">
        <f t="shared" si="55"/>
        <v>N</v>
      </c>
    </row>
    <row r="1760" spans="1:12" x14ac:dyDescent="0.25">
      <c r="A1760" s="76" t="str">
        <f t="shared" si="54"/>
        <v>I5810N</v>
      </c>
      <c r="B1760" s="76" t="s">
        <v>47</v>
      </c>
      <c r="C1760" s="76" t="str">
        <f>VLOOKUP(B1760,Validación!G:I,3,0)</f>
        <v>I</v>
      </c>
      <c r="D1760" s="122" t="s">
        <v>459</v>
      </c>
      <c r="E1760" s="76">
        <f>VLOOKUP(Tabla3[[#This Row],[Actividad]],Validación!AA:AB,2,0)</f>
        <v>5</v>
      </c>
      <c r="F1760" s="76" t="s">
        <v>187</v>
      </c>
      <c r="G1760" s="76">
        <f>VLOOKUP(H1760,Validación!W:Y,3,0)</f>
        <v>8</v>
      </c>
      <c r="H1760" s="76" t="s">
        <v>343</v>
      </c>
      <c r="I1760" s="76">
        <f>VLOOKUP(J1760,Validación!K:N,4,0)</f>
        <v>10</v>
      </c>
      <c r="J1760" s="76" t="s">
        <v>169</v>
      </c>
      <c r="K1760" s="76" t="s">
        <v>68</v>
      </c>
      <c r="L1760" s="76" t="str">
        <f t="shared" si="55"/>
        <v>N</v>
      </c>
    </row>
    <row r="1761" spans="1:12" x14ac:dyDescent="0.25">
      <c r="A1761" s="76" t="str">
        <f t="shared" si="54"/>
        <v>Y5810N</v>
      </c>
      <c r="B1761" s="76" t="s">
        <v>134</v>
      </c>
      <c r="C1761" s="76" t="str">
        <f>VLOOKUP(B1761,Validación!G:I,3,0)</f>
        <v>Y</v>
      </c>
      <c r="D1761" s="122" t="s">
        <v>306</v>
      </c>
      <c r="E1761" s="76">
        <f>VLOOKUP(Tabla3[[#This Row],[Actividad]],Validación!AA:AB,2,0)</f>
        <v>5</v>
      </c>
      <c r="F1761" s="76" t="s">
        <v>187</v>
      </c>
      <c r="G1761" s="76">
        <f>VLOOKUP(H1761,Validación!W:Y,3,0)</f>
        <v>8</v>
      </c>
      <c r="H1761" s="76" t="s">
        <v>343</v>
      </c>
      <c r="I1761" s="76">
        <f>VLOOKUP(J1761,Validación!K:N,4,0)</f>
        <v>10</v>
      </c>
      <c r="J1761" s="76" t="s">
        <v>169</v>
      </c>
      <c r="K1761" s="76" t="s">
        <v>68</v>
      </c>
      <c r="L1761" s="76" t="str">
        <f t="shared" si="55"/>
        <v>N</v>
      </c>
    </row>
    <row r="1762" spans="1:12" x14ac:dyDescent="0.25">
      <c r="A1762" s="76" t="str">
        <f t="shared" si="54"/>
        <v>R5810N</v>
      </c>
      <c r="B1762" s="76" t="s">
        <v>51</v>
      </c>
      <c r="C1762" s="76" t="str">
        <f>VLOOKUP(B1762,Validación!G:I,3,0)</f>
        <v>R</v>
      </c>
      <c r="D1762" s="122">
        <v>109</v>
      </c>
      <c r="E1762" s="76">
        <f>VLOOKUP(Tabla3[[#This Row],[Actividad]],Validación!AA:AB,2,0)</f>
        <v>5</v>
      </c>
      <c r="F1762" s="76" t="s">
        <v>187</v>
      </c>
      <c r="G1762" s="76">
        <f>VLOOKUP(H1762,Validación!W:Y,3,0)</f>
        <v>8</v>
      </c>
      <c r="H1762" s="76" t="s">
        <v>343</v>
      </c>
      <c r="I1762" s="76">
        <f>VLOOKUP(J1762,Validación!K:N,4,0)</f>
        <v>10</v>
      </c>
      <c r="J1762" s="76" t="s">
        <v>169</v>
      </c>
      <c r="K1762" s="76" t="s">
        <v>68</v>
      </c>
      <c r="L1762" s="76" t="str">
        <f t="shared" si="55"/>
        <v>N</v>
      </c>
    </row>
    <row r="1763" spans="1:12" x14ac:dyDescent="0.25">
      <c r="A1763" s="76" t="str">
        <f t="shared" si="54"/>
        <v>HH5810N</v>
      </c>
      <c r="B1763" s="76" t="s">
        <v>122</v>
      </c>
      <c r="C1763" s="76" t="str">
        <f>VLOOKUP(B1763,Validación!G:I,3,0)</f>
        <v>HH</v>
      </c>
      <c r="D1763" s="122" t="s">
        <v>460</v>
      </c>
      <c r="E1763" s="76">
        <f>VLOOKUP(Tabla3[[#This Row],[Actividad]],Validación!AA:AB,2,0)</f>
        <v>5</v>
      </c>
      <c r="F1763" s="76" t="s">
        <v>187</v>
      </c>
      <c r="G1763" s="76">
        <f>VLOOKUP(H1763,Validación!W:Y,3,0)</f>
        <v>8</v>
      </c>
      <c r="H1763" s="76" t="s">
        <v>343</v>
      </c>
      <c r="I1763" s="76">
        <f>VLOOKUP(J1763,Validación!K:N,4,0)</f>
        <v>10</v>
      </c>
      <c r="J1763" s="76" t="s">
        <v>169</v>
      </c>
      <c r="K1763" s="76" t="s">
        <v>68</v>
      </c>
      <c r="L1763" s="76" t="str">
        <f t="shared" si="55"/>
        <v>N</v>
      </c>
    </row>
    <row r="1764" spans="1:12" x14ac:dyDescent="0.25">
      <c r="A1764" s="76" t="str">
        <f t="shared" si="54"/>
        <v>II5810N</v>
      </c>
      <c r="B1764" s="173" t="s">
        <v>423</v>
      </c>
      <c r="C1764" s="76" t="str">
        <f>VLOOKUP(B1764,Validación!G:I,3,0)</f>
        <v>II</v>
      </c>
      <c r="D1764" s="122" t="s">
        <v>309</v>
      </c>
      <c r="E1764" s="76">
        <f>VLOOKUP(Tabla3[[#This Row],[Actividad]],Validación!AA:AB,2,0)</f>
        <v>5</v>
      </c>
      <c r="F1764" s="76" t="s">
        <v>187</v>
      </c>
      <c r="G1764" s="76">
        <f>VLOOKUP(H1764,Validación!W:Y,3,0)</f>
        <v>8</v>
      </c>
      <c r="H1764" s="76" t="s">
        <v>343</v>
      </c>
      <c r="I1764" s="76">
        <f>VLOOKUP(J1764,Validación!K:N,4,0)</f>
        <v>10</v>
      </c>
      <c r="J1764" s="76" t="s">
        <v>169</v>
      </c>
      <c r="K1764" s="76" t="s">
        <v>68</v>
      </c>
      <c r="L1764" s="76" t="str">
        <f t="shared" si="55"/>
        <v>N</v>
      </c>
    </row>
    <row r="1765" spans="1:12" x14ac:dyDescent="0.25">
      <c r="A1765" s="76" t="str">
        <f t="shared" si="54"/>
        <v>L5810N</v>
      </c>
      <c r="B1765" s="76" t="s">
        <v>48</v>
      </c>
      <c r="C1765" s="76" t="str">
        <f>VLOOKUP(B1765,Validación!G:I,3,0)</f>
        <v>L</v>
      </c>
      <c r="D1765" s="122" t="s">
        <v>461</v>
      </c>
      <c r="E1765" s="76">
        <f>VLOOKUP(Tabla3[[#This Row],[Actividad]],Validación!AA:AB,2,0)</f>
        <v>5</v>
      </c>
      <c r="F1765" s="76" t="s">
        <v>187</v>
      </c>
      <c r="G1765" s="76">
        <f>VLOOKUP(H1765,Validación!W:Y,3,0)</f>
        <v>8</v>
      </c>
      <c r="H1765" s="76" t="s">
        <v>343</v>
      </c>
      <c r="I1765" s="76">
        <f>VLOOKUP(J1765,Validación!K:N,4,0)</f>
        <v>10</v>
      </c>
      <c r="J1765" s="76" t="s">
        <v>169</v>
      </c>
      <c r="K1765" s="76" t="s">
        <v>68</v>
      </c>
      <c r="L1765" s="76" t="str">
        <f t="shared" si="55"/>
        <v>N</v>
      </c>
    </row>
    <row r="1766" spans="1:12" x14ac:dyDescent="0.25">
      <c r="A1766" s="76" t="str">
        <f t="shared" si="54"/>
        <v>B5810N</v>
      </c>
      <c r="B1766" s="76" t="s">
        <v>43</v>
      </c>
      <c r="C1766" s="76" t="str">
        <f>VLOOKUP(B1766,Validación!G:I,3,0)</f>
        <v>B</v>
      </c>
      <c r="D1766" s="122" t="s">
        <v>462</v>
      </c>
      <c r="E1766" s="76">
        <f>VLOOKUP(Tabla3[[#This Row],[Actividad]],Validación!AA:AB,2,0)</f>
        <v>5</v>
      </c>
      <c r="F1766" s="76" t="s">
        <v>187</v>
      </c>
      <c r="G1766" s="76">
        <f>VLOOKUP(H1766,Validación!W:Y,3,0)</f>
        <v>8</v>
      </c>
      <c r="H1766" s="76" t="s">
        <v>343</v>
      </c>
      <c r="I1766" s="76">
        <f>VLOOKUP(J1766,Validación!K:N,4,0)</f>
        <v>10</v>
      </c>
      <c r="J1766" s="76" t="s">
        <v>169</v>
      </c>
      <c r="K1766" s="76" t="s">
        <v>68</v>
      </c>
      <c r="L1766" s="76" t="str">
        <f t="shared" si="55"/>
        <v>N</v>
      </c>
    </row>
    <row r="1767" spans="1:12" x14ac:dyDescent="0.25">
      <c r="A1767" s="76" t="str">
        <f t="shared" si="54"/>
        <v>A5810N</v>
      </c>
      <c r="B1767" s="76" t="s">
        <v>42</v>
      </c>
      <c r="C1767" s="76" t="str">
        <f>VLOOKUP(B1767,Validación!G:I,3,0)</f>
        <v>A</v>
      </c>
      <c r="D1767" s="122" t="s">
        <v>463</v>
      </c>
      <c r="E1767" s="76">
        <f>VLOOKUP(Tabla3[[#This Row],[Actividad]],Validación!AA:AB,2,0)</f>
        <v>5</v>
      </c>
      <c r="F1767" s="76" t="s">
        <v>187</v>
      </c>
      <c r="G1767" s="76">
        <f>VLOOKUP(H1767,Validación!W:Y,3,0)</f>
        <v>8</v>
      </c>
      <c r="H1767" s="76" t="s">
        <v>343</v>
      </c>
      <c r="I1767" s="76">
        <f>VLOOKUP(J1767,Validación!K:N,4,0)</f>
        <v>10</v>
      </c>
      <c r="J1767" s="76" t="s">
        <v>169</v>
      </c>
      <c r="K1767" s="76" t="s">
        <v>68</v>
      </c>
      <c r="L1767" s="76" t="str">
        <f t="shared" si="55"/>
        <v>N</v>
      </c>
    </row>
    <row r="1768" spans="1:12" x14ac:dyDescent="0.25">
      <c r="A1768" s="76" t="str">
        <f t="shared" si="54"/>
        <v>X5815N</v>
      </c>
      <c r="B1768" s="76" t="s">
        <v>133</v>
      </c>
      <c r="C1768" s="76" t="str">
        <f>VLOOKUP(B1768,Validación!G:I,3,0)</f>
        <v>X</v>
      </c>
      <c r="D1768" s="122">
        <v>122201</v>
      </c>
      <c r="E1768" s="76">
        <f>VLOOKUP(Tabla3[[#This Row],[Actividad]],Validación!AA:AB,2,0)</f>
        <v>5</v>
      </c>
      <c r="F1768" s="76" t="s">
        <v>187</v>
      </c>
      <c r="G1768" s="76">
        <f>VLOOKUP(H1768,Validación!W:Y,3,0)</f>
        <v>8</v>
      </c>
      <c r="H1768" s="76" t="s">
        <v>343</v>
      </c>
      <c r="I1768" s="76">
        <f>VLOOKUP(J1768,Validación!K:N,4,0)</f>
        <v>15</v>
      </c>
      <c r="J1768" s="76" t="s">
        <v>342</v>
      </c>
      <c r="K1768" s="76" t="s">
        <v>68</v>
      </c>
      <c r="L1768" s="76" t="str">
        <f t="shared" si="55"/>
        <v>N</v>
      </c>
    </row>
    <row r="1769" spans="1:12" x14ac:dyDescent="0.25">
      <c r="A1769" s="76" t="str">
        <f t="shared" si="54"/>
        <v>C5815N</v>
      </c>
      <c r="B1769" s="76" t="s">
        <v>44</v>
      </c>
      <c r="C1769" s="76" t="str">
        <f>VLOOKUP(B1769,Validación!G:I,3,0)</f>
        <v>C</v>
      </c>
      <c r="D1769" s="122" t="s">
        <v>289</v>
      </c>
      <c r="E1769" s="76">
        <f>VLOOKUP(Tabla3[[#This Row],[Actividad]],Validación!AA:AB,2,0)</f>
        <v>5</v>
      </c>
      <c r="F1769" s="76" t="s">
        <v>187</v>
      </c>
      <c r="G1769" s="76">
        <f>VLOOKUP(H1769,Validación!W:Y,3,0)</f>
        <v>8</v>
      </c>
      <c r="H1769" s="76" t="s">
        <v>343</v>
      </c>
      <c r="I1769" s="76">
        <f>VLOOKUP(J1769,Validación!K:N,4,0)</f>
        <v>15</v>
      </c>
      <c r="J1769" s="76" t="s">
        <v>342</v>
      </c>
      <c r="K1769" s="76" t="s">
        <v>68</v>
      </c>
      <c r="L1769" s="76" t="str">
        <f t="shared" si="55"/>
        <v>N</v>
      </c>
    </row>
    <row r="1770" spans="1:12" x14ac:dyDescent="0.25">
      <c r="A1770" s="76" t="str">
        <f t="shared" si="54"/>
        <v>T5815N</v>
      </c>
      <c r="B1770" s="76" t="s">
        <v>52</v>
      </c>
      <c r="C1770" s="76" t="str">
        <f>VLOOKUP(B1770,Validación!G:I,3,0)</f>
        <v>T</v>
      </c>
      <c r="D1770" s="122">
        <v>122202</v>
      </c>
      <c r="E1770" s="76">
        <f>VLOOKUP(Tabla3[[#This Row],[Actividad]],Validación!AA:AB,2,0)</f>
        <v>5</v>
      </c>
      <c r="F1770" s="76" t="s">
        <v>187</v>
      </c>
      <c r="G1770" s="76">
        <f>VLOOKUP(H1770,Validación!W:Y,3,0)</f>
        <v>8</v>
      </c>
      <c r="H1770" s="76" t="s">
        <v>343</v>
      </c>
      <c r="I1770" s="76">
        <f>VLOOKUP(J1770,Validación!K:N,4,0)</f>
        <v>15</v>
      </c>
      <c r="J1770" s="76" t="s">
        <v>342</v>
      </c>
      <c r="K1770" s="76" t="s">
        <v>68</v>
      </c>
      <c r="L1770" s="76" t="str">
        <f t="shared" si="55"/>
        <v>N</v>
      </c>
    </row>
    <row r="1771" spans="1:12" x14ac:dyDescent="0.25">
      <c r="A1771" s="76" t="str">
        <f t="shared" si="54"/>
        <v>EE5815N</v>
      </c>
      <c r="B1771" s="76" t="s">
        <v>33</v>
      </c>
      <c r="C1771" s="76" t="str">
        <f>VLOOKUP(B1771,Validación!G:I,3,0)</f>
        <v>EE</v>
      </c>
      <c r="D1771" s="122" t="s">
        <v>290</v>
      </c>
      <c r="E1771" s="76">
        <f>VLOOKUP(Tabla3[[#This Row],[Actividad]],Validación!AA:AB,2,0)</f>
        <v>5</v>
      </c>
      <c r="F1771" s="76" t="s">
        <v>187</v>
      </c>
      <c r="G1771" s="76">
        <f>VLOOKUP(H1771,Validación!W:Y,3,0)</f>
        <v>8</v>
      </c>
      <c r="H1771" s="76" t="s">
        <v>343</v>
      </c>
      <c r="I1771" s="76">
        <f>VLOOKUP(J1771,Validación!K:N,4,0)</f>
        <v>15</v>
      </c>
      <c r="J1771" s="76" t="s">
        <v>342</v>
      </c>
      <c r="K1771" s="76" t="s">
        <v>68</v>
      </c>
      <c r="L1771" s="76" t="str">
        <f t="shared" si="55"/>
        <v>N</v>
      </c>
    </row>
    <row r="1772" spans="1:12" x14ac:dyDescent="0.25">
      <c r="A1772" s="76" t="str">
        <f t="shared" si="54"/>
        <v>E5815N</v>
      </c>
      <c r="B1772" s="76" t="s">
        <v>45</v>
      </c>
      <c r="C1772" s="76" t="str">
        <f>VLOOKUP(B1772,Validación!G:I,3,0)</f>
        <v>E</v>
      </c>
      <c r="D1772" s="122" t="s">
        <v>180</v>
      </c>
      <c r="E1772" s="76">
        <f>VLOOKUP(Tabla3[[#This Row],[Actividad]],Validación!AA:AB,2,0)</f>
        <v>5</v>
      </c>
      <c r="F1772" s="76" t="s">
        <v>187</v>
      </c>
      <c r="G1772" s="76">
        <f>VLOOKUP(H1772,Validación!W:Y,3,0)</f>
        <v>8</v>
      </c>
      <c r="H1772" s="76" t="s">
        <v>343</v>
      </c>
      <c r="I1772" s="76">
        <f>VLOOKUP(J1772,Validación!K:N,4,0)</f>
        <v>15</v>
      </c>
      <c r="J1772" s="76" t="s">
        <v>342</v>
      </c>
      <c r="K1772" s="76" t="s">
        <v>68</v>
      </c>
      <c r="L1772" s="76" t="str">
        <f t="shared" si="55"/>
        <v>N</v>
      </c>
    </row>
    <row r="1773" spans="1:12" x14ac:dyDescent="0.25">
      <c r="A1773" s="76" t="str">
        <f t="shared" si="54"/>
        <v>J5815N</v>
      </c>
      <c r="B1773" s="76" t="s">
        <v>30</v>
      </c>
      <c r="C1773" s="76" t="str">
        <f>VLOOKUP(B1773,Validación!G:I,3,0)</f>
        <v>J</v>
      </c>
      <c r="D1773" s="122" t="s">
        <v>292</v>
      </c>
      <c r="E1773" s="76">
        <f>VLOOKUP(Tabla3[[#This Row],[Actividad]],Validación!AA:AB,2,0)</f>
        <v>5</v>
      </c>
      <c r="F1773" s="76" t="s">
        <v>187</v>
      </c>
      <c r="G1773" s="76">
        <f>VLOOKUP(H1773,Validación!W:Y,3,0)</f>
        <v>8</v>
      </c>
      <c r="H1773" s="76" t="s">
        <v>343</v>
      </c>
      <c r="I1773" s="76">
        <f>VLOOKUP(J1773,Validación!K:N,4,0)</f>
        <v>15</v>
      </c>
      <c r="J1773" s="76" t="s">
        <v>342</v>
      </c>
      <c r="K1773" s="76" t="s">
        <v>68</v>
      </c>
      <c r="L1773" s="76" t="str">
        <f t="shared" si="55"/>
        <v>N</v>
      </c>
    </row>
    <row r="1774" spans="1:12" x14ac:dyDescent="0.25">
      <c r="A1774" s="76" t="str">
        <f t="shared" si="54"/>
        <v>H5815N</v>
      </c>
      <c r="B1774" s="76" t="s">
        <v>46</v>
      </c>
      <c r="C1774" s="76" t="str">
        <f>VLOOKUP(B1774,Validación!G:I,3,0)</f>
        <v>H</v>
      </c>
      <c r="D1774" s="122" t="s">
        <v>115</v>
      </c>
      <c r="E1774" s="76">
        <f>VLOOKUP(Tabla3[[#This Row],[Actividad]],Validación!AA:AB,2,0)</f>
        <v>5</v>
      </c>
      <c r="F1774" s="76" t="s">
        <v>187</v>
      </c>
      <c r="G1774" s="76">
        <f>VLOOKUP(H1774,Validación!W:Y,3,0)</f>
        <v>8</v>
      </c>
      <c r="H1774" s="76" t="s">
        <v>343</v>
      </c>
      <c r="I1774" s="76">
        <f>VLOOKUP(J1774,Validación!K:N,4,0)</f>
        <v>15</v>
      </c>
      <c r="J1774" s="76" t="s">
        <v>342</v>
      </c>
      <c r="K1774" s="76" t="s">
        <v>68</v>
      </c>
      <c r="L1774" s="76" t="str">
        <f t="shared" si="55"/>
        <v>N</v>
      </c>
    </row>
    <row r="1775" spans="1:12" x14ac:dyDescent="0.25">
      <c r="A1775" s="76" t="str">
        <f t="shared" si="54"/>
        <v>Q5815N</v>
      </c>
      <c r="B1775" s="76" t="s">
        <v>130</v>
      </c>
      <c r="C1775" s="76" t="str">
        <f>VLOOKUP(B1775,Validación!G:I,3,0)</f>
        <v>Q</v>
      </c>
      <c r="D1775" s="122" t="s">
        <v>293</v>
      </c>
      <c r="E1775" s="76">
        <f>VLOOKUP(Tabla3[[#This Row],[Actividad]],Validación!AA:AB,2,0)</f>
        <v>5</v>
      </c>
      <c r="F1775" s="76" t="s">
        <v>187</v>
      </c>
      <c r="G1775" s="76">
        <f>VLOOKUP(H1775,Validación!W:Y,3,0)</f>
        <v>8</v>
      </c>
      <c r="H1775" s="76" t="s">
        <v>343</v>
      </c>
      <c r="I1775" s="76">
        <f>VLOOKUP(J1775,Validación!K:N,4,0)</f>
        <v>15</v>
      </c>
      <c r="J1775" s="76" t="s">
        <v>342</v>
      </c>
      <c r="K1775" s="76" t="s">
        <v>68</v>
      </c>
      <c r="L1775" s="76" t="str">
        <f t="shared" si="55"/>
        <v>N</v>
      </c>
    </row>
    <row r="1776" spans="1:12" x14ac:dyDescent="0.25">
      <c r="A1776" s="76" t="str">
        <f t="shared" si="54"/>
        <v>P5815N</v>
      </c>
      <c r="B1776" s="76" t="s">
        <v>50</v>
      </c>
      <c r="C1776" s="76" t="str">
        <f>VLOOKUP(B1776,Validación!G:I,3,0)</f>
        <v>P</v>
      </c>
      <c r="D1776" s="122" t="s">
        <v>295</v>
      </c>
      <c r="E1776" s="76">
        <f>VLOOKUP(Tabla3[[#This Row],[Actividad]],Validación!AA:AB,2,0)</f>
        <v>5</v>
      </c>
      <c r="F1776" s="76" t="s">
        <v>187</v>
      </c>
      <c r="G1776" s="76">
        <f>VLOOKUP(H1776,Validación!W:Y,3,0)</f>
        <v>8</v>
      </c>
      <c r="H1776" s="76" t="s">
        <v>343</v>
      </c>
      <c r="I1776" s="76">
        <f>VLOOKUP(J1776,Validación!K:N,4,0)</f>
        <v>15</v>
      </c>
      <c r="J1776" s="76" t="s">
        <v>342</v>
      </c>
      <c r="K1776" s="76" t="s">
        <v>68</v>
      </c>
      <c r="L1776" s="76" t="str">
        <f t="shared" si="55"/>
        <v>N</v>
      </c>
    </row>
    <row r="1777" spans="1:12" x14ac:dyDescent="0.25">
      <c r="A1777" s="76" t="str">
        <f t="shared" si="54"/>
        <v>K5815N</v>
      </c>
      <c r="B1777" s="76" t="s">
        <v>31</v>
      </c>
      <c r="C1777" s="76" t="str">
        <f>VLOOKUP(B1777,Validación!G:I,3,0)</f>
        <v>K</v>
      </c>
      <c r="D1777" s="122" t="s">
        <v>297</v>
      </c>
      <c r="E1777" s="76">
        <f>VLOOKUP(Tabla3[[#This Row],[Actividad]],Validación!AA:AB,2,0)</f>
        <v>5</v>
      </c>
      <c r="F1777" s="76" t="s">
        <v>187</v>
      </c>
      <c r="G1777" s="76">
        <f>VLOOKUP(H1777,Validación!W:Y,3,0)</f>
        <v>8</v>
      </c>
      <c r="H1777" s="76" t="s">
        <v>343</v>
      </c>
      <c r="I1777" s="76">
        <f>VLOOKUP(J1777,Validación!K:N,4,0)</f>
        <v>15</v>
      </c>
      <c r="J1777" s="76" t="s">
        <v>342</v>
      </c>
      <c r="K1777" s="76" t="s">
        <v>68</v>
      </c>
      <c r="L1777" s="76" t="str">
        <f t="shared" si="55"/>
        <v>N</v>
      </c>
    </row>
    <row r="1778" spans="1:12" x14ac:dyDescent="0.25">
      <c r="A1778" s="76" t="str">
        <f t="shared" si="54"/>
        <v>N5815N</v>
      </c>
      <c r="B1778" s="76" t="s">
        <v>49</v>
      </c>
      <c r="C1778" s="76" t="str">
        <f>VLOOKUP(B1778,Validación!G:I,3,0)</f>
        <v>N</v>
      </c>
      <c r="D1778" s="122" t="s">
        <v>298</v>
      </c>
      <c r="E1778" s="76">
        <f>VLOOKUP(Tabla3[[#This Row],[Actividad]],Validación!AA:AB,2,0)</f>
        <v>5</v>
      </c>
      <c r="F1778" s="76" t="s">
        <v>187</v>
      </c>
      <c r="G1778" s="76">
        <f>VLOOKUP(H1778,Validación!W:Y,3,0)</f>
        <v>8</v>
      </c>
      <c r="H1778" s="76" t="s">
        <v>343</v>
      </c>
      <c r="I1778" s="76">
        <f>VLOOKUP(J1778,Validación!K:N,4,0)</f>
        <v>15</v>
      </c>
      <c r="J1778" s="76" t="s">
        <v>342</v>
      </c>
      <c r="K1778" s="76" t="s">
        <v>68</v>
      </c>
      <c r="L1778" s="76" t="str">
        <f t="shared" si="55"/>
        <v>N</v>
      </c>
    </row>
    <row r="1779" spans="1:12" x14ac:dyDescent="0.25">
      <c r="A1779" s="76" t="str">
        <f t="shared" si="54"/>
        <v>AA5815N</v>
      </c>
      <c r="B1779" s="76" t="s">
        <v>54</v>
      </c>
      <c r="C1779" s="76" t="str">
        <f>VLOOKUP(B1779,Validación!G:I,3,0)</f>
        <v>AA</v>
      </c>
      <c r="D1779" s="122" t="s">
        <v>118</v>
      </c>
      <c r="E1779" s="76">
        <f>VLOOKUP(Tabla3[[#This Row],[Actividad]],Validación!AA:AB,2,0)</f>
        <v>5</v>
      </c>
      <c r="F1779" s="76" t="s">
        <v>187</v>
      </c>
      <c r="G1779" s="76">
        <f>VLOOKUP(H1779,Validación!W:Y,3,0)</f>
        <v>8</v>
      </c>
      <c r="H1779" s="76" t="s">
        <v>343</v>
      </c>
      <c r="I1779" s="76">
        <f>VLOOKUP(J1779,Validación!K:N,4,0)</f>
        <v>15</v>
      </c>
      <c r="J1779" s="76" t="s">
        <v>342</v>
      </c>
      <c r="K1779" s="76" t="s">
        <v>68</v>
      </c>
      <c r="L1779" s="76" t="str">
        <f t="shared" si="55"/>
        <v>N</v>
      </c>
    </row>
    <row r="1780" spans="1:12" x14ac:dyDescent="0.25">
      <c r="A1780" s="76" t="str">
        <f t="shared" si="54"/>
        <v>G5815N</v>
      </c>
      <c r="B1780" s="76" t="s">
        <v>427</v>
      </c>
      <c r="C1780" s="76" t="str">
        <f>VLOOKUP(B1780,Validación!G:I,3,0)</f>
        <v>G</v>
      </c>
      <c r="D1780" s="122" t="s">
        <v>299</v>
      </c>
      <c r="E1780" s="76">
        <f>VLOOKUP(Tabla3[[#This Row],[Actividad]],Validación!AA:AB,2,0)</f>
        <v>5</v>
      </c>
      <c r="F1780" s="76" t="s">
        <v>187</v>
      </c>
      <c r="G1780" s="76">
        <f>VLOOKUP(H1780,Validación!W:Y,3,0)</f>
        <v>8</v>
      </c>
      <c r="H1780" s="76" t="s">
        <v>343</v>
      </c>
      <c r="I1780" s="76">
        <f>VLOOKUP(J1780,Validación!K:N,4,0)</f>
        <v>15</v>
      </c>
      <c r="J1780" s="76" t="s">
        <v>342</v>
      </c>
      <c r="K1780" s="76" t="s">
        <v>68</v>
      </c>
      <c r="L1780" s="76" t="str">
        <f t="shared" si="55"/>
        <v>N</v>
      </c>
    </row>
    <row r="1781" spans="1:12" x14ac:dyDescent="0.25">
      <c r="A1781" s="76" t="str">
        <f t="shared" si="54"/>
        <v>D5815N</v>
      </c>
      <c r="B1781" s="76" t="s">
        <v>203</v>
      </c>
      <c r="C1781" s="76" t="str">
        <f>VLOOKUP(B1781,Validación!G:I,3,0)</f>
        <v>D</v>
      </c>
      <c r="D1781" s="122">
        <v>122327</v>
      </c>
      <c r="E1781" s="76">
        <f>VLOOKUP(Tabla3[[#This Row],[Actividad]],Validación!AA:AB,2,0)</f>
        <v>5</v>
      </c>
      <c r="F1781" s="76" t="s">
        <v>187</v>
      </c>
      <c r="G1781" s="76">
        <f>VLOOKUP(H1781,Validación!W:Y,3,0)</f>
        <v>8</v>
      </c>
      <c r="H1781" s="76" t="s">
        <v>343</v>
      </c>
      <c r="I1781" s="76">
        <f>VLOOKUP(J1781,Validación!K:N,4,0)</f>
        <v>15</v>
      </c>
      <c r="J1781" s="76" t="s">
        <v>342</v>
      </c>
      <c r="K1781" s="76" t="s">
        <v>68</v>
      </c>
      <c r="L1781" s="76" t="str">
        <f t="shared" si="55"/>
        <v>N</v>
      </c>
    </row>
    <row r="1782" spans="1:12" x14ac:dyDescent="0.25">
      <c r="A1782" s="76" t="str">
        <f t="shared" si="54"/>
        <v>F5815N</v>
      </c>
      <c r="B1782" s="76" t="s">
        <v>426</v>
      </c>
      <c r="C1782" s="76" t="str">
        <f>VLOOKUP(B1782,Validación!G:I,3,0)</f>
        <v>F</v>
      </c>
      <c r="D1782" s="122" t="s">
        <v>456</v>
      </c>
      <c r="E1782" s="76">
        <f>VLOOKUP(Tabla3[[#This Row],[Actividad]],Validación!AA:AB,2,0)</f>
        <v>5</v>
      </c>
      <c r="F1782" s="76" t="s">
        <v>187</v>
      </c>
      <c r="G1782" s="76">
        <f>VLOOKUP(H1782,Validación!W:Y,3,0)</f>
        <v>8</v>
      </c>
      <c r="H1782" s="76" t="s">
        <v>343</v>
      </c>
      <c r="I1782" s="76">
        <f>VLOOKUP(J1782,Validación!K:N,4,0)</f>
        <v>15</v>
      </c>
      <c r="J1782" s="76" t="s">
        <v>342</v>
      </c>
      <c r="K1782" s="76" t="s">
        <v>68</v>
      </c>
      <c r="L1782" s="76" t="str">
        <f t="shared" si="55"/>
        <v>N</v>
      </c>
    </row>
    <row r="1783" spans="1:12" x14ac:dyDescent="0.25">
      <c r="A1783" s="76" t="str">
        <f t="shared" si="54"/>
        <v>FF5815N</v>
      </c>
      <c r="B1783" s="76" t="s">
        <v>41</v>
      </c>
      <c r="C1783" s="76" t="str">
        <f>VLOOKUP(B1783,Validación!G:I,3,0)</f>
        <v>FF</v>
      </c>
      <c r="D1783" s="122" t="s">
        <v>301</v>
      </c>
      <c r="E1783" s="76">
        <f>VLOOKUP(Tabla3[[#This Row],[Actividad]],Validación!AA:AB,2,0)</f>
        <v>5</v>
      </c>
      <c r="F1783" s="76" t="s">
        <v>187</v>
      </c>
      <c r="G1783" s="76">
        <f>VLOOKUP(H1783,Validación!W:Y,3,0)</f>
        <v>8</v>
      </c>
      <c r="H1783" s="76" t="s">
        <v>343</v>
      </c>
      <c r="I1783" s="76">
        <f>VLOOKUP(J1783,Validación!K:N,4,0)</f>
        <v>15</v>
      </c>
      <c r="J1783" s="76" t="s">
        <v>342</v>
      </c>
      <c r="K1783" s="76" t="s">
        <v>68</v>
      </c>
      <c r="L1783" s="76" t="str">
        <f t="shared" si="55"/>
        <v>N</v>
      </c>
    </row>
    <row r="1784" spans="1:12" x14ac:dyDescent="0.25">
      <c r="A1784" s="76" t="str">
        <f t="shared" si="54"/>
        <v>BB5815N</v>
      </c>
      <c r="B1784" s="76" t="s">
        <v>32</v>
      </c>
      <c r="C1784" s="76" t="str">
        <f>VLOOKUP(B1784,Validación!G:I,3,0)</f>
        <v>BB</v>
      </c>
      <c r="D1784" s="122" t="s">
        <v>457</v>
      </c>
      <c r="E1784" s="76">
        <f>VLOOKUP(Tabla3[[#This Row],[Actividad]],Validación!AA:AB,2,0)</f>
        <v>5</v>
      </c>
      <c r="F1784" s="76" t="s">
        <v>187</v>
      </c>
      <c r="G1784" s="76">
        <f>VLOOKUP(H1784,Validación!W:Y,3,0)</f>
        <v>8</v>
      </c>
      <c r="H1784" s="76" t="s">
        <v>343</v>
      </c>
      <c r="I1784" s="76">
        <f>VLOOKUP(J1784,Validación!K:N,4,0)</f>
        <v>15</v>
      </c>
      <c r="J1784" s="76" t="s">
        <v>342</v>
      </c>
      <c r="K1784" s="76" t="s">
        <v>68</v>
      </c>
      <c r="L1784" s="76" t="str">
        <f t="shared" si="55"/>
        <v>N</v>
      </c>
    </row>
    <row r="1785" spans="1:12" x14ac:dyDescent="0.25">
      <c r="A1785" s="76" t="str">
        <f t="shared" si="54"/>
        <v>W5815N</v>
      </c>
      <c r="B1785" s="76" t="s">
        <v>132</v>
      </c>
      <c r="C1785" s="76" t="str">
        <f>VLOOKUP(B1785,Validación!G:I,3,0)</f>
        <v>W</v>
      </c>
      <c r="D1785" s="122" t="s">
        <v>302</v>
      </c>
      <c r="E1785" s="76">
        <f>VLOOKUP(Tabla3[[#This Row],[Actividad]],Validación!AA:AB,2,0)</f>
        <v>5</v>
      </c>
      <c r="F1785" s="76" t="s">
        <v>187</v>
      </c>
      <c r="G1785" s="76">
        <f>VLOOKUP(H1785,Validación!W:Y,3,0)</f>
        <v>8</v>
      </c>
      <c r="H1785" s="76" t="s">
        <v>343</v>
      </c>
      <c r="I1785" s="76">
        <f>VLOOKUP(J1785,Validación!K:N,4,0)</f>
        <v>15</v>
      </c>
      <c r="J1785" s="76" t="s">
        <v>342</v>
      </c>
      <c r="K1785" s="76" t="s">
        <v>68</v>
      </c>
      <c r="L1785" s="76" t="str">
        <f t="shared" si="55"/>
        <v>N</v>
      </c>
    </row>
    <row r="1786" spans="1:12" x14ac:dyDescent="0.25">
      <c r="A1786" s="76" t="str">
        <f t="shared" si="54"/>
        <v>CC5815N</v>
      </c>
      <c r="B1786" s="76" t="s">
        <v>55</v>
      </c>
      <c r="C1786" s="76" t="str">
        <f>VLOOKUP(B1786,Validación!G:I,3,0)</f>
        <v>CC</v>
      </c>
      <c r="D1786" s="122" t="s">
        <v>303</v>
      </c>
      <c r="E1786" s="76">
        <f>VLOOKUP(Tabla3[[#This Row],[Actividad]],Validación!AA:AB,2,0)</f>
        <v>5</v>
      </c>
      <c r="F1786" s="76" t="s">
        <v>187</v>
      </c>
      <c r="G1786" s="76">
        <f>VLOOKUP(H1786,Validación!W:Y,3,0)</f>
        <v>8</v>
      </c>
      <c r="H1786" s="76" t="s">
        <v>343</v>
      </c>
      <c r="I1786" s="76">
        <f>VLOOKUP(J1786,Validación!K:N,4,0)</f>
        <v>15</v>
      </c>
      <c r="J1786" s="76" t="s">
        <v>342</v>
      </c>
      <c r="K1786" s="76" t="s">
        <v>68</v>
      </c>
      <c r="L1786" s="76" t="str">
        <f t="shared" si="55"/>
        <v>N</v>
      </c>
    </row>
    <row r="1787" spans="1:12" x14ac:dyDescent="0.25">
      <c r="A1787" s="76" t="str">
        <f t="shared" si="54"/>
        <v>U5815N</v>
      </c>
      <c r="B1787" s="76" t="s">
        <v>425</v>
      </c>
      <c r="C1787" s="76" t="str">
        <f>VLOOKUP(B1787,Validación!G:I,3,0)</f>
        <v>U</v>
      </c>
      <c r="D1787" s="122" t="s">
        <v>458</v>
      </c>
      <c r="E1787" s="76">
        <f>VLOOKUP(Tabla3[[#This Row],[Actividad]],Validación!AA:AB,2,0)</f>
        <v>5</v>
      </c>
      <c r="F1787" s="76" t="s">
        <v>187</v>
      </c>
      <c r="G1787" s="76">
        <f>VLOOKUP(H1787,Validación!W:Y,3,0)</f>
        <v>8</v>
      </c>
      <c r="H1787" s="76" t="s">
        <v>343</v>
      </c>
      <c r="I1787" s="76">
        <f>VLOOKUP(J1787,Validación!K:N,4,0)</f>
        <v>15</v>
      </c>
      <c r="J1787" s="76" t="s">
        <v>342</v>
      </c>
      <c r="K1787" s="76" t="s">
        <v>68</v>
      </c>
      <c r="L1787" s="76" t="str">
        <f t="shared" si="55"/>
        <v>N</v>
      </c>
    </row>
    <row r="1788" spans="1:12" x14ac:dyDescent="0.25">
      <c r="A1788" s="76" t="str">
        <f t="shared" si="54"/>
        <v>I5815N</v>
      </c>
      <c r="B1788" s="76" t="s">
        <v>47</v>
      </c>
      <c r="C1788" s="76" t="str">
        <f>VLOOKUP(B1788,Validación!G:I,3,0)</f>
        <v>I</v>
      </c>
      <c r="D1788" s="122" t="s">
        <v>459</v>
      </c>
      <c r="E1788" s="76">
        <f>VLOOKUP(Tabla3[[#This Row],[Actividad]],Validación!AA:AB,2,0)</f>
        <v>5</v>
      </c>
      <c r="F1788" s="76" t="s">
        <v>187</v>
      </c>
      <c r="G1788" s="76">
        <f>VLOOKUP(H1788,Validación!W:Y,3,0)</f>
        <v>8</v>
      </c>
      <c r="H1788" s="76" t="s">
        <v>343</v>
      </c>
      <c r="I1788" s="76">
        <f>VLOOKUP(J1788,Validación!K:N,4,0)</f>
        <v>15</v>
      </c>
      <c r="J1788" s="76" t="s">
        <v>342</v>
      </c>
      <c r="K1788" s="76" t="s">
        <v>68</v>
      </c>
      <c r="L1788" s="76" t="str">
        <f t="shared" si="55"/>
        <v>N</v>
      </c>
    </row>
    <row r="1789" spans="1:12" x14ac:dyDescent="0.25">
      <c r="A1789" s="76" t="str">
        <f t="shared" si="54"/>
        <v>Y5815N</v>
      </c>
      <c r="B1789" s="76" t="s">
        <v>134</v>
      </c>
      <c r="C1789" s="76" t="str">
        <f>VLOOKUP(B1789,Validación!G:I,3,0)</f>
        <v>Y</v>
      </c>
      <c r="D1789" s="122" t="s">
        <v>306</v>
      </c>
      <c r="E1789" s="76">
        <f>VLOOKUP(Tabla3[[#This Row],[Actividad]],Validación!AA:AB,2,0)</f>
        <v>5</v>
      </c>
      <c r="F1789" s="76" t="s">
        <v>187</v>
      </c>
      <c r="G1789" s="76">
        <f>VLOOKUP(H1789,Validación!W:Y,3,0)</f>
        <v>8</v>
      </c>
      <c r="H1789" s="76" t="s">
        <v>343</v>
      </c>
      <c r="I1789" s="76">
        <f>VLOOKUP(J1789,Validación!K:N,4,0)</f>
        <v>15</v>
      </c>
      <c r="J1789" s="76" t="s">
        <v>342</v>
      </c>
      <c r="K1789" s="76" t="s">
        <v>68</v>
      </c>
      <c r="L1789" s="76" t="str">
        <f t="shared" si="55"/>
        <v>N</v>
      </c>
    </row>
    <row r="1790" spans="1:12" x14ac:dyDescent="0.25">
      <c r="A1790" s="76" t="str">
        <f t="shared" si="54"/>
        <v>R5815N</v>
      </c>
      <c r="B1790" s="76" t="s">
        <v>51</v>
      </c>
      <c r="C1790" s="76" t="str">
        <f>VLOOKUP(B1790,Validación!G:I,3,0)</f>
        <v>R</v>
      </c>
      <c r="D1790" s="122">
        <v>109</v>
      </c>
      <c r="E1790" s="76">
        <f>VLOOKUP(Tabla3[[#This Row],[Actividad]],Validación!AA:AB,2,0)</f>
        <v>5</v>
      </c>
      <c r="F1790" s="76" t="s">
        <v>187</v>
      </c>
      <c r="G1790" s="76">
        <f>VLOOKUP(H1790,Validación!W:Y,3,0)</f>
        <v>8</v>
      </c>
      <c r="H1790" s="76" t="s">
        <v>343</v>
      </c>
      <c r="I1790" s="76">
        <f>VLOOKUP(J1790,Validación!K:N,4,0)</f>
        <v>15</v>
      </c>
      <c r="J1790" s="76" t="s">
        <v>342</v>
      </c>
      <c r="K1790" s="76" t="s">
        <v>68</v>
      </c>
      <c r="L1790" s="76" t="str">
        <f t="shared" si="55"/>
        <v>N</v>
      </c>
    </row>
    <row r="1791" spans="1:12" x14ac:dyDescent="0.25">
      <c r="A1791" s="76" t="str">
        <f t="shared" si="54"/>
        <v>HH5815N</v>
      </c>
      <c r="B1791" s="76" t="s">
        <v>122</v>
      </c>
      <c r="C1791" s="76" t="str">
        <f>VLOOKUP(B1791,Validación!G:I,3,0)</f>
        <v>HH</v>
      </c>
      <c r="D1791" s="122" t="s">
        <v>460</v>
      </c>
      <c r="E1791" s="76">
        <f>VLOOKUP(Tabla3[[#This Row],[Actividad]],Validación!AA:AB,2,0)</f>
        <v>5</v>
      </c>
      <c r="F1791" s="76" t="s">
        <v>187</v>
      </c>
      <c r="G1791" s="76">
        <f>VLOOKUP(H1791,Validación!W:Y,3,0)</f>
        <v>8</v>
      </c>
      <c r="H1791" s="76" t="s">
        <v>343</v>
      </c>
      <c r="I1791" s="76">
        <f>VLOOKUP(J1791,Validación!K:N,4,0)</f>
        <v>15</v>
      </c>
      <c r="J1791" s="76" t="s">
        <v>342</v>
      </c>
      <c r="K1791" s="76" t="s">
        <v>68</v>
      </c>
      <c r="L1791" s="76" t="str">
        <f t="shared" si="55"/>
        <v>N</v>
      </c>
    </row>
    <row r="1792" spans="1:12" x14ac:dyDescent="0.25">
      <c r="A1792" s="76" t="str">
        <f t="shared" si="54"/>
        <v>II5815N</v>
      </c>
      <c r="B1792" s="173" t="s">
        <v>423</v>
      </c>
      <c r="C1792" s="76" t="str">
        <f>VLOOKUP(B1792,Validación!G:I,3,0)</f>
        <v>II</v>
      </c>
      <c r="D1792" s="122" t="s">
        <v>309</v>
      </c>
      <c r="E1792" s="76">
        <f>VLOOKUP(Tabla3[[#This Row],[Actividad]],Validación!AA:AB,2,0)</f>
        <v>5</v>
      </c>
      <c r="F1792" s="76" t="s">
        <v>187</v>
      </c>
      <c r="G1792" s="76">
        <f>VLOOKUP(H1792,Validación!W:Y,3,0)</f>
        <v>8</v>
      </c>
      <c r="H1792" s="76" t="s">
        <v>343</v>
      </c>
      <c r="I1792" s="76">
        <f>VLOOKUP(J1792,Validación!K:N,4,0)</f>
        <v>15</v>
      </c>
      <c r="J1792" s="76" t="s">
        <v>342</v>
      </c>
      <c r="K1792" s="76" t="s">
        <v>68</v>
      </c>
      <c r="L1792" s="76" t="str">
        <f t="shared" si="55"/>
        <v>N</v>
      </c>
    </row>
    <row r="1793" spans="1:12" x14ac:dyDescent="0.25">
      <c r="A1793" s="76" t="str">
        <f t="shared" si="54"/>
        <v>L5815N</v>
      </c>
      <c r="B1793" s="76" t="s">
        <v>48</v>
      </c>
      <c r="C1793" s="76" t="str">
        <f>VLOOKUP(B1793,Validación!G:I,3,0)</f>
        <v>L</v>
      </c>
      <c r="D1793" s="122" t="s">
        <v>461</v>
      </c>
      <c r="E1793" s="76">
        <f>VLOOKUP(Tabla3[[#This Row],[Actividad]],Validación!AA:AB,2,0)</f>
        <v>5</v>
      </c>
      <c r="F1793" s="76" t="s">
        <v>187</v>
      </c>
      <c r="G1793" s="76">
        <f>VLOOKUP(H1793,Validación!W:Y,3,0)</f>
        <v>8</v>
      </c>
      <c r="H1793" s="76" t="s">
        <v>343</v>
      </c>
      <c r="I1793" s="76">
        <f>VLOOKUP(J1793,Validación!K:N,4,0)</f>
        <v>15</v>
      </c>
      <c r="J1793" s="76" t="s">
        <v>342</v>
      </c>
      <c r="K1793" s="76" t="s">
        <v>68</v>
      </c>
      <c r="L1793" s="76" t="str">
        <f t="shared" si="55"/>
        <v>N</v>
      </c>
    </row>
    <row r="1794" spans="1:12" x14ac:dyDescent="0.25">
      <c r="A1794" s="76" t="str">
        <f t="shared" ref="A1794:A1857" si="56">CONCATENATE(C1794,E1794,G1794,I1794,L1794,)</f>
        <v>B5815N</v>
      </c>
      <c r="B1794" s="76" t="s">
        <v>43</v>
      </c>
      <c r="C1794" s="76" t="str">
        <f>VLOOKUP(B1794,Validación!G:I,3,0)</f>
        <v>B</v>
      </c>
      <c r="D1794" s="122" t="s">
        <v>462</v>
      </c>
      <c r="E1794" s="76">
        <f>VLOOKUP(Tabla3[[#This Row],[Actividad]],Validación!AA:AB,2,0)</f>
        <v>5</v>
      </c>
      <c r="F1794" s="76" t="s">
        <v>187</v>
      </c>
      <c r="G1794" s="76">
        <f>VLOOKUP(H1794,Validación!W:Y,3,0)</f>
        <v>8</v>
      </c>
      <c r="H1794" s="76" t="s">
        <v>343</v>
      </c>
      <c r="I1794" s="76">
        <f>VLOOKUP(J1794,Validación!K:N,4,0)</f>
        <v>15</v>
      </c>
      <c r="J1794" s="76" t="s">
        <v>342</v>
      </c>
      <c r="K1794" s="76" t="s">
        <v>68</v>
      </c>
      <c r="L1794" s="76" t="str">
        <f t="shared" ref="L1794:L1857" si="57">VLOOKUP(K1794,O:P,2,0)</f>
        <v>N</v>
      </c>
    </row>
    <row r="1795" spans="1:12" x14ac:dyDescent="0.25">
      <c r="A1795" s="76" t="str">
        <f t="shared" si="56"/>
        <v>A5815N</v>
      </c>
      <c r="B1795" s="76" t="s">
        <v>42</v>
      </c>
      <c r="C1795" s="76" t="str">
        <f>VLOOKUP(B1795,Validación!G:I,3,0)</f>
        <v>A</v>
      </c>
      <c r="D1795" s="122" t="s">
        <v>463</v>
      </c>
      <c r="E1795" s="76">
        <f>VLOOKUP(Tabla3[[#This Row],[Actividad]],Validación!AA:AB,2,0)</f>
        <v>5</v>
      </c>
      <c r="F1795" s="76" t="s">
        <v>187</v>
      </c>
      <c r="G1795" s="76">
        <f>VLOOKUP(H1795,Validación!W:Y,3,0)</f>
        <v>8</v>
      </c>
      <c r="H1795" s="76" t="s">
        <v>343</v>
      </c>
      <c r="I1795" s="76">
        <f>VLOOKUP(J1795,Validación!K:N,4,0)</f>
        <v>15</v>
      </c>
      <c r="J1795" s="76" t="s">
        <v>342</v>
      </c>
      <c r="K1795" s="76" t="s">
        <v>68</v>
      </c>
      <c r="L1795" s="76" t="str">
        <f t="shared" si="57"/>
        <v>N</v>
      </c>
    </row>
    <row r="1796" spans="1:12" x14ac:dyDescent="0.25">
      <c r="A1796" s="76" t="str">
        <f t="shared" si="56"/>
        <v>X781N</v>
      </c>
      <c r="B1796" s="76" t="s">
        <v>133</v>
      </c>
      <c r="C1796" s="76" t="str">
        <f>VLOOKUP(B1796,Validación!G:I,3,0)</f>
        <v>X</v>
      </c>
      <c r="D1796" s="122">
        <v>122201</v>
      </c>
      <c r="E1796" s="76">
        <f>VLOOKUP(Tabla3[[#This Row],[Actividad]],Validación!AA:AB,2,0)</f>
        <v>7</v>
      </c>
      <c r="F1796" s="76" t="s">
        <v>189</v>
      </c>
      <c r="G1796" s="76">
        <f>VLOOKUP(H1796,Validación!W:Y,3,0)</f>
        <v>8</v>
      </c>
      <c r="H1796" s="76" t="s">
        <v>343</v>
      </c>
      <c r="I1796" s="76">
        <f>VLOOKUP(J1796,Validación!K:N,4,0)</f>
        <v>1</v>
      </c>
      <c r="J1796" s="76" t="s">
        <v>200</v>
      </c>
      <c r="K1796" s="76" t="s">
        <v>68</v>
      </c>
      <c r="L1796" s="76" t="str">
        <f t="shared" si="57"/>
        <v>N</v>
      </c>
    </row>
    <row r="1797" spans="1:12" x14ac:dyDescent="0.25">
      <c r="A1797" s="76" t="str">
        <f t="shared" si="56"/>
        <v>C781N</v>
      </c>
      <c r="B1797" s="76" t="s">
        <v>44</v>
      </c>
      <c r="C1797" s="76" t="str">
        <f>VLOOKUP(B1797,Validación!G:I,3,0)</f>
        <v>C</v>
      </c>
      <c r="D1797" s="122" t="s">
        <v>289</v>
      </c>
      <c r="E1797" s="76">
        <f>VLOOKUP(Tabla3[[#This Row],[Actividad]],Validación!AA:AB,2,0)</f>
        <v>7</v>
      </c>
      <c r="F1797" s="76" t="s">
        <v>189</v>
      </c>
      <c r="G1797" s="76">
        <f>VLOOKUP(H1797,Validación!W:Y,3,0)</f>
        <v>8</v>
      </c>
      <c r="H1797" s="76" t="s">
        <v>343</v>
      </c>
      <c r="I1797" s="76">
        <f>VLOOKUP(J1797,Validación!K:N,4,0)</f>
        <v>1</v>
      </c>
      <c r="J1797" s="76" t="s">
        <v>200</v>
      </c>
      <c r="K1797" s="76" t="s">
        <v>68</v>
      </c>
      <c r="L1797" s="76" t="str">
        <f t="shared" si="57"/>
        <v>N</v>
      </c>
    </row>
    <row r="1798" spans="1:12" x14ac:dyDescent="0.25">
      <c r="A1798" s="76" t="str">
        <f t="shared" si="56"/>
        <v>T781N</v>
      </c>
      <c r="B1798" s="76" t="s">
        <v>52</v>
      </c>
      <c r="C1798" s="76" t="str">
        <f>VLOOKUP(B1798,Validación!G:I,3,0)</f>
        <v>T</v>
      </c>
      <c r="D1798" s="122">
        <v>122202</v>
      </c>
      <c r="E1798" s="76">
        <f>VLOOKUP(Tabla3[[#This Row],[Actividad]],Validación!AA:AB,2,0)</f>
        <v>7</v>
      </c>
      <c r="F1798" s="76" t="s">
        <v>189</v>
      </c>
      <c r="G1798" s="76">
        <f>VLOOKUP(H1798,Validación!W:Y,3,0)</f>
        <v>8</v>
      </c>
      <c r="H1798" s="76" t="s">
        <v>343</v>
      </c>
      <c r="I1798" s="76">
        <f>VLOOKUP(J1798,Validación!K:N,4,0)</f>
        <v>1</v>
      </c>
      <c r="J1798" s="76" t="s">
        <v>200</v>
      </c>
      <c r="K1798" s="76" t="s">
        <v>68</v>
      </c>
      <c r="L1798" s="76" t="str">
        <f t="shared" si="57"/>
        <v>N</v>
      </c>
    </row>
    <row r="1799" spans="1:12" x14ac:dyDescent="0.25">
      <c r="A1799" s="76" t="str">
        <f t="shared" si="56"/>
        <v>EE781N</v>
      </c>
      <c r="B1799" s="76" t="s">
        <v>33</v>
      </c>
      <c r="C1799" s="76" t="str">
        <f>VLOOKUP(B1799,Validación!G:I,3,0)</f>
        <v>EE</v>
      </c>
      <c r="D1799" s="122" t="s">
        <v>290</v>
      </c>
      <c r="E1799" s="76">
        <f>VLOOKUP(Tabla3[[#This Row],[Actividad]],Validación!AA:AB,2,0)</f>
        <v>7</v>
      </c>
      <c r="F1799" s="76" t="s">
        <v>189</v>
      </c>
      <c r="G1799" s="76">
        <f>VLOOKUP(H1799,Validación!W:Y,3,0)</f>
        <v>8</v>
      </c>
      <c r="H1799" s="76" t="s">
        <v>343</v>
      </c>
      <c r="I1799" s="76">
        <f>VLOOKUP(J1799,Validación!K:N,4,0)</f>
        <v>1</v>
      </c>
      <c r="J1799" s="76" t="s">
        <v>200</v>
      </c>
      <c r="K1799" s="76" t="s">
        <v>68</v>
      </c>
      <c r="L1799" s="76" t="str">
        <f t="shared" si="57"/>
        <v>N</v>
      </c>
    </row>
    <row r="1800" spans="1:12" x14ac:dyDescent="0.25">
      <c r="A1800" s="76" t="str">
        <f t="shared" si="56"/>
        <v>E781N</v>
      </c>
      <c r="B1800" s="76" t="s">
        <v>45</v>
      </c>
      <c r="C1800" s="76" t="str">
        <f>VLOOKUP(B1800,Validación!G:I,3,0)</f>
        <v>E</v>
      </c>
      <c r="D1800" s="122" t="s">
        <v>180</v>
      </c>
      <c r="E1800" s="76">
        <f>VLOOKUP(Tabla3[[#This Row],[Actividad]],Validación!AA:AB,2,0)</f>
        <v>7</v>
      </c>
      <c r="F1800" s="76" t="s">
        <v>189</v>
      </c>
      <c r="G1800" s="76">
        <f>VLOOKUP(H1800,Validación!W:Y,3,0)</f>
        <v>8</v>
      </c>
      <c r="H1800" s="76" t="s">
        <v>343</v>
      </c>
      <c r="I1800" s="76">
        <f>VLOOKUP(J1800,Validación!K:N,4,0)</f>
        <v>1</v>
      </c>
      <c r="J1800" s="76" t="s">
        <v>200</v>
      </c>
      <c r="K1800" s="76" t="s">
        <v>68</v>
      </c>
      <c r="L1800" s="76" t="str">
        <f t="shared" si="57"/>
        <v>N</v>
      </c>
    </row>
    <row r="1801" spans="1:12" x14ac:dyDescent="0.25">
      <c r="A1801" s="76" t="str">
        <f t="shared" si="56"/>
        <v>J781N</v>
      </c>
      <c r="B1801" s="76" t="s">
        <v>30</v>
      </c>
      <c r="C1801" s="76" t="str">
        <f>VLOOKUP(B1801,Validación!G:I,3,0)</f>
        <v>J</v>
      </c>
      <c r="D1801" s="122" t="s">
        <v>292</v>
      </c>
      <c r="E1801" s="76">
        <f>VLOOKUP(Tabla3[[#This Row],[Actividad]],Validación!AA:AB,2,0)</f>
        <v>7</v>
      </c>
      <c r="F1801" s="76" t="s">
        <v>189</v>
      </c>
      <c r="G1801" s="76">
        <f>VLOOKUP(H1801,Validación!W:Y,3,0)</f>
        <v>8</v>
      </c>
      <c r="H1801" s="76" t="s">
        <v>343</v>
      </c>
      <c r="I1801" s="76">
        <f>VLOOKUP(J1801,Validación!K:N,4,0)</f>
        <v>1</v>
      </c>
      <c r="J1801" s="76" t="s">
        <v>200</v>
      </c>
      <c r="K1801" s="76" t="s">
        <v>68</v>
      </c>
      <c r="L1801" s="76" t="str">
        <f t="shared" si="57"/>
        <v>N</v>
      </c>
    </row>
    <row r="1802" spans="1:12" x14ac:dyDescent="0.25">
      <c r="A1802" s="76" t="str">
        <f t="shared" si="56"/>
        <v>H781N</v>
      </c>
      <c r="B1802" s="76" t="s">
        <v>46</v>
      </c>
      <c r="C1802" s="76" t="str">
        <f>VLOOKUP(B1802,Validación!G:I,3,0)</f>
        <v>H</v>
      </c>
      <c r="D1802" s="122" t="s">
        <v>115</v>
      </c>
      <c r="E1802" s="76">
        <f>VLOOKUP(Tabla3[[#This Row],[Actividad]],Validación!AA:AB,2,0)</f>
        <v>7</v>
      </c>
      <c r="F1802" s="76" t="s">
        <v>189</v>
      </c>
      <c r="G1802" s="76">
        <f>VLOOKUP(H1802,Validación!W:Y,3,0)</f>
        <v>8</v>
      </c>
      <c r="H1802" s="76" t="s">
        <v>343</v>
      </c>
      <c r="I1802" s="76">
        <f>VLOOKUP(J1802,Validación!K:N,4,0)</f>
        <v>1</v>
      </c>
      <c r="J1802" s="76" t="s">
        <v>200</v>
      </c>
      <c r="K1802" s="76" t="s">
        <v>68</v>
      </c>
      <c r="L1802" s="76" t="str">
        <f t="shared" si="57"/>
        <v>N</v>
      </c>
    </row>
    <row r="1803" spans="1:12" x14ac:dyDescent="0.25">
      <c r="A1803" s="76" t="str">
        <f t="shared" si="56"/>
        <v>Q781N</v>
      </c>
      <c r="B1803" s="76" t="s">
        <v>130</v>
      </c>
      <c r="C1803" s="76" t="str">
        <f>VLOOKUP(B1803,Validación!G:I,3,0)</f>
        <v>Q</v>
      </c>
      <c r="D1803" s="122" t="s">
        <v>293</v>
      </c>
      <c r="E1803" s="76">
        <f>VLOOKUP(Tabla3[[#This Row],[Actividad]],Validación!AA:AB,2,0)</f>
        <v>7</v>
      </c>
      <c r="F1803" s="76" t="s">
        <v>189</v>
      </c>
      <c r="G1803" s="76">
        <f>VLOOKUP(H1803,Validación!W:Y,3,0)</f>
        <v>8</v>
      </c>
      <c r="H1803" s="76" t="s">
        <v>343</v>
      </c>
      <c r="I1803" s="76">
        <f>VLOOKUP(J1803,Validación!K:N,4,0)</f>
        <v>1</v>
      </c>
      <c r="J1803" s="76" t="s">
        <v>200</v>
      </c>
      <c r="K1803" s="76" t="s">
        <v>68</v>
      </c>
      <c r="L1803" s="76" t="str">
        <f t="shared" si="57"/>
        <v>N</v>
      </c>
    </row>
    <row r="1804" spans="1:12" x14ac:dyDescent="0.25">
      <c r="A1804" s="76" t="str">
        <f t="shared" si="56"/>
        <v>P781N</v>
      </c>
      <c r="B1804" s="76" t="s">
        <v>50</v>
      </c>
      <c r="C1804" s="76" t="str">
        <f>VLOOKUP(B1804,Validación!G:I,3,0)</f>
        <v>P</v>
      </c>
      <c r="D1804" s="122" t="s">
        <v>295</v>
      </c>
      <c r="E1804" s="76">
        <f>VLOOKUP(Tabla3[[#This Row],[Actividad]],Validación!AA:AB,2,0)</f>
        <v>7</v>
      </c>
      <c r="F1804" s="76" t="s">
        <v>189</v>
      </c>
      <c r="G1804" s="76">
        <f>VLOOKUP(H1804,Validación!W:Y,3,0)</f>
        <v>8</v>
      </c>
      <c r="H1804" s="76" t="s">
        <v>343</v>
      </c>
      <c r="I1804" s="76">
        <f>VLOOKUP(J1804,Validación!K:N,4,0)</f>
        <v>1</v>
      </c>
      <c r="J1804" s="76" t="s">
        <v>200</v>
      </c>
      <c r="K1804" s="76" t="s">
        <v>68</v>
      </c>
      <c r="L1804" s="76" t="str">
        <f t="shared" si="57"/>
        <v>N</v>
      </c>
    </row>
    <row r="1805" spans="1:12" x14ac:dyDescent="0.25">
      <c r="A1805" s="76" t="str">
        <f t="shared" si="56"/>
        <v>K781N</v>
      </c>
      <c r="B1805" s="76" t="s">
        <v>31</v>
      </c>
      <c r="C1805" s="76" t="str">
        <f>VLOOKUP(B1805,Validación!G:I,3,0)</f>
        <v>K</v>
      </c>
      <c r="D1805" s="122" t="s">
        <v>297</v>
      </c>
      <c r="E1805" s="76">
        <f>VLOOKUP(Tabla3[[#This Row],[Actividad]],Validación!AA:AB,2,0)</f>
        <v>7</v>
      </c>
      <c r="F1805" s="76" t="s">
        <v>189</v>
      </c>
      <c r="G1805" s="76">
        <f>VLOOKUP(H1805,Validación!W:Y,3,0)</f>
        <v>8</v>
      </c>
      <c r="H1805" s="76" t="s">
        <v>343</v>
      </c>
      <c r="I1805" s="76">
        <f>VLOOKUP(J1805,Validación!K:N,4,0)</f>
        <v>1</v>
      </c>
      <c r="J1805" s="76" t="s">
        <v>200</v>
      </c>
      <c r="K1805" s="76" t="s">
        <v>68</v>
      </c>
      <c r="L1805" s="76" t="str">
        <f t="shared" si="57"/>
        <v>N</v>
      </c>
    </row>
    <row r="1806" spans="1:12" x14ac:dyDescent="0.25">
      <c r="A1806" s="76" t="str">
        <f t="shared" si="56"/>
        <v>N781N</v>
      </c>
      <c r="B1806" s="76" t="s">
        <v>49</v>
      </c>
      <c r="C1806" s="76" t="str">
        <f>VLOOKUP(B1806,Validación!G:I,3,0)</f>
        <v>N</v>
      </c>
      <c r="D1806" s="122" t="s">
        <v>298</v>
      </c>
      <c r="E1806" s="76">
        <f>VLOOKUP(Tabla3[[#This Row],[Actividad]],Validación!AA:AB,2,0)</f>
        <v>7</v>
      </c>
      <c r="F1806" s="76" t="s">
        <v>189</v>
      </c>
      <c r="G1806" s="76">
        <f>VLOOKUP(H1806,Validación!W:Y,3,0)</f>
        <v>8</v>
      </c>
      <c r="H1806" s="76" t="s">
        <v>343</v>
      </c>
      <c r="I1806" s="76">
        <f>VLOOKUP(J1806,Validación!K:N,4,0)</f>
        <v>1</v>
      </c>
      <c r="J1806" s="76" t="s">
        <v>200</v>
      </c>
      <c r="K1806" s="76" t="s">
        <v>68</v>
      </c>
      <c r="L1806" s="76" t="str">
        <f t="shared" si="57"/>
        <v>N</v>
      </c>
    </row>
    <row r="1807" spans="1:12" x14ac:dyDescent="0.25">
      <c r="A1807" s="76" t="str">
        <f t="shared" si="56"/>
        <v>AA781N</v>
      </c>
      <c r="B1807" s="76" t="s">
        <v>54</v>
      </c>
      <c r="C1807" s="76" t="str">
        <f>VLOOKUP(B1807,Validación!G:I,3,0)</f>
        <v>AA</v>
      </c>
      <c r="D1807" s="122" t="s">
        <v>118</v>
      </c>
      <c r="E1807" s="76">
        <f>VLOOKUP(Tabla3[[#This Row],[Actividad]],Validación!AA:AB,2,0)</f>
        <v>7</v>
      </c>
      <c r="F1807" s="76" t="s">
        <v>189</v>
      </c>
      <c r="G1807" s="76">
        <f>VLOOKUP(H1807,Validación!W:Y,3,0)</f>
        <v>8</v>
      </c>
      <c r="H1807" s="76" t="s">
        <v>343</v>
      </c>
      <c r="I1807" s="76">
        <f>VLOOKUP(J1807,Validación!K:N,4,0)</f>
        <v>1</v>
      </c>
      <c r="J1807" s="76" t="s">
        <v>200</v>
      </c>
      <c r="K1807" s="76" t="s">
        <v>68</v>
      </c>
      <c r="L1807" s="76" t="str">
        <f t="shared" si="57"/>
        <v>N</v>
      </c>
    </row>
    <row r="1808" spans="1:12" x14ac:dyDescent="0.25">
      <c r="A1808" s="76" t="str">
        <f t="shared" si="56"/>
        <v>G781N</v>
      </c>
      <c r="B1808" s="76" t="s">
        <v>427</v>
      </c>
      <c r="C1808" s="76" t="str">
        <f>VLOOKUP(B1808,Validación!G:I,3,0)</f>
        <v>G</v>
      </c>
      <c r="D1808" s="122" t="s">
        <v>299</v>
      </c>
      <c r="E1808" s="76">
        <f>VLOOKUP(Tabla3[[#This Row],[Actividad]],Validación!AA:AB,2,0)</f>
        <v>7</v>
      </c>
      <c r="F1808" s="76" t="s">
        <v>189</v>
      </c>
      <c r="G1808" s="76">
        <f>VLOOKUP(H1808,Validación!W:Y,3,0)</f>
        <v>8</v>
      </c>
      <c r="H1808" s="76" t="s">
        <v>343</v>
      </c>
      <c r="I1808" s="76">
        <f>VLOOKUP(J1808,Validación!K:N,4,0)</f>
        <v>1</v>
      </c>
      <c r="J1808" s="76" t="s">
        <v>200</v>
      </c>
      <c r="K1808" s="76" t="s">
        <v>68</v>
      </c>
      <c r="L1808" s="76" t="str">
        <f t="shared" si="57"/>
        <v>N</v>
      </c>
    </row>
    <row r="1809" spans="1:12" x14ac:dyDescent="0.25">
      <c r="A1809" s="76" t="str">
        <f t="shared" si="56"/>
        <v>D781N</v>
      </c>
      <c r="B1809" s="76" t="s">
        <v>203</v>
      </c>
      <c r="C1809" s="76" t="str">
        <f>VLOOKUP(B1809,Validación!G:I,3,0)</f>
        <v>D</v>
      </c>
      <c r="D1809" s="122">
        <v>122327</v>
      </c>
      <c r="E1809" s="76">
        <f>VLOOKUP(Tabla3[[#This Row],[Actividad]],Validación!AA:AB,2,0)</f>
        <v>7</v>
      </c>
      <c r="F1809" s="76" t="s">
        <v>189</v>
      </c>
      <c r="G1809" s="76">
        <f>VLOOKUP(H1809,Validación!W:Y,3,0)</f>
        <v>8</v>
      </c>
      <c r="H1809" s="76" t="s">
        <v>343</v>
      </c>
      <c r="I1809" s="76">
        <f>VLOOKUP(J1809,Validación!K:N,4,0)</f>
        <v>1</v>
      </c>
      <c r="J1809" s="76" t="s">
        <v>200</v>
      </c>
      <c r="K1809" s="76" t="s">
        <v>68</v>
      </c>
      <c r="L1809" s="76" t="str">
        <f t="shared" si="57"/>
        <v>N</v>
      </c>
    </row>
    <row r="1810" spans="1:12" x14ac:dyDescent="0.25">
      <c r="A1810" s="76" t="str">
        <f t="shared" si="56"/>
        <v>F781N</v>
      </c>
      <c r="B1810" s="76" t="s">
        <v>426</v>
      </c>
      <c r="C1810" s="76" t="str">
        <f>VLOOKUP(B1810,Validación!G:I,3,0)</f>
        <v>F</v>
      </c>
      <c r="D1810" s="122" t="s">
        <v>456</v>
      </c>
      <c r="E1810" s="76">
        <f>VLOOKUP(Tabla3[[#This Row],[Actividad]],Validación!AA:AB,2,0)</f>
        <v>7</v>
      </c>
      <c r="F1810" s="76" t="s">
        <v>189</v>
      </c>
      <c r="G1810" s="76">
        <f>VLOOKUP(H1810,Validación!W:Y,3,0)</f>
        <v>8</v>
      </c>
      <c r="H1810" s="76" t="s">
        <v>343</v>
      </c>
      <c r="I1810" s="76">
        <f>VLOOKUP(J1810,Validación!K:N,4,0)</f>
        <v>1</v>
      </c>
      <c r="J1810" s="76" t="s">
        <v>200</v>
      </c>
      <c r="K1810" s="76" t="s">
        <v>68</v>
      </c>
      <c r="L1810" s="76" t="str">
        <f t="shared" si="57"/>
        <v>N</v>
      </c>
    </row>
    <row r="1811" spans="1:12" x14ac:dyDescent="0.25">
      <c r="A1811" s="76" t="str">
        <f t="shared" si="56"/>
        <v>FF781N</v>
      </c>
      <c r="B1811" s="76" t="s">
        <v>41</v>
      </c>
      <c r="C1811" s="76" t="str">
        <f>VLOOKUP(B1811,Validación!G:I,3,0)</f>
        <v>FF</v>
      </c>
      <c r="D1811" s="122" t="s">
        <v>301</v>
      </c>
      <c r="E1811" s="76">
        <f>VLOOKUP(Tabla3[[#This Row],[Actividad]],Validación!AA:AB,2,0)</f>
        <v>7</v>
      </c>
      <c r="F1811" s="76" t="s">
        <v>189</v>
      </c>
      <c r="G1811" s="76">
        <f>VLOOKUP(H1811,Validación!W:Y,3,0)</f>
        <v>8</v>
      </c>
      <c r="H1811" s="76" t="s">
        <v>343</v>
      </c>
      <c r="I1811" s="76">
        <f>VLOOKUP(J1811,Validación!K:N,4,0)</f>
        <v>1</v>
      </c>
      <c r="J1811" s="76" t="s">
        <v>200</v>
      </c>
      <c r="K1811" s="76" t="s">
        <v>68</v>
      </c>
      <c r="L1811" s="76" t="str">
        <f t="shared" si="57"/>
        <v>N</v>
      </c>
    </row>
    <row r="1812" spans="1:12" x14ac:dyDescent="0.25">
      <c r="A1812" s="76" t="str">
        <f t="shared" si="56"/>
        <v>BB781N</v>
      </c>
      <c r="B1812" s="76" t="s">
        <v>32</v>
      </c>
      <c r="C1812" s="76" t="str">
        <f>VLOOKUP(B1812,Validación!G:I,3,0)</f>
        <v>BB</v>
      </c>
      <c r="D1812" s="122" t="s">
        <v>457</v>
      </c>
      <c r="E1812" s="76">
        <f>VLOOKUP(Tabla3[[#This Row],[Actividad]],Validación!AA:AB,2,0)</f>
        <v>7</v>
      </c>
      <c r="F1812" s="76" t="s">
        <v>189</v>
      </c>
      <c r="G1812" s="76">
        <f>VLOOKUP(H1812,Validación!W:Y,3,0)</f>
        <v>8</v>
      </c>
      <c r="H1812" s="76" t="s">
        <v>343</v>
      </c>
      <c r="I1812" s="76">
        <f>VLOOKUP(J1812,Validación!K:N,4,0)</f>
        <v>1</v>
      </c>
      <c r="J1812" s="76" t="s">
        <v>200</v>
      </c>
      <c r="K1812" s="76" t="s">
        <v>68</v>
      </c>
      <c r="L1812" s="76" t="str">
        <f t="shared" si="57"/>
        <v>N</v>
      </c>
    </row>
    <row r="1813" spans="1:12" x14ac:dyDescent="0.25">
      <c r="A1813" s="76" t="str">
        <f t="shared" si="56"/>
        <v>W781N</v>
      </c>
      <c r="B1813" s="76" t="s">
        <v>132</v>
      </c>
      <c r="C1813" s="76" t="str">
        <f>VLOOKUP(B1813,Validación!G:I,3,0)</f>
        <v>W</v>
      </c>
      <c r="D1813" s="122" t="s">
        <v>302</v>
      </c>
      <c r="E1813" s="76">
        <f>VLOOKUP(Tabla3[[#This Row],[Actividad]],Validación!AA:AB,2,0)</f>
        <v>7</v>
      </c>
      <c r="F1813" s="76" t="s">
        <v>189</v>
      </c>
      <c r="G1813" s="76">
        <f>VLOOKUP(H1813,Validación!W:Y,3,0)</f>
        <v>8</v>
      </c>
      <c r="H1813" s="76" t="s">
        <v>343</v>
      </c>
      <c r="I1813" s="76">
        <f>VLOOKUP(J1813,Validación!K:N,4,0)</f>
        <v>1</v>
      </c>
      <c r="J1813" s="76" t="s">
        <v>200</v>
      </c>
      <c r="K1813" s="76" t="s">
        <v>68</v>
      </c>
      <c r="L1813" s="76" t="str">
        <f t="shared" si="57"/>
        <v>N</v>
      </c>
    </row>
    <row r="1814" spans="1:12" x14ac:dyDescent="0.25">
      <c r="A1814" s="76" t="str">
        <f t="shared" si="56"/>
        <v>CC781N</v>
      </c>
      <c r="B1814" s="76" t="s">
        <v>55</v>
      </c>
      <c r="C1814" s="76" t="str">
        <f>VLOOKUP(B1814,Validación!G:I,3,0)</f>
        <v>CC</v>
      </c>
      <c r="D1814" s="122" t="s">
        <v>303</v>
      </c>
      <c r="E1814" s="76">
        <f>VLOOKUP(Tabla3[[#This Row],[Actividad]],Validación!AA:AB,2,0)</f>
        <v>7</v>
      </c>
      <c r="F1814" s="76" t="s">
        <v>189</v>
      </c>
      <c r="G1814" s="76">
        <f>VLOOKUP(H1814,Validación!W:Y,3,0)</f>
        <v>8</v>
      </c>
      <c r="H1814" s="76" t="s">
        <v>343</v>
      </c>
      <c r="I1814" s="76">
        <f>VLOOKUP(J1814,Validación!K:N,4,0)</f>
        <v>1</v>
      </c>
      <c r="J1814" s="76" t="s">
        <v>200</v>
      </c>
      <c r="K1814" s="76" t="s">
        <v>68</v>
      </c>
      <c r="L1814" s="76" t="str">
        <f t="shared" si="57"/>
        <v>N</v>
      </c>
    </row>
    <row r="1815" spans="1:12" x14ac:dyDescent="0.25">
      <c r="A1815" s="76" t="str">
        <f t="shared" si="56"/>
        <v>U781N</v>
      </c>
      <c r="B1815" s="76" t="s">
        <v>425</v>
      </c>
      <c r="C1815" s="76" t="str">
        <f>VLOOKUP(B1815,Validación!G:I,3,0)</f>
        <v>U</v>
      </c>
      <c r="D1815" s="122" t="s">
        <v>458</v>
      </c>
      <c r="E1815" s="76">
        <f>VLOOKUP(Tabla3[[#This Row],[Actividad]],Validación!AA:AB,2,0)</f>
        <v>7</v>
      </c>
      <c r="F1815" s="76" t="s">
        <v>189</v>
      </c>
      <c r="G1815" s="76">
        <f>VLOOKUP(H1815,Validación!W:Y,3,0)</f>
        <v>8</v>
      </c>
      <c r="H1815" s="76" t="s">
        <v>343</v>
      </c>
      <c r="I1815" s="76">
        <f>VLOOKUP(J1815,Validación!K:N,4,0)</f>
        <v>1</v>
      </c>
      <c r="J1815" s="76" t="s">
        <v>200</v>
      </c>
      <c r="K1815" s="76" t="s">
        <v>68</v>
      </c>
      <c r="L1815" s="76" t="str">
        <f t="shared" si="57"/>
        <v>N</v>
      </c>
    </row>
    <row r="1816" spans="1:12" x14ac:dyDescent="0.25">
      <c r="A1816" s="76" t="str">
        <f t="shared" si="56"/>
        <v>I781N</v>
      </c>
      <c r="B1816" s="76" t="s">
        <v>47</v>
      </c>
      <c r="C1816" s="76" t="str">
        <f>VLOOKUP(B1816,Validación!G:I,3,0)</f>
        <v>I</v>
      </c>
      <c r="D1816" s="122" t="s">
        <v>459</v>
      </c>
      <c r="E1816" s="76">
        <f>VLOOKUP(Tabla3[[#This Row],[Actividad]],Validación!AA:AB,2,0)</f>
        <v>7</v>
      </c>
      <c r="F1816" s="76" t="s">
        <v>189</v>
      </c>
      <c r="G1816" s="76">
        <f>VLOOKUP(H1816,Validación!W:Y,3,0)</f>
        <v>8</v>
      </c>
      <c r="H1816" s="76" t="s">
        <v>343</v>
      </c>
      <c r="I1816" s="76">
        <f>VLOOKUP(J1816,Validación!K:N,4,0)</f>
        <v>1</v>
      </c>
      <c r="J1816" s="76" t="s">
        <v>200</v>
      </c>
      <c r="K1816" s="76" t="s">
        <v>68</v>
      </c>
      <c r="L1816" s="76" t="str">
        <f t="shared" si="57"/>
        <v>N</v>
      </c>
    </row>
    <row r="1817" spans="1:12" x14ac:dyDescent="0.25">
      <c r="A1817" s="76" t="str">
        <f t="shared" si="56"/>
        <v>Y781N</v>
      </c>
      <c r="B1817" s="76" t="s">
        <v>134</v>
      </c>
      <c r="C1817" s="76" t="str">
        <f>VLOOKUP(B1817,Validación!G:I,3,0)</f>
        <v>Y</v>
      </c>
      <c r="D1817" s="122" t="s">
        <v>306</v>
      </c>
      <c r="E1817" s="76">
        <f>VLOOKUP(Tabla3[[#This Row],[Actividad]],Validación!AA:AB,2,0)</f>
        <v>7</v>
      </c>
      <c r="F1817" s="76" t="s">
        <v>189</v>
      </c>
      <c r="G1817" s="76">
        <f>VLOOKUP(H1817,Validación!W:Y,3,0)</f>
        <v>8</v>
      </c>
      <c r="H1817" s="76" t="s">
        <v>343</v>
      </c>
      <c r="I1817" s="76">
        <f>VLOOKUP(J1817,Validación!K:N,4,0)</f>
        <v>1</v>
      </c>
      <c r="J1817" s="76" t="s">
        <v>200</v>
      </c>
      <c r="K1817" s="76" t="s">
        <v>68</v>
      </c>
      <c r="L1817" s="76" t="str">
        <f t="shared" si="57"/>
        <v>N</v>
      </c>
    </row>
    <row r="1818" spans="1:12" x14ac:dyDescent="0.25">
      <c r="A1818" s="76" t="str">
        <f t="shared" si="56"/>
        <v>R781N</v>
      </c>
      <c r="B1818" s="76" t="s">
        <v>51</v>
      </c>
      <c r="C1818" s="76" t="str">
        <f>VLOOKUP(B1818,Validación!G:I,3,0)</f>
        <v>R</v>
      </c>
      <c r="D1818" s="122">
        <v>109</v>
      </c>
      <c r="E1818" s="76">
        <f>VLOOKUP(Tabla3[[#This Row],[Actividad]],Validación!AA:AB,2,0)</f>
        <v>7</v>
      </c>
      <c r="F1818" s="76" t="s">
        <v>189</v>
      </c>
      <c r="G1818" s="76">
        <f>VLOOKUP(H1818,Validación!W:Y,3,0)</f>
        <v>8</v>
      </c>
      <c r="H1818" s="76" t="s">
        <v>343</v>
      </c>
      <c r="I1818" s="76">
        <f>VLOOKUP(J1818,Validación!K:N,4,0)</f>
        <v>1</v>
      </c>
      <c r="J1818" s="76" t="s">
        <v>200</v>
      </c>
      <c r="K1818" s="76" t="s">
        <v>68</v>
      </c>
      <c r="L1818" s="76" t="str">
        <f t="shared" si="57"/>
        <v>N</v>
      </c>
    </row>
    <row r="1819" spans="1:12" x14ac:dyDescent="0.25">
      <c r="A1819" s="76" t="str">
        <f t="shared" si="56"/>
        <v>HH781N</v>
      </c>
      <c r="B1819" s="76" t="s">
        <v>122</v>
      </c>
      <c r="C1819" s="76" t="str">
        <f>VLOOKUP(B1819,Validación!G:I,3,0)</f>
        <v>HH</v>
      </c>
      <c r="D1819" s="122" t="s">
        <v>460</v>
      </c>
      <c r="E1819" s="76">
        <f>VLOOKUP(Tabla3[[#This Row],[Actividad]],Validación!AA:AB,2,0)</f>
        <v>7</v>
      </c>
      <c r="F1819" s="76" t="s">
        <v>189</v>
      </c>
      <c r="G1819" s="76">
        <f>VLOOKUP(H1819,Validación!W:Y,3,0)</f>
        <v>8</v>
      </c>
      <c r="H1819" s="76" t="s">
        <v>343</v>
      </c>
      <c r="I1819" s="76">
        <f>VLOOKUP(J1819,Validación!K:N,4,0)</f>
        <v>1</v>
      </c>
      <c r="J1819" s="76" t="s">
        <v>200</v>
      </c>
      <c r="K1819" s="76" t="s">
        <v>68</v>
      </c>
      <c r="L1819" s="76" t="str">
        <f t="shared" si="57"/>
        <v>N</v>
      </c>
    </row>
    <row r="1820" spans="1:12" x14ac:dyDescent="0.25">
      <c r="A1820" s="76" t="str">
        <f t="shared" si="56"/>
        <v>II781N</v>
      </c>
      <c r="B1820" s="173" t="s">
        <v>423</v>
      </c>
      <c r="C1820" s="76" t="str">
        <f>VLOOKUP(B1820,Validación!G:I,3,0)</f>
        <v>II</v>
      </c>
      <c r="D1820" s="122" t="s">
        <v>309</v>
      </c>
      <c r="E1820" s="76">
        <f>VLOOKUP(Tabla3[[#This Row],[Actividad]],Validación!AA:AB,2,0)</f>
        <v>7</v>
      </c>
      <c r="F1820" s="76" t="s">
        <v>189</v>
      </c>
      <c r="G1820" s="76">
        <f>VLOOKUP(H1820,Validación!W:Y,3,0)</f>
        <v>8</v>
      </c>
      <c r="H1820" s="76" t="s">
        <v>343</v>
      </c>
      <c r="I1820" s="76">
        <f>VLOOKUP(J1820,Validación!K:N,4,0)</f>
        <v>1</v>
      </c>
      <c r="J1820" s="76" t="s">
        <v>200</v>
      </c>
      <c r="K1820" s="76" t="s">
        <v>68</v>
      </c>
      <c r="L1820" s="76" t="str">
        <f t="shared" si="57"/>
        <v>N</v>
      </c>
    </row>
    <row r="1821" spans="1:12" x14ac:dyDescent="0.25">
      <c r="A1821" s="76" t="str">
        <f t="shared" si="56"/>
        <v>L781N</v>
      </c>
      <c r="B1821" s="76" t="s">
        <v>48</v>
      </c>
      <c r="C1821" s="76" t="str">
        <f>VLOOKUP(B1821,Validación!G:I,3,0)</f>
        <v>L</v>
      </c>
      <c r="D1821" s="122" t="s">
        <v>461</v>
      </c>
      <c r="E1821" s="76">
        <f>VLOOKUP(Tabla3[[#This Row],[Actividad]],Validación!AA:AB,2,0)</f>
        <v>7</v>
      </c>
      <c r="F1821" s="76" t="s">
        <v>189</v>
      </c>
      <c r="G1821" s="76">
        <f>VLOOKUP(H1821,Validación!W:Y,3,0)</f>
        <v>8</v>
      </c>
      <c r="H1821" s="76" t="s">
        <v>343</v>
      </c>
      <c r="I1821" s="76">
        <f>VLOOKUP(J1821,Validación!K:N,4,0)</f>
        <v>1</v>
      </c>
      <c r="J1821" s="76" t="s">
        <v>200</v>
      </c>
      <c r="K1821" s="76" t="s">
        <v>68</v>
      </c>
      <c r="L1821" s="76" t="str">
        <f t="shared" si="57"/>
        <v>N</v>
      </c>
    </row>
    <row r="1822" spans="1:12" x14ac:dyDescent="0.25">
      <c r="A1822" s="76" t="str">
        <f t="shared" si="56"/>
        <v>B781N</v>
      </c>
      <c r="B1822" s="76" t="s">
        <v>43</v>
      </c>
      <c r="C1822" s="76" t="str">
        <f>VLOOKUP(B1822,Validación!G:I,3,0)</f>
        <v>B</v>
      </c>
      <c r="D1822" s="122" t="s">
        <v>462</v>
      </c>
      <c r="E1822" s="76">
        <f>VLOOKUP(Tabla3[[#This Row],[Actividad]],Validación!AA:AB,2,0)</f>
        <v>7</v>
      </c>
      <c r="F1822" s="76" t="s">
        <v>189</v>
      </c>
      <c r="G1822" s="76">
        <f>VLOOKUP(H1822,Validación!W:Y,3,0)</f>
        <v>8</v>
      </c>
      <c r="H1822" s="76" t="s">
        <v>343</v>
      </c>
      <c r="I1822" s="76">
        <f>VLOOKUP(J1822,Validación!K:N,4,0)</f>
        <v>1</v>
      </c>
      <c r="J1822" s="76" t="s">
        <v>200</v>
      </c>
      <c r="K1822" s="76" t="s">
        <v>68</v>
      </c>
      <c r="L1822" s="76" t="str">
        <f t="shared" si="57"/>
        <v>N</v>
      </c>
    </row>
    <row r="1823" spans="1:12" x14ac:dyDescent="0.25">
      <c r="A1823" s="76" t="str">
        <f t="shared" si="56"/>
        <v>A781N</v>
      </c>
      <c r="B1823" s="76" t="s">
        <v>42</v>
      </c>
      <c r="C1823" s="76" t="str">
        <f>VLOOKUP(B1823,Validación!G:I,3,0)</f>
        <v>A</v>
      </c>
      <c r="D1823" s="122" t="s">
        <v>463</v>
      </c>
      <c r="E1823" s="76">
        <f>VLOOKUP(Tabla3[[#This Row],[Actividad]],Validación!AA:AB,2,0)</f>
        <v>7</v>
      </c>
      <c r="F1823" s="76" t="s">
        <v>189</v>
      </c>
      <c r="G1823" s="76">
        <f>VLOOKUP(H1823,Validación!W:Y,3,0)</f>
        <v>8</v>
      </c>
      <c r="H1823" s="76" t="s">
        <v>343</v>
      </c>
      <c r="I1823" s="76">
        <f>VLOOKUP(J1823,Validación!K:N,4,0)</f>
        <v>1</v>
      </c>
      <c r="J1823" s="76" t="s">
        <v>200</v>
      </c>
      <c r="K1823" s="76" t="s">
        <v>68</v>
      </c>
      <c r="L1823" s="76" t="str">
        <f t="shared" si="57"/>
        <v>N</v>
      </c>
    </row>
    <row r="1824" spans="1:12" x14ac:dyDescent="0.25">
      <c r="A1824" s="76" t="str">
        <f t="shared" si="56"/>
        <v>X782N</v>
      </c>
      <c r="B1824" s="76" t="s">
        <v>133</v>
      </c>
      <c r="C1824" s="76" t="str">
        <f>VLOOKUP(B1824,Validación!G:I,3,0)</f>
        <v>X</v>
      </c>
      <c r="D1824" s="122">
        <v>122201</v>
      </c>
      <c r="E1824" s="76">
        <f>VLOOKUP(Tabla3[[#This Row],[Actividad]],Validación!AA:AB,2,0)</f>
        <v>7</v>
      </c>
      <c r="F1824" s="76" t="s">
        <v>189</v>
      </c>
      <c r="G1824" s="76">
        <f>VLOOKUP(H1824,Validación!W:Y,3,0)</f>
        <v>8</v>
      </c>
      <c r="H1824" s="76" t="s">
        <v>343</v>
      </c>
      <c r="I1824" s="76">
        <f>VLOOKUP(J1824,Validación!K:N,4,0)</f>
        <v>2</v>
      </c>
      <c r="J1824" s="76" t="s">
        <v>161</v>
      </c>
      <c r="K1824" s="76" t="s">
        <v>68</v>
      </c>
      <c r="L1824" s="76" t="str">
        <f t="shared" si="57"/>
        <v>N</v>
      </c>
    </row>
    <row r="1825" spans="1:12" x14ac:dyDescent="0.25">
      <c r="A1825" s="76" t="str">
        <f t="shared" si="56"/>
        <v>C782N</v>
      </c>
      <c r="B1825" s="76" t="s">
        <v>44</v>
      </c>
      <c r="C1825" s="76" t="str">
        <f>VLOOKUP(B1825,Validación!G:I,3,0)</f>
        <v>C</v>
      </c>
      <c r="D1825" s="122" t="s">
        <v>289</v>
      </c>
      <c r="E1825" s="76">
        <f>VLOOKUP(Tabla3[[#This Row],[Actividad]],Validación!AA:AB,2,0)</f>
        <v>7</v>
      </c>
      <c r="F1825" s="76" t="s">
        <v>189</v>
      </c>
      <c r="G1825" s="76">
        <f>VLOOKUP(H1825,Validación!W:Y,3,0)</f>
        <v>8</v>
      </c>
      <c r="H1825" s="76" t="s">
        <v>343</v>
      </c>
      <c r="I1825" s="76">
        <f>VLOOKUP(J1825,Validación!K:N,4,0)</f>
        <v>2</v>
      </c>
      <c r="J1825" s="76" t="s">
        <v>161</v>
      </c>
      <c r="K1825" s="76" t="s">
        <v>68</v>
      </c>
      <c r="L1825" s="76" t="str">
        <f t="shared" si="57"/>
        <v>N</v>
      </c>
    </row>
    <row r="1826" spans="1:12" x14ac:dyDescent="0.25">
      <c r="A1826" s="76" t="str">
        <f t="shared" si="56"/>
        <v>T782N</v>
      </c>
      <c r="B1826" s="76" t="s">
        <v>52</v>
      </c>
      <c r="C1826" s="76" t="str">
        <f>VLOOKUP(B1826,Validación!G:I,3,0)</f>
        <v>T</v>
      </c>
      <c r="D1826" s="122">
        <v>122202</v>
      </c>
      <c r="E1826" s="76">
        <f>VLOOKUP(Tabla3[[#This Row],[Actividad]],Validación!AA:AB,2,0)</f>
        <v>7</v>
      </c>
      <c r="F1826" s="76" t="s">
        <v>189</v>
      </c>
      <c r="G1826" s="76">
        <f>VLOOKUP(H1826,Validación!W:Y,3,0)</f>
        <v>8</v>
      </c>
      <c r="H1826" s="76" t="s">
        <v>343</v>
      </c>
      <c r="I1826" s="76">
        <f>VLOOKUP(J1826,Validación!K:N,4,0)</f>
        <v>2</v>
      </c>
      <c r="J1826" s="76" t="s">
        <v>161</v>
      </c>
      <c r="K1826" s="76" t="s">
        <v>68</v>
      </c>
      <c r="L1826" s="76" t="str">
        <f t="shared" si="57"/>
        <v>N</v>
      </c>
    </row>
    <row r="1827" spans="1:12" x14ac:dyDescent="0.25">
      <c r="A1827" s="76" t="str">
        <f t="shared" si="56"/>
        <v>EE782N</v>
      </c>
      <c r="B1827" s="76" t="s">
        <v>33</v>
      </c>
      <c r="C1827" s="76" t="str">
        <f>VLOOKUP(B1827,Validación!G:I,3,0)</f>
        <v>EE</v>
      </c>
      <c r="D1827" s="122" t="s">
        <v>290</v>
      </c>
      <c r="E1827" s="76">
        <f>VLOOKUP(Tabla3[[#This Row],[Actividad]],Validación!AA:AB,2,0)</f>
        <v>7</v>
      </c>
      <c r="F1827" s="76" t="s">
        <v>189</v>
      </c>
      <c r="G1827" s="76">
        <f>VLOOKUP(H1827,Validación!W:Y,3,0)</f>
        <v>8</v>
      </c>
      <c r="H1827" s="76" t="s">
        <v>343</v>
      </c>
      <c r="I1827" s="76">
        <f>VLOOKUP(J1827,Validación!K:N,4,0)</f>
        <v>2</v>
      </c>
      <c r="J1827" s="76" t="s">
        <v>161</v>
      </c>
      <c r="K1827" s="76" t="s">
        <v>68</v>
      </c>
      <c r="L1827" s="76" t="str">
        <f t="shared" si="57"/>
        <v>N</v>
      </c>
    </row>
    <row r="1828" spans="1:12" x14ac:dyDescent="0.25">
      <c r="A1828" s="76" t="str">
        <f t="shared" si="56"/>
        <v>E782N</v>
      </c>
      <c r="B1828" s="76" t="s">
        <v>45</v>
      </c>
      <c r="C1828" s="76" t="str">
        <f>VLOOKUP(B1828,Validación!G:I,3,0)</f>
        <v>E</v>
      </c>
      <c r="D1828" s="122" t="s">
        <v>180</v>
      </c>
      <c r="E1828" s="76">
        <f>VLOOKUP(Tabla3[[#This Row],[Actividad]],Validación!AA:AB,2,0)</f>
        <v>7</v>
      </c>
      <c r="F1828" s="76" t="s">
        <v>189</v>
      </c>
      <c r="G1828" s="76">
        <f>VLOOKUP(H1828,Validación!W:Y,3,0)</f>
        <v>8</v>
      </c>
      <c r="H1828" s="76" t="s">
        <v>343</v>
      </c>
      <c r="I1828" s="76">
        <f>VLOOKUP(J1828,Validación!K:N,4,0)</f>
        <v>2</v>
      </c>
      <c r="J1828" s="76" t="s">
        <v>161</v>
      </c>
      <c r="K1828" s="76" t="s">
        <v>68</v>
      </c>
      <c r="L1828" s="76" t="str">
        <f t="shared" si="57"/>
        <v>N</v>
      </c>
    </row>
    <row r="1829" spans="1:12" x14ac:dyDescent="0.25">
      <c r="A1829" s="76" t="str">
        <f t="shared" si="56"/>
        <v>J782N</v>
      </c>
      <c r="B1829" s="76" t="s">
        <v>30</v>
      </c>
      <c r="C1829" s="76" t="str">
        <f>VLOOKUP(B1829,Validación!G:I,3,0)</f>
        <v>J</v>
      </c>
      <c r="D1829" s="122" t="s">
        <v>292</v>
      </c>
      <c r="E1829" s="76">
        <f>VLOOKUP(Tabla3[[#This Row],[Actividad]],Validación!AA:AB,2,0)</f>
        <v>7</v>
      </c>
      <c r="F1829" s="76" t="s">
        <v>189</v>
      </c>
      <c r="G1829" s="76">
        <f>VLOOKUP(H1829,Validación!W:Y,3,0)</f>
        <v>8</v>
      </c>
      <c r="H1829" s="76" t="s">
        <v>343</v>
      </c>
      <c r="I1829" s="76">
        <f>VLOOKUP(J1829,Validación!K:N,4,0)</f>
        <v>2</v>
      </c>
      <c r="J1829" s="76" t="s">
        <v>161</v>
      </c>
      <c r="K1829" s="76" t="s">
        <v>68</v>
      </c>
      <c r="L1829" s="76" t="str">
        <f t="shared" si="57"/>
        <v>N</v>
      </c>
    </row>
    <row r="1830" spans="1:12" x14ac:dyDescent="0.25">
      <c r="A1830" s="76" t="str">
        <f t="shared" si="56"/>
        <v>H782N</v>
      </c>
      <c r="B1830" s="76" t="s">
        <v>46</v>
      </c>
      <c r="C1830" s="76" t="str">
        <f>VLOOKUP(B1830,Validación!G:I,3,0)</f>
        <v>H</v>
      </c>
      <c r="D1830" s="122" t="s">
        <v>115</v>
      </c>
      <c r="E1830" s="76">
        <f>VLOOKUP(Tabla3[[#This Row],[Actividad]],Validación!AA:AB,2,0)</f>
        <v>7</v>
      </c>
      <c r="F1830" s="76" t="s">
        <v>189</v>
      </c>
      <c r="G1830" s="76">
        <f>VLOOKUP(H1830,Validación!W:Y,3,0)</f>
        <v>8</v>
      </c>
      <c r="H1830" s="76" t="s">
        <v>343</v>
      </c>
      <c r="I1830" s="76">
        <f>VLOOKUP(J1830,Validación!K:N,4,0)</f>
        <v>2</v>
      </c>
      <c r="J1830" s="76" t="s">
        <v>161</v>
      </c>
      <c r="K1830" s="76" t="s">
        <v>68</v>
      </c>
      <c r="L1830" s="76" t="str">
        <f t="shared" si="57"/>
        <v>N</v>
      </c>
    </row>
    <row r="1831" spans="1:12" x14ac:dyDescent="0.25">
      <c r="A1831" s="76" t="str">
        <f t="shared" si="56"/>
        <v>Q782N</v>
      </c>
      <c r="B1831" s="76" t="s">
        <v>130</v>
      </c>
      <c r="C1831" s="76" t="str">
        <f>VLOOKUP(B1831,Validación!G:I,3,0)</f>
        <v>Q</v>
      </c>
      <c r="D1831" s="122" t="s">
        <v>293</v>
      </c>
      <c r="E1831" s="76">
        <f>VLOOKUP(Tabla3[[#This Row],[Actividad]],Validación!AA:AB,2,0)</f>
        <v>7</v>
      </c>
      <c r="F1831" s="76" t="s">
        <v>189</v>
      </c>
      <c r="G1831" s="76">
        <f>VLOOKUP(H1831,Validación!W:Y,3,0)</f>
        <v>8</v>
      </c>
      <c r="H1831" s="76" t="s">
        <v>343</v>
      </c>
      <c r="I1831" s="76">
        <f>VLOOKUP(J1831,Validación!K:N,4,0)</f>
        <v>2</v>
      </c>
      <c r="J1831" s="76" t="s">
        <v>161</v>
      </c>
      <c r="K1831" s="76" t="s">
        <v>68</v>
      </c>
      <c r="L1831" s="76" t="str">
        <f t="shared" si="57"/>
        <v>N</v>
      </c>
    </row>
    <row r="1832" spans="1:12" x14ac:dyDescent="0.25">
      <c r="A1832" s="76" t="str">
        <f t="shared" si="56"/>
        <v>P782N</v>
      </c>
      <c r="B1832" s="76" t="s">
        <v>50</v>
      </c>
      <c r="C1832" s="76" t="str">
        <f>VLOOKUP(B1832,Validación!G:I,3,0)</f>
        <v>P</v>
      </c>
      <c r="D1832" s="122" t="s">
        <v>295</v>
      </c>
      <c r="E1832" s="76">
        <f>VLOOKUP(Tabla3[[#This Row],[Actividad]],Validación!AA:AB,2,0)</f>
        <v>7</v>
      </c>
      <c r="F1832" s="76" t="s">
        <v>189</v>
      </c>
      <c r="G1832" s="76">
        <f>VLOOKUP(H1832,Validación!W:Y,3,0)</f>
        <v>8</v>
      </c>
      <c r="H1832" s="76" t="s">
        <v>343</v>
      </c>
      <c r="I1832" s="76">
        <f>VLOOKUP(J1832,Validación!K:N,4,0)</f>
        <v>2</v>
      </c>
      <c r="J1832" s="76" t="s">
        <v>161</v>
      </c>
      <c r="K1832" s="76" t="s">
        <v>68</v>
      </c>
      <c r="L1832" s="76" t="str">
        <f t="shared" si="57"/>
        <v>N</v>
      </c>
    </row>
    <row r="1833" spans="1:12" x14ac:dyDescent="0.25">
      <c r="A1833" s="76" t="str">
        <f t="shared" si="56"/>
        <v>K782N</v>
      </c>
      <c r="B1833" s="76" t="s">
        <v>31</v>
      </c>
      <c r="C1833" s="76" t="str">
        <f>VLOOKUP(B1833,Validación!G:I,3,0)</f>
        <v>K</v>
      </c>
      <c r="D1833" s="122" t="s">
        <v>297</v>
      </c>
      <c r="E1833" s="76">
        <f>VLOOKUP(Tabla3[[#This Row],[Actividad]],Validación!AA:AB,2,0)</f>
        <v>7</v>
      </c>
      <c r="F1833" s="76" t="s">
        <v>189</v>
      </c>
      <c r="G1833" s="76">
        <f>VLOOKUP(H1833,Validación!W:Y,3,0)</f>
        <v>8</v>
      </c>
      <c r="H1833" s="76" t="s">
        <v>343</v>
      </c>
      <c r="I1833" s="76">
        <f>VLOOKUP(J1833,Validación!K:N,4,0)</f>
        <v>2</v>
      </c>
      <c r="J1833" s="76" t="s">
        <v>161</v>
      </c>
      <c r="K1833" s="76" t="s">
        <v>68</v>
      </c>
      <c r="L1833" s="76" t="str">
        <f t="shared" si="57"/>
        <v>N</v>
      </c>
    </row>
    <row r="1834" spans="1:12" x14ac:dyDescent="0.25">
      <c r="A1834" s="76" t="str">
        <f t="shared" si="56"/>
        <v>N782N</v>
      </c>
      <c r="B1834" s="76" t="s">
        <v>49</v>
      </c>
      <c r="C1834" s="76" t="str">
        <f>VLOOKUP(B1834,Validación!G:I,3,0)</f>
        <v>N</v>
      </c>
      <c r="D1834" s="122" t="s">
        <v>298</v>
      </c>
      <c r="E1834" s="76">
        <f>VLOOKUP(Tabla3[[#This Row],[Actividad]],Validación!AA:AB,2,0)</f>
        <v>7</v>
      </c>
      <c r="F1834" s="76" t="s">
        <v>189</v>
      </c>
      <c r="G1834" s="76">
        <f>VLOOKUP(H1834,Validación!W:Y,3,0)</f>
        <v>8</v>
      </c>
      <c r="H1834" s="76" t="s">
        <v>343</v>
      </c>
      <c r="I1834" s="76">
        <f>VLOOKUP(J1834,Validación!K:N,4,0)</f>
        <v>2</v>
      </c>
      <c r="J1834" s="76" t="s">
        <v>161</v>
      </c>
      <c r="K1834" s="76" t="s">
        <v>68</v>
      </c>
      <c r="L1834" s="76" t="str">
        <f t="shared" si="57"/>
        <v>N</v>
      </c>
    </row>
    <row r="1835" spans="1:12" x14ac:dyDescent="0.25">
      <c r="A1835" s="76" t="str">
        <f t="shared" si="56"/>
        <v>AA782N</v>
      </c>
      <c r="B1835" s="76" t="s">
        <v>54</v>
      </c>
      <c r="C1835" s="76" t="str">
        <f>VLOOKUP(B1835,Validación!G:I,3,0)</f>
        <v>AA</v>
      </c>
      <c r="D1835" s="122" t="s">
        <v>118</v>
      </c>
      <c r="E1835" s="76">
        <f>VLOOKUP(Tabla3[[#This Row],[Actividad]],Validación!AA:AB,2,0)</f>
        <v>7</v>
      </c>
      <c r="F1835" s="76" t="s">
        <v>189</v>
      </c>
      <c r="G1835" s="76">
        <f>VLOOKUP(H1835,Validación!W:Y,3,0)</f>
        <v>8</v>
      </c>
      <c r="H1835" s="76" t="s">
        <v>343</v>
      </c>
      <c r="I1835" s="76">
        <f>VLOOKUP(J1835,Validación!K:N,4,0)</f>
        <v>2</v>
      </c>
      <c r="J1835" s="76" t="s">
        <v>161</v>
      </c>
      <c r="K1835" s="76" t="s">
        <v>68</v>
      </c>
      <c r="L1835" s="76" t="str">
        <f t="shared" si="57"/>
        <v>N</v>
      </c>
    </row>
    <row r="1836" spans="1:12" x14ac:dyDescent="0.25">
      <c r="A1836" s="76" t="str">
        <f t="shared" si="56"/>
        <v>G782N</v>
      </c>
      <c r="B1836" s="76" t="s">
        <v>427</v>
      </c>
      <c r="C1836" s="76" t="str">
        <f>VLOOKUP(B1836,Validación!G:I,3,0)</f>
        <v>G</v>
      </c>
      <c r="D1836" s="122" t="s">
        <v>299</v>
      </c>
      <c r="E1836" s="76">
        <f>VLOOKUP(Tabla3[[#This Row],[Actividad]],Validación!AA:AB,2,0)</f>
        <v>7</v>
      </c>
      <c r="F1836" s="76" t="s">
        <v>189</v>
      </c>
      <c r="G1836" s="76">
        <f>VLOOKUP(H1836,Validación!W:Y,3,0)</f>
        <v>8</v>
      </c>
      <c r="H1836" s="76" t="s">
        <v>343</v>
      </c>
      <c r="I1836" s="76">
        <f>VLOOKUP(J1836,Validación!K:N,4,0)</f>
        <v>2</v>
      </c>
      <c r="J1836" s="76" t="s">
        <v>161</v>
      </c>
      <c r="K1836" s="76" t="s">
        <v>68</v>
      </c>
      <c r="L1836" s="76" t="str">
        <f t="shared" si="57"/>
        <v>N</v>
      </c>
    </row>
    <row r="1837" spans="1:12" x14ac:dyDescent="0.25">
      <c r="A1837" s="76" t="str">
        <f t="shared" si="56"/>
        <v>D782N</v>
      </c>
      <c r="B1837" s="76" t="s">
        <v>203</v>
      </c>
      <c r="C1837" s="76" t="str">
        <f>VLOOKUP(B1837,Validación!G:I,3,0)</f>
        <v>D</v>
      </c>
      <c r="D1837" s="122">
        <v>122327</v>
      </c>
      <c r="E1837" s="76">
        <f>VLOOKUP(Tabla3[[#This Row],[Actividad]],Validación!AA:AB,2,0)</f>
        <v>7</v>
      </c>
      <c r="F1837" s="76" t="s">
        <v>189</v>
      </c>
      <c r="G1837" s="76">
        <f>VLOOKUP(H1837,Validación!W:Y,3,0)</f>
        <v>8</v>
      </c>
      <c r="H1837" s="76" t="s">
        <v>343</v>
      </c>
      <c r="I1837" s="76">
        <f>VLOOKUP(J1837,Validación!K:N,4,0)</f>
        <v>2</v>
      </c>
      <c r="J1837" s="76" t="s">
        <v>161</v>
      </c>
      <c r="K1837" s="76" t="s">
        <v>68</v>
      </c>
      <c r="L1837" s="76" t="str">
        <f t="shared" si="57"/>
        <v>N</v>
      </c>
    </row>
    <row r="1838" spans="1:12" x14ac:dyDescent="0.25">
      <c r="A1838" s="76" t="str">
        <f t="shared" si="56"/>
        <v>F782N</v>
      </c>
      <c r="B1838" s="76" t="s">
        <v>426</v>
      </c>
      <c r="C1838" s="76" t="str">
        <f>VLOOKUP(B1838,Validación!G:I,3,0)</f>
        <v>F</v>
      </c>
      <c r="D1838" s="122" t="s">
        <v>456</v>
      </c>
      <c r="E1838" s="76">
        <f>VLOOKUP(Tabla3[[#This Row],[Actividad]],Validación!AA:AB,2,0)</f>
        <v>7</v>
      </c>
      <c r="F1838" s="76" t="s">
        <v>189</v>
      </c>
      <c r="G1838" s="76">
        <f>VLOOKUP(H1838,Validación!W:Y,3,0)</f>
        <v>8</v>
      </c>
      <c r="H1838" s="76" t="s">
        <v>343</v>
      </c>
      <c r="I1838" s="76">
        <f>VLOOKUP(J1838,Validación!K:N,4,0)</f>
        <v>2</v>
      </c>
      <c r="J1838" s="76" t="s">
        <v>161</v>
      </c>
      <c r="K1838" s="76" t="s">
        <v>68</v>
      </c>
      <c r="L1838" s="76" t="str">
        <f t="shared" si="57"/>
        <v>N</v>
      </c>
    </row>
    <row r="1839" spans="1:12" x14ac:dyDescent="0.25">
      <c r="A1839" s="76" t="str">
        <f t="shared" si="56"/>
        <v>FF782N</v>
      </c>
      <c r="B1839" s="76" t="s">
        <v>41</v>
      </c>
      <c r="C1839" s="76" t="str">
        <f>VLOOKUP(B1839,Validación!G:I,3,0)</f>
        <v>FF</v>
      </c>
      <c r="D1839" s="122" t="s">
        <v>301</v>
      </c>
      <c r="E1839" s="76">
        <f>VLOOKUP(Tabla3[[#This Row],[Actividad]],Validación!AA:AB,2,0)</f>
        <v>7</v>
      </c>
      <c r="F1839" s="76" t="s">
        <v>189</v>
      </c>
      <c r="G1839" s="76">
        <f>VLOOKUP(H1839,Validación!W:Y,3,0)</f>
        <v>8</v>
      </c>
      <c r="H1839" s="76" t="s">
        <v>343</v>
      </c>
      <c r="I1839" s="76">
        <f>VLOOKUP(J1839,Validación!K:N,4,0)</f>
        <v>2</v>
      </c>
      <c r="J1839" s="76" t="s">
        <v>161</v>
      </c>
      <c r="K1839" s="76" t="s">
        <v>68</v>
      </c>
      <c r="L1839" s="76" t="str">
        <f t="shared" si="57"/>
        <v>N</v>
      </c>
    </row>
    <row r="1840" spans="1:12" x14ac:dyDescent="0.25">
      <c r="A1840" s="76" t="str">
        <f t="shared" si="56"/>
        <v>BB782N</v>
      </c>
      <c r="B1840" s="76" t="s">
        <v>32</v>
      </c>
      <c r="C1840" s="76" t="str">
        <f>VLOOKUP(B1840,Validación!G:I,3,0)</f>
        <v>BB</v>
      </c>
      <c r="D1840" s="122" t="s">
        <v>457</v>
      </c>
      <c r="E1840" s="76">
        <f>VLOOKUP(Tabla3[[#This Row],[Actividad]],Validación!AA:AB,2,0)</f>
        <v>7</v>
      </c>
      <c r="F1840" s="76" t="s">
        <v>189</v>
      </c>
      <c r="G1840" s="76">
        <f>VLOOKUP(H1840,Validación!W:Y,3,0)</f>
        <v>8</v>
      </c>
      <c r="H1840" s="76" t="s">
        <v>343</v>
      </c>
      <c r="I1840" s="76">
        <f>VLOOKUP(J1840,Validación!K:N,4,0)</f>
        <v>2</v>
      </c>
      <c r="J1840" s="76" t="s">
        <v>161</v>
      </c>
      <c r="K1840" s="76" t="s">
        <v>68</v>
      </c>
      <c r="L1840" s="76" t="str">
        <f t="shared" si="57"/>
        <v>N</v>
      </c>
    </row>
    <row r="1841" spans="1:12" x14ac:dyDescent="0.25">
      <c r="A1841" s="76" t="str">
        <f t="shared" si="56"/>
        <v>W782N</v>
      </c>
      <c r="B1841" s="76" t="s">
        <v>132</v>
      </c>
      <c r="C1841" s="76" t="str">
        <f>VLOOKUP(B1841,Validación!G:I,3,0)</f>
        <v>W</v>
      </c>
      <c r="D1841" s="122" t="s">
        <v>302</v>
      </c>
      <c r="E1841" s="76">
        <f>VLOOKUP(Tabla3[[#This Row],[Actividad]],Validación!AA:AB,2,0)</f>
        <v>7</v>
      </c>
      <c r="F1841" s="76" t="s">
        <v>189</v>
      </c>
      <c r="G1841" s="76">
        <f>VLOOKUP(H1841,Validación!W:Y,3,0)</f>
        <v>8</v>
      </c>
      <c r="H1841" s="76" t="s">
        <v>343</v>
      </c>
      <c r="I1841" s="76">
        <f>VLOOKUP(J1841,Validación!K:N,4,0)</f>
        <v>2</v>
      </c>
      <c r="J1841" s="76" t="s">
        <v>161</v>
      </c>
      <c r="K1841" s="76" t="s">
        <v>68</v>
      </c>
      <c r="L1841" s="76" t="str">
        <f t="shared" si="57"/>
        <v>N</v>
      </c>
    </row>
    <row r="1842" spans="1:12" x14ac:dyDescent="0.25">
      <c r="A1842" s="76" t="str">
        <f t="shared" si="56"/>
        <v>CC782N</v>
      </c>
      <c r="B1842" s="76" t="s">
        <v>55</v>
      </c>
      <c r="C1842" s="76" t="str">
        <f>VLOOKUP(B1842,Validación!G:I,3,0)</f>
        <v>CC</v>
      </c>
      <c r="D1842" s="122" t="s">
        <v>303</v>
      </c>
      <c r="E1842" s="76">
        <f>VLOOKUP(Tabla3[[#This Row],[Actividad]],Validación!AA:AB,2,0)</f>
        <v>7</v>
      </c>
      <c r="F1842" s="76" t="s">
        <v>189</v>
      </c>
      <c r="G1842" s="76">
        <f>VLOOKUP(H1842,Validación!W:Y,3,0)</f>
        <v>8</v>
      </c>
      <c r="H1842" s="76" t="s">
        <v>343</v>
      </c>
      <c r="I1842" s="76">
        <f>VLOOKUP(J1842,Validación!K:N,4,0)</f>
        <v>2</v>
      </c>
      <c r="J1842" s="76" t="s">
        <v>161</v>
      </c>
      <c r="K1842" s="76" t="s">
        <v>68</v>
      </c>
      <c r="L1842" s="76" t="str">
        <f t="shared" si="57"/>
        <v>N</v>
      </c>
    </row>
    <row r="1843" spans="1:12" x14ac:dyDescent="0.25">
      <c r="A1843" s="76" t="str">
        <f t="shared" si="56"/>
        <v>U782N</v>
      </c>
      <c r="B1843" s="76" t="s">
        <v>425</v>
      </c>
      <c r="C1843" s="76" t="str">
        <f>VLOOKUP(B1843,Validación!G:I,3,0)</f>
        <v>U</v>
      </c>
      <c r="D1843" s="122" t="s">
        <v>458</v>
      </c>
      <c r="E1843" s="76">
        <f>VLOOKUP(Tabla3[[#This Row],[Actividad]],Validación!AA:AB,2,0)</f>
        <v>7</v>
      </c>
      <c r="F1843" s="76" t="s">
        <v>189</v>
      </c>
      <c r="G1843" s="76">
        <f>VLOOKUP(H1843,Validación!W:Y,3,0)</f>
        <v>8</v>
      </c>
      <c r="H1843" s="76" t="s">
        <v>343</v>
      </c>
      <c r="I1843" s="76">
        <f>VLOOKUP(J1843,Validación!K:N,4,0)</f>
        <v>2</v>
      </c>
      <c r="J1843" s="76" t="s">
        <v>161</v>
      </c>
      <c r="K1843" s="76" t="s">
        <v>68</v>
      </c>
      <c r="L1843" s="76" t="str">
        <f t="shared" si="57"/>
        <v>N</v>
      </c>
    </row>
    <row r="1844" spans="1:12" x14ac:dyDescent="0.25">
      <c r="A1844" s="76" t="str">
        <f t="shared" si="56"/>
        <v>I782N</v>
      </c>
      <c r="B1844" s="76" t="s">
        <v>47</v>
      </c>
      <c r="C1844" s="76" t="str">
        <f>VLOOKUP(B1844,Validación!G:I,3,0)</f>
        <v>I</v>
      </c>
      <c r="D1844" s="122" t="s">
        <v>459</v>
      </c>
      <c r="E1844" s="76">
        <f>VLOOKUP(Tabla3[[#This Row],[Actividad]],Validación!AA:AB,2,0)</f>
        <v>7</v>
      </c>
      <c r="F1844" s="76" t="s">
        <v>189</v>
      </c>
      <c r="G1844" s="76">
        <f>VLOOKUP(H1844,Validación!W:Y,3,0)</f>
        <v>8</v>
      </c>
      <c r="H1844" s="76" t="s">
        <v>343</v>
      </c>
      <c r="I1844" s="76">
        <f>VLOOKUP(J1844,Validación!K:N,4,0)</f>
        <v>2</v>
      </c>
      <c r="J1844" s="76" t="s">
        <v>161</v>
      </c>
      <c r="K1844" s="76" t="s">
        <v>68</v>
      </c>
      <c r="L1844" s="76" t="str">
        <f t="shared" si="57"/>
        <v>N</v>
      </c>
    </row>
    <row r="1845" spans="1:12" x14ac:dyDescent="0.25">
      <c r="A1845" s="76" t="str">
        <f t="shared" si="56"/>
        <v>Y782N</v>
      </c>
      <c r="B1845" s="76" t="s">
        <v>134</v>
      </c>
      <c r="C1845" s="76" t="str">
        <f>VLOOKUP(B1845,Validación!G:I,3,0)</f>
        <v>Y</v>
      </c>
      <c r="D1845" s="122" t="s">
        <v>306</v>
      </c>
      <c r="E1845" s="76">
        <f>VLOOKUP(Tabla3[[#This Row],[Actividad]],Validación!AA:AB,2,0)</f>
        <v>7</v>
      </c>
      <c r="F1845" s="76" t="s">
        <v>189</v>
      </c>
      <c r="G1845" s="76">
        <f>VLOOKUP(H1845,Validación!W:Y,3,0)</f>
        <v>8</v>
      </c>
      <c r="H1845" s="76" t="s">
        <v>343</v>
      </c>
      <c r="I1845" s="76">
        <f>VLOOKUP(J1845,Validación!K:N,4,0)</f>
        <v>2</v>
      </c>
      <c r="J1845" s="76" t="s">
        <v>161</v>
      </c>
      <c r="K1845" s="76" t="s">
        <v>68</v>
      </c>
      <c r="L1845" s="76" t="str">
        <f t="shared" si="57"/>
        <v>N</v>
      </c>
    </row>
    <row r="1846" spans="1:12" x14ac:dyDescent="0.25">
      <c r="A1846" s="76" t="str">
        <f t="shared" si="56"/>
        <v>R782N</v>
      </c>
      <c r="B1846" s="76" t="s">
        <v>51</v>
      </c>
      <c r="C1846" s="76" t="str">
        <f>VLOOKUP(B1846,Validación!G:I,3,0)</f>
        <v>R</v>
      </c>
      <c r="D1846" s="122">
        <v>109</v>
      </c>
      <c r="E1846" s="76">
        <f>VLOOKUP(Tabla3[[#This Row],[Actividad]],Validación!AA:AB,2,0)</f>
        <v>7</v>
      </c>
      <c r="F1846" s="76" t="s">
        <v>189</v>
      </c>
      <c r="G1846" s="76">
        <f>VLOOKUP(H1846,Validación!W:Y,3,0)</f>
        <v>8</v>
      </c>
      <c r="H1846" s="76" t="s">
        <v>343</v>
      </c>
      <c r="I1846" s="76">
        <f>VLOOKUP(J1846,Validación!K:N,4,0)</f>
        <v>2</v>
      </c>
      <c r="J1846" s="76" t="s">
        <v>161</v>
      </c>
      <c r="K1846" s="76" t="s">
        <v>68</v>
      </c>
      <c r="L1846" s="76" t="str">
        <f t="shared" si="57"/>
        <v>N</v>
      </c>
    </row>
    <row r="1847" spans="1:12" x14ac:dyDescent="0.25">
      <c r="A1847" s="76" t="str">
        <f t="shared" si="56"/>
        <v>HH782N</v>
      </c>
      <c r="B1847" s="76" t="s">
        <v>122</v>
      </c>
      <c r="C1847" s="76" t="str">
        <f>VLOOKUP(B1847,Validación!G:I,3,0)</f>
        <v>HH</v>
      </c>
      <c r="D1847" s="122" t="s">
        <v>460</v>
      </c>
      <c r="E1847" s="76">
        <f>VLOOKUP(Tabla3[[#This Row],[Actividad]],Validación!AA:AB,2,0)</f>
        <v>7</v>
      </c>
      <c r="F1847" s="76" t="s">
        <v>189</v>
      </c>
      <c r="G1847" s="76">
        <f>VLOOKUP(H1847,Validación!W:Y,3,0)</f>
        <v>8</v>
      </c>
      <c r="H1847" s="76" t="s">
        <v>343</v>
      </c>
      <c r="I1847" s="76">
        <f>VLOOKUP(J1847,Validación!K:N,4,0)</f>
        <v>2</v>
      </c>
      <c r="J1847" s="76" t="s">
        <v>161</v>
      </c>
      <c r="K1847" s="76" t="s">
        <v>68</v>
      </c>
      <c r="L1847" s="76" t="str">
        <f t="shared" si="57"/>
        <v>N</v>
      </c>
    </row>
    <row r="1848" spans="1:12" x14ac:dyDescent="0.25">
      <c r="A1848" s="76" t="str">
        <f t="shared" si="56"/>
        <v>II782N</v>
      </c>
      <c r="B1848" s="173" t="s">
        <v>423</v>
      </c>
      <c r="C1848" s="76" t="str">
        <f>VLOOKUP(B1848,Validación!G:I,3,0)</f>
        <v>II</v>
      </c>
      <c r="D1848" s="122" t="s">
        <v>309</v>
      </c>
      <c r="E1848" s="76">
        <f>VLOOKUP(Tabla3[[#This Row],[Actividad]],Validación!AA:AB,2,0)</f>
        <v>7</v>
      </c>
      <c r="F1848" s="76" t="s">
        <v>189</v>
      </c>
      <c r="G1848" s="76">
        <f>VLOOKUP(H1848,Validación!W:Y,3,0)</f>
        <v>8</v>
      </c>
      <c r="H1848" s="76" t="s">
        <v>343</v>
      </c>
      <c r="I1848" s="76">
        <f>VLOOKUP(J1848,Validación!K:N,4,0)</f>
        <v>2</v>
      </c>
      <c r="J1848" s="76" t="s">
        <v>161</v>
      </c>
      <c r="K1848" s="76" t="s">
        <v>68</v>
      </c>
      <c r="L1848" s="76" t="str">
        <f t="shared" si="57"/>
        <v>N</v>
      </c>
    </row>
    <row r="1849" spans="1:12" x14ac:dyDescent="0.25">
      <c r="A1849" s="76" t="str">
        <f t="shared" si="56"/>
        <v>L782N</v>
      </c>
      <c r="B1849" s="76" t="s">
        <v>48</v>
      </c>
      <c r="C1849" s="76" t="str">
        <f>VLOOKUP(B1849,Validación!G:I,3,0)</f>
        <v>L</v>
      </c>
      <c r="D1849" s="122" t="s">
        <v>461</v>
      </c>
      <c r="E1849" s="76">
        <f>VLOOKUP(Tabla3[[#This Row],[Actividad]],Validación!AA:AB,2,0)</f>
        <v>7</v>
      </c>
      <c r="F1849" s="76" t="s">
        <v>189</v>
      </c>
      <c r="G1849" s="76">
        <f>VLOOKUP(H1849,Validación!W:Y,3,0)</f>
        <v>8</v>
      </c>
      <c r="H1849" s="76" t="s">
        <v>343</v>
      </c>
      <c r="I1849" s="76">
        <f>VLOOKUP(J1849,Validación!K:N,4,0)</f>
        <v>2</v>
      </c>
      <c r="J1849" s="76" t="s">
        <v>161</v>
      </c>
      <c r="K1849" s="76" t="s">
        <v>68</v>
      </c>
      <c r="L1849" s="76" t="str">
        <f t="shared" si="57"/>
        <v>N</v>
      </c>
    </row>
    <row r="1850" spans="1:12" x14ac:dyDescent="0.25">
      <c r="A1850" s="76" t="str">
        <f t="shared" si="56"/>
        <v>B782N</v>
      </c>
      <c r="B1850" s="76" t="s">
        <v>43</v>
      </c>
      <c r="C1850" s="76" t="str">
        <f>VLOOKUP(B1850,Validación!G:I,3,0)</f>
        <v>B</v>
      </c>
      <c r="D1850" s="122" t="s">
        <v>462</v>
      </c>
      <c r="E1850" s="76">
        <f>VLOOKUP(Tabla3[[#This Row],[Actividad]],Validación!AA:AB,2,0)</f>
        <v>7</v>
      </c>
      <c r="F1850" s="76" t="s">
        <v>189</v>
      </c>
      <c r="G1850" s="76">
        <f>VLOOKUP(H1850,Validación!W:Y,3,0)</f>
        <v>8</v>
      </c>
      <c r="H1850" s="76" t="s">
        <v>343</v>
      </c>
      <c r="I1850" s="76">
        <f>VLOOKUP(J1850,Validación!K:N,4,0)</f>
        <v>2</v>
      </c>
      <c r="J1850" s="76" t="s">
        <v>161</v>
      </c>
      <c r="K1850" s="76" t="s">
        <v>68</v>
      </c>
      <c r="L1850" s="76" t="str">
        <f t="shared" si="57"/>
        <v>N</v>
      </c>
    </row>
    <row r="1851" spans="1:12" x14ac:dyDescent="0.25">
      <c r="A1851" s="76" t="str">
        <f t="shared" si="56"/>
        <v>A782N</v>
      </c>
      <c r="B1851" s="76" t="s">
        <v>42</v>
      </c>
      <c r="C1851" s="76" t="str">
        <f>VLOOKUP(B1851,Validación!G:I,3,0)</f>
        <v>A</v>
      </c>
      <c r="D1851" s="122" t="s">
        <v>463</v>
      </c>
      <c r="E1851" s="76">
        <f>VLOOKUP(Tabla3[[#This Row],[Actividad]],Validación!AA:AB,2,0)</f>
        <v>7</v>
      </c>
      <c r="F1851" s="76" t="s">
        <v>189</v>
      </c>
      <c r="G1851" s="76">
        <f>VLOOKUP(H1851,Validación!W:Y,3,0)</f>
        <v>8</v>
      </c>
      <c r="H1851" s="76" t="s">
        <v>343</v>
      </c>
      <c r="I1851" s="76">
        <f>VLOOKUP(J1851,Validación!K:N,4,0)</f>
        <v>2</v>
      </c>
      <c r="J1851" s="76" t="s">
        <v>161</v>
      </c>
      <c r="K1851" s="76" t="s">
        <v>68</v>
      </c>
      <c r="L1851" s="76" t="str">
        <f t="shared" si="57"/>
        <v>N</v>
      </c>
    </row>
    <row r="1852" spans="1:12" x14ac:dyDescent="0.25">
      <c r="A1852" s="76" t="str">
        <f t="shared" si="56"/>
        <v>X783N</v>
      </c>
      <c r="B1852" s="76" t="s">
        <v>133</v>
      </c>
      <c r="C1852" s="76" t="str">
        <f>VLOOKUP(B1852,Validación!G:I,3,0)</f>
        <v>X</v>
      </c>
      <c r="D1852" s="122">
        <v>122201</v>
      </c>
      <c r="E1852" s="76">
        <f>VLOOKUP(Tabla3[[#This Row],[Actividad]],Validación!AA:AB,2,0)</f>
        <v>7</v>
      </c>
      <c r="F1852" s="76" t="s">
        <v>189</v>
      </c>
      <c r="G1852" s="76">
        <f>VLOOKUP(H1852,Validación!W:Y,3,0)</f>
        <v>8</v>
      </c>
      <c r="H1852" s="76" t="s">
        <v>343</v>
      </c>
      <c r="I1852" s="76">
        <f>VLOOKUP(J1852,Validación!K:N,4,0)</f>
        <v>3</v>
      </c>
      <c r="J1852" s="76" t="s">
        <v>162</v>
      </c>
      <c r="K1852" s="76" t="s">
        <v>68</v>
      </c>
      <c r="L1852" s="76" t="str">
        <f t="shared" si="57"/>
        <v>N</v>
      </c>
    </row>
    <row r="1853" spans="1:12" x14ac:dyDescent="0.25">
      <c r="A1853" s="76" t="str">
        <f t="shared" si="56"/>
        <v>C783N</v>
      </c>
      <c r="B1853" s="76" t="s">
        <v>44</v>
      </c>
      <c r="C1853" s="76" t="str">
        <f>VLOOKUP(B1853,Validación!G:I,3,0)</f>
        <v>C</v>
      </c>
      <c r="D1853" s="122" t="s">
        <v>289</v>
      </c>
      <c r="E1853" s="76">
        <f>VLOOKUP(Tabla3[[#This Row],[Actividad]],Validación!AA:AB,2,0)</f>
        <v>7</v>
      </c>
      <c r="F1853" s="76" t="s">
        <v>189</v>
      </c>
      <c r="G1853" s="76">
        <f>VLOOKUP(H1853,Validación!W:Y,3,0)</f>
        <v>8</v>
      </c>
      <c r="H1853" s="76" t="s">
        <v>343</v>
      </c>
      <c r="I1853" s="76">
        <f>VLOOKUP(J1853,Validación!K:N,4,0)</f>
        <v>3</v>
      </c>
      <c r="J1853" s="76" t="s">
        <v>162</v>
      </c>
      <c r="K1853" s="76" t="s">
        <v>68</v>
      </c>
      <c r="L1853" s="76" t="str">
        <f t="shared" si="57"/>
        <v>N</v>
      </c>
    </row>
    <row r="1854" spans="1:12" x14ac:dyDescent="0.25">
      <c r="A1854" s="76" t="str">
        <f t="shared" si="56"/>
        <v>T783N</v>
      </c>
      <c r="B1854" s="76" t="s">
        <v>52</v>
      </c>
      <c r="C1854" s="76" t="str">
        <f>VLOOKUP(B1854,Validación!G:I,3,0)</f>
        <v>T</v>
      </c>
      <c r="D1854" s="122">
        <v>122202</v>
      </c>
      <c r="E1854" s="76">
        <f>VLOOKUP(Tabla3[[#This Row],[Actividad]],Validación!AA:AB,2,0)</f>
        <v>7</v>
      </c>
      <c r="F1854" s="76" t="s">
        <v>189</v>
      </c>
      <c r="G1854" s="76">
        <f>VLOOKUP(H1854,Validación!W:Y,3,0)</f>
        <v>8</v>
      </c>
      <c r="H1854" s="76" t="s">
        <v>343</v>
      </c>
      <c r="I1854" s="76">
        <f>VLOOKUP(J1854,Validación!K:N,4,0)</f>
        <v>3</v>
      </c>
      <c r="J1854" s="76" t="s">
        <v>162</v>
      </c>
      <c r="K1854" s="76" t="s">
        <v>68</v>
      </c>
      <c r="L1854" s="76" t="str">
        <f t="shared" si="57"/>
        <v>N</v>
      </c>
    </row>
    <row r="1855" spans="1:12" x14ac:dyDescent="0.25">
      <c r="A1855" s="76" t="str">
        <f t="shared" si="56"/>
        <v>EE783N</v>
      </c>
      <c r="B1855" s="76" t="s">
        <v>33</v>
      </c>
      <c r="C1855" s="76" t="str">
        <f>VLOOKUP(B1855,Validación!G:I,3,0)</f>
        <v>EE</v>
      </c>
      <c r="D1855" s="122" t="s">
        <v>290</v>
      </c>
      <c r="E1855" s="76">
        <f>VLOOKUP(Tabla3[[#This Row],[Actividad]],Validación!AA:AB,2,0)</f>
        <v>7</v>
      </c>
      <c r="F1855" s="76" t="s">
        <v>189</v>
      </c>
      <c r="G1855" s="76">
        <f>VLOOKUP(H1855,Validación!W:Y,3,0)</f>
        <v>8</v>
      </c>
      <c r="H1855" s="76" t="s">
        <v>343</v>
      </c>
      <c r="I1855" s="76">
        <f>VLOOKUP(J1855,Validación!K:N,4,0)</f>
        <v>3</v>
      </c>
      <c r="J1855" s="76" t="s">
        <v>162</v>
      </c>
      <c r="K1855" s="76" t="s">
        <v>68</v>
      </c>
      <c r="L1855" s="76" t="str">
        <f t="shared" si="57"/>
        <v>N</v>
      </c>
    </row>
    <row r="1856" spans="1:12" x14ac:dyDescent="0.25">
      <c r="A1856" s="76" t="str">
        <f t="shared" si="56"/>
        <v>E783N</v>
      </c>
      <c r="B1856" s="76" t="s">
        <v>45</v>
      </c>
      <c r="C1856" s="76" t="str">
        <f>VLOOKUP(B1856,Validación!G:I,3,0)</f>
        <v>E</v>
      </c>
      <c r="D1856" s="122" t="s">
        <v>180</v>
      </c>
      <c r="E1856" s="76">
        <f>VLOOKUP(Tabla3[[#This Row],[Actividad]],Validación!AA:AB,2,0)</f>
        <v>7</v>
      </c>
      <c r="F1856" s="76" t="s">
        <v>189</v>
      </c>
      <c r="G1856" s="76">
        <f>VLOOKUP(H1856,Validación!W:Y,3,0)</f>
        <v>8</v>
      </c>
      <c r="H1856" s="76" t="s">
        <v>343</v>
      </c>
      <c r="I1856" s="76">
        <f>VLOOKUP(J1856,Validación!K:N,4,0)</f>
        <v>3</v>
      </c>
      <c r="J1856" s="76" t="s">
        <v>162</v>
      </c>
      <c r="K1856" s="76" t="s">
        <v>68</v>
      </c>
      <c r="L1856" s="76" t="str">
        <f t="shared" si="57"/>
        <v>N</v>
      </c>
    </row>
    <row r="1857" spans="1:12" x14ac:dyDescent="0.25">
      <c r="A1857" s="76" t="str">
        <f t="shared" si="56"/>
        <v>J783N</v>
      </c>
      <c r="B1857" s="76" t="s">
        <v>30</v>
      </c>
      <c r="C1857" s="76" t="str">
        <f>VLOOKUP(B1857,Validación!G:I,3,0)</f>
        <v>J</v>
      </c>
      <c r="D1857" s="122" t="s">
        <v>292</v>
      </c>
      <c r="E1857" s="76">
        <f>VLOOKUP(Tabla3[[#This Row],[Actividad]],Validación!AA:AB,2,0)</f>
        <v>7</v>
      </c>
      <c r="F1857" s="76" t="s">
        <v>189</v>
      </c>
      <c r="G1857" s="76">
        <f>VLOOKUP(H1857,Validación!W:Y,3,0)</f>
        <v>8</v>
      </c>
      <c r="H1857" s="76" t="s">
        <v>343</v>
      </c>
      <c r="I1857" s="76">
        <f>VLOOKUP(J1857,Validación!K:N,4,0)</f>
        <v>3</v>
      </c>
      <c r="J1857" s="76" t="s">
        <v>162</v>
      </c>
      <c r="K1857" s="76" t="s">
        <v>68</v>
      </c>
      <c r="L1857" s="76" t="str">
        <f t="shared" si="57"/>
        <v>N</v>
      </c>
    </row>
    <row r="1858" spans="1:12" x14ac:dyDescent="0.25">
      <c r="A1858" s="76" t="str">
        <f t="shared" ref="A1858:A1921" si="58">CONCATENATE(C1858,E1858,G1858,I1858,L1858,)</f>
        <v>H783N</v>
      </c>
      <c r="B1858" s="76" t="s">
        <v>46</v>
      </c>
      <c r="C1858" s="76" t="str">
        <f>VLOOKUP(B1858,Validación!G:I,3,0)</f>
        <v>H</v>
      </c>
      <c r="D1858" s="122" t="s">
        <v>115</v>
      </c>
      <c r="E1858" s="76">
        <f>VLOOKUP(Tabla3[[#This Row],[Actividad]],Validación!AA:AB,2,0)</f>
        <v>7</v>
      </c>
      <c r="F1858" s="76" t="s">
        <v>189</v>
      </c>
      <c r="G1858" s="76">
        <f>VLOOKUP(H1858,Validación!W:Y,3,0)</f>
        <v>8</v>
      </c>
      <c r="H1858" s="76" t="s">
        <v>343</v>
      </c>
      <c r="I1858" s="76">
        <f>VLOOKUP(J1858,Validación!K:N,4,0)</f>
        <v>3</v>
      </c>
      <c r="J1858" s="76" t="s">
        <v>162</v>
      </c>
      <c r="K1858" s="76" t="s">
        <v>68</v>
      </c>
      <c r="L1858" s="76" t="str">
        <f t="shared" ref="L1858:L1921" si="59">VLOOKUP(K1858,O:P,2,0)</f>
        <v>N</v>
      </c>
    </row>
    <row r="1859" spans="1:12" x14ac:dyDescent="0.25">
      <c r="A1859" s="76" t="str">
        <f t="shared" si="58"/>
        <v>Q783N</v>
      </c>
      <c r="B1859" s="76" t="s">
        <v>130</v>
      </c>
      <c r="C1859" s="76" t="str">
        <f>VLOOKUP(B1859,Validación!G:I,3,0)</f>
        <v>Q</v>
      </c>
      <c r="D1859" s="122" t="s">
        <v>293</v>
      </c>
      <c r="E1859" s="76">
        <f>VLOOKUP(Tabla3[[#This Row],[Actividad]],Validación!AA:AB,2,0)</f>
        <v>7</v>
      </c>
      <c r="F1859" s="76" t="s">
        <v>189</v>
      </c>
      <c r="G1859" s="76">
        <f>VLOOKUP(H1859,Validación!W:Y,3,0)</f>
        <v>8</v>
      </c>
      <c r="H1859" s="76" t="s">
        <v>343</v>
      </c>
      <c r="I1859" s="76">
        <f>VLOOKUP(J1859,Validación!K:N,4,0)</f>
        <v>3</v>
      </c>
      <c r="J1859" s="76" t="s">
        <v>162</v>
      </c>
      <c r="K1859" s="76" t="s">
        <v>68</v>
      </c>
      <c r="L1859" s="76" t="str">
        <f t="shared" si="59"/>
        <v>N</v>
      </c>
    </row>
    <row r="1860" spans="1:12" x14ac:dyDescent="0.25">
      <c r="A1860" s="76" t="str">
        <f t="shared" si="58"/>
        <v>P783N</v>
      </c>
      <c r="B1860" s="76" t="s">
        <v>50</v>
      </c>
      <c r="C1860" s="76" t="str">
        <f>VLOOKUP(B1860,Validación!G:I,3,0)</f>
        <v>P</v>
      </c>
      <c r="D1860" s="122" t="s">
        <v>295</v>
      </c>
      <c r="E1860" s="76">
        <f>VLOOKUP(Tabla3[[#This Row],[Actividad]],Validación!AA:AB,2,0)</f>
        <v>7</v>
      </c>
      <c r="F1860" s="76" t="s">
        <v>189</v>
      </c>
      <c r="G1860" s="76">
        <f>VLOOKUP(H1860,Validación!W:Y,3,0)</f>
        <v>8</v>
      </c>
      <c r="H1860" s="76" t="s">
        <v>343</v>
      </c>
      <c r="I1860" s="76">
        <f>VLOOKUP(J1860,Validación!K:N,4,0)</f>
        <v>3</v>
      </c>
      <c r="J1860" s="76" t="s">
        <v>162</v>
      </c>
      <c r="K1860" s="76" t="s">
        <v>68</v>
      </c>
      <c r="L1860" s="76" t="str">
        <f t="shared" si="59"/>
        <v>N</v>
      </c>
    </row>
    <row r="1861" spans="1:12" x14ac:dyDescent="0.25">
      <c r="A1861" s="76" t="str">
        <f t="shared" si="58"/>
        <v>K783N</v>
      </c>
      <c r="B1861" s="76" t="s">
        <v>31</v>
      </c>
      <c r="C1861" s="76" t="str">
        <f>VLOOKUP(B1861,Validación!G:I,3,0)</f>
        <v>K</v>
      </c>
      <c r="D1861" s="122" t="s">
        <v>297</v>
      </c>
      <c r="E1861" s="76">
        <f>VLOOKUP(Tabla3[[#This Row],[Actividad]],Validación!AA:AB,2,0)</f>
        <v>7</v>
      </c>
      <c r="F1861" s="76" t="s">
        <v>189</v>
      </c>
      <c r="G1861" s="76">
        <f>VLOOKUP(H1861,Validación!W:Y,3,0)</f>
        <v>8</v>
      </c>
      <c r="H1861" s="76" t="s">
        <v>343</v>
      </c>
      <c r="I1861" s="76">
        <f>VLOOKUP(J1861,Validación!K:N,4,0)</f>
        <v>3</v>
      </c>
      <c r="J1861" s="76" t="s">
        <v>162</v>
      </c>
      <c r="K1861" s="76" t="s">
        <v>68</v>
      </c>
      <c r="L1861" s="76" t="str">
        <f t="shared" si="59"/>
        <v>N</v>
      </c>
    </row>
    <row r="1862" spans="1:12" x14ac:dyDescent="0.25">
      <c r="A1862" s="76" t="str">
        <f t="shared" si="58"/>
        <v>N783N</v>
      </c>
      <c r="B1862" s="76" t="s">
        <v>49</v>
      </c>
      <c r="C1862" s="76" t="str">
        <f>VLOOKUP(B1862,Validación!G:I,3,0)</f>
        <v>N</v>
      </c>
      <c r="D1862" s="122" t="s">
        <v>298</v>
      </c>
      <c r="E1862" s="76">
        <f>VLOOKUP(Tabla3[[#This Row],[Actividad]],Validación!AA:AB,2,0)</f>
        <v>7</v>
      </c>
      <c r="F1862" s="76" t="s">
        <v>189</v>
      </c>
      <c r="G1862" s="76">
        <f>VLOOKUP(H1862,Validación!W:Y,3,0)</f>
        <v>8</v>
      </c>
      <c r="H1862" s="76" t="s">
        <v>343</v>
      </c>
      <c r="I1862" s="76">
        <f>VLOOKUP(J1862,Validación!K:N,4,0)</f>
        <v>3</v>
      </c>
      <c r="J1862" s="76" t="s">
        <v>162</v>
      </c>
      <c r="K1862" s="76" t="s">
        <v>68</v>
      </c>
      <c r="L1862" s="76" t="str">
        <f t="shared" si="59"/>
        <v>N</v>
      </c>
    </row>
    <row r="1863" spans="1:12" x14ac:dyDescent="0.25">
      <c r="A1863" s="76" t="str">
        <f t="shared" si="58"/>
        <v>AA783N</v>
      </c>
      <c r="B1863" s="76" t="s">
        <v>54</v>
      </c>
      <c r="C1863" s="76" t="str">
        <f>VLOOKUP(B1863,Validación!G:I,3,0)</f>
        <v>AA</v>
      </c>
      <c r="D1863" s="122" t="s">
        <v>118</v>
      </c>
      <c r="E1863" s="76">
        <f>VLOOKUP(Tabla3[[#This Row],[Actividad]],Validación!AA:AB,2,0)</f>
        <v>7</v>
      </c>
      <c r="F1863" s="76" t="s">
        <v>189</v>
      </c>
      <c r="G1863" s="76">
        <f>VLOOKUP(H1863,Validación!W:Y,3,0)</f>
        <v>8</v>
      </c>
      <c r="H1863" s="76" t="s">
        <v>343</v>
      </c>
      <c r="I1863" s="76">
        <f>VLOOKUP(J1863,Validación!K:N,4,0)</f>
        <v>3</v>
      </c>
      <c r="J1863" s="76" t="s">
        <v>162</v>
      </c>
      <c r="K1863" s="76" t="s">
        <v>68</v>
      </c>
      <c r="L1863" s="76" t="str">
        <f t="shared" si="59"/>
        <v>N</v>
      </c>
    </row>
    <row r="1864" spans="1:12" x14ac:dyDescent="0.25">
      <c r="A1864" s="76" t="str">
        <f t="shared" si="58"/>
        <v>G783N</v>
      </c>
      <c r="B1864" s="76" t="s">
        <v>427</v>
      </c>
      <c r="C1864" s="76" t="str">
        <f>VLOOKUP(B1864,Validación!G:I,3,0)</f>
        <v>G</v>
      </c>
      <c r="D1864" s="122" t="s">
        <v>299</v>
      </c>
      <c r="E1864" s="76">
        <f>VLOOKUP(Tabla3[[#This Row],[Actividad]],Validación!AA:AB,2,0)</f>
        <v>7</v>
      </c>
      <c r="F1864" s="76" t="s">
        <v>189</v>
      </c>
      <c r="G1864" s="76">
        <f>VLOOKUP(H1864,Validación!W:Y,3,0)</f>
        <v>8</v>
      </c>
      <c r="H1864" s="76" t="s">
        <v>343</v>
      </c>
      <c r="I1864" s="76">
        <f>VLOOKUP(J1864,Validación!K:N,4,0)</f>
        <v>3</v>
      </c>
      <c r="J1864" s="76" t="s">
        <v>162</v>
      </c>
      <c r="K1864" s="76" t="s">
        <v>68</v>
      </c>
      <c r="L1864" s="76" t="str">
        <f t="shared" si="59"/>
        <v>N</v>
      </c>
    </row>
    <row r="1865" spans="1:12" x14ac:dyDescent="0.25">
      <c r="A1865" s="76" t="str">
        <f t="shared" si="58"/>
        <v>D783N</v>
      </c>
      <c r="B1865" s="76" t="s">
        <v>203</v>
      </c>
      <c r="C1865" s="76" t="str">
        <f>VLOOKUP(B1865,Validación!G:I,3,0)</f>
        <v>D</v>
      </c>
      <c r="D1865" s="122">
        <v>122327</v>
      </c>
      <c r="E1865" s="76">
        <f>VLOOKUP(Tabla3[[#This Row],[Actividad]],Validación!AA:AB,2,0)</f>
        <v>7</v>
      </c>
      <c r="F1865" s="76" t="s">
        <v>189</v>
      </c>
      <c r="G1865" s="76">
        <f>VLOOKUP(H1865,Validación!W:Y,3,0)</f>
        <v>8</v>
      </c>
      <c r="H1865" s="76" t="s">
        <v>343</v>
      </c>
      <c r="I1865" s="76">
        <f>VLOOKUP(J1865,Validación!K:N,4,0)</f>
        <v>3</v>
      </c>
      <c r="J1865" s="76" t="s">
        <v>162</v>
      </c>
      <c r="K1865" s="76" t="s">
        <v>68</v>
      </c>
      <c r="L1865" s="76" t="str">
        <f t="shared" si="59"/>
        <v>N</v>
      </c>
    </row>
    <row r="1866" spans="1:12" x14ac:dyDescent="0.25">
      <c r="A1866" s="76" t="str">
        <f t="shared" si="58"/>
        <v>F783N</v>
      </c>
      <c r="B1866" s="76" t="s">
        <v>426</v>
      </c>
      <c r="C1866" s="76" t="str">
        <f>VLOOKUP(B1866,Validación!G:I,3,0)</f>
        <v>F</v>
      </c>
      <c r="D1866" s="122" t="s">
        <v>456</v>
      </c>
      <c r="E1866" s="76">
        <f>VLOOKUP(Tabla3[[#This Row],[Actividad]],Validación!AA:AB,2,0)</f>
        <v>7</v>
      </c>
      <c r="F1866" s="76" t="s">
        <v>189</v>
      </c>
      <c r="G1866" s="76">
        <f>VLOOKUP(H1866,Validación!W:Y,3,0)</f>
        <v>8</v>
      </c>
      <c r="H1866" s="76" t="s">
        <v>343</v>
      </c>
      <c r="I1866" s="76">
        <f>VLOOKUP(J1866,Validación!K:N,4,0)</f>
        <v>3</v>
      </c>
      <c r="J1866" s="76" t="s">
        <v>162</v>
      </c>
      <c r="K1866" s="76" t="s">
        <v>68</v>
      </c>
      <c r="L1866" s="76" t="str">
        <f t="shared" si="59"/>
        <v>N</v>
      </c>
    </row>
    <row r="1867" spans="1:12" x14ac:dyDescent="0.25">
      <c r="A1867" s="76" t="str">
        <f t="shared" si="58"/>
        <v>FF783N</v>
      </c>
      <c r="B1867" s="76" t="s">
        <v>41</v>
      </c>
      <c r="C1867" s="76" t="str">
        <f>VLOOKUP(B1867,Validación!G:I,3,0)</f>
        <v>FF</v>
      </c>
      <c r="D1867" s="122" t="s">
        <v>301</v>
      </c>
      <c r="E1867" s="76">
        <f>VLOOKUP(Tabla3[[#This Row],[Actividad]],Validación!AA:AB,2,0)</f>
        <v>7</v>
      </c>
      <c r="F1867" s="76" t="s">
        <v>189</v>
      </c>
      <c r="G1867" s="76">
        <f>VLOOKUP(H1867,Validación!W:Y,3,0)</f>
        <v>8</v>
      </c>
      <c r="H1867" s="76" t="s">
        <v>343</v>
      </c>
      <c r="I1867" s="76">
        <f>VLOOKUP(J1867,Validación!K:N,4,0)</f>
        <v>3</v>
      </c>
      <c r="J1867" s="76" t="s">
        <v>162</v>
      </c>
      <c r="K1867" s="76" t="s">
        <v>68</v>
      </c>
      <c r="L1867" s="76" t="str">
        <f t="shared" si="59"/>
        <v>N</v>
      </c>
    </row>
    <row r="1868" spans="1:12" x14ac:dyDescent="0.25">
      <c r="A1868" s="76" t="str">
        <f t="shared" si="58"/>
        <v>BB783N</v>
      </c>
      <c r="B1868" s="76" t="s">
        <v>32</v>
      </c>
      <c r="C1868" s="76" t="str">
        <f>VLOOKUP(B1868,Validación!G:I,3,0)</f>
        <v>BB</v>
      </c>
      <c r="D1868" s="122" t="s">
        <v>457</v>
      </c>
      <c r="E1868" s="76">
        <f>VLOOKUP(Tabla3[[#This Row],[Actividad]],Validación!AA:AB,2,0)</f>
        <v>7</v>
      </c>
      <c r="F1868" s="76" t="s">
        <v>189</v>
      </c>
      <c r="G1868" s="76">
        <f>VLOOKUP(H1868,Validación!W:Y,3,0)</f>
        <v>8</v>
      </c>
      <c r="H1868" s="76" t="s">
        <v>343</v>
      </c>
      <c r="I1868" s="76">
        <f>VLOOKUP(J1868,Validación!K:N,4,0)</f>
        <v>3</v>
      </c>
      <c r="J1868" s="76" t="s">
        <v>162</v>
      </c>
      <c r="K1868" s="76" t="s">
        <v>68</v>
      </c>
      <c r="L1868" s="76" t="str">
        <f t="shared" si="59"/>
        <v>N</v>
      </c>
    </row>
    <row r="1869" spans="1:12" x14ac:dyDescent="0.25">
      <c r="A1869" s="76" t="str">
        <f t="shared" si="58"/>
        <v>W783N</v>
      </c>
      <c r="B1869" s="76" t="s">
        <v>132</v>
      </c>
      <c r="C1869" s="76" t="str">
        <f>VLOOKUP(B1869,Validación!G:I,3,0)</f>
        <v>W</v>
      </c>
      <c r="D1869" s="122" t="s">
        <v>302</v>
      </c>
      <c r="E1869" s="76">
        <f>VLOOKUP(Tabla3[[#This Row],[Actividad]],Validación!AA:AB,2,0)</f>
        <v>7</v>
      </c>
      <c r="F1869" s="76" t="s">
        <v>189</v>
      </c>
      <c r="G1869" s="76">
        <f>VLOOKUP(H1869,Validación!W:Y,3,0)</f>
        <v>8</v>
      </c>
      <c r="H1869" s="76" t="s">
        <v>343</v>
      </c>
      <c r="I1869" s="76">
        <f>VLOOKUP(J1869,Validación!K:N,4,0)</f>
        <v>3</v>
      </c>
      <c r="J1869" s="76" t="s">
        <v>162</v>
      </c>
      <c r="K1869" s="76" t="s">
        <v>68</v>
      </c>
      <c r="L1869" s="76" t="str">
        <f t="shared" si="59"/>
        <v>N</v>
      </c>
    </row>
    <row r="1870" spans="1:12" x14ac:dyDescent="0.25">
      <c r="A1870" s="76" t="str">
        <f t="shared" si="58"/>
        <v>CC783N</v>
      </c>
      <c r="B1870" s="76" t="s">
        <v>55</v>
      </c>
      <c r="C1870" s="76" t="str">
        <f>VLOOKUP(B1870,Validación!G:I,3,0)</f>
        <v>CC</v>
      </c>
      <c r="D1870" s="122" t="s">
        <v>303</v>
      </c>
      <c r="E1870" s="76">
        <f>VLOOKUP(Tabla3[[#This Row],[Actividad]],Validación!AA:AB,2,0)</f>
        <v>7</v>
      </c>
      <c r="F1870" s="76" t="s">
        <v>189</v>
      </c>
      <c r="G1870" s="76">
        <f>VLOOKUP(H1870,Validación!W:Y,3,0)</f>
        <v>8</v>
      </c>
      <c r="H1870" s="76" t="s">
        <v>343</v>
      </c>
      <c r="I1870" s="76">
        <f>VLOOKUP(J1870,Validación!K:N,4,0)</f>
        <v>3</v>
      </c>
      <c r="J1870" s="76" t="s">
        <v>162</v>
      </c>
      <c r="K1870" s="76" t="s">
        <v>68</v>
      </c>
      <c r="L1870" s="76" t="str">
        <f t="shared" si="59"/>
        <v>N</v>
      </c>
    </row>
    <row r="1871" spans="1:12" x14ac:dyDescent="0.25">
      <c r="A1871" s="76" t="str">
        <f t="shared" si="58"/>
        <v>U783N</v>
      </c>
      <c r="B1871" s="76" t="s">
        <v>425</v>
      </c>
      <c r="C1871" s="76" t="str">
        <f>VLOOKUP(B1871,Validación!G:I,3,0)</f>
        <v>U</v>
      </c>
      <c r="D1871" s="122" t="s">
        <v>458</v>
      </c>
      <c r="E1871" s="76">
        <f>VLOOKUP(Tabla3[[#This Row],[Actividad]],Validación!AA:AB,2,0)</f>
        <v>7</v>
      </c>
      <c r="F1871" s="76" t="s">
        <v>189</v>
      </c>
      <c r="G1871" s="76">
        <f>VLOOKUP(H1871,Validación!W:Y,3,0)</f>
        <v>8</v>
      </c>
      <c r="H1871" s="76" t="s">
        <v>343</v>
      </c>
      <c r="I1871" s="76">
        <f>VLOOKUP(J1871,Validación!K:N,4,0)</f>
        <v>3</v>
      </c>
      <c r="J1871" s="76" t="s">
        <v>162</v>
      </c>
      <c r="K1871" s="76" t="s">
        <v>68</v>
      </c>
      <c r="L1871" s="76" t="str">
        <f t="shared" si="59"/>
        <v>N</v>
      </c>
    </row>
    <row r="1872" spans="1:12" x14ac:dyDescent="0.25">
      <c r="A1872" s="76" t="str">
        <f t="shared" si="58"/>
        <v>I783N</v>
      </c>
      <c r="B1872" s="76" t="s">
        <v>47</v>
      </c>
      <c r="C1872" s="76" t="str">
        <f>VLOOKUP(B1872,Validación!G:I,3,0)</f>
        <v>I</v>
      </c>
      <c r="D1872" s="122" t="s">
        <v>459</v>
      </c>
      <c r="E1872" s="76">
        <f>VLOOKUP(Tabla3[[#This Row],[Actividad]],Validación!AA:AB,2,0)</f>
        <v>7</v>
      </c>
      <c r="F1872" s="76" t="s">
        <v>189</v>
      </c>
      <c r="G1872" s="76">
        <f>VLOOKUP(H1872,Validación!W:Y,3,0)</f>
        <v>8</v>
      </c>
      <c r="H1872" s="76" t="s">
        <v>343</v>
      </c>
      <c r="I1872" s="76">
        <f>VLOOKUP(J1872,Validación!K:N,4,0)</f>
        <v>3</v>
      </c>
      <c r="J1872" s="76" t="s">
        <v>162</v>
      </c>
      <c r="K1872" s="76" t="s">
        <v>68</v>
      </c>
      <c r="L1872" s="76" t="str">
        <f t="shared" si="59"/>
        <v>N</v>
      </c>
    </row>
    <row r="1873" spans="1:12" x14ac:dyDescent="0.25">
      <c r="A1873" s="76" t="str">
        <f t="shared" si="58"/>
        <v>Y783N</v>
      </c>
      <c r="B1873" s="76" t="s">
        <v>134</v>
      </c>
      <c r="C1873" s="76" t="str">
        <f>VLOOKUP(B1873,Validación!G:I,3,0)</f>
        <v>Y</v>
      </c>
      <c r="D1873" s="122" t="s">
        <v>306</v>
      </c>
      <c r="E1873" s="76">
        <f>VLOOKUP(Tabla3[[#This Row],[Actividad]],Validación!AA:AB,2,0)</f>
        <v>7</v>
      </c>
      <c r="F1873" s="76" t="s">
        <v>189</v>
      </c>
      <c r="G1873" s="76">
        <f>VLOOKUP(H1873,Validación!W:Y,3,0)</f>
        <v>8</v>
      </c>
      <c r="H1873" s="76" t="s">
        <v>343</v>
      </c>
      <c r="I1873" s="76">
        <f>VLOOKUP(J1873,Validación!K:N,4,0)</f>
        <v>3</v>
      </c>
      <c r="J1873" s="76" t="s">
        <v>162</v>
      </c>
      <c r="K1873" s="76" t="s">
        <v>68</v>
      </c>
      <c r="L1873" s="76" t="str">
        <f t="shared" si="59"/>
        <v>N</v>
      </c>
    </row>
    <row r="1874" spans="1:12" x14ac:dyDescent="0.25">
      <c r="A1874" s="76" t="str">
        <f t="shared" si="58"/>
        <v>R783N</v>
      </c>
      <c r="B1874" s="76" t="s">
        <v>51</v>
      </c>
      <c r="C1874" s="76" t="str">
        <f>VLOOKUP(B1874,Validación!G:I,3,0)</f>
        <v>R</v>
      </c>
      <c r="D1874" s="122">
        <v>109</v>
      </c>
      <c r="E1874" s="76">
        <f>VLOOKUP(Tabla3[[#This Row],[Actividad]],Validación!AA:AB,2,0)</f>
        <v>7</v>
      </c>
      <c r="F1874" s="76" t="s">
        <v>189</v>
      </c>
      <c r="G1874" s="76">
        <f>VLOOKUP(H1874,Validación!W:Y,3,0)</f>
        <v>8</v>
      </c>
      <c r="H1874" s="76" t="s">
        <v>343</v>
      </c>
      <c r="I1874" s="76">
        <f>VLOOKUP(J1874,Validación!K:N,4,0)</f>
        <v>3</v>
      </c>
      <c r="J1874" s="76" t="s">
        <v>162</v>
      </c>
      <c r="K1874" s="76" t="s">
        <v>68</v>
      </c>
      <c r="L1874" s="76" t="str">
        <f t="shared" si="59"/>
        <v>N</v>
      </c>
    </row>
    <row r="1875" spans="1:12" x14ac:dyDescent="0.25">
      <c r="A1875" s="76" t="str">
        <f t="shared" si="58"/>
        <v>HH783N</v>
      </c>
      <c r="B1875" s="76" t="s">
        <v>122</v>
      </c>
      <c r="C1875" s="76" t="str">
        <f>VLOOKUP(B1875,Validación!G:I,3,0)</f>
        <v>HH</v>
      </c>
      <c r="D1875" s="122" t="s">
        <v>460</v>
      </c>
      <c r="E1875" s="76">
        <f>VLOOKUP(Tabla3[[#This Row],[Actividad]],Validación!AA:AB,2,0)</f>
        <v>7</v>
      </c>
      <c r="F1875" s="76" t="s">
        <v>189</v>
      </c>
      <c r="G1875" s="76">
        <f>VLOOKUP(H1875,Validación!W:Y,3,0)</f>
        <v>8</v>
      </c>
      <c r="H1875" s="76" t="s">
        <v>343</v>
      </c>
      <c r="I1875" s="76">
        <f>VLOOKUP(J1875,Validación!K:N,4,0)</f>
        <v>3</v>
      </c>
      <c r="J1875" s="76" t="s">
        <v>162</v>
      </c>
      <c r="K1875" s="76" t="s">
        <v>68</v>
      </c>
      <c r="L1875" s="76" t="str">
        <f t="shared" si="59"/>
        <v>N</v>
      </c>
    </row>
    <row r="1876" spans="1:12" x14ac:dyDescent="0.25">
      <c r="A1876" s="76" t="str">
        <f t="shared" si="58"/>
        <v>II783N</v>
      </c>
      <c r="B1876" s="173" t="s">
        <v>423</v>
      </c>
      <c r="C1876" s="76" t="str">
        <f>VLOOKUP(B1876,Validación!G:I,3,0)</f>
        <v>II</v>
      </c>
      <c r="D1876" s="122" t="s">
        <v>309</v>
      </c>
      <c r="E1876" s="76">
        <f>VLOOKUP(Tabla3[[#This Row],[Actividad]],Validación!AA:AB,2,0)</f>
        <v>7</v>
      </c>
      <c r="F1876" s="76" t="s">
        <v>189</v>
      </c>
      <c r="G1876" s="76">
        <f>VLOOKUP(H1876,Validación!W:Y,3,0)</f>
        <v>8</v>
      </c>
      <c r="H1876" s="76" t="s">
        <v>343</v>
      </c>
      <c r="I1876" s="76">
        <f>VLOOKUP(J1876,Validación!K:N,4,0)</f>
        <v>3</v>
      </c>
      <c r="J1876" s="76" t="s">
        <v>162</v>
      </c>
      <c r="K1876" s="76" t="s">
        <v>68</v>
      </c>
      <c r="L1876" s="76" t="str">
        <f t="shared" si="59"/>
        <v>N</v>
      </c>
    </row>
    <row r="1877" spans="1:12" x14ac:dyDescent="0.25">
      <c r="A1877" s="76" t="str">
        <f t="shared" si="58"/>
        <v>L783N</v>
      </c>
      <c r="B1877" s="76" t="s">
        <v>48</v>
      </c>
      <c r="C1877" s="76" t="str">
        <f>VLOOKUP(B1877,Validación!G:I,3,0)</f>
        <v>L</v>
      </c>
      <c r="D1877" s="122" t="s">
        <v>461</v>
      </c>
      <c r="E1877" s="76">
        <f>VLOOKUP(Tabla3[[#This Row],[Actividad]],Validación!AA:AB,2,0)</f>
        <v>7</v>
      </c>
      <c r="F1877" s="76" t="s">
        <v>189</v>
      </c>
      <c r="G1877" s="76">
        <f>VLOOKUP(H1877,Validación!W:Y,3,0)</f>
        <v>8</v>
      </c>
      <c r="H1877" s="76" t="s">
        <v>343</v>
      </c>
      <c r="I1877" s="76">
        <f>VLOOKUP(J1877,Validación!K:N,4,0)</f>
        <v>3</v>
      </c>
      <c r="J1877" s="76" t="s">
        <v>162</v>
      </c>
      <c r="K1877" s="76" t="s">
        <v>68</v>
      </c>
      <c r="L1877" s="76" t="str">
        <f t="shared" si="59"/>
        <v>N</v>
      </c>
    </row>
    <row r="1878" spans="1:12" x14ac:dyDescent="0.25">
      <c r="A1878" s="76" t="str">
        <f t="shared" si="58"/>
        <v>B783N</v>
      </c>
      <c r="B1878" s="76" t="s">
        <v>43</v>
      </c>
      <c r="C1878" s="76" t="str">
        <f>VLOOKUP(B1878,Validación!G:I,3,0)</f>
        <v>B</v>
      </c>
      <c r="D1878" s="122" t="s">
        <v>462</v>
      </c>
      <c r="E1878" s="76">
        <f>VLOOKUP(Tabla3[[#This Row],[Actividad]],Validación!AA:AB,2,0)</f>
        <v>7</v>
      </c>
      <c r="F1878" s="76" t="s">
        <v>189</v>
      </c>
      <c r="G1878" s="76">
        <f>VLOOKUP(H1878,Validación!W:Y,3,0)</f>
        <v>8</v>
      </c>
      <c r="H1878" s="76" t="s">
        <v>343</v>
      </c>
      <c r="I1878" s="76">
        <f>VLOOKUP(J1878,Validación!K:N,4,0)</f>
        <v>3</v>
      </c>
      <c r="J1878" s="76" t="s">
        <v>162</v>
      </c>
      <c r="K1878" s="76" t="s">
        <v>68</v>
      </c>
      <c r="L1878" s="76" t="str">
        <f t="shared" si="59"/>
        <v>N</v>
      </c>
    </row>
    <row r="1879" spans="1:12" x14ac:dyDescent="0.25">
      <c r="A1879" s="76" t="str">
        <f t="shared" si="58"/>
        <v>A783N</v>
      </c>
      <c r="B1879" s="76" t="s">
        <v>42</v>
      </c>
      <c r="C1879" s="76" t="str">
        <f>VLOOKUP(B1879,Validación!G:I,3,0)</f>
        <v>A</v>
      </c>
      <c r="D1879" s="122" t="s">
        <v>463</v>
      </c>
      <c r="E1879" s="76">
        <f>VLOOKUP(Tabla3[[#This Row],[Actividad]],Validación!AA:AB,2,0)</f>
        <v>7</v>
      </c>
      <c r="F1879" s="76" t="s">
        <v>189</v>
      </c>
      <c r="G1879" s="76">
        <f>VLOOKUP(H1879,Validación!W:Y,3,0)</f>
        <v>8</v>
      </c>
      <c r="H1879" s="76" t="s">
        <v>343</v>
      </c>
      <c r="I1879" s="76">
        <f>VLOOKUP(J1879,Validación!K:N,4,0)</f>
        <v>3</v>
      </c>
      <c r="J1879" s="76" t="s">
        <v>162</v>
      </c>
      <c r="K1879" s="76" t="s">
        <v>68</v>
      </c>
      <c r="L1879" s="76" t="str">
        <f t="shared" si="59"/>
        <v>N</v>
      </c>
    </row>
    <row r="1880" spans="1:12" x14ac:dyDescent="0.25">
      <c r="A1880" s="76" t="str">
        <f t="shared" si="58"/>
        <v>X788N</v>
      </c>
      <c r="B1880" s="76" t="s">
        <v>133</v>
      </c>
      <c r="C1880" s="76" t="str">
        <f>VLOOKUP(B1880,Validación!G:I,3,0)</f>
        <v>X</v>
      </c>
      <c r="D1880" s="122">
        <v>122201</v>
      </c>
      <c r="E1880" s="76">
        <f>VLOOKUP(Tabla3[[#This Row],[Actividad]],Validación!AA:AB,2,0)</f>
        <v>7</v>
      </c>
      <c r="F1880" s="76" t="s">
        <v>189</v>
      </c>
      <c r="G1880" s="76">
        <f>VLOOKUP(H1880,Validación!W:Y,3,0)</f>
        <v>8</v>
      </c>
      <c r="H1880" s="76" t="s">
        <v>343</v>
      </c>
      <c r="I1880" s="76">
        <f>VLOOKUP(J1880,Validación!K:N,4,0)</f>
        <v>8</v>
      </c>
      <c r="J1880" s="76" t="s">
        <v>167</v>
      </c>
      <c r="K1880" s="76" t="s">
        <v>68</v>
      </c>
      <c r="L1880" s="76" t="str">
        <f t="shared" si="59"/>
        <v>N</v>
      </c>
    </row>
    <row r="1881" spans="1:12" x14ac:dyDescent="0.25">
      <c r="A1881" s="76" t="str">
        <f t="shared" si="58"/>
        <v>C788N</v>
      </c>
      <c r="B1881" s="76" t="s">
        <v>44</v>
      </c>
      <c r="C1881" s="76" t="str">
        <f>VLOOKUP(B1881,Validación!G:I,3,0)</f>
        <v>C</v>
      </c>
      <c r="D1881" s="122" t="s">
        <v>289</v>
      </c>
      <c r="E1881" s="76">
        <f>VLOOKUP(Tabla3[[#This Row],[Actividad]],Validación!AA:AB,2,0)</f>
        <v>7</v>
      </c>
      <c r="F1881" s="76" t="s">
        <v>189</v>
      </c>
      <c r="G1881" s="76">
        <f>VLOOKUP(H1881,Validación!W:Y,3,0)</f>
        <v>8</v>
      </c>
      <c r="H1881" s="76" t="s">
        <v>343</v>
      </c>
      <c r="I1881" s="76">
        <f>VLOOKUP(J1881,Validación!K:N,4,0)</f>
        <v>8</v>
      </c>
      <c r="J1881" s="76" t="s">
        <v>167</v>
      </c>
      <c r="K1881" s="76" t="s">
        <v>68</v>
      </c>
      <c r="L1881" s="76" t="str">
        <f t="shared" si="59"/>
        <v>N</v>
      </c>
    </row>
    <row r="1882" spans="1:12" x14ac:dyDescent="0.25">
      <c r="A1882" s="76" t="str">
        <f t="shared" si="58"/>
        <v>T788N</v>
      </c>
      <c r="B1882" s="76" t="s">
        <v>52</v>
      </c>
      <c r="C1882" s="76" t="str">
        <f>VLOOKUP(B1882,Validación!G:I,3,0)</f>
        <v>T</v>
      </c>
      <c r="D1882" s="122">
        <v>122202</v>
      </c>
      <c r="E1882" s="76">
        <f>VLOOKUP(Tabla3[[#This Row],[Actividad]],Validación!AA:AB,2,0)</f>
        <v>7</v>
      </c>
      <c r="F1882" s="76" t="s">
        <v>189</v>
      </c>
      <c r="G1882" s="76">
        <f>VLOOKUP(H1882,Validación!W:Y,3,0)</f>
        <v>8</v>
      </c>
      <c r="H1882" s="76" t="s">
        <v>343</v>
      </c>
      <c r="I1882" s="76">
        <f>VLOOKUP(J1882,Validación!K:N,4,0)</f>
        <v>8</v>
      </c>
      <c r="J1882" s="76" t="s">
        <v>167</v>
      </c>
      <c r="K1882" s="76" t="s">
        <v>68</v>
      </c>
      <c r="L1882" s="76" t="str">
        <f t="shared" si="59"/>
        <v>N</v>
      </c>
    </row>
    <row r="1883" spans="1:12" x14ac:dyDescent="0.25">
      <c r="A1883" s="76" t="str">
        <f t="shared" si="58"/>
        <v>EE788N</v>
      </c>
      <c r="B1883" s="76" t="s">
        <v>33</v>
      </c>
      <c r="C1883" s="76" t="str">
        <f>VLOOKUP(B1883,Validación!G:I,3,0)</f>
        <v>EE</v>
      </c>
      <c r="D1883" s="122" t="s">
        <v>290</v>
      </c>
      <c r="E1883" s="76">
        <f>VLOOKUP(Tabla3[[#This Row],[Actividad]],Validación!AA:AB,2,0)</f>
        <v>7</v>
      </c>
      <c r="F1883" s="76" t="s">
        <v>189</v>
      </c>
      <c r="G1883" s="76">
        <f>VLOOKUP(H1883,Validación!W:Y,3,0)</f>
        <v>8</v>
      </c>
      <c r="H1883" s="76" t="s">
        <v>343</v>
      </c>
      <c r="I1883" s="76">
        <f>VLOOKUP(J1883,Validación!K:N,4,0)</f>
        <v>8</v>
      </c>
      <c r="J1883" s="76" t="s">
        <v>167</v>
      </c>
      <c r="K1883" s="76" t="s">
        <v>68</v>
      </c>
      <c r="L1883" s="76" t="str">
        <f t="shared" si="59"/>
        <v>N</v>
      </c>
    </row>
    <row r="1884" spans="1:12" x14ac:dyDescent="0.25">
      <c r="A1884" s="76" t="str">
        <f t="shared" si="58"/>
        <v>E788N</v>
      </c>
      <c r="B1884" s="76" t="s">
        <v>45</v>
      </c>
      <c r="C1884" s="76" t="str">
        <f>VLOOKUP(B1884,Validación!G:I,3,0)</f>
        <v>E</v>
      </c>
      <c r="D1884" s="122" t="s">
        <v>180</v>
      </c>
      <c r="E1884" s="76">
        <f>VLOOKUP(Tabla3[[#This Row],[Actividad]],Validación!AA:AB,2,0)</f>
        <v>7</v>
      </c>
      <c r="F1884" s="76" t="s">
        <v>189</v>
      </c>
      <c r="G1884" s="76">
        <f>VLOOKUP(H1884,Validación!W:Y,3,0)</f>
        <v>8</v>
      </c>
      <c r="H1884" s="76" t="s">
        <v>343</v>
      </c>
      <c r="I1884" s="76">
        <f>VLOOKUP(J1884,Validación!K:N,4,0)</f>
        <v>8</v>
      </c>
      <c r="J1884" s="76" t="s">
        <v>167</v>
      </c>
      <c r="K1884" s="76" t="s">
        <v>68</v>
      </c>
      <c r="L1884" s="76" t="str">
        <f t="shared" si="59"/>
        <v>N</v>
      </c>
    </row>
    <row r="1885" spans="1:12" x14ac:dyDescent="0.25">
      <c r="A1885" s="76" t="str">
        <f t="shared" si="58"/>
        <v>J788N</v>
      </c>
      <c r="B1885" s="76" t="s">
        <v>30</v>
      </c>
      <c r="C1885" s="76" t="str">
        <f>VLOOKUP(B1885,Validación!G:I,3,0)</f>
        <v>J</v>
      </c>
      <c r="D1885" s="122" t="s">
        <v>292</v>
      </c>
      <c r="E1885" s="76">
        <f>VLOOKUP(Tabla3[[#This Row],[Actividad]],Validación!AA:AB,2,0)</f>
        <v>7</v>
      </c>
      <c r="F1885" s="76" t="s">
        <v>189</v>
      </c>
      <c r="G1885" s="76">
        <f>VLOOKUP(H1885,Validación!W:Y,3,0)</f>
        <v>8</v>
      </c>
      <c r="H1885" s="76" t="s">
        <v>343</v>
      </c>
      <c r="I1885" s="76">
        <f>VLOOKUP(J1885,Validación!K:N,4,0)</f>
        <v>8</v>
      </c>
      <c r="J1885" s="76" t="s">
        <v>167</v>
      </c>
      <c r="K1885" s="76" t="s">
        <v>68</v>
      </c>
      <c r="L1885" s="76" t="str">
        <f t="shared" si="59"/>
        <v>N</v>
      </c>
    </row>
    <row r="1886" spans="1:12" x14ac:dyDescent="0.25">
      <c r="A1886" s="76" t="str">
        <f t="shared" si="58"/>
        <v>H788N</v>
      </c>
      <c r="B1886" s="76" t="s">
        <v>46</v>
      </c>
      <c r="C1886" s="76" t="str">
        <f>VLOOKUP(B1886,Validación!G:I,3,0)</f>
        <v>H</v>
      </c>
      <c r="D1886" s="122" t="s">
        <v>115</v>
      </c>
      <c r="E1886" s="76">
        <f>VLOOKUP(Tabla3[[#This Row],[Actividad]],Validación!AA:AB,2,0)</f>
        <v>7</v>
      </c>
      <c r="F1886" s="76" t="s">
        <v>189</v>
      </c>
      <c r="G1886" s="76">
        <f>VLOOKUP(H1886,Validación!W:Y,3,0)</f>
        <v>8</v>
      </c>
      <c r="H1886" s="76" t="s">
        <v>343</v>
      </c>
      <c r="I1886" s="76">
        <f>VLOOKUP(J1886,Validación!K:N,4,0)</f>
        <v>8</v>
      </c>
      <c r="J1886" s="76" t="s">
        <v>167</v>
      </c>
      <c r="K1886" s="76" t="s">
        <v>68</v>
      </c>
      <c r="L1886" s="76" t="str">
        <f t="shared" si="59"/>
        <v>N</v>
      </c>
    </row>
    <row r="1887" spans="1:12" x14ac:dyDescent="0.25">
      <c r="A1887" s="76" t="str">
        <f t="shared" si="58"/>
        <v>Q788N</v>
      </c>
      <c r="B1887" s="76" t="s">
        <v>130</v>
      </c>
      <c r="C1887" s="76" t="str">
        <f>VLOOKUP(B1887,Validación!G:I,3,0)</f>
        <v>Q</v>
      </c>
      <c r="D1887" s="122" t="s">
        <v>293</v>
      </c>
      <c r="E1887" s="76">
        <f>VLOOKUP(Tabla3[[#This Row],[Actividad]],Validación!AA:AB,2,0)</f>
        <v>7</v>
      </c>
      <c r="F1887" s="76" t="s">
        <v>189</v>
      </c>
      <c r="G1887" s="76">
        <f>VLOOKUP(H1887,Validación!W:Y,3,0)</f>
        <v>8</v>
      </c>
      <c r="H1887" s="76" t="s">
        <v>343</v>
      </c>
      <c r="I1887" s="76">
        <f>VLOOKUP(J1887,Validación!K:N,4,0)</f>
        <v>8</v>
      </c>
      <c r="J1887" s="76" t="s">
        <v>167</v>
      </c>
      <c r="K1887" s="76" t="s">
        <v>68</v>
      </c>
      <c r="L1887" s="76" t="str">
        <f t="shared" si="59"/>
        <v>N</v>
      </c>
    </row>
    <row r="1888" spans="1:12" x14ac:dyDescent="0.25">
      <c r="A1888" s="76" t="str">
        <f t="shared" si="58"/>
        <v>P788N</v>
      </c>
      <c r="B1888" s="76" t="s">
        <v>50</v>
      </c>
      <c r="C1888" s="76" t="str">
        <f>VLOOKUP(B1888,Validación!G:I,3,0)</f>
        <v>P</v>
      </c>
      <c r="D1888" s="122" t="s">
        <v>295</v>
      </c>
      <c r="E1888" s="76">
        <f>VLOOKUP(Tabla3[[#This Row],[Actividad]],Validación!AA:AB,2,0)</f>
        <v>7</v>
      </c>
      <c r="F1888" s="76" t="s">
        <v>189</v>
      </c>
      <c r="G1888" s="76">
        <f>VLOOKUP(H1888,Validación!W:Y,3,0)</f>
        <v>8</v>
      </c>
      <c r="H1888" s="76" t="s">
        <v>343</v>
      </c>
      <c r="I1888" s="76">
        <f>VLOOKUP(J1888,Validación!K:N,4,0)</f>
        <v>8</v>
      </c>
      <c r="J1888" s="76" t="s">
        <v>167</v>
      </c>
      <c r="K1888" s="76" t="s">
        <v>68</v>
      </c>
      <c r="L1888" s="76" t="str">
        <f t="shared" si="59"/>
        <v>N</v>
      </c>
    </row>
    <row r="1889" spans="1:12" x14ac:dyDescent="0.25">
      <c r="A1889" s="76" t="str">
        <f t="shared" si="58"/>
        <v>K788N</v>
      </c>
      <c r="B1889" s="76" t="s">
        <v>31</v>
      </c>
      <c r="C1889" s="76" t="str">
        <f>VLOOKUP(B1889,Validación!G:I,3,0)</f>
        <v>K</v>
      </c>
      <c r="D1889" s="122" t="s">
        <v>297</v>
      </c>
      <c r="E1889" s="76">
        <f>VLOOKUP(Tabla3[[#This Row],[Actividad]],Validación!AA:AB,2,0)</f>
        <v>7</v>
      </c>
      <c r="F1889" s="76" t="s">
        <v>189</v>
      </c>
      <c r="G1889" s="76">
        <f>VLOOKUP(H1889,Validación!W:Y,3,0)</f>
        <v>8</v>
      </c>
      <c r="H1889" s="76" t="s">
        <v>343</v>
      </c>
      <c r="I1889" s="76">
        <f>VLOOKUP(J1889,Validación!K:N,4,0)</f>
        <v>8</v>
      </c>
      <c r="J1889" s="76" t="s">
        <v>167</v>
      </c>
      <c r="K1889" s="76" t="s">
        <v>68</v>
      </c>
      <c r="L1889" s="76" t="str">
        <f t="shared" si="59"/>
        <v>N</v>
      </c>
    </row>
    <row r="1890" spans="1:12" x14ac:dyDescent="0.25">
      <c r="A1890" s="76" t="str">
        <f t="shared" si="58"/>
        <v>N788N</v>
      </c>
      <c r="B1890" s="76" t="s">
        <v>49</v>
      </c>
      <c r="C1890" s="76" t="str">
        <f>VLOOKUP(B1890,Validación!G:I,3,0)</f>
        <v>N</v>
      </c>
      <c r="D1890" s="122" t="s">
        <v>298</v>
      </c>
      <c r="E1890" s="76">
        <f>VLOOKUP(Tabla3[[#This Row],[Actividad]],Validación!AA:AB,2,0)</f>
        <v>7</v>
      </c>
      <c r="F1890" s="76" t="s">
        <v>189</v>
      </c>
      <c r="G1890" s="76">
        <f>VLOOKUP(H1890,Validación!W:Y,3,0)</f>
        <v>8</v>
      </c>
      <c r="H1890" s="76" t="s">
        <v>343</v>
      </c>
      <c r="I1890" s="76">
        <f>VLOOKUP(J1890,Validación!K:N,4,0)</f>
        <v>8</v>
      </c>
      <c r="J1890" s="76" t="s">
        <v>167</v>
      </c>
      <c r="K1890" s="76" t="s">
        <v>68</v>
      </c>
      <c r="L1890" s="76" t="str">
        <f t="shared" si="59"/>
        <v>N</v>
      </c>
    </row>
    <row r="1891" spans="1:12" x14ac:dyDescent="0.25">
      <c r="A1891" s="76" t="str">
        <f t="shared" si="58"/>
        <v>AA788N</v>
      </c>
      <c r="B1891" s="76" t="s">
        <v>54</v>
      </c>
      <c r="C1891" s="76" t="str">
        <f>VLOOKUP(B1891,Validación!G:I,3,0)</f>
        <v>AA</v>
      </c>
      <c r="D1891" s="122" t="s">
        <v>118</v>
      </c>
      <c r="E1891" s="76">
        <f>VLOOKUP(Tabla3[[#This Row],[Actividad]],Validación!AA:AB,2,0)</f>
        <v>7</v>
      </c>
      <c r="F1891" s="76" t="s">
        <v>189</v>
      </c>
      <c r="G1891" s="76">
        <f>VLOOKUP(H1891,Validación!W:Y,3,0)</f>
        <v>8</v>
      </c>
      <c r="H1891" s="76" t="s">
        <v>343</v>
      </c>
      <c r="I1891" s="76">
        <f>VLOOKUP(J1891,Validación!K:N,4,0)</f>
        <v>8</v>
      </c>
      <c r="J1891" s="76" t="s">
        <v>167</v>
      </c>
      <c r="K1891" s="76" t="s">
        <v>68</v>
      </c>
      <c r="L1891" s="76" t="str">
        <f t="shared" si="59"/>
        <v>N</v>
      </c>
    </row>
    <row r="1892" spans="1:12" x14ac:dyDescent="0.25">
      <c r="A1892" s="76" t="str">
        <f t="shared" si="58"/>
        <v>G788N</v>
      </c>
      <c r="B1892" s="76" t="s">
        <v>427</v>
      </c>
      <c r="C1892" s="76" t="str">
        <f>VLOOKUP(B1892,Validación!G:I,3,0)</f>
        <v>G</v>
      </c>
      <c r="D1892" s="122" t="s">
        <v>299</v>
      </c>
      <c r="E1892" s="76">
        <f>VLOOKUP(Tabla3[[#This Row],[Actividad]],Validación!AA:AB,2,0)</f>
        <v>7</v>
      </c>
      <c r="F1892" s="76" t="s">
        <v>189</v>
      </c>
      <c r="G1892" s="76">
        <f>VLOOKUP(H1892,Validación!W:Y,3,0)</f>
        <v>8</v>
      </c>
      <c r="H1892" s="76" t="s">
        <v>343</v>
      </c>
      <c r="I1892" s="76">
        <f>VLOOKUP(J1892,Validación!K:N,4,0)</f>
        <v>8</v>
      </c>
      <c r="J1892" s="76" t="s">
        <v>167</v>
      </c>
      <c r="K1892" s="76" t="s">
        <v>68</v>
      </c>
      <c r="L1892" s="76" t="str">
        <f t="shared" si="59"/>
        <v>N</v>
      </c>
    </row>
    <row r="1893" spans="1:12" x14ac:dyDescent="0.25">
      <c r="A1893" s="76" t="str">
        <f t="shared" si="58"/>
        <v>D788N</v>
      </c>
      <c r="B1893" s="76" t="s">
        <v>203</v>
      </c>
      <c r="C1893" s="76" t="str">
        <f>VLOOKUP(B1893,Validación!G:I,3,0)</f>
        <v>D</v>
      </c>
      <c r="D1893" s="122">
        <v>122327</v>
      </c>
      <c r="E1893" s="76">
        <f>VLOOKUP(Tabla3[[#This Row],[Actividad]],Validación!AA:AB,2,0)</f>
        <v>7</v>
      </c>
      <c r="F1893" s="76" t="s">
        <v>189</v>
      </c>
      <c r="G1893" s="76">
        <f>VLOOKUP(H1893,Validación!W:Y,3,0)</f>
        <v>8</v>
      </c>
      <c r="H1893" s="76" t="s">
        <v>343</v>
      </c>
      <c r="I1893" s="76">
        <f>VLOOKUP(J1893,Validación!K:N,4,0)</f>
        <v>8</v>
      </c>
      <c r="J1893" s="76" t="s">
        <v>167</v>
      </c>
      <c r="K1893" s="76" t="s">
        <v>68</v>
      </c>
      <c r="L1893" s="76" t="str">
        <f t="shared" si="59"/>
        <v>N</v>
      </c>
    </row>
    <row r="1894" spans="1:12" x14ac:dyDescent="0.25">
      <c r="A1894" s="76" t="str">
        <f t="shared" si="58"/>
        <v>F788N</v>
      </c>
      <c r="B1894" s="76" t="s">
        <v>426</v>
      </c>
      <c r="C1894" s="76" t="str">
        <f>VLOOKUP(B1894,Validación!G:I,3,0)</f>
        <v>F</v>
      </c>
      <c r="D1894" s="122" t="s">
        <v>456</v>
      </c>
      <c r="E1894" s="76">
        <f>VLOOKUP(Tabla3[[#This Row],[Actividad]],Validación!AA:AB,2,0)</f>
        <v>7</v>
      </c>
      <c r="F1894" s="76" t="s">
        <v>189</v>
      </c>
      <c r="G1894" s="76">
        <f>VLOOKUP(H1894,Validación!W:Y,3,0)</f>
        <v>8</v>
      </c>
      <c r="H1894" s="76" t="s">
        <v>343</v>
      </c>
      <c r="I1894" s="76">
        <f>VLOOKUP(J1894,Validación!K:N,4,0)</f>
        <v>8</v>
      </c>
      <c r="J1894" s="76" t="s">
        <v>167</v>
      </c>
      <c r="K1894" s="76" t="s">
        <v>68</v>
      </c>
      <c r="L1894" s="76" t="str">
        <f t="shared" si="59"/>
        <v>N</v>
      </c>
    </row>
    <row r="1895" spans="1:12" x14ac:dyDescent="0.25">
      <c r="A1895" s="76" t="str">
        <f t="shared" si="58"/>
        <v>FF788N</v>
      </c>
      <c r="B1895" s="76" t="s">
        <v>41</v>
      </c>
      <c r="C1895" s="76" t="str">
        <f>VLOOKUP(B1895,Validación!G:I,3,0)</f>
        <v>FF</v>
      </c>
      <c r="D1895" s="122" t="s">
        <v>301</v>
      </c>
      <c r="E1895" s="76">
        <f>VLOOKUP(Tabla3[[#This Row],[Actividad]],Validación!AA:AB,2,0)</f>
        <v>7</v>
      </c>
      <c r="F1895" s="76" t="s">
        <v>189</v>
      </c>
      <c r="G1895" s="76">
        <f>VLOOKUP(H1895,Validación!W:Y,3,0)</f>
        <v>8</v>
      </c>
      <c r="H1895" s="76" t="s">
        <v>343</v>
      </c>
      <c r="I1895" s="76">
        <f>VLOOKUP(J1895,Validación!K:N,4,0)</f>
        <v>8</v>
      </c>
      <c r="J1895" s="76" t="s">
        <v>167</v>
      </c>
      <c r="K1895" s="76" t="s">
        <v>68</v>
      </c>
      <c r="L1895" s="76" t="str">
        <f t="shared" si="59"/>
        <v>N</v>
      </c>
    </row>
    <row r="1896" spans="1:12" x14ac:dyDescent="0.25">
      <c r="A1896" s="76" t="str">
        <f t="shared" si="58"/>
        <v>BB788N</v>
      </c>
      <c r="B1896" s="76" t="s">
        <v>32</v>
      </c>
      <c r="C1896" s="76" t="str">
        <f>VLOOKUP(B1896,Validación!G:I,3,0)</f>
        <v>BB</v>
      </c>
      <c r="D1896" s="122" t="s">
        <v>457</v>
      </c>
      <c r="E1896" s="76">
        <f>VLOOKUP(Tabla3[[#This Row],[Actividad]],Validación!AA:AB,2,0)</f>
        <v>7</v>
      </c>
      <c r="F1896" s="76" t="s">
        <v>189</v>
      </c>
      <c r="G1896" s="76">
        <f>VLOOKUP(H1896,Validación!W:Y,3,0)</f>
        <v>8</v>
      </c>
      <c r="H1896" s="76" t="s">
        <v>343</v>
      </c>
      <c r="I1896" s="76">
        <f>VLOOKUP(J1896,Validación!K:N,4,0)</f>
        <v>8</v>
      </c>
      <c r="J1896" s="76" t="s">
        <v>167</v>
      </c>
      <c r="K1896" s="76" t="s">
        <v>68</v>
      </c>
      <c r="L1896" s="76" t="str">
        <f t="shared" si="59"/>
        <v>N</v>
      </c>
    </row>
    <row r="1897" spans="1:12" x14ac:dyDescent="0.25">
      <c r="A1897" s="76" t="str">
        <f t="shared" si="58"/>
        <v>W788N</v>
      </c>
      <c r="B1897" s="76" t="s">
        <v>132</v>
      </c>
      <c r="C1897" s="76" t="str">
        <f>VLOOKUP(B1897,Validación!G:I,3,0)</f>
        <v>W</v>
      </c>
      <c r="D1897" s="122" t="s">
        <v>302</v>
      </c>
      <c r="E1897" s="76">
        <f>VLOOKUP(Tabla3[[#This Row],[Actividad]],Validación!AA:AB,2,0)</f>
        <v>7</v>
      </c>
      <c r="F1897" s="76" t="s">
        <v>189</v>
      </c>
      <c r="G1897" s="76">
        <f>VLOOKUP(H1897,Validación!W:Y,3,0)</f>
        <v>8</v>
      </c>
      <c r="H1897" s="76" t="s">
        <v>343</v>
      </c>
      <c r="I1897" s="76">
        <f>VLOOKUP(J1897,Validación!K:N,4,0)</f>
        <v>8</v>
      </c>
      <c r="J1897" s="76" t="s">
        <v>167</v>
      </c>
      <c r="K1897" s="76" t="s">
        <v>68</v>
      </c>
      <c r="L1897" s="76" t="str">
        <f t="shared" si="59"/>
        <v>N</v>
      </c>
    </row>
    <row r="1898" spans="1:12" x14ac:dyDescent="0.25">
      <c r="A1898" s="76" t="str">
        <f t="shared" si="58"/>
        <v>CC788N</v>
      </c>
      <c r="B1898" s="76" t="s">
        <v>55</v>
      </c>
      <c r="C1898" s="76" t="str">
        <f>VLOOKUP(B1898,Validación!G:I,3,0)</f>
        <v>CC</v>
      </c>
      <c r="D1898" s="122" t="s">
        <v>303</v>
      </c>
      <c r="E1898" s="76">
        <f>VLOOKUP(Tabla3[[#This Row],[Actividad]],Validación!AA:AB,2,0)</f>
        <v>7</v>
      </c>
      <c r="F1898" s="76" t="s">
        <v>189</v>
      </c>
      <c r="G1898" s="76">
        <f>VLOOKUP(H1898,Validación!W:Y,3,0)</f>
        <v>8</v>
      </c>
      <c r="H1898" s="76" t="s">
        <v>343</v>
      </c>
      <c r="I1898" s="76">
        <f>VLOOKUP(J1898,Validación!K:N,4,0)</f>
        <v>8</v>
      </c>
      <c r="J1898" s="76" t="s">
        <v>167</v>
      </c>
      <c r="K1898" s="76" t="s">
        <v>68</v>
      </c>
      <c r="L1898" s="76" t="str">
        <f t="shared" si="59"/>
        <v>N</v>
      </c>
    </row>
    <row r="1899" spans="1:12" x14ac:dyDescent="0.25">
      <c r="A1899" s="76" t="str">
        <f t="shared" si="58"/>
        <v>U788N</v>
      </c>
      <c r="B1899" s="76" t="s">
        <v>425</v>
      </c>
      <c r="C1899" s="76" t="str">
        <f>VLOOKUP(B1899,Validación!G:I,3,0)</f>
        <v>U</v>
      </c>
      <c r="D1899" s="122" t="s">
        <v>458</v>
      </c>
      <c r="E1899" s="76">
        <f>VLOOKUP(Tabla3[[#This Row],[Actividad]],Validación!AA:AB,2,0)</f>
        <v>7</v>
      </c>
      <c r="F1899" s="76" t="s">
        <v>189</v>
      </c>
      <c r="G1899" s="76">
        <f>VLOOKUP(H1899,Validación!W:Y,3,0)</f>
        <v>8</v>
      </c>
      <c r="H1899" s="76" t="s">
        <v>343</v>
      </c>
      <c r="I1899" s="76">
        <f>VLOOKUP(J1899,Validación!K:N,4,0)</f>
        <v>8</v>
      </c>
      <c r="J1899" s="76" t="s">
        <v>167</v>
      </c>
      <c r="K1899" s="76" t="s">
        <v>68</v>
      </c>
      <c r="L1899" s="76" t="str">
        <f t="shared" si="59"/>
        <v>N</v>
      </c>
    </row>
    <row r="1900" spans="1:12" x14ac:dyDescent="0.25">
      <c r="A1900" s="76" t="str">
        <f t="shared" si="58"/>
        <v>I788N</v>
      </c>
      <c r="B1900" s="76" t="s">
        <v>47</v>
      </c>
      <c r="C1900" s="76" t="str">
        <f>VLOOKUP(B1900,Validación!G:I,3,0)</f>
        <v>I</v>
      </c>
      <c r="D1900" s="122" t="s">
        <v>459</v>
      </c>
      <c r="E1900" s="76">
        <f>VLOOKUP(Tabla3[[#This Row],[Actividad]],Validación!AA:AB,2,0)</f>
        <v>7</v>
      </c>
      <c r="F1900" s="76" t="s">
        <v>189</v>
      </c>
      <c r="G1900" s="76">
        <f>VLOOKUP(H1900,Validación!W:Y,3,0)</f>
        <v>8</v>
      </c>
      <c r="H1900" s="76" t="s">
        <v>343</v>
      </c>
      <c r="I1900" s="76">
        <f>VLOOKUP(J1900,Validación!K:N,4,0)</f>
        <v>8</v>
      </c>
      <c r="J1900" s="76" t="s">
        <v>167</v>
      </c>
      <c r="K1900" s="76" t="s">
        <v>68</v>
      </c>
      <c r="L1900" s="76" t="str">
        <f t="shared" si="59"/>
        <v>N</v>
      </c>
    </row>
    <row r="1901" spans="1:12" x14ac:dyDescent="0.25">
      <c r="A1901" s="76" t="str">
        <f t="shared" si="58"/>
        <v>Y788N</v>
      </c>
      <c r="B1901" s="76" t="s">
        <v>134</v>
      </c>
      <c r="C1901" s="76" t="str">
        <f>VLOOKUP(B1901,Validación!G:I,3,0)</f>
        <v>Y</v>
      </c>
      <c r="D1901" s="122" t="s">
        <v>306</v>
      </c>
      <c r="E1901" s="76">
        <f>VLOOKUP(Tabla3[[#This Row],[Actividad]],Validación!AA:AB,2,0)</f>
        <v>7</v>
      </c>
      <c r="F1901" s="76" t="s">
        <v>189</v>
      </c>
      <c r="G1901" s="76">
        <f>VLOOKUP(H1901,Validación!W:Y,3,0)</f>
        <v>8</v>
      </c>
      <c r="H1901" s="76" t="s">
        <v>343</v>
      </c>
      <c r="I1901" s="76">
        <f>VLOOKUP(J1901,Validación!K:N,4,0)</f>
        <v>8</v>
      </c>
      <c r="J1901" s="76" t="s">
        <v>167</v>
      </c>
      <c r="K1901" s="76" t="s">
        <v>68</v>
      </c>
      <c r="L1901" s="76" t="str">
        <f t="shared" si="59"/>
        <v>N</v>
      </c>
    </row>
    <row r="1902" spans="1:12" x14ac:dyDescent="0.25">
      <c r="A1902" s="76" t="str">
        <f t="shared" si="58"/>
        <v>R788N</v>
      </c>
      <c r="B1902" s="76" t="s">
        <v>51</v>
      </c>
      <c r="C1902" s="76" t="str">
        <f>VLOOKUP(B1902,Validación!G:I,3,0)</f>
        <v>R</v>
      </c>
      <c r="D1902" s="122">
        <v>109</v>
      </c>
      <c r="E1902" s="76">
        <f>VLOOKUP(Tabla3[[#This Row],[Actividad]],Validación!AA:AB,2,0)</f>
        <v>7</v>
      </c>
      <c r="F1902" s="76" t="s">
        <v>189</v>
      </c>
      <c r="G1902" s="76">
        <f>VLOOKUP(H1902,Validación!W:Y,3,0)</f>
        <v>8</v>
      </c>
      <c r="H1902" s="76" t="s">
        <v>343</v>
      </c>
      <c r="I1902" s="76">
        <f>VLOOKUP(J1902,Validación!K:N,4,0)</f>
        <v>8</v>
      </c>
      <c r="J1902" s="76" t="s">
        <v>167</v>
      </c>
      <c r="K1902" s="76" t="s">
        <v>68</v>
      </c>
      <c r="L1902" s="76" t="str">
        <f t="shared" si="59"/>
        <v>N</v>
      </c>
    </row>
    <row r="1903" spans="1:12" x14ac:dyDescent="0.25">
      <c r="A1903" s="76" t="str">
        <f t="shared" si="58"/>
        <v>HH788N</v>
      </c>
      <c r="B1903" s="76" t="s">
        <v>122</v>
      </c>
      <c r="C1903" s="76" t="str">
        <f>VLOOKUP(B1903,Validación!G:I,3,0)</f>
        <v>HH</v>
      </c>
      <c r="D1903" s="122" t="s">
        <v>460</v>
      </c>
      <c r="E1903" s="76">
        <f>VLOOKUP(Tabla3[[#This Row],[Actividad]],Validación!AA:AB,2,0)</f>
        <v>7</v>
      </c>
      <c r="F1903" s="76" t="s">
        <v>189</v>
      </c>
      <c r="G1903" s="76">
        <f>VLOOKUP(H1903,Validación!W:Y,3,0)</f>
        <v>8</v>
      </c>
      <c r="H1903" s="76" t="s">
        <v>343</v>
      </c>
      <c r="I1903" s="76">
        <f>VLOOKUP(J1903,Validación!K:N,4,0)</f>
        <v>8</v>
      </c>
      <c r="J1903" s="76" t="s">
        <v>167</v>
      </c>
      <c r="K1903" s="76" t="s">
        <v>68</v>
      </c>
      <c r="L1903" s="76" t="str">
        <f t="shared" si="59"/>
        <v>N</v>
      </c>
    </row>
    <row r="1904" spans="1:12" x14ac:dyDescent="0.25">
      <c r="A1904" s="76" t="str">
        <f t="shared" si="58"/>
        <v>II788N</v>
      </c>
      <c r="B1904" s="173" t="s">
        <v>423</v>
      </c>
      <c r="C1904" s="76" t="str">
        <f>VLOOKUP(B1904,Validación!G:I,3,0)</f>
        <v>II</v>
      </c>
      <c r="D1904" s="122" t="s">
        <v>309</v>
      </c>
      <c r="E1904" s="76">
        <f>VLOOKUP(Tabla3[[#This Row],[Actividad]],Validación!AA:AB,2,0)</f>
        <v>7</v>
      </c>
      <c r="F1904" s="76" t="s">
        <v>189</v>
      </c>
      <c r="G1904" s="76">
        <f>VLOOKUP(H1904,Validación!W:Y,3,0)</f>
        <v>8</v>
      </c>
      <c r="H1904" s="76" t="s">
        <v>343</v>
      </c>
      <c r="I1904" s="76">
        <f>VLOOKUP(J1904,Validación!K:N,4,0)</f>
        <v>8</v>
      </c>
      <c r="J1904" s="76" t="s">
        <v>167</v>
      </c>
      <c r="K1904" s="76" t="s">
        <v>68</v>
      </c>
      <c r="L1904" s="76" t="str">
        <f t="shared" si="59"/>
        <v>N</v>
      </c>
    </row>
    <row r="1905" spans="1:12" x14ac:dyDescent="0.25">
      <c r="A1905" s="76" t="str">
        <f t="shared" si="58"/>
        <v>L788N</v>
      </c>
      <c r="B1905" s="76" t="s">
        <v>48</v>
      </c>
      <c r="C1905" s="76" t="str">
        <f>VLOOKUP(B1905,Validación!G:I,3,0)</f>
        <v>L</v>
      </c>
      <c r="D1905" s="122" t="s">
        <v>461</v>
      </c>
      <c r="E1905" s="76">
        <f>VLOOKUP(Tabla3[[#This Row],[Actividad]],Validación!AA:AB,2,0)</f>
        <v>7</v>
      </c>
      <c r="F1905" s="76" t="s">
        <v>189</v>
      </c>
      <c r="G1905" s="76">
        <f>VLOOKUP(H1905,Validación!W:Y,3,0)</f>
        <v>8</v>
      </c>
      <c r="H1905" s="76" t="s">
        <v>343</v>
      </c>
      <c r="I1905" s="76">
        <f>VLOOKUP(J1905,Validación!K:N,4,0)</f>
        <v>8</v>
      </c>
      <c r="J1905" s="76" t="s">
        <v>167</v>
      </c>
      <c r="K1905" s="76" t="s">
        <v>68</v>
      </c>
      <c r="L1905" s="76" t="str">
        <f t="shared" si="59"/>
        <v>N</v>
      </c>
    </row>
    <row r="1906" spans="1:12" x14ac:dyDescent="0.25">
      <c r="A1906" s="76" t="str">
        <f t="shared" si="58"/>
        <v>B788N</v>
      </c>
      <c r="B1906" s="76" t="s">
        <v>43</v>
      </c>
      <c r="C1906" s="76" t="str">
        <f>VLOOKUP(B1906,Validación!G:I,3,0)</f>
        <v>B</v>
      </c>
      <c r="D1906" s="122" t="s">
        <v>462</v>
      </c>
      <c r="E1906" s="76">
        <f>VLOOKUP(Tabla3[[#This Row],[Actividad]],Validación!AA:AB,2,0)</f>
        <v>7</v>
      </c>
      <c r="F1906" s="76" t="s">
        <v>189</v>
      </c>
      <c r="G1906" s="76">
        <f>VLOOKUP(H1906,Validación!W:Y,3,0)</f>
        <v>8</v>
      </c>
      <c r="H1906" s="76" t="s">
        <v>343</v>
      </c>
      <c r="I1906" s="76">
        <f>VLOOKUP(J1906,Validación!K:N,4,0)</f>
        <v>8</v>
      </c>
      <c r="J1906" s="76" t="s">
        <v>167</v>
      </c>
      <c r="K1906" s="76" t="s">
        <v>68</v>
      </c>
      <c r="L1906" s="76" t="str">
        <f t="shared" si="59"/>
        <v>N</v>
      </c>
    </row>
    <row r="1907" spans="1:12" x14ac:dyDescent="0.25">
      <c r="A1907" s="76" t="str">
        <f t="shared" si="58"/>
        <v>A788N</v>
      </c>
      <c r="B1907" s="76" t="s">
        <v>42</v>
      </c>
      <c r="C1907" s="76" t="str">
        <f>VLOOKUP(B1907,Validación!G:I,3,0)</f>
        <v>A</v>
      </c>
      <c r="D1907" s="122" t="s">
        <v>463</v>
      </c>
      <c r="E1907" s="76">
        <f>VLOOKUP(Tabla3[[#This Row],[Actividad]],Validación!AA:AB,2,0)</f>
        <v>7</v>
      </c>
      <c r="F1907" s="76" t="s">
        <v>189</v>
      </c>
      <c r="G1907" s="76">
        <f>VLOOKUP(H1907,Validación!W:Y,3,0)</f>
        <v>8</v>
      </c>
      <c r="H1907" s="76" t="s">
        <v>343</v>
      </c>
      <c r="I1907" s="76">
        <f>VLOOKUP(J1907,Validación!K:N,4,0)</f>
        <v>8</v>
      </c>
      <c r="J1907" s="76" t="s">
        <v>167</v>
      </c>
      <c r="K1907" s="76" t="s">
        <v>68</v>
      </c>
      <c r="L1907" s="76" t="str">
        <f t="shared" si="59"/>
        <v>N</v>
      </c>
    </row>
    <row r="1908" spans="1:12" x14ac:dyDescent="0.25">
      <c r="A1908" s="76" t="str">
        <f t="shared" si="58"/>
        <v>X7810N</v>
      </c>
      <c r="B1908" s="76" t="s">
        <v>133</v>
      </c>
      <c r="C1908" s="76" t="str">
        <f>VLOOKUP(B1908,Validación!G:I,3,0)</f>
        <v>X</v>
      </c>
      <c r="D1908" s="122">
        <v>122201</v>
      </c>
      <c r="E1908" s="76">
        <f>VLOOKUP(Tabla3[[#This Row],[Actividad]],Validación!AA:AB,2,0)</f>
        <v>7</v>
      </c>
      <c r="F1908" s="76" t="s">
        <v>189</v>
      </c>
      <c r="G1908" s="76">
        <f>VLOOKUP(H1908,Validación!W:Y,3,0)</f>
        <v>8</v>
      </c>
      <c r="H1908" s="76" t="s">
        <v>343</v>
      </c>
      <c r="I1908" s="76">
        <f>VLOOKUP(J1908,Validación!K:N,4,0)</f>
        <v>10</v>
      </c>
      <c r="J1908" s="76" t="s">
        <v>169</v>
      </c>
      <c r="K1908" s="76" t="s">
        <v>68</v>
      </c>
      <c r="L1908" s="76" t="str">
        <f t="shared" si="59"/>
        <v>N</v>
      </c>
    </row>
    <row r="1909" spans="1:12" x14ac:dyDescent="0.25">
      <c r="A1909" s="76" t="str">
        <f t="shared" si="58"/>
        <v>C7810N</v>
      </c>
      <c r="B1909" s="76" t="s">
        <v>44</v>
      </c>
      <c r="C1909" s="76" t="str">
        <f>VLOOKUP(B1909,Validación!G:I,3,0)</f>
        <v>C</v>
      </c>
      <c r="D1909" s="122" t="s">
        <v>289</v>
      </c>
      <c r="E1909" s="76">
        <f>VLOOKUP(Tabla3[[#This Row],[Actividad]],Validación!AA:AB,2,0)</f>
        <v>7</v>
      </c>
      <c r="F1909" s="76" t="s">
        <v>189</v>
      </c>
      <c r="G1909" s="76">
        <f>VLOOKUP(H1909,Validación!W:Y,3,0)</f>
        <v>8</v>
      </c>
      <c r="H1909" s="76" t="s">
        <v>343</v>
      </c>
      <c r="I1909" s="76">
        <f>VLOOKUP(J1909,Validación!K:N,4,0)</f>
        <v>10</v>
      </c>
      <c r="J1909" s="76" t="s">
        <v>169</v>
      </c>
      <c r="K1909" s="76" t="s">
        <v>68</v>
      </c>
      <c r="L1909" s="76" t="str">
        <f t="shared" si="59"/>
        <v>N</v>
      </c>
    </row>
    <row r="1910" spans="1:12" x14ac:dyDescent="0.25">
      <c r="A1910" s="76" t="str">
        <f t="shared" si="58"/>
        <v>T7810N</v>
      </c>
      <c r="B1910" s="76" t="s">
        <v>52</v>
      </c>
      <c r="C1910" s="76" t="str">
        <f>VLOOKUP(B1910,Validación!G:I,3,0)</f>
        <v>T</v>
      </c>
      <c r="D1910" s="122">
        <v>122202</v>
      </c>
      <c r="E1910" s="76">
        <f>VLOOKUP(Tabla3[[#This Row],[Actividad]],Validación!AA:AB,2,0)</f>
        <v>7</v>
      </c>
      <c r="F1910" s="76" t="s">
        <v>189</v>
      </c>
      <c r="G1910" s="76">
        <f>VLOOKUP(H1910,Validación!W:Y,3,0)</f>
        <v>8</v>
      </c>
      <c r="H1910" s="76" t="s">
        <v>343</v>
      </c>
      <c r="I1910" s="76">
        <f>VLOOKUP(J1910,Validación!K:N,4,0)</f>
        <v>10</v>
      </c>
      <c r="J1910" s="76" t="s">
        <v>169</v>
      </c>
      <c r="K1910" s="76" t="s">
        <v>68</v>
      </c>
      <c r="L1910" s="76" t="str">
        <f t="shared" si="59"/>
        <v>N</v>
      </c>
    </row>
    <row r="1911" spans="1:12" x14ac:dyDescent="0.25">
      <c r="A1911" s="76" t="str">
        <f t="shared" si="58"/>
        <v>EE7810N</v>
      </c>
      <c r="B1911" s="76" t="s">
        <v>33</v>
      </c>
      <c r="C1911" s="76" t="str">
        <f>VLOOKUP(B1911,Validación!G:I,3,0)</f>
        <v>EE</v>
      </c>
      <c r="D1911" s="122" t="s">
        <v>290</v>
      </c>
      <c r="E1911" s="76">
        <f>VLOOKUP(Tabla3[[#This Row],[Actividad]],Validación!AA:AB,2,0)</f>
        <v>7</v>
      </c>
      <c r="F1911" s="76" t="s">
        <v>189</v>
      </c>
      <c r="G1911" s="76">
        <f>VLOOKUP(H1911,Validación!W:Y,3,0)</f>
        <v>8</v>
      </c>
      <c r="H1911" s="76" t="s">
        <v>343</v>
      </c>
      <c r="I1911" s="76">
        <f>VLOOKUP(J1911,Validación!K:N,4,0)</f>
        <v>10</v>
      </c>
      <c r="J1911" s="76" t="s">
        <v>169</v>
      </c>
      <c r="K1911" s="76" t="s">
        <v>68</v>
      </c>
      <c r="L1911" s="76" t="str">
        <f t="shared" si="59"/>
        <v>N</v>
      </c>
    </row>
    <row r="1912" spans="1:12" x14ac:dyDescent="0.25">
      <c r="A1912" s="76" t="str">
        <f t="shared" si="58"/>
        <v>E7810N</v>
      </c>
      <c r="B1912" s="76" t="s">
        <v>45</v>
      </c>
      <c r="C1912" s="76" t="str">
        <f>VLOOKUP(B1912,Validación!G:I,3,0)</f>
        <v>E</v>
      </c>
      <c r="D1912" s="122" t="s">
        <v>180</v>
      </c>
      <c r="E1912" s="76">
        <f>VLOOKUP(Tabla3[[#This Row],[Actividad]],Validación!AA:AB,2,0)</f>
        <v>7</v>
      </c>
      <c r="F1912" s="76" t="s">
        <v>189</v>
      </c>
      <c r="G1912" s="76">
        <f>VLOOKUP(H1912,Validación!W:Y,3,0)</f>
        <v>8</v>
      </c>
      <c r="H1912" s="76" t="s">
        <v>343</v>
      </c>
      <c r="I1912" s="76">
        <f>VLOOKUP(J1912,Validación!K:N,4,0)</f>
        <v>10</v>
      </c>
      <c r="J1912" s="76" t="s">
        <v>169</v>
      </c>
      <c r="K1912" s="76" t="s">
        <v>68</v>
      </c>
      <c r="L1912" s="76" t="str">
        <f t="shared" si="59"/>
        <v>N</v>
      </c>
    </row>
    <row r="1913" spans="1:12" x14ac:dyDescent="0.25">
      <c r="A1913" s="76" t="str">
        <f t="shared" si="58"/>
        <v>J7810N</v>
      </c>
      <c r="B1913" s="76" t="s">
        <v>30</v>
      </c>
      <c r="C1913" s="76" t="str">
        <f>VLOOKUP(B1913,Validación!G:I,3,0)</f>
        <v>J</v>
      </c>
      <c r="D1913" s="122" t="s">
        <v>292</v>
      </c>
      <c r="E1913" s="76">
        <f>VLOOKUP(Tabla3[[#This Row],[Actividad]],Validación!AA:AB,2,0)</f>
        <v>7</v>
      </c>
      <c r="F1913" s="76" t="s">
        <v>189</v>
      </c>
      <c r="G1913" s="76">
        <f>VLOOKUP(H1913,Validación!W:Y,3,0)</f>
        <v>8</v>
      </c>
      <c r="H1913" s="76" t="s">
        <v>343</v>
      </c>
      <c r="I1913" s="76">
        <f>VLOOKUP(J1913,Validación!K:N,4,0)</f>
        <v>10</v>
      </c>
      <c r="J1913" s="76" t="s">
        <v>169</v>
      </c>
      <c r="K1913" s="76" t="s">
        <v>68</v>
      </c>
      <c r="L1913" s="76" t="str">
        <f t="shared" si="59"/>
        <v>N</v>
      </c>
    </row>
    <row r="1914" spans="1:12" x14ac:dyDescent="0.25">
      <c r="A1914" s="76" t="str">
        <f t="shared" si="58"/>
        <v>H7810N</v>
      </c>
      <c r="B1914" s="76" t="s">
        <v>46</v>
      </c>
      <c r="C1914" s="76" t="str">
        <f>VLOOKUP(B1914,Validación!G:I,3,0)</f>
        <v>H</v>
      </c>
      <c r="D1914" s="122" t="s">
        <v>115</v>
      </c>
      <c r="E1914" s="76">
        <f>VLOOKUP(Tabla3[[#This Row],[Actividad]],Validación!AA:AB,2,0)</f>
        <v>7</v>
      </c>
      <c r="F1914" s="76" t="s">
        <v>189</v>
      </c>
      <c r="G1914" s="76">
        <f>VLOOKUP(H1914,Validación!W:Y,3,0)</f>
        <v>8</v>
      </c>
      <c r="H1914" s="76" t="s">
        <v>343</v>
      </c>
      <c r="I1914" s="76">
        <f>VLOOKUP(J1914,Validación!K:N,4,0)</f>
        <v>10</v>
      </c>
      <c r="J1914" s="76" t="s">
        <v>169</v>
      </c>
      <c r="K1914" s="76" t="s">
        <v>68</v>
      </c>
      <c r="L1914" s="76" t="str">
        <f t="shared" si="59"/>
        <v>N</v>
      </c>
    </row>
    <row r="1915" spans="1:12" x14ac:dyDescent="0.25">
      <c r="A1915" s="76" t="str">
        <f t="shared" si="58"/>
        <v>Q7810N</v>
      </c>
      <c r="B1915" s="76" t="s">
        <v>130</v>
      </c>
      <c r="C1915" s="76" t="str">
        <f>VLOOKUP(B1915,Validación!G:I,3,0)</f>
        <v>Q</v>
      </c>
      <c r="D1915" s="122" t="s">
        <v>293</v>
      </c>
      <c r="E1915" s="76">
        <f>VLOOKUP(Tabla3[[#This Row],[Actividad]],Validación!AA:AB,2,0)</f>
        <v>7</v>
      </c>
      <c r="F1915" s="76" t="s">
        <v>189</v>
      </c>
      <c r="G1915" s="76">
        <f>VLOOKUP(H1915,Validación!W:Y,3,0)</f>
        <v>8</v>
      </c>
      <c r="H1915" s="76" t="s">
        <v>343</v>
      </c>
      <c r="I1915" s="76">
        <f>VLOOKUP(J1915,Validación!K:N,4,0)</f>
        <v>10</v>
      </c>
      <c r="J1915" s="76" t="s">
        <v>169</v>
      </c>
      <c r="K1915" s="76" t="s">
        <v>68</v>
      </c>
      <c r="L1915" s="76" t="str">
        <f t="shared" si="59"/>
        <v>N</v>
      </c>
    </row>
    <row r="1916" spans="1:12" x14ac:dyDescent="0.25">
      <c r="A1916" s="76" t="str">
        <f t="shared" si="58"/>
        <v>P7810N</v>
      </c>
      <c r="B1916" s="76" t="s">
        <v>50</v>
      </c>
      <c r="C1916" s="76" t="str">
        <f>VLOOKUP(B1916,Validación!G:I,3,0)</f>
        <v>P</v>
      </c>
      <c r="D1916" s="122" t="s">
        <v>295</v>
      </c>
      <c r="E1916" s="76">
        <f>VLOOKUP(Tabla3[[#This Row],[Actividad]],Validación!AA:AB,2,0)</f>
        <v>7</v>
      </c>
      <c r="F1916" s="76" t="s">
        <v>189</v>
      </c>
      <c r="G1916" s="76">
        <f>VLOOKUP(H1916,Validación!W:Y,3,0)</f>
        <v>8</v>
      </c>
      <c r="H1916" s="76" t="s">
        <v>343</v>
      </c>
      <c r="I1916" s="76">
        <f>VLOOKUP(J1916,Validación!K:N,4,0)</f>
        <v>10</v>
      </c>
      <c r="J1916" s="76" t="s">
        <v>169</v>
      </c>
      <c r="K1916" s="76" t="s">
        <v>68</v>
      </c>
      <c r="L1916" s="76" t="str">
        <f t="shared" si="59"/>
        <v>N</v>
      </c>
    </row>
    <row r="1917" spans="1:12" x14ac:dyDescent="0.25">
      <c r="A1917" s="76" t="str">
        <f t="shared" si="58"/>
        <v>K7810N</v>
      </c>
      <c r="B1917" s="76" t="s">
        <v>31</v>
      </c>
      <c r="C1917" s="76" t="str">
        <f>VLOOKUP(B1917,Validación!G:I,3,0)</f>
        <v>K</v>
      </c>
      <c r="D1917" s="122" t="s">
        <v>297</v>
      </c>
      <c r="E1917" s="76">
        <f>VLOOKUP(Tabla3[[#This Row],[Actividad]],Validación!AA:AB,2,0)</f>
        <v>7</v>
      </c>
      <c r="F1917" s="76" t="s">
        <v>189</v>
      </c>
      <c r="G1917" s="76">
        <f>VLOOKUP(H1917,Validación!W:Y,3,0)</f>
        <v>8</v>
      </c>
      <c r="H1917" s="76" t="s">
        <v>343</v>
      </c>
      <c r="I1917" s="76">
        <f>VLOOKUP(J1917,Validación!K:N,4,0)</f>
        <v>10</v>
      </c>
      <c r="J1917" s="76" t="s">
        <v>169</v>
      </c>
      <c r="K1917" s="76" t="s">
        <v>68</v>
      </c>
      <c r="L1917" s="76" t="str">
        <f t="shared" si="59"/>
        <v>N</v>
      </c>
    </row>
    <row r="1918" spans="1:12" x14ac:dyDescent="0.25">
      <c r="A1918" s="76" t="str">
        <f t="shared" si="58"/>
        <v>N7810N</v>
      </c>
      <c r="B1918" s="76" t="s">
        <v>49</v>
      </c>
      <c r="C1918" s="76" t="str">
        <f>VLOOKUP(B1918,Validación!G:I,3,0)</f>
        <v>N</v>
      </c>
      <c r="D1918" s="122" t="s">
        <v>298</v>
      </c>
      <c r="E1918" s="76">
        <f>VLOOKUP(Tabla3[[#This Row],[Actividad]],Validación!AA:AB,2,0)</f>
        <v>7</v>
      </c>
      <c r="F1918" s="76" t="s">
        <v>189</v>
      </c>
      <c r="G1918" s="76">
        <f>VLOOKUP(H1918,Validación!W:Y,3,0)</f>
        <v>8</v>
      </c>
      <c r="H1918" s="76" t="s">
        <v>343</v>
      </c>
      <c r="I1918" s="76">
        <f>VLOOKUP(J1918,Validación!K:N,4,0)</f>
        <v>10</v>
      </c>
      <c r="J1918" s="76" t="s">
        <v>169</v>
      </c>
      <c r="K1918" s="76" t="s">
        <v>68</v>
      </c>
      <c r="L1918" s="76" t="str">
        <f t="shared" si="59"/>
        <v>N</v>
      </c>
    </row>
    <row r="1919" spans="1:12" x14ac:dyDescent="0.25">
      <c r="A1919" s="76" t="str">
        <f t="shared" si="58"/>
        <v>AA7810N</v>
      </c>
      <c r="B1919" s="76" t="s">
        <v>54</v>
      </c>
      <c r="C1919" s="76" t="str">
        <f>VLOOKUP(B1919,Validación!G:I,3,0)</f>
        <v>AA</v>
      </c>
      <c r="D1919" s="122" t="s">
        <v>118</v>
      </c>
      <c r="E1919" s="76">
        <f>VLOOKUP(Tabla3[[#This Row],[Actividad]],Validación!AA:AB,2,0)</f>
        <v>7</v>
      </c>
      <c r="F1919" s="76" t="s">
        <v>189</v>
      </c>
      <c r="G1919" s="76">
        <f>VLOOKUP(H1919,Validación!W:Y,3,0)</f>
        <v>8</v>
      </c>
      <c r="H1919" s="76" t="s">
        <v>343</v>
      </c>
      <c r="I1919" s="76">
        <f>VLOOKUP(J1919,Validación!K:N,4,0)</f>
        <v>10</v>
      </c>
      <c r="J1919" s="76" t="s">
        <v>169</v>
      </c>
      <c r="K1919" s="76" t="s">
        <v>68</v>
      </c>
      <c r="L1919" s="76" t="str">
        <f t="shared" si="59"/>
        <v>N</v>
      </c>
    </row>
    <row r="1920" spans="1:12" x14ac:dyDescent="0.25">
      <c r="A1920" s="76" t="str">
        <f t="shared" si="58"/>
        <v>G7810N</v>
      </c>
      <c r="B1920" s="76" t="s">
        <v>427</v>
      </c>
      <c r="C1920" s="76" t="str">
        <f>VLOOKUP(B1920,Validación!G:I,3,0)</f>
        <v>G</v>
      </c>
      <c r="D1920" s="122" t="s">
        <v>299</v>
      </c>
      <c r="E1920" s="76">
        <f>VLOOKUP(Tabla3[[#This Row],[Actividad]],Validación!AA:AB,2,0)</f>
        <v>7</v>
      </c>
      <c r="F1920" s="76" t="s">
        <v>189</v>
      </c>
      <c r="G1920" s="76">
        <f>VLOOKUP(H1920,Validación!W:Y,3,0)</f>
        <v>8</v>
      </c>
      <c r="H1920" s="76" t="s">
        <v>343</v>
      </c>
      <c r="I1920" s="76">
        <f>VLOOKUP(J1920,Validación!K:N,4,0)</f>
        <v>10</v>
      </c>
      <c r="J1920" s="76" t="s">
        <v>169</v>
      </c>
      <c r="K1920" s="76" t="s">
        <v>68</v>
      </c>
      <c r="L1920" s="76" t="str">
        <f t="shared" si="59"/>
        <v>N</v>
      </c>
    </row>
    <row r="1921" spans="1:12" x14ac:dyDescent="0.25">
      <c r="A1921" s="76" t="str">
        <f t="shared" si="58"/>
        <v>D7810N</v>
      </c>
      <c r="B1921" s="76" t="s">
        <v>203</v>
      </c>
      <c r="C1921" s="76" t="str">
        <f>VLOOKUP(B1921,Validación!G:I,3,0)</f>
        <v>D</v>
      </c>
      <c r="D1921" s="122">
        <v>122327</v>
      </c>
      <c r="E1921" s="76">
        <f>VLOOKUP(Tabla3[[#This Row],[Actividad]],Validación!AA:AB,2,0)</f>
        <v>7</v>
      </c>
      <c r="F1921" s="76" t="s">
        <v>189</v>
      </c>
      <c r="G1921" s="76">
        <f>VLOOKUP(H1921,Validación!W:Y,3,0)</f>
        <v>8</v>
      </c>
      <c r="H1921" s="76" t="s">
        <v>343</v>
      </c>
      <c r="I1921" s="76">
        <f>VLOOKUP(J1921,Validación!K:N,4,0)</f>
        <v>10</v>
      </c>
      <c r="J1921" s="76" t="s">
        <v>169</v>
      </c>
      <c r="K1921" s="76" t="s">
        <v>68</v>
      </c>
      <c r="L1921" s="76" t="str">
        <f t="shared" si="59"/>
        <v>N</v>
      </c>
    </row>
    <row r="1922" spans="1:12" x14ac:dyDescent="0.25">
      <c r="A1922" s="76" t="str">
        <f t="shared" ref="A1922:A1985" si="60">CONCATENATE(C1922,E1922,G1922,I1922,L1922,)</f>
        <v>F7810N</v>
      </c>
      <c r="B1922" s="76" t="s">
        <v>426</v>
      </c>
      <c r="C1922" s="76" t="str">
        <f>VLOOKUP(B1922,Validación!G:I,3,0)</f>
        <v>F</v>
      </c>
      <c r="D1922" s="122" t="s">
        <v>456</v>
      </c>
      <c r="E1922" s="76">
        <f>VLOOKUP(Tabla3[[#This Row],[Actividad]],Validación!AA:AB,2,0)</f>
        <v>7</v>
      </c>
      <c r="F1922" s="76" t="s">
        <v>189</v>
      </c>
      <c r="G1922" s="76">
        <f>VLOOKUP(H1922,Validación!W:Y,3,0)</f>
        <v>8</v>
      </c>
      <c r="H1922" s="76" t="s">
        <v>343</v>
      </c>
      <c r="I1922" s="76">
        <f>VLOOKUP(J1922,Validación!K:N,4,0)</f>
        <v>10</v>
      </c>
      <c r="J1922" s="76" t="s">
        <v>169</v>
      </c>
      <c r="K1922" s="76" t="s">
        <v>68</v>
      </c>
      <c r="L1922" s="76" t="str">
        <f t="shared" ref="L1922:L1985" si="61">VLOOKUP(K1922,O:P,2,0)</f>
        <v>N</v>
      </c>
    </row>
    <row r="1923" spans="1:12" x14ac:dyDescent="0.25">
      <c r="A1923" s="76" t="str">
        <f t="shared" si="60"/>
        <v>FF7810N</v>
      </c>
      <c r="B1923" s="76" t="s">
        <v>41</v>
      </c>
      <c r="C1923" s="76" t="str">
        <f>VLOOKUP(B1923,Validación!G:I,3,0)</f>
        <v>FF</v>
      </c>
      <c r="D1923" s="122" t="s">
        <v>301</v>
      </c>
      <c r="E1923" s="76">
        <f>VLOOKUP(Tabla3[[#This Row],[Actividad]],Validación!AA:AB,2,0)</f>
        <v>7</v>
      </c>
      <c r="F1923" s="76" t="s">
        <v>189</v>
      </c>
      <c r="G1923" s="76">
        <f>VLOOKUP(H1923,Validación!W:Y,3,0)</f>
        <v>8</v>
      </c>
      <c r="H1923" s="76" t="s">
        <v>343</v>
      </c>
      <c r="I1923" s="76">
        <f>VLOOKUP(J1923,Validación!K:N,4,0)</f>
        <v>10</v>
      </c>
      <c r="J1923" s="76" t="s">
        <v>169</v>
      </c>
      <c r="K1923" s="76" t="s">
        <v>68</v>
      </c>
      <c r="L1923" s="76" t="str">
        <f t="shared" si="61"/>
        <v>N</v>
      </c>
    </row>
    <row r="1924" spans="1:12" x14ac:dyDescent="0.25">
      <c r="A1924" s="76" t="str">
        <f t="shared" si="60"/>
        <v>BB7810N</v>
      </c>
      <c r="B1924" s="76" t="s">
        <v>32</v>
      </c>
      <c r="C1924" s="76" t="str">
        <f>VLOOKUP(B1924,Validación!G:I,3,0)</f>
        <v>BB</v>
      </c>
      <c r="D1924" s="122" t="s">
        <v>457</v>
      </c>
      <c r="E1924" s="76">
        <f>VLOOKUP(Tabla3[[#This Row],[Actividad]],Validación!AA:AB,2,0)</f>
        <v>7</v>
      </c>
      <c r="F1924" s="76" t="s">
        <v>189</v>
      </c>
      <c r="G1924" s="76">
        <f>VLOOKUP(H1924,Validación!W:Y,3,0)</f>
        <v>8</v>
      </c>
      <c r="H1924" s="76" t="s">
        <v>343</v>
      </c>
      <c r="I1924" s="76">
        <f>VLOOKUP(J1924,Validación!K:N,4,0)</f>
        <v>10</v>
      </c>
      <c r="J1924" s="76" t="s">
        <v>169</v>
      </c>
      <c r="K1924" s="76" t="s">
        <v>68</v>
      </c>
      <c r="L1924" s="76" t="str">
        <f t="shared" si="61"/>
        <v>N</v>
      </c>
    </row>
    <row r="1925" spans="1:12" x14ac:dyDescent="0.25">
      <c r="A1925" s="76" t="str">
        <f t="shared" si="60"/>
        <v>W7810N</v>
      </c>
      <c r="B1925" s="76" t="s">
        <v>132</v>
      </c>
      <c r="C1925" s="76" t="str">
        <f>VLOOKUP(B1925,Validación!G:I,3,0)</f>
        <v>W</v>
      </c>
      <c r="D1925" s="122" t="s">
        <v>302</v>
      </c>
      <c r="E1925" s="76">
        <f>VLOOKUP(Tabla3[[#This Row],[Actividad]],Validación!AA:AB,2,0)</f>
        <v>7</v>
      </c>
      <c r="F1925" s="76" t="s">
        <v>189</v>
      </c>
      <c r="G1925" s="76">
        <f>VLOOKUP(H1925,Validación!W:Y,3,0)</f>
        <v>8</v>
      </c>
      <c r="H1925" s="76" t="s">
        <v>343</v>
      </c>
      <c r="I1925" s="76">
        <f>VLOOKUP(J1925,Validación!K:N,4,0)</f>
        <v>10</v>
      </c>
      <c r="J1925" s="76" t="s">
        <v>169</v>
      </c>
      <c r="K1925" s="76" t="s">
        <v>68</v>
      </c>
      <c r="L1925" s="76" t="str">
        <f t="shared" si="61"/>
        <v>N</v>
      </c>
    </row>
    <row r="1926" spans="1:12" x14ac:dyDescent="0.25">
      <c r="A1926" s="76" t="str">
        <f t="shared" si="60"/>
        <v>CC7810N</v>
      </c>
      <c r="B1926" s="76" t="s">
        <v>55</v>
      </c>
      <c r="C1926" s="76" t="str">
        <f>VLOOKUP(B1926,Validación!G:I,3,0)</f>
        <v>CC</v>
      </c>
      <c r="D1926" s="122" t="s">
        <v>303</v>
      </c>
      <c r="E1926" s="76">
        <f>VLOOKUP(Tabla3[[#This Row],[Actividad]],Validación!AA:AB,2,0)</f>
        <v>7</v>
      </c>
      <c r="F1926" s="76" t="s">
        <v>189</v>
      </c>
      <c r="G1926" s="76">
        <f>VLOOKUP(H1926,Validación!W:Y,3,0)</f>
        <v>8</v>
      </c>
      <c r="H1926" s="76" t="s">
        <v>343</v>
      </c>
      <c r="I1926" s="76">
        <f>VLOOKUP(J1926,Validación!K:N,4,0)</f>
        <v>10</v>
      </c>
      <c r="J1926" s="76" t="s">
        <v>169</v>
      </c>
      <c r="K1926" s="76" t="s">
        <v>68</v>
      </c>
      <c r="L1926" s="76" t="str">
        <f t="shared" si="61"/>
        <v>N</v>
      </c>
    </row>
    <row r="1927" spans="1:12" x14ac:dyDescent="0.25">
      <c r="A1927" s="76" t="str">
        <f t="shared" si="60"/>
        <v>U7810N</v>
      </c>
      <c r="B1927" s="76" t="s">
        <v>425</v>
      </c>
      <c r="C1927" s="76" t="str">
        <f>VLOOKUP(B1927,Validación!G:I,3,0)</f>
        <v>U</v>
      </c>
      <c r="D1927" s="122" t="s">
        <v>458</v>
      </c>
      <c r="E1927" s="76">
        <f>VLOOKUP(Tabla3[[#This Row],[Actividad]],Validación!AA:AB,2,0)</f>
        <v>7</v>
      </c>
      <c r="F1927" s="76" t="s">
        <v>189</v>
      </c>
      <c r="G1927" s="76">
        <f>VLOOKUP(H1927,Validación!W:Y,3,0)</f>
        <v>8</v>
      </c>
      <c r="H1927" s="76" t="s">
        <v>343</v>
      </c>
      <c r="I1927" s="76">
        <f>VLOOKUP(J1927,Validación!K:N,4,0)</f>
        <v>10</v>
      </c>
      <c r="J1927" s="76" t="s">
        <v>169</v>
      </c>
      <c r="K1927" s="76" t="s">
        <v>68</v>
      </c>
      <c r="L1927" s="76" t="str">
        <f t="shared" si="61"/>
        <v>N</v>
      </c>
    </row>
    <row r="1928" spans="1:12" x14ac:dyDescent="0.25">
      <c r="A1928" s="76" t="str">
        <f t="shared" si="60"/>
        <v>I7810N</v>
      </c>
      <c r="B1928" s="76" t="s">
        <v>47</v>
      </c>
      <c r="C1928" s="76" t="str">
        <f>VLOOKUP(B1928,Validación!G:I,3,0)</f>
        <v>I</v>
      </c>
      <c r="D1928" s="122" t="s">
        <v>459</v>
      </c>
      <c r="E1928" s="76">
        <f>VLOOKUP(Tabla3[[#This Row],[Actividad]],Validación!AA:AB,2,0)</f>
        <v>7</v>
      </c>
      <c r="F1928" s="76" t="s">
        <v>189</v>
      </c>
      <c r="G1928" s="76">
        <f>VLOOKUP(H1928,Validación!W:Y,3,0)</f>
        <v>8</v>
      </c>
      <c r="H1928" s="76" t="s">
        <v>343</v>
      </c>
      <c r="I1928" s="76">
        <f>VLOOKUP(J1928,Validación!K:N,4,0)</f>
        <v>10</v>
      </c>
      <c r="J1928" s="76" t="s">
        <v>169</v>
      </c>
      <c r="K1928" s="76" t="s">
        <v>68</v>
      </c>
      <c r="L1928" s="76" t="str">
        <f t="shared" si="61"/>
        <v>N</v>
      </c>
    </row>
    <row r="1929" spans="1:12" x14ac:dyDescent="0.25">
      <c r="A1929" s="76" t="str">
        <f t="shared" si="60"/>
        <v>Y7810N</v>
      </c>
      <c r="B1929" s="76" t="s">
        <v>134</v>
      </c>
      <c r="C1929" s="76" t="str">
        <f>VLOOKUP(B1929,Validación!G:I,3,0)</f>
        <v>Y</v>
      </c>
      <c r="D1929" s="122" t="s">
        <v>306</v>
      </c>
      <c r="E1929" s="76">
        <f>VLOOKUP(Tabla3[[#This Row],[Actividad]],Validación!AA:AB,2,0)</f>
        <v>7</v>
      </c>
      <c r="F1929" s="76" t="s">
        <v>189</v>
      </c>
      <c r="G1929" s="76">
        <f>VLOOKUP(H1929,Validación!W:Y,3,0)</f>
        <v>8</v>
      </c>
      <c r="H1929" s="76" t="s">
        <v>343</v>
      </c>
      <c r="I1929" s="76">
        <f>VLOOKUP(J1929,Validación!K:N,4,0)</f>
        <v>10</v>
      </c>
      <c r="J1929" s="76" t="s">
        <v>169</v>
      </c>
      <c r="K1929" s="76" t="s">
        <v>68</v>
      </c>
      <c r="L1929" s="76" t="str">
        <f t="shared" si="61"/>
        <v>N</v>
      </c>
    </row>
    <row r="1930" spans="1:12" x14ac:dyDescent="0.25">
      <c r="A1930" s="76" t="str">
        <f t="shared" si="60"/>
        <v>R7810N</v>
      </c>
      <c r="B1930" s="76" t="s">
        <v>51</v>
      </c>
      <c r="C1930" s="76" t="str">
        <f>VLOOKUP(B1930,Validación!G:I,3,0)</f>
        <v>R</v>
      </c>
      <c r="D1930" s="122">
        <v>109</v>
      </c>
      <c r="E1930" s="76">
        <f>VLOOKUP(Tabla3[[#This Row],[Actividad]],Validación!AA:AB,2,0)</f>
        <v>7</v>
      </c>
      <c r="F1930" s="76" t="s">
        <v>189</v>
      </c>
      <c r="G1930" s="76">
        <f>VLOOKUP(H1930,Validación!W:Y,3,0)</f>
        <v>8</v>
      </c>
      <c r="H1930" s="76" t="s">
        <v>343</v>
      </c>
      <c r="I1930" s="76">
        <f>VLOOKUP(J1930,Validación!K:N,4,0)</f>
        <v>10</v>
      </c>
      <c r="J1930" s="76" t="s">
        <v>169</v>
      </c>
      <c r="K1930" s="76" t="s">
        <v>68</v>
      </c>
      <c r="L1930" s="76" t="str">
        <f t="shared" si="61"/>
        <v>N</v>
      </c>
    </row>
    <row r="1931" spans="1:12" x14ac:dyDescent="0.25">
      <c r="A1931" s="76" t="str">
        <f t="shared" si="60"/>
        <v>HH7810N</v>
      </c>
      <c r="B1931" s="76" t="s">
        <v>122</v>
      </c>
      <c r="C1931" s="76" t="str">
        <f>VLOOKUP(B1931,Validación!G:I,3,0)</f>
        <v>HH</v>
      </c>
      <c r="D1931" s="122" t="s">
        <v>460</v>
      </c>
      <c r="E1931" s="76">
        <f>VLOOKUP(Tabla3[[#This Row],[Actividad]],Validación!AA:AB,2,0)</f>
        <v>7</v>
      </c>
      <c r="F1931" s="76" t="s">
        <v>189</v>
      </c>
      <c r="G1931" s="76">
        <f>VLOOKUP(H1931,Validación!W:Y,3,0)</f>
        <v>8</v>
      </c>
      <c r="H1931" s="76" t="s">
        <v>343</v>
      </c>
      <c r="I1931" s="76">
        <f>VLOOKUP(J1931,Validación!K:N,4,0)</f>
        <v>10</v>
      </c>
      <c r="J1931" s="76" t="s">
        <v>169</v>
      </c>
      <c r="K1931" s="76" t="s">
        <v>68</v>
      </c>
      <c r="L1931" s="76" t="str">
        <f t="shared" si="61"/>
        <v>N</v>
      </c>
    </row>
    <row r="1932" spans="1:12" x14ac:dyDescent="0.25">
      <c r="A1932" s="76" t="str">
        <f t="shared" si="60"/>
        <v>II7810N</v>
      </c>
      <c r="B1932" s="173" t="s">
        <v>423</v>
      </c>
      <c r="C1932" s="76" t="str">
        <f>VLOOKUP(B1932,Validación!G:I,3,0)</f>
        <v>II</v>
      </c>
      <c r="D1932" s="122" t="s">
        <v>309</v>
      </c>
      <c r="E1932" s="76">
        <f>VLOOKUP(Tabla3[[#This Row],[Actividad]],Validación!AA:AB,2,0)</f>
        <v>7</v>
      </c>
      <c r="F1932" s="76" t="s">
        <v>189</v>
      </c>
      <c r="G1932" s="76">
        <f>VLOOKUP(H1932,Validación!W:Y,3,0)</f>
        <v>8</v>
      </c>
      <c r="H1932" s="76" t="s">
        <v>343</v>
      </c>
      <c r="I1932" s="76">
        <f>VLOOKUP(J1932,Validación!K:N,4,0)</f>
        <v>10</v>
      </c>
      <c r="J1932" s="76" t="s">
        <v>169</v>
      </c>
      <c r="K1932" s="76" t="s">
        <v>68</v>
      </c>
      <c r="L1932" s="76" t="str">
        <f t="shared" si="61"/>
        <v>N</v>
      </c>
    </row>
    <row r="1933" spans="1:12" x14ac:dyDescent="0.25">
      <c r="A1933" s="76" t="str">
        <f t="shared" si="60"/>
        <v>L7810N</v>
      </c>
      <c r="B1933" s="76" t="s">
        <v>48</v>
      </c>
      <c r="C1933" s="76" t="str">
        <f>VLOOKUP(B1933,Validación!G:I,3,0)</f>
        <v>L</v>
      </c>
      <c r="D1933" s="122" t="s">
        <v>461</v>
      </c>
      <c r="E1933" s="76">
        <f>VLOOKUP(Tabla3[[#This Row],[Actividad]],Validación!AA:AB,2,0)</f>
        <v>7</v>
      </c>
      <c r="F1933" s="76" t="s">
        <v>189</v>
      </c>
      <c r="G1933" s="76">
        <f>VLOOKUP(H1933,Validación!W:Y,3,0)</f>
        <v>8</v>
      </c>
      <c r="H1933" s="76" t="s">
        <v>343</v>
      </c>
      <c r="I1933" s="76">
        <f>VLOOKUP(J1933,Validación!K:N,4,0)</f>
        <v>10</v>
      </c>
      <c r="J1933" s="76" t="s">
        <v>169</v>
      </c>
      <c r="K1933" s="76" t="s">
        <v>68</v>
      </c>
      <c r="L1933" s="76" t="str">
        <f t="shared" si="61"/>
        <v>N</v>
      </c>
    </row>
    <row r="1934" spans="1:12" x14ac:dyDescent="0.25">
      <c r="A1934" s="76" t="str">
        <f t="shared" si="60"/>
        <v>B7810N</v>
      </c>
      <c r="B1934" s="76" t="s">
        <v>43</v>
      </c>
      <c r="C1934" s="76" t="str">
        <f>VLOOKUP(B1934,Validación!G:I,3,0)</f>
        <v>B</v>
      </c>
      <c r="D1934" s="122" t="s">
        <v>462</v>
      </c>
      <c r="E1934" s="76">
        <f>VLOOKUP(Tabla3[[#This Row],[Actividad]],Validación!AA:AB,2,0)</f>
        <v>7</v>
      </c>
      <c r="F1934" s="76" t="s">
        <v>189</v>
      </c>
      <c r="G1934" s="76">
        <f>VLOOKUP(H1934,Validación!W:Y,3,0)</f>
        <v>8</v>
      </c>
      <c r="H1934" s="76" t="s">
        <v>343</v>
      </c>
      <c r="I1934" s="76">
        <f>VLOOKUP(J1934,Validación!K:N,4,0)</f>
        <v>10</v>
      </c>
      <c r="J1934" s="76" t="s">
        <v>169</v>
      </c>
      <c r="K1934" s="76" t="s">
        <v>68</v>
      </c>
      <c r="L1934" s="76" t="str">
        <f t="shared" si="61"/>
        <v>N</v>
      </c>
    </row>
    <row r="1935" spans="1:12" x14ac:dyDescent="0.25">
      <c r="A1935" s="76" t="str">
        <f t="shared" si="60"/>
        <v>A7810N</v>
      </c>
      <c r="B1935" s="76" t="s">
        <v>42</v>
      </c>
      <c r="C1935" s="76" t="str">
        <f>VLOOKUP(B1935,Validación!G:I,3,0)</f>
        <v>A</v>
      </c>
      <c r="D1935" s="122" t="s">
        <v>463</v>
      </c>
      <c r="E1935" s="76">
        <f>VLOOKUP(Tabla3[[#This Row],[Actividad]],Validación!AA:AB,2,0)</f>
        <v>7</v>
      </c>
      <c r="F1935" s="76" t="s">
        <v>189</v>
      </c>
      <c r="G1935" s="76">
        <f>VLOOKUP(H1935,Validación!W:Y,3,0)</f>
        <v>8</v>
      </c>
      <c r="H1935" s="76" t="s">
        <v>343</v>
      </c>
      <c r="I1935" s="76">
        <f>VLOOKUP(J1935,Validación!K:N,4,0)</f>
        <v>10</v>
      </c>
      <c r="J1935" s="76" t="s">
        <v>169</v>
      </c>
      <c r="K1935" s="76" t="s">
        <v>68</v>
      </c>
      <c r="L1935" s="76" t="str">
        <f t="shared" si="61"/>
        <v>N</v>
      </c>
    </row>
    <row r="1936" spans="1:12" x14ac:dyDescent="0.25">
      <c r="A1936" s="76" t="str">
        <f t="shared" si="60"/>
        <v>X7815N</v>
      </c>
      <c r="B1936" s="76" t="s">
        <v>133</v>
      </c>
      <c r="C1936" s="76" t="str">
        <f>VLOOKUP(B1936,Validación!G:I,3,0)</f>
        <v>X</v>
      </c>
      <c r="D1936" s="122">
        <v>122201</v>
      </c>
      <c r="E1936" s="76">
        <f>VLOOKUP(Tabla3[[#This Row],[Actividad]],Validación!AA:AB,2,0)</f>
        <v>7</v>
      </c>
      <c r="F1936" s="76" t="s">
        <v>189</v>
      </c>
      <c r="G1936" s="76">
        <f>VLOOKUP(H1936,Validación!W:Y,3,0)</f>
        <v>8</v>
      </c>
      <c r="H1936" s="76" t="s">
        <v>343</v>
      </c>
      <c r="I1936" s="76">
        <f>VLOOKUP(J1936,Validación!K:N,4,0)</f>
        <v>15</v>
      </c>
      <c r="J1936" s="76" t="s">
        <v>342</v>
      </c>
      <c r="K1936" s="76" t="s">
        <v>68</v>
      </c>
      <c r="L1936" s="76" t="str">
        <f t="shared" si="61"/>
        <v>N</v>
      </c>
    </row>
    <row r="1937" spans="1:12" x14ac:dyDescent="0.25">
      <c r="A1937" s="76" t="str">
        <f t="shared" si="60"/>
        <v>C7815N</v>
      </c>
      <c r="B1937" s="76" t="s">
        <v>44</v>
      </c>
      <c r="C1937" s="76" t="str">
        <f>VLOOKUP(B1937,Validación!G:I,3,0)</f>
        <v>C</v>
      </c>
      <c r="D1937" s="122" t="s">
        <v>289</v>
      </c>
      <c r="E1937" s="76">
        <f>VLOOKUP(Tabla3[[#This Row],[Actividad]],Validación!AA:AB,2,0)</f>
        <v>7</v>
      </c>
      <c r="F1937" s="76" t="s">
        <v>189</v>
      </c>
      <c r="G1937" s="76">
        <f>VLOOKUP(H1937,Validación!W:Y,3,0)</f>
        <v>8</v>
      </c>
      <c r="H1937" s="76" t="s">
        <v>343</v>
      </c>
      <c r="I1937" s="76">
        <f>VLOOKUP(J1937,Validación!K:N,4,0)</f>
        <v>15</v>
      </c>
      <c r="J1937" s="76" t="s">
        <v>342</v>
      </c>
      <c r="K1937" s="76" t="s">
        <v>68</v>
      </c>
      <c r="L1937" s="76" t="str">
        <f t="shared" si="61"/>
        <v>N</v>
      </c>
    </row>
    <row r="1938" spans="1:12" x14ac:dyDescent="0.25">
      <c r="A1938" s="76" t="str">
        <f t="shared" si="60"/>
        <v>T7815N</v>
      </c>
      <c r="B1938" s="76" t="s">
        <v>52</v>
      </c>
      <c r="C1938" s="76" t="str">
        <f>VLOOKUP(B1938,Validación!G:I,3,0)</f>
        <v>T</v>
      </c>
      <c r="D1938" s="122">
        <v>122202</v>
      </c>
      <c r="E1938" s="76">
        <f>VLOOKUP(Tabla3[[#This Row],[Actividad]],Validación!AA:AB,2,0)</f>
        <v>7</v>
      </c>
      <c r="F1938" s="76" t="s">
        <v>189</v>
      </c>
      <c r="G1938" s="76">
        <f>VLOOKUP(H1938,Validación!W:Y,3,0)</f>
        <v>8</v>
      </c>
      <c r="H1938" s="76" t="s">
        <v>343</v>
      </c>
      <c r="I1938" s="76">
        <f>VLOOKUP(J1938,Validación!K:N,4,0)</f>
        <v>15</v>
      </c>
      <c r="J1938" s="76" t="s">
        <v>342</v>
      </c>
      <c r="K1938" s="76" t="s">
        <v>68</v>
      </c>
      <c r="L1938" s="76" t="str">
        <f t="shared" si="61"/>
        <v>N</v>
      </c>
    </row>
    <row r="1939" spans="1:12" x14ac:dyDescent="0.25">
      <c r="A1939" s="76" t="str">
        <f t="shared" si="60"/>
        <v>EE7815N</v>
      </c>
      <c r="B1939" s="76" t="s">
        <v>33</v>
      </c>
      <c r="C1939" s="76" t="str">
        <f>VLOOKUP(B1939,Validación!G:I,3,0)</f>
        <v>EE</v>
      </c>
      <c r="D1939" s="122" t="s">
        <v>290</v>
      </c>
      <c r="E1939" s="76">
        <f>VLOOKUP(Tabla3[[#This Row],[Actividad]],Validación!AA:AB,2,0)</f>
        <v>7</v>
      </c>
      <c r="F1939" s="76" t="s">
        <v>189</v>
      </c>
      <c r="G1939" s="76">
        <f>VLOOKUP(H1939,Validación!W:Y,3,0)</f>
        <v>8</v>
      </c>
      <c r="H1939" s="76" t="s">
        <v>343</v>
      </c>
      <c r="I1939" s="76">
        <f>VLOOKUP(J1939,Validación!K:N,4,0)</f>
        <v>15</v>
      </c>
      <c r="J1939" s="76" t="s">
        <v>342</v>
      </c>
      <c r="K1939" s="76" t="s">
        <v>68</v>
      </c>
      <c r="L1939" s="76" t="str">
        <f t="shared" si="61"/>
        <v>N</v>
      </c>
    </row>
    <row r="1940" spans="1:12" x14ac:dyDescent="0.25">
      <c r="A1940" s="76" t="str">
        <f t="shared" si="60"/>
        <v>E7815N</v>
      </c>
      <c r="B1940" s="76" t="s">
        <v>45</v>
      </c>
      <c r="C1940" s="76" t="str">
        <f>VLOOKUP(B1940,Validación!G:I,3,0)</f>
        <v>E</v>
      </c>
      <c r="D1940" s="122" t="s">
        <v>180</v>
      </c>
      <c r="E1940" s="76">
        <f>VLOOKUP(Tabla3[[#This Row],[Actividad]],Validación!AA:AB,2,0)</f>
        <v>7</v>
      </c>
      <c r="F1940" s="76" t="s">
        <v>189</v>
      </c>
      <c r="G1940" s="76">
        <f>VLOOKUP(H1940,Validación!W:Y,3,0)</f>
        <v>8</v>
      </c>
      <c r="H1940" s="76" t="s">
        <v>343</v>
      </c>
      <c r="I1940" s="76">
        <f>VLOOKUP(J1940,Validación!K:N,4,0)</f>
        <v>15</v>
      </c>
      <c r="J1940" s="76" t="s">
        <v>342</v>
      </c>
      <c r="K1940" s="76" t="s">
        <v>68</v>
      </c>
      <c r="L1940" s="76" t="str">
        <f t="shared" si="61"/>
        <v>N</v>
      </c>
    </row>
    <row r="1941" spans="1:12" x14ac:dyDescent="0.25">
      <c r="A1941" s="76" t="str">
        <f t="shared" si="60"/>
        <v>J7815N</v>
      </c>
      <c r="B1941" s="76" t="s">
        <v>30</v>
      </c>
      <c r="C1941" s="76" t="str">
        <f>VLOOKUP(B1941,Validación!G:I,3,0)</f>
        <v>J</v>
      </c>
      <c r="D1941" s="122" t="s">
        <v>292</v>
      </c>
      <c r="E1941" s="76">
        <f>VLOOKUP(Tabla3[[#This Row],[Actividad]],Validación!AA:AB,2,0)</f>
        <v>7</v>
      </c>
      <c r="F1941" s="76" t="s">
        <v>189</v>
      </c>
      <c r="G1941" s="76">
        <f>VLOOKUP(H1941,Validación!W:Y,3,0)</f>
        <v>8</v>
      </c>
      <c r="H1941" s="76" t="s">
        <v>343</v>
      </c>
      <c r="I1941" s="76">
        <f>VLOOKUP(J1941,Validación!K:N,4,0)</f>
        <v>15</v>
      </c>
      <c r="J1941" s="76" t="s">
        <v>342</v>
      </c>
      <c r="K1941" s="76" t="s">
        <v>68</v>
      </c>
      <c r="L1941" s="76" t="str">
        <f t="shared" si="61"/>
        <v>N</v>
      </c>
    </row>
    <row r="1942" spans="1:12" x14ac:dyDescent="0.25">
      <c r="A1942" s="76" t="str">
        <f t="shared" si="60"/>
        <v>H7815N</v>
      </c>
      <c r="B1942" s="76" t="s">
        <v>46</v>
      </c>
      <c r="C1942" s="76" t="str">
        <f>VLOOKUP(B1942,Validación!G:I,3,0)</f>
        <v>H</v>
      </c>
      <c r="D1942" s="122" t="s">
        <v>115</v>
      </c>
      <c r="E1942" s="76">
        <f>VLOOKUP(Tabla3[[#This Row],[Actividad]],Validación!AA:AB,2,0)</f>
        <v>7</v>
      </c>
      <c r="F1942" s="76" t="s">
        <v>189</v>
      </c>
      <c r="G1942" s="76">
        <f>VLOOKUP(H1942,Validación!W:Y,3,0)</f>
        <v>8</v>
      </c>
      <c r="H1942" s="76" t="s">
        <v>343</v>
      </c>
      <c r="I1942" s="76">
        <f>VLOOKUP(J1942,Validación!K:N,4,0)</f>
        <v>15</v>
      </c>
      <c r="J1942" s="76" t="s">
        <v>342</v>
      </c>
      <c r="K1942" s="76" t="s">
        <v>68</v>
      </c>
      <c r="L1942" s="76" t="str">
        <f t="shared" si="61"/>
        <v>N</v>
      </c>
    </row>
    <row r="1943" spans="1:12" x14ac:dyDescent="0.25">
      <c r="A1943" s="76" t="str">
        <f t="shared" si="60"/>
        <v>Q7815N</v>
      </c>
      <c r="B1943" s="76" t="s">
        <v>130</v>
      </c>
      <c r="C1943" s="76" t="str">
        <f>VLOOKUP(B1943,Validación!G:I,3,0)</f>
        <v>Q</v>
      </c>
      <c r="D1943" s="122" t="s">
        <v>293</v>
      </c>
      <c r="E1943" s="76">
        <f>VLOOKUP(Tabla3[[#This Row],[Actividad]],Validación!AA:AB,2,0)</f>
        <v>7</v>
      </c>
      <c r="F1943" s="76" t="s">
        <v>189</v>
      </c>
      <c r="G1943" s="76">
        <f>VLOOKUP(H1943,Validación!W:Y,3,0)</f>
        <v>8</v>
      </c>
      <c r="H1943" s="76" t="s">
        <v>343</v>
      </c>
      <c r="I1943" s="76">
        <f>VLOOKUP(J1943,Validación!K:N,4,0)</f>
        <v>15</v>
      </c>
      <c r="J1943" s="76" t="s">
        <v>342</v>
      </c>
      <c r="K1943" s="76" t="s">
        <v>68</v>
      </c>
      <c r="L1943" s="76" t="str">
        <f t="shared" si="61"/>
        <v>N</v>
      </c>
    </row>
    <row r="1944" spans="1:12" x14ac:dyDescent="0.25">
      <c r="A1944" s="76" t="str">
        <f t="shared" si="60"/>
        <v>P7815N</v>
      </c>
      <c r="B1944" s="76" t="s">
        <v>50</v>
      </c>
      <c r="C1944" s="76" t="str">
        <f>VLOOKUP(B1944,Validación!G:I,3,0)</f>
        <v>P</v>
      </c>
      <c r="D1944" s="122" t="s">
        <v>295</v>
      </c>
      <c r="E1944" s="76">
        <f>VLOOKUP(Tabla3[[#This Row],[Actividad]],Validación!AA:AB,2,0)</f>
        <v>7</v>
      </c>
      <c r="F1944" s="76" t="s">
        <v>189</v>
      </c>
      <c r="G1944" s="76">
        <f>VLOOKUP(H1944,Validación!W:Y,3,0)</f>
        <v>8</v>
      </c>
      <c r="H1944" s="76" t="s">
        <v>343</v>
      </c>
      <c r="I1944" s="76">
        <f>VLOOKUP(J1944,Validación!K:N,4,0)</f>
        <v>15</v>
      </c>
      <c r="J1944" s="76" t="s">
        <v>342</v>
      </c>
      <c r="K1944" s="76" t="s">
        <v>68</v>
      </c>
      <c r="L1944" s="76" t="str">
        <f t="shared" si="61"/>
        <v>N</v>
      </c>
    </row>
    <row r="1945" spans="1:12" x14ac:dyDescent="0.25">
      <c r="A1945" s="76" t="str">
        <f t="shared" si="60"/>
        <v>K7815N</v>
      </c>
      <c r="B1945" s="76" t="s">
        <v>31</v>
      </c>
      <c r="C1945" s="76" t="str">
        <f>VLOOKUP(B1945,Validación!G:I,3,0)</f>
        <v>K</v>
      </c>
      <c r="D1945" s="122" t="s">
        <v>297</v>
      </c>
      <c r="E1945" s="76">
        <f>VLOOKUP(Tabla3[[#This Row],[Actividad]],Validación!AA:AB,2,0)</f>
        <v>7</v>
      </c>
      <c r="F1945" s="76" t="s">
        <v>189</v>
      </c>
      <c r="G1945" s="76">
        <f>VLOOKUP(H1945,Validación!W:Y,3,0)</f>
        <v>8</v>
      </c>
      <c r="H1945" s="76" t="s">
        <v>343</v>
      </c>
      <c r="I1945" s="76">
        <f>VLOOKUP(J1945,Validación!K:N,4,0)</f>
        <v>15</v>
      </c>
      <c r="J1945" s="76" t="s">
        <v>342</v>
      </c>
      <c r="K1945" s="76" t="s">
        <v>68</v>
      </c>
      <c r="L1945" s="76" t="str">
        <f t="shared" si="61"/>
        <v>N</v>
      </c>
    </row>
    <row r="1946" spans="1:12" x14ac:dyDescent="0.25">
      <c r="A1946" s="76" t="str">
        <f t="shared" si="60"/>
        <v>N7815N</v>
      </c>
      <c r="B1946" s="76" t="s">
        <v>49</v>
      </c>
      <c r="C1946" s="76" t="str">
        <f>VLOOKUP(B1946,Validación!G:I,3,0)</f>
        <v>N</v>
      </c>
      <c r="D1946" s="122" t="s">
        <v>298</v>
      </c>
      <c r="E1946" s="76">
        <f>VLOOKUP(Tabla3[[#This Row],[Actividad]],Validación!AA:AB,2,0)</f>
        <v>7</v>
      </c>
      <c r="F1946" s="76" t="s">
        <v>189</v>
      </c>
      <c r="G1946" s="76">
        <f>VLOOKUP(H1946,Validación!W:Y,3,0)</f>
        <v>8</v>
      </c>
      <c r="H1946" s="76" t="s">
        <v>343</v>
      </c>
      <c r="I1946" s="76">
        <f>VLOOKUP(J1946,Validación!K:N,4,0)</f>
        <v>15</v>
      </c>
      <c r="J1946" s="76" t="s">
        <v>342</v>
      </c>
      <c r="K1946" s="76" t="s">
        <v>68</v>
      </c>
      <c r="L1946" s="76" t="str">
        <f t="shared" si="61"/>
        <v>N</v>
      </c>
    </row>
    <row r="1947" spans="1:12" x14ac:dyDescent="0.25">
      <c r="A1947" s="76" t="str">
        <f t="shared" si="60"/>
        <v>AA7815N</v>
      </c>
      <c r="B1947" s="76" t="s">
        <v>54</v>
      </c>
      <c r="C1947" s="76" t="str">
        <f>VLOOKUP(B1947,Validación!G:I,3,0)</f>
        <v>AA</v>
      </c>
      <c r="D1947" s="122" t="s">
        <v>118</v>
      </c>
      <c r="E1947" s="76">
        <f>VLOOKUP(Tabla3[[#This Row],[Actividad]],Validación!AA:AB,2,0)</f>
        <v>7</v>
      </c>
      <c r="F1947" s="76" t="s">
        <v>189</v>
      </c>
      <c r="G1947" s="76">
        <f>VLOOKUP(H1947,Validación!W:Y,3,0)</f>
        <v>8</v>
      </c>
      <c r="H1947" s="76" t="s">
        <v>343</v>
      </c>
      <c r="I1947" s="76">
        <f>VLOOKUP(J1947,Validación!K:N,4,0)</f>
        <v>15</v>
      </c>
      <c r="J1947" s="76" t="s">
        <v>342</v>
      </c>
      <c r="K1947" s="76" t="s">
        <v>68</v>
      </c>
      <c r="L1947" s="76" t="str">
        <f t="shared" si="61"/>
        <v>N</v>
      </c>
    </row>
    <row r="1948" spans="1:12" x14ac:dyDescent="0.25">
      <c r="A1948" s="76" t="str">
        <f t="shared" si="60"/>
        <v>G7815N</v>
      </c>
      <c r="B1948" s="76" t="s">
        <v>427</v>
      </c>
      <c r="C1948" s="76" t="str">
        <f>VLOOKUP(B1948,Validación!G:I,3,0)</f>
        <v>G</v>
      </c>
      <c r="D1948" s="122" t="s">
        <v>299</v>
      </c>
      <c r="E1948" s="76">
        <f>VLOOKUP(Tabla3[[#This Row],[Actividad]],Validación!AA:AB,2,0)</f>
        <v>7</v>
      </c>
      <c r="F1948" s="76" t="s">
        <v>189</v>
      </c>
      <c r="G1948" s="76">
        <f>VLOOKUP(H1948,Validación!W:Y,3,0)</f>
        <v>8</v>
      </c>
      <c r="H1948" s="76" t="s">
        <v>343</v>
      </c>
      <c r="I1948" s="76">
        <f>VLOOKUP(J1948,Validación!K:N,4,0)</f>
        <v>15</v>
      </c>
      <c r="J1948" s="76" t="s">
        <v>342</v>
      </c>
      <c r="K1948" s="76" t="s">
        <v>68</v>
      </c>
      <c r="L1948" s="76" t="str">
        <f t="shared" si="61"/>
        <v>N</v>
      </c>
    </row>
    <row r="1949" spans="1:12" x14ac:dyDescent="0.25">
      <c r="A1949" s="76" t="str">
        <f t="shared" si="60"/>
        <v>D7815N</v>
      </c>
      <c r="B1949" s="76" t="s">
        <v>203</v>
      </c>
      <c r="C1949" s="76" t="str">
        <f>VLOOKUP(B1949,Validación!G:I,3,0)</f>
        <v>D</v>
      </c>
      <c r="D1949" s="122">
        <v>122327</v>
      </c>
      <c r="E1949" s="76">
        <f>VLOOKUP(Tabla3[[#This Row],[Actividad]],Validación!AA:AB,2,0)</f>
        <v>7</v>
      </c>
      <c r="F1949" s="76" t="s">
        <v>189</v>
      </c>
      <c r="G1949" s="76">
        <f>VLOOKUP(H1949,Validación!W:Y,3,0)</f>
        <v>8</v>
      </c>
      <c r="H1949" s="76" t="s">
        <v>343</v>
      </c>
      <c r="I1949" s="76">
        <f>VLOOKUP(J1949,Validación!K:N,4,0)</f>
        <v>15</v>
      </c>
      <c r="J1949" s="76" t="s">
        <v>342</v>
      </c>
      <c r="K1949" s="76" t="s">
        <v>68</v>
      </c>
      <c r="L1949" s="76" t="str">
        <f t="shared" si="61"/>
        <v>N</v>
      </c>
    </row>
    <row r="1950" spans="1:12" x14ac:dyDescent="0.25">
      <c r="A1950" s="76" t="str">
        <f t="shared" si="60"/>
        <v>F7815N</v>
      </c>
      <c r="B1950" s="76" t="s">
        <v>426</v>
      </c>
      <c r="C1950" s="76" t="str">
        <f>VLOOKUP(B1950,Validación!G:I,3,0)</f>
        <v>F</v>
      </c>
      <c r="D1950" s="122" t="s">
        <v>456</v>
      </c>
      <c r="E1950" s="76">
        <f>VLOOKUP(Tabla3[[#This Row],[Actividad]],Validación!AA:AB,2,0)</f>
        <v>7</v>
      </c>
      <c r="F1950" s="76" t="s">
        <v>189</v>
      </c>
      <c r="G1950" s="76">
        <f>VLOOKUP(H1950,Validación!W:Y,3,0)</f>
        <v>8</v>
      </c>
      <c r="H1950" s="76" t="s">
        <v>343</v>
      </c>
      <c r="I1950" s="76">
        <f>VLOOKUP(J1950,Validación!K:N,4,0)</f>
        <v>15</v>
      </c>
      <c r="J1950" s="76" t="s">
        <v>342</v>
      </c>
      <c r="K1950" s="76" t="s">
        <v>68</v>
      </c>
      <c r="L1950" s="76" t="str">
        <f t="shared" si="61"/>
        <v>N</v>
      </c>
    </row>
    <row r="1951" spans="1:12" x14ac:dyDescent="0.25">
      <c r="A1951" s="76" t="str">
        <f t="shared" si="60"/>
        <v>FF7815N</v>
      </c>
      <c r="B1951" s="76" t="s">
        <v>41</v>
      </c>
      <c r="C1951" s="76" t="str">
        <f>VLOOKUP(B1951,Validación!G:I,3,0)</f>
        <v>FF</v>
      </c>
      <c r="D1951" s="122" t="s">
        <v>301</v>
      </c>
      <c r="E1951" s="76">
        <f>VLOOKUP(Tabla3[[#This Row],[Actividad]],Validación!AA:AB,2,0)</f>
        <v>7</v>
      </c>
      <c r="F1951" s="76" t="s">
        <v>189</v>
      </c>
      <c r="G1951" s="76">
        <f>VLOOKUP(H1951,Validación!W:Y,3,0)</f>
        <v>8</v>
      </c>
      <c r="H1951" s="76" t="s">
        <v>343</v>
      </c>
      <c r="I1951" s="76">
        <f>VLOOKUP(J1951,Validación!K:N,4,0)</f>
        <v>15</v>
      </c>
      <c r="J1951" s="76" t="s">
        <v>342</v>
      </c>
      <c r="K1951" s="76" t="s">
        <v>68</v>
      </c>
      <c r="L1951" s="76" t="str">
        <f t="shared" si="61"/>
        <v>N</v>
      </c>
    </row>
    <row r="1952" spans="1:12" x14ac:dyDescent="0.25">
      <c r="A1952" s="76" t="str">
        <f t="shared" si="60"/>
        <v>BB7815N</v>
      </c>
      <c r="B1952" s="76" t="s">
        <v>32</v>
      </c>
      <c r="C1952" s="76" t="str">
        <f>VLOOKUP(B1952,Validación!G:I,3,0)</f>
        <v>BB</v>
      </c>
      <c r="D1952" s="122" t="s">
        <v>457</v>
      </c>
      <c r="E1952" s="76">
        <f>VLOOKUP(Tabla3[[#This Row],[Actividad]],Validación!AA:AB,2,0)</f>
        <v>7</v>
      </c>
      <c r="F1952" s="76" t="s">
        <v>189</v>
      </c>
      <c r="G1952" s="76">
        <f>VLOOKUP(H1952,Validación!W:Y,3,0)</f>
        <v>8</v>
      </c>
      <c r="H1952" s="76" t="s">
        <v>343</v>
      </c>
      <c r="I1952" s="76">
        <f>VLOOKUP(J1952,Validación!K:N,4,0)</f>
        <v>15</v>
      </c>
      <c r="J1952" s="76" t="s">
        <v>342</v>
      </c>
      <c r="K1952" s="76" t="s">
        <v>68</v>
      </c>
      <c r="L1952" s="76" t="str">
        <f t="shared" si="61"/>
        <v>N</v>
      </c>
    </row>
    <row r="1953" spans="1:12" x14ac:dyDescent="0.25">
      <c r="A1953" s="76" t="str">
        <f t="shared" si="60"/>
        <v>W7815N</v>
      </c>
      <c r="B1953" s="76" t="s">
        <v>132</v>
      </c>
      <c r="C1953" s="76" t="str">
        <f>VLOOKUP(B1953,Validación!G:I,3,0)</f>
        <v>W</v>
      </c>
      <c r="D1953" s="122" t="s">
        <v>302</v>
      </c>
      <c r="E1953" s="76">
        <f>VLOOKUP(Tabla3[[#This Row],[Actividad]],Validación!AA:AB,2,0)</f>
        <v>7</v>
      </c>
      <c r="F1953" s="76" t="s">
        <v>189</v>
      </c>
      <c r="G1953" s="76">
        <f>VLOOKUP(H1953,Validación!W:Y,3,0)</f>
        <v>8</v>
      </c>
      <c r="H1953" s="76" t="s">
        <v>343</v>
      </c>
      <c r="I1953" s="76">
        <f>VLOOKUP(J1953,Validación!K:N,4,0)</f>
        <v>15</v>
      </c>
      <c r="J1953" s="76" t="s">
        <v>342</v>
      </c>
      <c r="K1953" s="76" t="s">
        <v>68</v>
      </c>
      <c r="L1953" s="76" t="str">
        <f t="shared" si="61"/>
        <v>N</v>
      </c>
    </row>
    <row r="1954" spans="1:12" x14ac:dyDescent="0.25">
      <c r="A1954" s="76" t="str">
        <f t="shared" si="60"/>
        <v>CC7815N</v>
      </c>
      <c r="B1954" s="76" t="s">
        <v>55</v>
      </c>
      <c r="C1954" s="76" t="str">
        <f>VLOOKUP(B1954,Validación!G:I,3,0)</f>
        <v>CC</v>
      </c>
      <c r="D1954" s="122" t="s">
        <v>303</v>
      </c>
      <c r="E1954" s="76">
        <f>VLOOKUP(Tabla3[[#This Row],[Actividad]],Validación!AA:AB,2,0)</f>
        <v>7</v>
      </c>
      <c r="F1954" s="76" t="s">
        <v>189</v>
      </c>
      <c r="G1954" s="76">
        <f>VLOOKUP(H1954,Validación!W:Y,3,0)</f>
        <v>8</v>
      </c>
      <c r="H1954" s="76" t="s">
        <v>343</v>
      </c>
      <c r="I1954" s="76">
        <f>VLOOKUP(J1954,Validación!K:N,4,0)</f>
        <v>15</v>
      </c>
      <c r="J1954" s="76" t="s">
        <v>342</v>
      </c>
      <c r="K1954" s="76" t="s">
        <v>68</v>
      </c>
      <c r="L1954" s="76" t="str">
        <f t="shared" si="61"/>
        <v>N</v>
      </c>
    </row>
    <row r="1955" spans="1:12" x14ac:dyDescent="0.25">
      <c r="A1955" s="76" t="str">
        <f t="shared" si="60"/>
        <v>U7815N</v>
      </c>
      <c r="B1955" s="76" t="s">
        <v>425</v>
      </c>
      <c r="C1955" s="76" t="str">
        <f>VLOOKUP(B1955,Validación!G:I,3,0)</f>
        <v>U</v>
      </c>
      <c r="D1955" s="122" t="s">
        <v>458</v>
      </c>
      <c r="E1955" s="76">
        <f>VLOOKUP(Tabla3[[#This Row],[Actividad]],Validación!AA:AB,2,0)</f>
        <v>7</v>
      </c>
      <c r="F1955" s="76" t="s">
        <v>189</v>
      </c>
      <c r="G1955" s="76">
        <f>VLOOKUP(H1955,Validación!W:Y,3,0)</f>
        <v>8</v>
      </c>
      <c r="H1955" s="76" t="s">
        <v>343</v>
      </c>
      <c r="I1955" s="76">
        <f>VLOOKUP(J1955,Validación!K:N,4,0)</f>
        <v>15</v>
      </c>
      <c r="J1955" s="76" t="s">
        <v>342</v>
      </c>
      <c r="K1955" s="76" t="s">
        <v>68</v>
      </c>
      <c r="L1955" s="76" t="str">
        <f t="shared" si="61"/>
        <v>N</v>
      </c>
    </row>
    <row r="1956" spans="1:12" x14ac:dyDescent="0.25">
      <c r="A1956" s="76" t="str">
        <f t="shared" si="60"/>
        <v>I7815N</v>
      </c>
      <c r="B1956" s="76" t="s">
        <v>47</v>
      </c>
      <c r="C1956" s="76" t="str">
        <f>VLOOKUP(B1956,Validación!G:I,3,0)</f>
        <v>I</v>
      </c>
      <c r="D1956" s="122" t="s">
        <v>459</v>
      </c>
      <c r="E1956" s="76">
        <f>VLOOKUP(Tabla3[[#This Row],[Actividad]],Validación!AA:AB,2,0)</f>
        <v>7</v>
      </c>
      <c r="F1956" s="76" t="s">
        <v>189</v>
      </c>
      <c r="G1956" s="76">
        <f>VLOOKUP(H1956,Validación!W:Y,3,0)</f>
        <v>8</v>
      </c>
      <c r="H1956" s="76" t="s">
        <v>343</v>
      </c>
      <c r="I1956" s="76">
        <f>VLOOKUP(J1956,Validación!K:N,4,0)</f>
        <v>15</v>
      </c>
      <c r="J1956" s="76" t="s">
        <v>342</v>
      </c>
      <c r="K1956" s="76" t="s">
        <v>68</v>
      </c>
      <c r="L1956" s="76" t="str">
        <f t="shared" si="61"/>
        <v>N</v>
      </c>
    </row>
    <row r="1957" spans="1:12" x14ac:dyDescent="0.25">
      <c r="A1957" s="76" t="str">
        <f t="shared" si="60"/>
        <v>Y7815N</v>
      </c>
      <c r="B1957" s="76" t="s">
        <v>134</v>
      </c>
      <c r="C1957" s="76" t="str">
        <f>VLOOKUP(B1957,Validación!G:I,3,0)</f>
        <v>Y</v>
      </c>
      <c r="D1957" s="122" t="s">
        <v>306</v>
      </c>
      <c r="E1957" s="76">
        <f>VLOOKUP(Tabla3[[#This Row],[Actividad]],Validación!AA:AB,2,0)</f>
        <v>7</v>
      </c>
      <c r="F1957" s="76" t="s">
        <v>189</v>
      </c>
      <c r="G1957" s="76">
        <f>VLOOKUP(H1957,Validación!W:Y,3,0)</f>
        <v>8</v>
      </c>
      <c r="H1957" s="76" t="s">
        <v>343</v>
      </c>
      <c r="I1957" s="76">
        <f>VLOOKUP(J1957,Validación!K:N,4,0)</f>
        <v>15</v>
      </c>
      <c r="J1957" s="76" t="s">
        <v>342</v>
      </c>
      <c r="K1957" s="76" t="s">
        <v>68</v>
      </c>
      <c r="L1957" s="76" t="str">
        <f t="shared" si="61"/>
        <v>N</v>
      </c>
    </row>
    <row r="1958" spans="1:12" x14ac:dyDescent="0.25">
      <c r="A1958" s="76" t="str">
        <f t="shared" si="60"/>
        <v>R7815N</v>
      </c>
      <c r="B1958" s="76" t="s">
        <v>51</v>
      </c>
      <c r="C1958" s="76" t="str">
        <f>VLOOKUP(B1958,Validación!G:I,3,0)</f>
        <v>R</v>
      </c>
      <c r="D1958" s="122">
        <v>109</v>
      </c>
      <c r="E1958" s="76">
        <f>VLOOKUP(Tabla3[[#This Row],[Actividad]],Validación!AA:AB,2,0)</f>
        <v>7</v>
      </c>
      <c r="F1958" s="76" t="s">
        <v>189</v>
      </c>
      <c r="G1958" s="76">
        <f>VLOOKUP(H1958,Validación!W:Y,3,0)</f>
        <v>8</v>
      </c>
      <c r="H1958" s="76" t="s">
        <v>343</v>
      </c>
      <c r="I1958" s="76">
        <f>VLOOKUP(J1958,Validación!K:N,4,0)</f>
        <v>15</v>
      </c>
      <c r="J1958" s="76" t="s">
        <v>342</v>
      </c>
      <c r="K1958" s="76" t="s">
        <v>68</v>
      </c>
      <c r="L1958" s="76" t="str">
        <f t="shared" si="61"/>
        <v>N</v>
      </c>
    </row>
    <row r="1959" spans="1:12" x14ac:dyDescent="0.25">
      <c r="A1959" s="76" t="str">
        <f t="shared" si="60"/>
        <v>HH7815N</v>
      </c>
      <c r="B1959" s="76" t="s">
        <v>122</v>
      </c>
      <c r="C1959" s="76" t="str">
        <f>VLOOKUP(B1959,Validación!G:I,3,0)</f>
        <v>HH</v>
      </c>
      <c r="D1959" s="122" t="s">
        <v>460</v>
      </c>
      <c r="E1959" s="76">
        <f>VLOOKUP(Tabla3[[#This Row],[Actividad]],Validación!AA:AB,2,0)</f>
        <v>7</v>
      </c>
      <c r="F1959" s="76" t="s">
        <v>189</v>
      </c>
      <c r="G1959" s="76">
        <f>VLOOKUP(H1959,Validación!W:Y,3,0)</f>
        <v>8</v>
      </c>
      <c r="H1959" s="76" t="s">
        <v>343</v>
      </c>
      <c r="I1959" s="76">
        <f>VLOOKUP(J1959,Validación!K:N,4,0)</f>
        <v>15</v>
      </c>
      <c r="J1959" s="76" t="s">
        <v>342</v>
      </c>
      <c r="K1959" s="76" t="s">
        <v>68</v>
      </c>
      <c r="L1959" s="76" t="str">
        <f t="shared" si="61"/>
        <v>N</v>
      </c>
    </row>
    <row r="1960" spans="1:12" x14ac:dyDescent="0.25">
      <c r="A1960" s="76" t="str">
        <f t="shared" si="60"/>
        <v>II7815N</v>
      </c>
      <c r="B1960" s="173" t="s">
        <v>423</v>
      </c>
      <c r="C1960" s="76" t="str">
        <f>VLOOKUP(B1960,Validación!G:I,3,0)</f>
        <v>II</v>
      </c>
      <c r="D1960" s="122" t="s">
        <v>309</v>
      </c>
      <c r="E1960" s="76">
        <f>VLOOKUP(Tabla3[[#This Row],[Actividad]],Validación!AA:AB,2,0)</f>
        <v>7</v>
      </c>
      <c r="F1960" s="76" t="s">
        <v>189</v>
      </c>
      <c r="G1960" s="76">
        <f>VLOOKUP(H1960,Validación!W:Y,3,0)</f>
        <v>8</v>
      </c>
      <c r="H1960" s="76" t="s">
        <v>343</v>
      </c>
      <c r="I1960" s="76">
        <f>VLOOKUP(J1960,Validación!K:N,4,0)</f>
        <v>15</v>
      </c>
      <c r="J1960" s="76" t="s">
        <v>342</v>
      </c>
      <c r="K1960" s="76" t="s">
        <v>68</v>
      </c>
      <c r="L1960" s="76" t="str">
        <f t="shared" si="61"/>
        <v>N</v>
      </c>
    </row>
    <row r="1961" spans="1:12" x14ac:dyDescent="0.25">
      <c r="A1961" s="76" t="str">
        <f t="shared" si="60"/>
        <v>L7815N</v>
      </c>
      <c r="B1961" s="76" t="s">
        <v>48</v>
      </c>
      <c r="C1961" s="76" t="str">
        <f>VLOOKUP(B1961,Validación!G:I,3,0)</f>
        <v>L</v>
      </c>
      <c r="D1961" s="122" t="s">
        <v>461</v>
      </c>
      <c r="E1961" s="76">
        <f>VLOOKUP(Tabla3[[#This Row],[Actividad]],Validación!AA:AB,2,0)</f>
        <v>7</v>
      </c>
      <c r="F1961" s="76" t="s">
        <v>189</v>
      </c>
      <c r="G1961" s="76">
        <f>VLOOKUP(H1961,Validación!W:Y,3,0)</f>
        <v>8</v>
      </c>
      <c r="H1961" s="76" t="s">
        <v>343</v>
      </c>
      <c r="I1961" s="76">
        <f>VLOOKUP(J1961,Validación!K:N,4,0)</f>
        <v>15</v>
      </c>
      <c r="J1961" s="76" t="s">
        <v>342</v>
      </c>
      <c r="K1961" s="76" t="s">
        <v>68</v>
      </c>
      <c r="L1961" s="76" t="str">
        <f t="shared" si="61"/>
        <v>N</v>
      </c>
    </row>
    <row r="1962" spans="1:12" x14ac:dyDescent="0.25">
      <c r="A1962" s="76" t="str">
        <f t="shared" si="60"/>
        <v>B7815N</v>
      </c>
      <c r="B1962" s="76" t="s">
        <v>43</v>
      </c>
      <c r="C1962" s="76" t="str">
        <f>VLOOKUP(B1962,Validación!G:I,3,0)</f>
        <v>B</v>
      </c>
      <c r="D1962" s="122" t="s">
        <v>462</v>
      </c>
      <c r="E1962" s="76">
        <f>VLOOKUP(Tabla3[[#This Row],[Actividad]],Validación!AA:AB,2,0)</f>
        <v>7</v>
      </c>
      <c r="F1962" s="76" t="s">
        <v>189</v>
      </c>
      <c r="G1962" s="76">
        <f>VLOOKUP(H1962,Validación!W:Y,3,0)</f>
        <v>8</v>
      </c>
      <c r="H1962" s="76" t="s">
        <v>343</v>
      </c>
      <c r="I1962" s="76">
        <f>VLOOKUP(J1962,Validación!K:N,4,0)</f>
        <v>15</v>
      </c>
      <c r="J1962" s="76" t="s">
        <v>342</v>
      </c>
      <c r="K1962" s="76" t="s">
        <v>68</v>
      </c>
      <c r="L1962" s="76" t="str">
        <f t="shared" si="61"/>
        <v>N</v>
      </c>
    </row>
    <row r="1963" spans="1:12" x14ac:dyDescent="0.25">
      <c r="A1963" s="76" t="str">
        <f t="shared" si="60"/>
        <v>A7815N</v>
      </c>
      <c r="B1963" s="76" t="s">
        <v>42</v>
      </c>
      <c r="C1963" s="76" t="str">
        <f>VLOOKUP(B1963,Validación!G:I,3,0)</f>
        <v>A</v>
      </c>
      <c r="D1963" s="122" t="s">
        <v>463</v>
      </c>
      <c r="E1963" s="76">
        <f>VLOOKUP(Tabla3[[#This Row],[Actividad]],Validación!AA:AB,2,0)</f>
        <v>7</v>
      </c>
      <c r="F1963" s="76" t="s">
        <v>189</v>
      </c>
      <c r="G1963" s="76">
        <f>VLOOKUP(H1963,Validación!W:Y,3,0)</f>
        <v>8</v>
      </c>
      <c r="H1963" s="76" t="s">
        <v>343</v>
      </c>
      <c r="I1963" s="76">
        <f>VLOOKUP(J1963,Validación!K:N,4,0)</f>
        <v>15</v>
      </c>
      <c r="J1963" s="76" t="s">
        <v>342</v>
      </c>
      <c r="K1963" s="76" t="s">
        <v>68</v>
      </c>
      <c r="L1963" s="76" t="str">
        <f t="shared" si="61"/>
        <v>N</v>
      </c>
    </row>
    <row r="1964" spans="1:12" x14ac:dyDescent="0.25">
      <c r="A1964" s="76" t="str">
        <f t="shared" si="60"/>
        <v>C881N</v>
      </c>
      <c r="B1964" s="76" t="s">
        <v>44</v>
      </c>
      <c r="C1964" s="76" t="str">
        <f>VLOOKUP(B1964,Validación!G:I,3,0)</f>
        <v>C</v>
      </c>
      <c r="D1964" s="122" t="s">
        <v>289</v>
      </c>
      <c r="E1964" s="76">
        <f>VLOOKUP(Tabla3[[#This Row],[Actividad]],Validación!AA:AB,2,0)</f>
        <v>8</v>
      </c>
      <c r="F1964" s="76" t="s">
        <v>190</v>
      </c>
      <c r="G1964" s="76">
        <f>VLOOKUP(H1964,Validación!W:Y,3,0)</f>
        <v>8</v>
      </c>
      <c r="H1964" s="76" t="s">
        <v>343</v>
      </c>
      <c r="I1964" s="76">
        <f>VLOOKUP(J1964,Validación!K:N,4,0)</f>
        <v>1</v>
      </c>
      <c r="J1964" s="76" t="s">
        <v>200</v>
      </c>
      <c r="K1964" s="76" t="s">
        <v>68</v>
      </c>
      <c r="L1964" s="76" t="str">
        <f t="shared" si="61"/>
        <v>N</v>
      </c>
    </row>
    <row r="1965" spans="1:12" x14ac:dyDescent="0.25">
      <c r="A1965" s="76" t="str">
        <f t="shared" si="60"/>
        <v>E881N</v>
      </c>
      <c r="B1965" s="76" t="s">
        <v>45</v>
      </c>
      <c r="C1965" s="76" t="str">
        <f>VLOOKUP(B1965,Validación!G:I,3,0)</f>
        <v>E</v>
      </c>
      <c r="D1965" s="122" t="s">
        <v>319</v>
      </c>
      <c r="E1965" s="76">
        <f>VLOOKUP(Tabla3[[#This Row],[Actividad]],Validación!AA:AB,2,0)</f>
        <v>8</v>
      </c>
      <c r="F1965" s="76" t="s">
        <v>190</v>
      </c>
      <c r="G1965" s="76">
        <f>VLOOKUP(H1965,Validación!W:Y,3,0)</f>
        <v>8</v>
      </c>
      <c r="H1965" s="76" t="s">
        <v>343</v>
      </c>
      <c r="I1965" s="76">
        <f>VLOOKUP(J1965,Validación!K:N,4,0)</f>
        <v>1</v>
      </c>
      <c r="J1965" s="76" t="s">
        <v>200</v>
      </c>
      <c r="K1965" s="76" t="s">
        <v>68</v>
      </c>
      <c r="L1965" s="76" t="str">
        <f t="shared" si="61"/>
        <v>N</v>
      </c>
    </row>
    <row r="1966" spans="1:12" x14ac:dyDescent="0.25">
      <c r="A1966" s="76" t="str">
        <f t="shared" si="60"/>
        <v>J881N</v>
      </c>
      <c r="B1966" s="76" t="s">
        <v>30</v>
      </c>
      <c r="C1966" s="76" t="str">
        <f>VLOOKUP(B1966,Validación!G:I,3,0)</f>
        <v>J</v>
      </c>
      <c r="D1966" s="122" t="s">
        <v>320</v>
      </c>
      <c r="E1966" s="76">
        <f>VLOOKUP(Tabla3[[#This Row],[Actividad]],Validación!AA:AB,2,0)</f>
        <v>8</v>
      </c>
      <c r="F1966" s="76" t="s">
        <v>190</v>
      </c>
      <c r="G1966" s="76">
        <f>VLOOKUP(H1966,Validación!W:Y,3,0)</f>
        <v>8</v>
      </c>
      <c r="H1966" s="76" t="s">
        <v>343</v>
      </c>
      <c r="I1966" s="76">
        <f>VLOOKUP(J1966,Validación!K:N,4,0)</f>
        <v>1</v>
      </c>
      <c r="J1966" s="76" t="s">
        <v>200</v>
      </c>
      <c r="K1966" s="76" t="s">
        <v>68</v>
      </c>
      <c r="L1966" s="76" t="str">
        <f t="shared" si="61"/>
        <v>N</v>
      </c>
    </row>
    <row r="1967" spans="1:12" x14ac:dyDescent="0.25">
      <c r="A1967" s="76" t="str">
        <f t="shared" si="60"/>
        <v>Q881N</v>
      </c>
      <c r="B1967" s="76" t="s">
        <v>130</v>
      </c>
      <c r="C1967" s="76" t="str">
        <f>VLOOKUP(B1967,Validación!G:I,3,0)</f>
        <v>Q</v>
      </c>
      <c r="D1967" s="122" t="s">
        <v>321</v>
      </c>
      <c r="E1967" s="76">
        <f>VLOOKUP(Tabla3[[#This Row],[Actividad]],Validación!AA:AB,2,0)</f>
        <v>8</v>
      </c>
      <c r="F1967" s="76" t="s">
        <v>190</v>
      </c>
      <c r="G1967" s="76">
        <f>VLOOKUP(H1967,Validación!W:Y,3,0)</f>
        <v>8</v>
      </c>
      <c r="H1967" s="76" t="s">
        <v>343</v>
      </c>
      <c r="I1967" s="76">
        <f>VLOOKUP(J1967,Validación!K:N,4,0)</f>
        <v>1</v>
      </c>
      <c r="J1967" s="76" t="s">
        <v>200</v>
      </c>
      <c r="K1967" s="76" t="s">
        <v>68</v>
      </c>
      <c r="L1967" s="76" t="str">
        <f t="shared" si="61"/>
        <v>N</v>
      </c>
    </row>
    <row r="1968" spans="1:12" x14ac:dyDescent="0.25">
      <c r="A1968" s="76" t="str">
        <f t="shared" si="60"/>
        <v>P881N</v>
      </c>
      <c r="B1968" s="76" t="s">
        <v>50</v>
      </c>
      <c r="C1968" s="76" t="str">
        <f>VLOOKUP(B1968,Validación!G:I,3,0)</f>
        <v>P</v>
      </c>
      <c r="D1968" s="122" t="s">
        <v>322</v>
      </c>
      <c r="E1968" s="76">
        <f>VLOOKUP(Tabla3[[#This Row],[Actividad]],Validación!AA:AB,2,0)</f>
        <v>8</v>
      </c>
      <c r="F1968" s="76" t="s">
        <v>190</v>
      </c>
      <c r="G1968" s="76">
        <f>VLOOKUP(H1968,Validación!W:Y,3,0)</f>
        <v>8</v>
      </c>
      <c r="H1968" s="76" t="s">
        <v>343</v>
      </c>
      <c r="I1968" s="76">
        <f>VLOOKUP(J1968,Validación!K:N,4,0)</f>
        <v>1</v>
      </c>
      <c r="J1968" s="76" t="s">
        <v>200</v>
      </c>
      <c r="K1968" s="76" t="s">
        <v>68</v>
      </c>
      <c r="L1968" s="76" t="str">
        <f t="shared" si="61"/>
        <v>N</v>
      </c>
    </row>
    <row r="1969" spans="1:12" x14ac:dyDescent="0.25">
      <c r="A1969" s="76" t="str">
        <f t="shared" si="60"/>
        <v>K881N</v>
      </c>
      <c r="B1969" s="76" t="s">
        <v>31</v>
      </c>
      <c r="C1969" s="76" t="str">
        <f>VLOOKUP(B1969,Validación!G:I,3,0)</f>
        <v>K</v>
      </c>
      <c r="D1969" s="122" t="s">
        <v>297</v>
      </c>
      <c r="E1969" s="76">
        <f>VLOOKUP(Tabla3[[#This Row],[Actividad]],Validación!AA:AB,2,0)</f>
        <v>8</v>
      </c>
      <c r="F1969" s="76" t="s">
        <v>190</v>
      </c>
      <c r="G1969" s="76">
        <f>VLOOKUP(H1969,Validación!W:Y,3,0)</f>
        <v>8</v>
      </c>
      <c r="H1969" s="76" t="s">
        <v>343</v>
      </c>
      <c r="I1969" s="76">
        <f>VLOOKUP(J1969,Validación!K:N,4,0)</f>
        <v>1</v>
      </c>
      <c r="J1969" s="76" t="s">
        <v>200</v>
      </c>
      <c r="K1969" s="76" t="s">
        <v>68</v>
      </c>
      <c r="L1969" s="76" t="str">
        <f t="shared" si="61"/>
        <v>N</v>
      </c>
    </row>
    <row r="1970" spans="1:12" x14ac:dyDescent="0.25">
      <c r="A1970" s="76" t="str">
        <f t="shared" si="60"/>
        <v>N881N</v>
      </c>
      <c r="B1970" s="76" t="s">
        <v>49</v>
      </c>
      <c r="C1970" s="76" t="str">
        <f>VLOOKUP(B1970,Validación!G:I,3,0)</f>
        <v>N</v>
      </c>
      <c r="D1970" s="122" t="s">
        <v>323</v>
      </c>
      <c r="E1970" s="76">
        <f>VLOOKUP(Tabla3[[#This Row],[Actividad]],Validación!AA:AB,2,0)</f>
        <v>8</v>
      </c>
      <c r="F1970" s="76" t="s">
        <v>190</v>
      </c>
      <c r="G1970" s="76">
        <f>VLOOKUP(H1970,Validación!W:Y,3,0)</f>
        <v>8</v>
      </c>
      <c r="H1970" s="76" t="s">
        <v>343</v>
      </c>
      <c r="I1970" s="76">
        <f>VLOOKUP(J1970,Validación!K:N,4,0)</f>
        <v>1</v>
      </c>
      <c r="J1970" s="76" t="s">
        <v>200</v>
      </c>
      <c r="K1970" s="76" t="s">
        <v>68</v>
      </c>
      <c r="L1970" s="76" t="str">
        <f t="shared" si="61"/>
        <v>N</v>
      </c>
    </row>
    <row r="1971" spans="1:12" x14ac:dyDescent="0.25">
      <c r="A1971" s="76" t="str">
        <f t="shared" si="60"/>
        <v>AA881N</v>
      </c>
      <c r="B1971" s="76" t="s">
        <v>54</v>
      </c>
      <c r="C1971" s="76" t="str">
        <f>VLOOKUP(B1971,Validación!G:I,3,0)</f>
        <v>AA</v>
      </c>
      <c r="D1971" s="122" t="s">
        <v>324</v>
      </c>
      <c r="E1971" s="76">
        <f>VLOOKUP(Tabla3[[#This Row],[Actividad]],Validación!AA:AB,2,0)</f>
        <v>8</v>
      </c>
      <c r="F1971" s="76" t="s">
        <v>190</v>
      </c>
      <c r="G1971" s="76">
        <f>VLOOKUP(H1971,Validación!W:Y,3,0)</f>
        <v>8</v>
      </c>
      <c r="H1971" s="76" t="s">
        <v>343</v>
      </c>
      <c r="I1971" s="76">
        <f>VLOOKUP(J1971,Validación!K:N,4,0)</f>
        <v>1</v>
      </c>
      <c r="J1971" s="76" t="s">
        <v>200</v>
      </c>
      <c r="K1971" s="76" t="s">
        <v>68</v>
      </c>
      <c r="L1971" s="76" t="str">
        <f t="shared" si="61"/>
        <v>N</v>
      </c>
    </row>
    <row r="1972" spans="1:12" x14ac:dyDescent="0.25">
      <c r="A1972" s="76" t="str">
        <f t="shared" si="60"/>
        <v>G881N</v>
      </c>
      <c r="B1972" s="76" t="s">
        <v>427</v>
      </c>
      <c r="C1972" s="76" t="str">
        <f>VLOOKUP(B1972,Validación!G:I,3,0)</f>
        <v>G</v>
      </c>
      <c r="D1972" s="122" t="s">
        <v>318</v>
      </c>
      <c r="E1972" s="76">
        <f>VLOOKUP(Tabla3[[#This Row],[Actividad]],Validación!AA:AB,2,0)</f>
        <v>8</v>
      </c>
      <c r="F1972" s="76" t="s">
        <v>190</v>
      </c>
      <c r="G1972" s="76">
        <f>VLOOKUP(H1972,Validación!W:Y,3,0)</f>
        <v>8</v>
      </c>
      <c r="H1972" s="76" t="s">
        <v>343</v>
      </c>
      <c r="I1972" s="76">
        <f>VLOOKUP(J1972,Validación!K:N,4,0)</f>
        <v>1</v>
      </c>
      <c r="J1972" s="76" t="s">
        <v>200</v>
      </c>
      <c r="K1972" s="76" t="s">
        <v>68</v>
      </c>
      <c r="L1972" s="76" t="str">
        <f t="shared" si="61"/>
        <v>N</v>
      </c>
    </row>
    <row r="1973" spans="1:12" x14ac:dyDescent="0.25">
      <c r="A1973" s="76" t="str">
        <f t="shared" si="60"/>
        <v>D881N</v>
      </c>
      <c r="B1973" s="76" t="s">
        <v>203</v>
      </c>
      <c r="C1973" s="76" t="str">
        <f>VLOOKUP(B1973,Validación!G:I,3,0)</f>
        <v>D</v>
      </c>
      <c r="D1973" s="122">
        <v>122327</v>
      </c>
      <c r="E1973" s="76">
        <f>VLOOKUP(Tabla3[[#This Row],[Actividad]],Validación!AA:AB,2,0)</f>
        <v>8</v>
      </c>
      <c r="F1973" s="76" t="s">
        <v>190</v>
      </c>
      <c r="G1973" s="76">
        <f>VLOOKUP(H1973,Validación!W:Y,3,0)</f>
        <v>8</v>
      </c>
      <c r="H1973" s="76" t="s">
        <v>343</v>
      </c>
      <c r="I1973" s="76">
        <f>VLOOKUP(J1973,Validación!K:N,4,0)</f>
        <v>1</v>
      </c>
      <c r="J1973" s="76" t="s">
        <v>200</v>
      </c>
      <c r="K1973" s="76" t="s">
        <v>68</v>
      </c>
      <c r="L1973" s="76" t="str">
        <f t="shared" si="61"/>
        <v>N</v>
      </c>
    </row>
    <row r="1974" spans="1:12" x14ac:dyDescent="0.25">
      <c r="A1974" s="76" t="str">
        <f t="shared" si="60"/>
        <v>FF881N</v>
      </c>
      <c r="B1974" s="76" t="s">
        <v>41</v>
      </c>
      <c r="C1974" s="76" t="str">
        <f>VLOOKUP(B1974,Validación!G:I,3,0)</f>
        <v>FF</v>
      </c>
      <c r="D1974" s="122" t="s">
        <v>325</v>
      </c>
      <c r="E1974" s="76">
        <f>VLOOKUP(Tabla3[[#This Row],[Actividad]],Validación!AA:AB,2,0)</f>
        <v>8</v>
      </c>
      <c r="F1974" s="76" t="s">
        <v>190</v>
      </c>
      <c r="G1974" s="76">
        <f>VLOOKUP(H1974,Validación!W:Y,3,0)</f>
        <v>8</v>
      </c>
      <c r="H1974" s="76" t="s">
        <v>343</v>
      </c>
      <c r="I1974" s="76">
        <f>VLOOKUP(J1974,Validación!K:N,4,0)</f>
        <v>1</v>
      </c>
      <c r="J1974" s="76" t="s">
        <v>200</v>
      </c>
      <c r="K1974" s="76" t="s">
        <v>68</v>
      </c>
      <c r="L1974" s="76" t="str">
        <f t="shared" si="61"/>
        <v>N</v>
      </c>
    </row>
    <row r="1975" spans="1:12" x14ac:dyDescent="0.25">
      <c r="A1975" s="76" t="str">
        <f t="shared" si="60"/>
        <v>W881N</v>
      </c>
      <c r="B1975" s="76" t="s">
        <v>132</v>
      </c>
      <c r="C1975" s="76" t="str">
        <f>VLOOKUP(B1975,Validación!G:I,3,0)</f>
        <v>W</v>
      </c>
      <c r="D1975" s="122" t="s">
        <v>302</v>
      </c>
      <c r="E1975" s="76">
        <f>VLOOKUP(Tabla3[[#This Row],[Actividad]],Validación!AA:AB,2,0)</f>
        <v>8</v>
      </c>
      <c r="F1975" s="76" t="s">
        <v>190</v>
      </c>
      <c r="G1975" s="76">
        <f>VLOOKUP(H1975,Validación!W:Y,3,0)</f>
        <v>8</v>
      </c>
      <c r="H1975" s="76" t="s">
        <v>343</v>
      </c>
      <c r="I1975" s="76">
        <f>VLOOKUP(J1975,Validación!K:N,4,0)</f>
        <v>1</v>
      </c>
      <c r="J1975" s="76" t="s">
        <v>200</v>
      </c>
      <c r="K1975" s="76" t="s">
        <v>68</v>
      </c>
      <c r="L1975" s="76" t="str">
        <f t="shared" si="61"/>
        <v>N</v>
      </c>
    </row>
    <row r="1976" spans="1:12" x14ac:dyDescent="0.25">
      <c r="A1976" s="76" t="str">
        <f t="shared" si="60"/>
        <v>U881N</v>
      </c>
      <c r="B1976" s="76" t="s">
        <v>425</v>
      </c>
      <c r="C1976" s="76" t="str">
        <f>VLOOKUP(B1976,Validación!G:I,3,0)</f>
        <v>U</v>
      </c>
      <c r="D1976" s="122" t="s">
        <v>469</v>
      </c>
      <c r="E1976" s="76">
        <f>VLOOKUP(Tabla3[[#This Row],[Actividad]],Validación!AA:AB,2,0)</f>
        <v>8</v>
      </c>
      <c r="F1976" s="76" t="s">
        <v>190</v>
      </c>
      <c r="G1976" s="76">
        <f>VLOOKUP(H1976,Validación!W:Y,3,0)</f>
        <v>8</v>
      </c>
      <c r="H1976" s="76" t="s">
        <v>343</v>
      </c>
      <c r="I1976" s="76">
        <f>VLOOKUP(J1976,Validación!K:N,4,0)</f>
        <v>1</v>
      </c>
      <c r="J1976" s="76" t="s">
        <v>200</v>
      </c>
      <c r="K1976" s="76" t="s">
        <v>68</v>
      </c>
      <c r="L1976" s="76" t="str">
        <f t="shared" si="61"/>
        <v>N</v>
      </c>
    </row>
    <row r="1977" spans="1:12" x14ac:dyDescent="0.25">
      <c r="A1977" s="76" t="str">
        <f t="shared" si="60"/>
        <v>R881N</v>
      </c>
      <c r="B1977" s="76" t="s">
        <v>51</v>
      </c>
      <c r="C1977" s="76" t="str">
        <f>VLOOKUP(B1977,Validación!G:I,3,0)</f>
        <v>R</v>
      </c>
      <c r="D1977" s="122">
        <v>109</v>
      </c>
      <c r="E1977" s="76">
        <f>VLOOKUP(Tabla3[[#This Row],[Actividad]],Validación!AA:AB,2,0)</f>
        <v>8</v>
      </c>
      <c r="F1977" s="76" t="s">
        <v>190</v>
      </c>
      <c r="G1977" s="76">
        <f>VLOOKUP(H1977,Validación!W:Y,3,0)</f>
        <v>8</v>
      </c>
      <c r="H1977" s="76" t="s">
        <v>343</v>
      </c>
      <c r="I1977" s="76">
        <f>VLOOKUP(J1977,Validación!K:N,4,0)</f>
        <v>1</v>
      </c>
      <c r="J1977" s="76" t="s">
        <v>200</v>
      </c>
      <c r="K1977" s="76" t="s">
        <v>68</v>
      </c>
      <c r="L1977" s="76" t="str">
        <f t="shared" si="61"/>
        <v>N</v>
      </c>
    </row>
    <row r="1978" spans="1:12" x14ac:dyDescent="0.25">
      <c r="A1978" s="76" t="str">
        <f t="shared" si="60"/>
        <v>L881N</v>
      </c>
      <c r="B1978" s="76" t="s">
        <v>48</v>
      </c>
      <c r="C1978" s="76" t="str">
        <f>VLOOKUP(B1978,Validación!G:I,3,0)</f>
        <v>L</v>
      </c>
      <c r="D1978" s="122" t="s">
        <v>461</v>
      </c>
      <c r="E1978" s="76">
        <f>VLOOKUP(Tabla3[[#This Row],[Actividad]],Validación!AA:AB,2,0)</f>
        <v>8</v>
      </c>
      <c r="F1978" s="76" t="s">
        <v>190</v>
      </c>
      <c r="G1978" s="76">
        <f>VLOOKUP(H1978,Validación!W:Y,3,0)</f>
        <v>8</v>
      </c>
      <c r="H1978" s="76" t="s">
        <v>343</v>
      </c>
      <c r="I1978" s="76">
        <f>VLOOKUP(J1978,Validación!K:N,4,0)</f>
        <v>1</v>
      </c>
      <c r="J1978" s="76" t="s">
        <v>200</v>
      </c>
      <c r="K1978" s="76" t="s">
        <v>68</v>
      </c>
      <c r="L1978" s="76" t="str">
        <f t="shared" si="61"/>
        <v>N</v>
      </c>
    </row>
    <row r="1979" spans="1:12" x14ac:dyDescent="0.25">
      <c r="A1979" s="76" t="str">
        <f t="shared" si="60"/>
        <v>B881N</v>
      </c>
      <c r="B1979" s="76" t="s">
        <v>43</v>
      </c>
      <c r="C1979" s="76" t="str">
        <f>VLOOKUP(B1979,Validación!G:I,3,0)</f>
        <v>B</v>
      </c>
      <c r="D1979" s="122" t="s">
        <v>470</v>
      </c>
      <c r="E1979" s="76">
        <f>VLOOKUP(Tabla3[[#This Row],[Actividad]],Validación!AA:AB,2,0)</f>
        <v>8</v>
      </c>
      <c r="F1979" s="76" t="s">
        <v>190</v>
      </c>
      <c r="G1979" s="76">
        <f>VLOOKUP(H1979,Validación!W:Y,3,0)</f>
        <v>8</v>
      </c>
      <c r="H1979" s="76" t="s">
        <v>343</v>
      </c>
      <c r="I1979" s="76">
        <f>VLOOKUP(J1979,Validación!K:N,4,0)</f>
        <v>1</v>
      </c>
      <c r="J1979" s="76" t="s">
        <v>200</v>
      </c>
      <c r="K1979" s="76" t="s">
        <v>68</v>
      </c>
      <c r="L1979" s="76" t="str">
        <f t="shared" si="61"/>
        <v>N</v>
      </c>
    </row>
    <row r="1980" spans="1:12" x14ac:dyDescent="0.25">
      <c r="A1980" s="76" t="str">
        <f t="shared" si="60"/>
        <v>A881N</v>
      </c>
      <c r="B1980" s="76" t="s">
        <v>42</v>
      </c>
      <c r="C1980" s="76" t="str">
        <f>VLOOKUP(B1980,Validación!G:I,3,0)</f>
        <v>A</v>
      </c>
      <c r="D1980" s="122" t="s">
        <v>471</v>
      </c>
      <c r="E1980" s="76">
        <f>VLOOKUP(Tabla3[[#This Row],[Actividad]],Validación!AA:AB,2,0)</f>
        <v>8</v>
      </c>
      <c r="F1980" s="76" t="s">
        <v>190</v>
      </c>
      <c r="G1980" s="76">
        <f>VLOOKUP(H1980,Validación!W:Y,3,0)</f>
        <v>8</v>
      </c>
      <c r="H1980" s="76" t="s">
        <v>343</v>
      </c>
      <c r="I1980" s="76">
        <f>VLOOKUP(J1980,Validación!K:N,4,0)</f>
        <v>1</v>
      </c>
      <c r="J1980" s="76" t="s">
        <v>200</v>
      </c>
      <c r="K1980" s="76" t="s">
        <v>68</v>
      </c>
      <c r="L1980" s="76" t="str">
        <f t="shared" si="61"/>
        <v>N</v>
      </c>
    </row>
    <row r="1981" spans="1:12" x14ac:dyDescent="0.25">
      <c r="A1981" s="76" t="str">
        <f t="shared" si="60"/>
        <v>C882N</v>
      </c>
      <c r="B1981" s="76" t="s">
        <v>44</v>
      </c>
      <c r="C1981" s="76" t="str">
        <f>VLOOKUP(B1981,Validación!G:I,3,0)</f>
        <v>C</v>
      </c>
      <c r="D1981" s="122" t="s">
        <v>289</v>
      </c>
      <c r="E1981" s="76">
        <f>VLOOKUP(Tabla3[[#This Row],[Actividad]],Validación!AA:AB,2,0)</f>
        <v>8</v>
      </c>
      <c r="F1981" s="76" t="s">
        <v>190</v>
      </c>
      <c r="G1981" s="76">
        <f>VLOOKUP(H1981,Validación!W:Y,3,0)</f>
        <v>8</v>
      </c>
      <c r="H1981" s="76" t="s">
        <v>343</v>
      </c>
      <c r="I1981" s="76">
        <f>VLOOKUP(J1981,Validación!K:N,4,0)</f>
        <v>2</v>
      </c>
      <c r="J1981" s="76" t="s">
        <v>161</v>
      </c>
      <c r="K1981" s="76" t="s">
        <v>68</v>
      </c>
      <c r="L1981" s="76" t="str">
        <f t="shared" si="61"/>
        <v>N</v>
      </c>
    </row>
    <row r="1982" spans="1:12" x14ac:dyDescent="0.25">
      <c r="A1982" s="76" t="str">
        <f t="shared" si="60"/>
        <v>E882N</v>
      </c>
      <c r="B1982" s="76" t="s">
        <v>45</v>
      </c>
      <c r="C1982" s="76" t="str">
        <f>VLOOKUP(B1982,Validación!G:I,3,0)</f>
        <v>E</v>
      </c>
      <c r="D1982" s="122" t="s">
        <v>319</v>
      </c>
      <c r="E1982" s="76">
        <f>VLOOKUP(Tabla3[[#This Row],[Actividad]],Validación!AA:AB,2,0)</f>
        <v>8</v>
      </c>
      <c r="F1982" s="76" t="s">
        <v>190</v>
      </c>
      <c r="G1982" s="76">
        <f>VLOOKUP(H1982,Validación!W:Y,3,0)</f>
        <v>8</v>
      </c>
      <c r="H1982" s="76" t="s">
        <v>343</v>
      </c>
      <c r="I1982" s="76">
        <f>VLOOKUP(J1982,Validación!K:N,4,0)</f>
        <v>2</v>
      </c>
      <c r="J1982" s="76" t="s">
        <v>161</v>
      </c>
      <c r="K1982" s="76" t="s">
        <v>68</v>
      </c>
      <c r="L1982" s="76" t="str">
        <f t="shared" si="61"/>
        <v>N</v>
      </c>
    </row>
    <row r="1983" spans="1:12" x14ac:dyDescent="0.25">
      <c r="A1983" s="76" t="str">
        <f t="shared" si="60"/>
        <v>J882N</v>
      </c>
      <c r="B1983" s="76" t="s">
        <v>30</v>
      </c>
      <c r="C1983" s="76" t="str">
        <f>VLOOKUP(B1983,Validación!G:I,3,0)</f>
        <v>J</v>
      </c>
      <c r="D1983" s="122" t="s">
        <v>320</v>
      </c>
      <c r="E1983" s="76">
        <f>VLOOKUP(Tabla3[[#This Row],[Actividad]],Validación!AA:AB,2,0)</f>
        <v>8</v>
      </c>
      <c r="F1983" s="76" t="s">
        <v>190</v>
      </c>
      <c r="G1983" s="76">
        <f>VLOOKUP(H1983,Validación!W:Y,3,0)</f>
        <v>8</v>
      </c>
      <c r="H1983" s="76" t="s">
        <v>343</v>
      </c>
      <c r="I1983" s="76">
        <f>VLOOKUP(J1983,Validación!K:N,4,0)</f>
        <v>2</v>
      </c>
      <c r="J1983" s="76" t="s">
        <v>161</v>
      </c>
      <c r="K1983" s="76" t="s">
        <v>68</v>
      </c>
      <c r="L1983" s="76" t="str">
        <f t="shared" si="61"/>
        <v>N</v>
      </c>
    </row>
    <row r="1984" spans="1:12" x14ac:dyDescent="0.25">
      <c r="A1984" s="76" t="str">
        <f t="shared" si="60"/>
        <v>Q882N</v>
      </c>
      <c r="B1984" s="76" t="s">
        <v>130</v>
      </c>
      <c r="C1984" s="76" t="str">
        <f>VLOOKUP(B1984,Validación!G:I,3,0)</f>
        <v>Q</v>
      </c>
      <c r="D1984" s="122" t="s">
        <v>321</v>
      </c>
      <c r="E1984" s="76">
        <f>VLOOKUP(Tabla3[[#This Row],[Actividad]],Validación!AA:AB,2,0)</f>
        <v>8</v>
      </c>
      <c r="F1984" s="76" t="s">
        <v>190</v>
      </c>
      <c r="G1984" s="76">
        <f>VLOOKUP(H1984,Validación!W:Y,3,0)</f>
        <v>8</v>
      </c>
      <c r="H1984" s="76" t="s">
        <v>343</v>
      </c>
      <c r="I1984" s="76">
        <f>VLOOKUP(J1984,Validación!K:N,4,0)</f>
        <v>2</v>
      </c>
      <c r="J1984" s="76" t="s">
        <v>161</v>
      </c>
      <c r="K1984" s="76" t="s">
        <v>68</v>
      </c>
      <c r="L1984" s="76" t="str">
        <f t="shared" si="61"/>
        <v>N</v>
      </c>
    </row>
    <row r="1985" spans="1:12" x14ac:dyDescent="0.25">
      <c r="A1985" s="76" t="str">
        <f t="shared" si="60"/>
        <v>P882N</v>
      </c>
      <c r="B1985" s="76" t="s">
        <v>50</v>
      </c>
      <c r="C1985" s="76" t="str">
        <f>VLOOKUP(B1985,Validación!G:I,3,0)</f>
        <v>P</v>
      </c>
      <c r="D1985" s="122" t="s">
        <v>322</v>
      </c>
      <c r="E1985" s="76">
        <f>VLOOKUP(Tabla3[[#This Row],[Actividad]],Validación!AA:AB,2,0)</f>
        <v>8</v>
      </c>
      <c r="F1985" s="76" t="s">
        <v>190</v>
      </c>
      <c r="G1985" s="76">
        <f>VLOOKUP(H1985,Validación!W:Y,3,0)</f>
        <v>8</v>
      </c>
      <c r="H1985" s="76" t="s">
        <v>343</v>
      </c>
      <c r="I1985" s="76">
        <f>VLOOKUP(J1985,Validación!K:N,4,0)</f>
        <v>2</v>
      </c>
      <c r="J1985" s="76" t="s">
        <v>161</v>
      </c>
      <c r="K1985" s="76" t="s">
        <v>68</v>
      </c>
      <c r="L1985" s="76" t="str">
        <f t="shared" si="61"/>
        <v>N</v>
      </c>
    </row>
    <row r="1986" spans="1:12" x14ac:dyDescent="0.25">
      <c r="A1986" s="76" t="str">
        <f t="shared" ref="A1986:A2049" si="62">CONCATENATE(C1986,E1986,G1986,I1986,L1986,)</f>
        <v>K882N</v>
      </c>
      <c r="B1986" s="76" t="s">
        <v>31</v>
      </c>
      <c r="C1986" s="76" t="str">
        <f>VLOOKUP(B1986,Validación!G:I,3,0)</f>
        <v>K</v>
      </c>
      <c r="D1986" s="122" t="s">
        <v>297</v>
      </c>
      <c r="E1986" s="76">
        <f>VLOOKUP(Tabla3[[#This Row],[Actividad]],Validación!AA:AB,2,0)</f>
        <v>8</v>
      </c>
      <c r="F1986" s="76" t="s">
        <v>190</v>
      </c>
      <c r="G1986" s="76">
        <f>VLOOKUP(H1986,Validación!W:Y,3,0)</f>
        <v>8</v>
      </c>
      <c r="H1986" s="76" t="s">
        <v>343</v>
      </c>
      <c r="I1986" s="76">
        <f>VLOOKUP(J1986,Validación!K:N,4,0)</f>
        <v>2</v>
      </c>
      <c r="J1986" s="76" t="s">
        <v>161</v>
      </c>
      <c r="K1986" s="76" t="s">
        <v>68</v>
      </c>
      <c r="L1986" s="76" t="str">
        <f t="shared" ref="L1986:L2049" si="63">VLOOKUP(K1986,O:P,2,0)</f>
        <v>N</v>
      </c>
    </row>
    <row r="1987" spans="1:12" x14ac:dyDescent="0.25">
      <c r="A1987" s="76" t="str">
        <f t="shared" si="62"/>
        <v>N882N</v>
      </c>
      <c r="B1987" s="76" t="s">
        <v>49</v>
      </c>
      <c r="C1987" s="76" t="str">
        <f>VLOOKUP(B1987,Validación!G:I,3,0)</f>
        <v>N</v>
      </c>
      <c r="D1987" s="122" t="s">
        <v>323</v>
      </c>
      <c r="E1987" s="76">
        <f>VLOOKUP(Tabla3[[#This Row],[Actividad]],Validación!AA:AB,2,0)</f>
        <v>8</v>
      </c>
      <c r="F1987" s="76" t="s">
        <v>190</v>
      </c>
      <c r="G1987" s="76">
        <f>VLOOKUP(H1987,Validación!W:Y,3,0)</f>
        <v>8</v>
      </c>
      <c r="H1987" s="76" t="s">
        <v>343</v>
      </c>
      <c r="I1987" s="76">
        <f>VLOOKUP(J1987,Validación!K:N,4,0)</f>
        <v>2</v>
      </c>
      <c r="J1987" s="76" t="s">
        <v>161</v>
      </c>
      <c r="K1987" s="76" t="s">
        <v>68</v>
      </c>
      <c r="L1987" s="76" t="str">
        <f t="shared" si="63"/>
        <v>N</v>
      </c>
    </row>
    <row r="1988" spans="1:12" x14ac:dyDescent="0.25">
      <c r="A1988" s="76" t="str">
        <f t="shared" si="62"/>
        <v>AA882N</v>
      </c>
      <c r="B1988" s="76" t="s">
        <v>54</v>
      </c>
      <c r="C1988" s="76" t="str">
        <f>VLOOKUP(B1988,Validación!G:I,3,0)</f>
        <v>AA</v>
      </c>
      <c r="D1988" s="122" t="s">
        <v>324</v>
      </c>
      <c r="E1988" s="76">
        <f>VLOOKUP(Tabla3[[#This Row],[Actividad]],Validación!AA:AB,2,0)</f>
        <v>8</v>
      </c>
      <c r="F1988" s="76" t="s">
        <v>190</v>
      </c>
      <c r="G1988" s="76">
        <f>VLOOKUP(H1988,Validación!W:Y,3,0)</f>
        <v>8</v>
      </c>
      <c r="H1988" s="76" t="s">
        <v>343</v>
      </c>
      <c r="I1988" s="76">
        <f>VLOOKUP(J1988,Validación!K:N,4,0)</f>
        <v>2</v>
      </c>
      <c r="J1988" s="76" t="s">
        <v>161</v>
      </c>
      <c r="K1988" s="76" t="s">
        <v>68</v>
      </c>
      <c r="L1988" s="76" t="str">
        <f t="shared" si="63"/>
        <v>N</v>
      </c>
    </row>
    <row r="1989" spans="1:12" x14ac:dyDescent="0.25">
      <c r="A1989" s="76" t="str">
        <f t="shared" si="62"/>
        <v>G882N</v>
      </c>
      <c r="B1989" s="76" t="s">
        <v>427</v>
      </c>
      <c r="C1989" s="76" t="str">
        <f>VLOOKUP(B1989,Validación!G:I,3,0)</f>
        <v>G</v>
      </c>
      <c r="D1989" s="122" t="s">
        <v>318</v>
      </c>
      <c r="E1989" s="76">
        <f>VLOOKUP(Tabla3[[#This Row],[Actividad]],Validación!AA:AB,2,0)</f>
        <v>8</v>
      </c>
      <c r="F1989" s="76" t="s">
        <v>190</v>
      </c>
      <c r="G1989" s="76">
        <f>VLOOKUP(H1989,Validación!W:Y,3,0)</f>
        <v>8</v>
      </c>
      <c r="H1989" s="76" t="s">
        <v>343</v>
      </c>
      <c r="I1989" s="76">
        <f>VLOOKUP(J1989,Validación!K:N,4,0)</f>
        <v>2</v>
      </c>
      <c r="J1989" s="76" t="s">
        <v>161</v>
      </c>
      <c r="K1989" s="76" t="s">
        <v>68</v>
      </c>
      <c r="L1989" s="76" t="str">
        <f t="shared" si="63"/>
        <v>N</v>
      </c>
    </row>
    <row r="1990" spans="1:12" x14ac:dyDescent="0.25">
      <c r="A1990" s="76" t="str">
        <f t="shared" si="62"/>
        <v>D882N</v>
      </c>
      <c r="B1990" s="76" t="s">
        <v>203</v>
      </c>
      <c r="C1990" s="76" t="str">
        <f>VLOOKUP(B1990,Validación!G:I,3,0)</f>
        <v>D</v>
      </c>
      <c r="D1990" s="122">
        <v>122327</v>
      </c>
      <c r="E1990" s="76">
        <f>VLOOKUP(Tabla3[[#This Row],[Actividad]],Validación!AA:AB,2,0)</f>
        <v>8</v>
      </c>
      <c r="F1990" s="76" t="s">
        <v>190</v>
      </c>
      <c r="G1990" s="76">
        <f>VLOOKUP(H1990,Validación!W:Y,3,0)</f>
        <v>8</v>
      </c>
      <c r="H1990" s="76" t="s">
        <v>343</v>
      </c>
      <c r="I1990" s="76">
        <f>VLOOKUP(J1990,Validación!K:N,4,0)</f>
        <v>2</v>
      </c>
      <c r="J1990" s="76" t="s">
        <v>161</v>
      </c>
      <c r="K1990" s="76" t="s">
        <v>68</v>
      </c>
      <c r="L1990" s="76" t="str">
        <f t="shared" si="63"/>
        <v>N</v>
      </c>
    </row>
    <row r="1991" spans="1:12" x14ac:dyDescent="0.25">
      <c r="A1991" s="76" t="str">
        <f t="shared" si="62"/>
        <v>FF882N</v>
      </c>
      <c r="B1991" s="76" t="s">
        <v>41</v>
      </c>
      <c r="C1991" s="76" t="str">
        <f>VLOOKUP(B1991,Validación!G:I,3,0)</f>
        <v>FF</v>
      </c>
      <c r="D1991" s="122" t="s">
        <v>325</v>
      </c>
      <c r="E1991" s="76">
        <f>VLOOKUP(Tabla3[[#This Row],[Actividad]],Validación!AA:AB,2,0)</f>
        <v>8</v>
      </c>
      <c r="F1991" s="76" t="s">
        <v>190</v>
      </c>
      <c r="G1991" s="76">
        <f>VLOOKUP(H1991,Validación!W:Y,3,0)</f>
        <v>8</v>
      </c>
      <c r="H1991" s="76" t="s">
        <v>343</v>
      </c>
      <c r="I1991" s="76">
        <f>VLOOKUP(J1991,Validación!K:N,4,0)</f>
        <v>2</v>
      </c>
      <c r="J1991" s="76" t="s">
        <v>161</v>
      </c>
      <c r="K1991" s="76" t="s">
        <v>68</v>
      </c>
      <c r="L1991" s="76" t="str">
        <f t="shared" si="63"/>
        <v>N</v>
      </c>
    </row>
    <row r="1992" spans="1:12" x14ac:dyDescent="0.25">
      <c r="A1992" s="76" t="str">
        <f t="shared" si="62"/>
        <v>W882N</v>
      </c>
      <c r="B1992" s="76" t="s">
        <v>132</v>
      </c>
      <c r="C1992" s="76" t="str">
        <f>VLOOKUP(B1992,Validación!G:I,3,0)</f>
        <v>W</v>
      </c>
      <c r="D1992" s="122" t="s">
        <v>302</v>
      </c>
      <c r="E1992" s="76">
        <f>VLOOKUP(Tabla3[[#This Row],[Actividad]],Validación!AA:AB,2,0)</f>
        <v>8</v>
      </c>
      <c r="F1992" s="76" t="s">
        <v>190</v>
      </c>
      <c r="G1992" s="76">
        <f>VLOOKUP(H1992,Validación!W:Y,3,0)</f>
        <v>8</v>
      </c>
      <c r="H1992" s="76" t="s">
        <v>343</v>
      </c>
      <c r="I1992" s="76">
        <f>VLOOKUP(J1992,Validación!K:N,4,0)</f>
        <v>2</v>
      </c>
      <c r="J1992" s="76" t="s">
        <v>161</v>
      </c>
      <c r="K1992" s="76" t="s">
        <v>68</v>
      </c>
      <c r="L1992" s="76" t="str">
        <f t="shared" si="63"/>
        <v>N</v>
      </c>
    </row>
    <row r="1993" spans="1:12" x14ac:dyDescent="0.25">
      <c r="A1993" s="76" t="str">
        <f t="shared" si="62"/>
        <v>U882N</v>
      </c>
      <c r="B1993" s="76" t="s">
        <v>425</v>
      </c>
      <c r="C1993" s="76" t="str">
        <f>VLOOKUP(B1993,Validación!G:I,3,0)</f>
        <v>U</v>
      </c>
      <c r="D1993" s="122" t="s">
        <v>469</v>
      </c>
      <c r="E1993" s="76">
        <f>VLOOKUP(Tabla3[[#This Row],[Actividad]],Validación!AA:AB,2,0)</f>
        <v>8</v>
      </c>
      <c r="F1993" s="76" t="s">
        <v>190</v>
      </c>
      <c r="G1993" s="76">
        <f>VLOOKUP(H1993,Validación!W:Y,3,0)</f>
        <v>8</v>
      </c>
      <c r="H1993" s="76" t="s">
        <v>343</v>
      </c>
      <c r="I1993" s="76">
        <f>VLOOKUP(J1993,Validación!K:N,4,0)</f>
        <v>2</v>
      </c>
      <c r="J1993" s="76" t="s">
        <v>161</v>
      </c>
      <c r="K1993" s="76" t="s">
        <v>68</v>
      </c>
      <c r="L1993" s="76" t="str">
        <f t="shared" si="63"/>
        <v>N</v>
      </c>
    </row>
    <row r="1994" spans="1:12" x14ac:dyDescent="0.25">
      <c r="A1994" s="76" t="str">
        <f t="shared" si="62"/>
        <v>R882N</v>
      </c>
      <c r="B1994" s="76" t="s">
        <v>51</v>
      </c>
      <c r="C1994" s="76" t="str">
        <f>VLOOKUP(B1994,Validación!G:I,3,0)</f>
        <v>R</v>
      </c>
      <c r="D1994" s="122">
        <v>109</v>
      </c>
      <c r="E1994" s="76">
        <f>VLOOKUP(Tabla3[[#This Row],[Actividad]],Validación!AA:AB,2,0)</f>
        <v>8</v>
      </c>
      <c r="F1994" s="76" t="s">
        <v>190</v>
      </c>
      <c r="G1994" s="76">
        <f>VLOOKUP(H1994,Validación!W:Y,3,0)</f>
        <v>8</v>
      </c>
      <c r="H1994" s="76" t="s">
        <v>343</v>
      </c>
      <c r="I1994" s="76">
        <f>VLOOKUP(J1994,Validación!K:N,4,0)</f>
        <v>2</v>
      </c>
      <c r="J1994" s="76" t="s">
        <v>161</v>
      </c>
      <c r="K1994" s="76" t="s">
        <v>68</v>
      </c>
      <c r="L1994" s="76" t="str">
        <f t="shared" si="63"/>
        <v>N</v>
      </c>
    </row>
    <row r="1995" spans="1:12" x14ac:dyDescent="0.25">
      <c r="A1995" s="76" t="str">
        <f t="shared" si="62"/>
        <v>L882N</v>
      </c>
      <c r="B1995" s="76" t="s">
        <v>48</v>
      </c>
      <c r="C1995" s="76" t="str">
        <f>VLOOKUP(B1995,Validación!G:I,3,0)</f>
        <v>L</v>
      </c>
      <c r="D1995" s="122" t="s">
        <v>461</v>
      </c>
      <c r="E1995" s="76">
        <f>VLOOKUP(Tabla3[[#This Row],[Actividad]],Validación!AA:AB,2,0)</f>
        <v>8</v>
      </c>
      <c r="F1995" s="76" t="s">
        <v>190</v>
      </c>
      <c r="G1995" s="76">
        <f>VLOOKUP(H1995,Validación!W:Y,3,0)</f>
        <v>8</v>
      </c>
      <c r="H1995" s="76" t="s">
        <v>343</v>
      </c>
      <c r="I1995" s="76">
        <f>VLOOKUP(J1995,Validación!K:N,4,0)</f>
        <v>2</v>
      </c>
      <c r="J1995" s="76" t="s">
        <v>161</v>
      </c>
      <c r="K1995" s="76" t="s">
        <v>68</v>
      </c>
      <c r="L1995" s="76" t="str">
        <f t="shared" si="63"/>
        <v>N</v>
      </c>
    </row>
    <row r="1996" spans="1:12" x14ac:dyDescent="0.25">
      <c r="A1996" s="76" t="str">
        <f t="shared" si="62"/>
        <v>B882N</v>
      </c>
      <c r="B1996" s="76" t="s">
        <v>43</v>
      </c>
      <c r="C1996" s="76" t="str">
        <f>VLOOKUP(B1996,Validación!G:I,3,0)</f>
        <v>B</v>
      </c>
      <c r="D1996" s="122" t="s">
        <v>470</v>
      </c>
      <c r="E1996" s="76">
        <f>VLOOKUP(Tabla3[[#This Row],[Actividad]],Validación!AA:AB,2,0)</f>
        <v>8</v>
      </c>
      <c r="F1996" s="76" t="s">
        <v>190</v>
      </c>
      <c r="G1996" s="76">
        <f>VLOOKUP(H1996,Validación!W:Y,3,0)</f>
        <v>8</v>
      </c>
      <c r="H1996" s="76" t="s">
        <v>343</v>
      </c>
      <c r="I1996" s="76">
        <f>VLOOKUP(J1996,Validación!K:N,4,0)</f>
        <v>2</v>
      </c>
      <c r="J1996" s="76" t="s">
        <v>161</v>
      </c>
      <c r="K1996" s="76" t="s">
        <v>68</v>
      </c>
      <c r="L1996" s="76" t="str">
        <f t="shared" si="63"/>
        <v>N</v>
      </c>
    </row>
    <row r="1997" spans="1:12" x14ac:dyDescent="0.25">
      <c r="A1997" s="76" t="str">
        <f t="shared" si="62"/>
        <v>A882N</v>
      </c>
      <c r="B1997" s="76" t="s">
        <v>42</v>
      </c>
      <c r="C1997" s="76" t="str">
        <f>VLOOKUP(B1997,Validación!G:I,3,0)</f>
        <v>A</v>
      </c>
      <c r="D1997" s="122" t="s">
        <v>471</v>
      </c>
      <c r="E1997" s="76">
        <f>VLOOKUP(Tabla3[[#This Row],[Actividad]],Validación!AA:AB,2,0)</f>
        <v>8</v>
      </c>
      <c r="F1997" s="76" t="s">
        <v>190</v>
      </c>
      <c r="G1997" s="76">
        <f>VLOOKUP(H1997,Validación!W:Y,3,0)</f>
        <v>8</v>
      </c>
      <c r="H1997" s="76" t="s">
        <v>343</v>
      </c>
      <c r="I1997" s="76">
        <f>VLOOKUP(J1997,Validación!K:N,4,0)</f>
        <v>2</v>
      </c>
      <c r="J1997" s="76" t="s">
        <v>161</v>
      </c>
      <c r="K1997" s="76" t="s">
        <v>68</v>
      </c>
      <c r="L1997" s="76" t="str">
        <f t="shared" si="63"/>
        <v>N</v>
      </c>
    </row>
    <row r="1998" spans="1:12" x14ac:dyDescent="0.25">
      <c r="A1998" s="76" t="str">
        <f t="shared" si="62"/>
        <v>C883N</v>
      </c>
      <c r="B1998" s="76" t="s">
        <v>44</v>
      </c>
      <c r="C1998" s="76" t="str">
        <f>VLOOKUP(B1998,Validación!G:I,3,0)</f>
        <v>C</v>
      </c>
      <c r="D1998" s="122" t="s">
        <v>289</v>
      </c>
      <c r="E1998" s="76">
        <f>VLOOKUP(Tabla3[[#This Row],[Actividad]],Validación!AA:AB,2,0)</f>
        <v>8</v>
      </c>
      <c r="F1998" s="76" t="s">
        <v>190</v>
      </c>
      <c r="G1998" s="76">
        <f>VLOOKUP(H1998,Validación!W:Y,3,0)</f>
        <v>8</v>
      </c>
      <c r="H1998" s="76" t="s">
        <v>343</v>
      </c>
      <c r="I1998" s="76">
        <f>VLOOKUP(J1998,Validación!K:N,4,0)</f>
        <v>3</v>
      </c>
      <c r="J1998" s="76" t="s">
        <v>162</v>
      </c>
      <c r="K1998" s="76" t="s">
        <v>68</v>
      </c>
      <c r="L1998" s="76" t="str">
        <f t="shared" si="63"/>
        <v>N</v>
      </c>
    </row>
    <row r="1999" spans="1:12" x14ac:dyDescent="0.25">
      <c r="A1999" s="76" t="str">
        <f t="shared" si="62"/>
        <v>E883N</v>
      </c>
      <c r="B1999" s="76" t="s">
        <v>45</v>
      </c>
      <c r="C1999" s="76" t="str">
        <f>VLOOKUP(B1999,Validación!G:I,3,0)</f>
        <v>E</v>
      </c>
      <c r="D1999" s="122" t="s">
        <v>319</v>
      </c>
      <c r="E1999" s="76">
        <f>VLOOKUP(Tabla3[[#This Row],[Actividad]],Validación!AA:AB,2,0)</f>
        <v>8</v>
      </c>
      <c r="F1999" s="76" t="s">
        <v>190</v>
      </c>
      <c r="G1999" s="76">
        <f>VLOOKUP(H1999,Validación!W:Y,3,0)</f>
        <v>8</v>
      </c>
      <c r="H1999" s="76" t="s">
        <v>343</v>
      </c>
      <c r="I1999" s="76">
        <f>VLOOKUP(J1999,Validación!K:N,4,0)</f>
        <v>3</v>
      </c>
      <c r="J1999" s="76" t="s">
        <v>162</v>
      </c>
      <c r="K1999" s="76" t="s">
        <v>68</v>
      </c>
      <c r="L1999" s="76" t="str">
        <f t="shared" si="63"/>
        <v>N</v>
      </c>
    </row>
    <row r="2000" spans="1:12" x14ac:dyDescent="0.25">
      <c r="A2000" s="76" t="str">
        <f t="shared" si="62"/>
        <v>J883N</v>
      </c>
      <c r="B2000" s="76" t="s">
        <v>30</v>
      </c>
      <c r="C2000" s="76" t="str">
        <f>VLOOKUP(B2000,Validación!G:I,3,0)</f>
        <v>J</v>
      </c>
      <c r="D2000" s="122" t="s">
        <v>320</v>
      </c>
      <c r="E2000" s="76">
        <f>VLOOKUP(Tabla3[[#This Row],[Actividad]],Validación!AA:AB,2,0)</f>
        <v>8</v>
      </c>
      <c r="F2000" s="76" t="s">
        <v>190</v>
      </c>
      <c r="G2000" s="76">
        <f>VLOOKUP(H2000,Validación!W:Y,3,0)</f>
        <v>8</v>
      </c>
      <c r="H2000" s="76" t="s">
        <v>343</v>
      </c>
      <c r="I2000" s="76">
        <f>VLOOKUP(J2000,Validación!K:N,4,0)</f>
        <v>3</v>
      </c>
      <c r="J2000" s="76" t="s">
        <v>162</v>
      </c>
      <c r="K2000" s="76" t="s">
        <v>68</v>
      </c>
      <c r="L2000" s="76" t="str">
        <f t="shared" si="63"/>
        <v>N</v>
      </c>
    </row>
    <row r="2001" spans="1:12" x14ac:dyDescent="0.25">
      <c r="A2001" s="76" t="str">
        <f t="shared" si="62"/>
        <v>Q883N</v>
      </c>
      <c r="B2001" s="76" t="s">
        <v>130</v>
      </c>
      <c r="C2001" s="76" t="str">
        <f>VLOOKUP(B2001,Validación!G:I,3,0)</f>
        <v>Q</v>
      </c>
      <c r="D2001" s="122" t="s">
        <v>321</v>
      </c>
      <c r="E2001" s="76">
        <f>VLOOKUP(Tabla3[[#This Row],[Actividad]],Validación!AA:AB,2,0)</f>
        <v>8</v>
      </c>
      <c r="F2001" s="76" t="s">
        <v>190</v>
      </c>
      <c r="G2001" s="76">
        <f>VLOOKUP(H2001,Validación!W:Y,3,0)</f>
        <v>8</v>
      </c>
      <c r="H2001" s="76" t="s">
        <v>343</v>
      </c>
      <c r="I2001" s="76">
        <f>VLOOKUP(J2001,Validación!K:N,4,0)</f>
        <v>3</v>
      </c>
      <c r="J2001" s="76" t="s">
        <v>162</v>
      </c>
      <c r="K2001" s="76" t="s">
        <v>68</v>
      </c>
      <c r="L2001" s="76" t="str">
        <f t="shared" si="63"/>
        <v>N</v>
      </c>
    </row>
    <row r="2002" spans="1:12" x14ac:dyDescent="0.25">
      <c r="A2002" s="76" t="str">
        <f t="shared" si="62"/>
        <v>P883N</v>
      </c>
      <c r="B2002" s="76" t="s">
        <v>50</v>
      </c>
      <c r="C2002" s="76" t="str">
        <f>VLOOKUP(B2002,Validación!G:I,3,0)</f>
        <v>P</v>
      </c>
      <c r="D2002" s="122" t="s">
        <v>322</v>
      </c>
      <c r="E2002" s="76">
        <f>VLOOKUP(Tabla3[[#This Row],[Actividad]],Validación!AA:AB,2,0)</f>
        <v>8</v>
      </c>
      <c r="F2002" s="76" t="s">
        <v>190</v>
      </c>
      <c r="G2002" s="76">
        <f>VLOOKUP(H2002,Validación!W:Y,3,0)</f>
        <v>8</v>
      </c>
      <c r="H2002" s="76" t="s">
        <v>343</v>
      </c>
      <c r="I2002" s="76">
        <f>VLOOKUP(J2002,Validación!K:N,4,0)</f>
        <v>3</v>
      </c>
      <c r="J2002" s="76" t="s">
        <v>162</v>
      </c>
      <c r="K2002" s="76" t="s">
        <v>68</v>
      </c>
      <c r="L2002" s="76" t="str">
        <f t="shared" si="63"/>
        <v>N</v>
      </c>
    </row>
    <row r="2003" spans="1:12" x14ac:dyDescent="0.25">
      <c r="A2003" s="76" t="str">
        <f t="shared" si="62"/>
        <v>K883N</v>
      </c>
      <c r="B2003" s="76" t="s">
        <v>31</v>
      </c>
      <c r="C2003" s="76" t="str">
        <f>VLOOKUP(B2003,Validación!G:I,3,0)</f>
        <v>K</v>
      </c>
      <c r="D2003" s="122" t="s">
        <v>297</v>
      </c>
      <c r="E2003" s="76">
        <f>VLOOKUP(Tabla3[[#This Row],[Actividad]],Validación!AA:AB,2,0)</f>
        <v>8</v>
      </c>
      <c r="F2003" s="76" t="s">
        <v>190</v>
      </c>
      <c r="G2003" s="76">
        <f>VLOOKUP(H2003,Validación!W:Y,3,0)</f>
        <v>8</v>
      </c>
      <c r="H2003" s="76" t="s">
        <v>343</v>
      </c>
      <c r="I2003" s="76">
        <f>VLOOKUP(J2003,Validación!K:N,4,0)</f>
        <v>3</v>
      </c>
      <c r="J2003" s="76" t="s">
        <v>162</v>
      </c>
      <c r="K2003" s="76" t="s">
        <v>68</v>
      </c>
      <c r="L2003" s="76" t="str">
        <f t="shared" si="63"/>
        <v>N</v>
      </c>
    </row>
    <row r="2004" spans="1:12" x14ac:dyDescent="0.25">
      <c r="A2004" s="76" t="str">
        <f t="shared" si="62"/>
        <v>N883N</v>
      </c>
      <c r="B2004" s="76" t="s">
        <v>49</v>
      </c>
      <c r="C2004" s="76" t="str">
        <f>VLOOKUP(B2004,Validación!G:I,3,0)</f>
        <v>N</v>
      </c>
      <c r="D2004" s="122" t="s">
        <v>323</v>
      </c>
      <c r="E2004" s="76">
        <f>VLOOKUP(Tabla3[[#This Row],[Actividad]],Validación!AA:AB,2,0)</f>
        <v>8</v>
      </c>
      <c r="F2004" s="76" t="s">
        <v>190</v>
      </c>
      <c r="G2004" s="76">
        <f>VLOOKUP(H2004,Validación!W:Y,3,0)</f>
        <v>8</v>
      </c>
      <c r="H2004" s="76" t="s">
        <v>343</v>
      </c>
      <c r="I2004" s="76">
        <f>VLOOKUP(J2004,Validación!K:N,4,0)</f>
        <v>3</v>
      </c>
      <c r="J2004" s="76" t="s">
        <v>162</v>
      </c>
      <c r="K2004" s="76" t="s">
        <v>68</v>
      </c>
      <c r="L2004" s="76" t="str">
        <f t="shared" si="63"/>
        <v>N</v>
      </c>
    </row>
    <row r="2005" spans="1:12" x14ac:dyDescent="0.25">
      <c r="A2005" s="76" t="str">
        <f t="shared" si="62"/>
        <v>AA883N</v>
      </c>
      <c r="B2005" s="76" t="s">
        <v>54</v>
      </c>
      <c r="C2005" s="76" t="str">
        <f>VLOOKUP(B2005,Validación!G:I,3,0)</f>
        <v>AA</v>
      </c>
      <c r="D2005" s="122" t="s">
        <v>324</v>
      </c>
      <c r="E2005" s="76">
        <f>VLOOKUP(Tabla3[[#This Row],[Actividad]],Validación!AA:AB,2,0)</f>
        <v>8</v>
      </c>
      <c r="F2005" s="76" t="s">
        <v>190</v>
      </c>
      <c r="G2005" s="76">
        <f>VLOOKUP(H2005,Validación!W:Y,3,0)</f>
        <v>8</v>
      </c>
      <c r="H2005" s="76" t="s">
        <v>343</v>
      </c>
      <c r="I2005" s="76">
        <f>VLOOKUP(J2005,Validación!K:N,4,0)</f>
        <v>3</v>
      </c>
      <c r="J2005" s="76" t="s">
        <v>162</v>
      </c>
      <c r="K2005" s="76" t="s">
        <v>68</v>
      </c>
      <c r="L2005" s="76" t="str">
        <f t="shared" si="63"/>
        <v>N</v>
      </c>
    </row>
    <row r="2006" spans="1:12" x14ac:dyDescent="0.25">
      <c r="A2006" s="76" t="str">
        <f t="shared" si="62"/>
        <v>G883N</v>
      </c>
      <c r="B2006" s="76" t="s">
        <v>427</v>
      </c>
      <c r="C2006" s="76" t="str">
        <f>VLOOKUP(B2006,Validación!G:I,3,0)</f>
        <v>G</v>
      </c>
      <c r="D2006" s="122" t="s">
        <v>318</v>
      </c>
      <c r="E2006" s="76">
        <f>VLOOKUP(Tabla3[[#This Row],[Actividad]],Validación!AA:AB,2,0)</f>
        <v>8</v>
      </c>
      <c r="F2006" s="76" t="s">
        <v>190</v>
      </c>
      <c r="G2006" s="76">
        <f>VLOOKUP(H2006,Validación!W:Y,3,0)</f>
        <v>8</v>
      </c>
      <c r="H2006" s="76" t="s">
        <v>343</v>
      </c>
      <c r="I2006" s="76">
        <f>VLOOKUP(J2006,Validación!K:N,4,0)</f>
        <v>3</v>
      </c>
      <c r="J2006" s="76" t="s">
        <v>162</v>
      </c>
      <c r="K2006" s="76" t="s">
        <v>68</v>
      </c>
      <c r="L2006" s="76" t="str">
        <f t="shared" si="63"/>
        <v>N</v>
      </c>
    </row>
    <row r="2007" spans="1:12" x14ac:dyDescent="0.25">
      <c r="A2007" s="76" t="str">
        <f t="shared" si="62"/>
        <v>D883N</v>
      </c>
      <c r="B2007" s="76" t="s">
        <v>203</v>
      </c>
      <c r="C2007" s="76" t="str">
        <f>VLOOKUP(B2007,Validación!G:I,3,0)</f>
        <v>D</v>
      </c>
      <c r="D2007" s="122">
        <v>122327</v>
      </c>
      <c r="E2007" s="76">
        <f>VLOOKUP(Tabla3[[#This Row],[Actividad]],Validación!AA:AB,2,0)</f>
        <v>8</v>
      </c>
      <c r="F2007" s="76" t="s">
        <v>190</v>
      </c>
      <c r="G2007" s="76">
        <f>VLOOKUP(H2007,Validación!W:Y,3,0)</f>
        <v>8</v>
      </c>
      <c r="H2007" s="76" t="s">
        <v>343</v>
      </c>
      <c r="I2007" s="76">
        <f>VLOOKUP(J2007,Validación!K:N,4,0)</f>
        <v>3</v>
      </c>
      <c r="J2007" s="76" t="s">
        <v>162</v>
      </c>
      <c r="K2007" s="76" t="s">
        <v>68</v>
      </c>
      <c r="L2007" s="76" t="str">
        <f t="shared" si="63"/>
        <v>N</v>
      </c>
    </row>
    <row r="2008" spans="1:12" x14ac:dyDescent="0.25">
      <c r="A2008" s="76" t="str">
        <f t="shared" si="62"/>
        <v>FF883N</v>
      </c>
      <c r="B2008" s="76" t="s">
        <v>41</v>
      </c>
      <c r="C2008" s="76" t="str">
        <f>VLOOKUP(B2008,Validación!G:I,3,0)</f>
        <v>FF</v>
      </c>
      <c r="D2008" s="122" t="s">
        <v>325</v>
      </c>
      <c r="E2008" s="76">
        <f>VLOOKUP(Tabla3[[#This Row],[Actividad]],Validación!AA:AB,2,0)</f>
        <v>8</v>
      </c>
      <c r="F2008" s="76" t="s">
        <v>190</v>
      </c>
      <c r="G2008" s="76">
        <f>VLOOKUP(H2008,Validación!W:Y,3,0)</f>
        <v>8</v>
      </c>
      <c r="H2008" s="76" t="s">
        <v>343</v>
      </c>
      <c r="I2008" s="76">
        <f>VLOOKUP(J2008,Validación!K:N,4,0)</f>
        <v>3</v>
      </c>
      <c r="J2008" s="76" t="s">
        <v>162</v>
      </c>
      <c r="K2008" s="76" t="s">
        <v>68</v>
      </c>
      <c r="L2008" s="76" t="str">
        <f t="shared" si="63"/>
        <v>N</v>
      </c>
    </row>
    <row r="2009" spans="1:12" x14ac:dyDescent="0.25">
      <c r="A2009" s="76" t="str">
        <f t="shared" si="62"/>
        <v>W883N</v>
      </c>
      <c r="B2009" s="76" t="s">
        <v>132</v>
      </c>
      <c r="C2009" s="76" t="str">
        <f>VLOOKUP(B2009,Validación!G:I,3,0)</f>
        <v>W</v>
      </c>
      <c r="D2009" s="122" t="s">
        <v>302</v>
      </c>
      <c r="E2009" s="76">
        <f>VLOOKUP(Tabla3[[#This Row],[Actividad]],Validación!AA:AB,2,0)</f>
        <v>8</v>
      </c>
      <c r="F2009" s="76" t="s">
        <v>190</v>
      </c>
      <c r="G2009" s="76">
        <f>VLOOKUP(H2009,Validación!W:Y,3,0)</f>
        <v>8</v>
      </c>
      <c r="H2009" s="76" t="s">
        <v>343</v>
      </c>
      <c r="I2009" s="76">
        <f>VLOOKUP(J2009,Validación!K:N,4,0)</f>
        <v>3</v>
      </c>
      <c r="J2009" s="76" t="s">
        <v>162</v>
      </c>
      <c r="K2009" s="76" t="s">
        <v>68</v>
      </c>
      <c r="L2009" s="76" t="str">
        <f t="shared" si="63"/>
        <v>N</v>
      </c>
    </row>
    <row r="2010" spans="1:12" x14ac:dyDescent="0.25">
      <c r="A2010" s="76" t="str">
        <f t="shared" si="62"/>
        <v>U883N</v>
      </c>
      <c r="B2010" s="76" t="s">
        <v>425</v>
      </c>
      <c r="C2010" s="76" t="str">
        <f>VLOOKUP(B2010,Validación!G:I,3,0)</f>
        <v>U</v>
      </c>
      <c r="D2010" s="122" t="s">
        <v>469</v>
      </c>
      <c r="E2010" s="76">
        <f>VLOOKUP(Tabla3[[#This Row],[Actividad]],Validación!AA:AB,2,0)</f>
        <v>8</v>
      </c>
      <c r="F2010" s="76" t="s">
        <v>190</v>
      </c>
      <c r="G2010" s="76">
        <f>VLOOKUP(H2010,Validación!W:Y,3,0)</f>
        <v>8</v>
      </c>
      <c r="H2010" s="76" t="s">
        <v>343</v>
      </c>
      <c r="I2010" s="76">
        <f>VLOOKUP(J2010,Validación!K:N,4,0)</f>
        <v>3</v>
      </c>
      <c r="J2010" s="76" t="s">
        <v>162</v>
      </c>
      <c r="K2010" s="76" t="s">
        <v>68</v>
      </c>
      <c r="L2010" s="76" t="str">
        <f t="shared" si="63"/>
        <v>N</v>
      </c>
    </row>
    <row r="2011" spans="1:12" x14ac:dyDescent="0.25">
      <c r="A2011" s="76" t="str">
        <f t="shared" si="62"/>
        <v>R883N</v>
      </c>
      <c r="B2011" s="76" t="s">
        <v>51</v>
      </c>
      <c r="C2011" s="76" t="str">
        <f>VLOOKUP(B2011,Validación!G:I,3,0)</f>
        <v>R</v>
      </c>
      <c r="D2011" s="122">
        <v>109</v>
      </c>
      <c r="E2011" s="76">
        <f>VLOOKUP(Tabla3[[#This Row],[Actividad]],Validación!AA:AB,2,0)</f>
        <v>8</v>
      </c>
      <c r="F2011" s="76" t="s">
        <v>190</v>
      </c>
      <c r="G2011" s="76">
        <f>VLOOKUP(H2011,Validación!W:Y,3,0)</f>
        <v>8</v>
      </c>
      <c r="H2011" s="76" t="s">
        <v>343</v>
      </c>
      <c r="I2011" s="76">
        <f>VLOOKUP(J2011,Validación!K:N,4,0)</f>
        <v>3</v>
      </c>
      <c r="J2011" s="76" t="s">
        <v>162</v>
      </c>
      <c r="K2011" s="76" t="s">
        <v>68</v>
      </c>
      <c r="L2011" s="76" t="str">
        <f t="shared" si="63"/>
        <v>N</v>
      </c>
    </row>
    <row r="2012" spans="1:12" x14ac:dyDescent="0.25">
      <c r="A2012" s="76" t="str">
        <f t="shared" si="62"/>
        <v>L883N</v>
      </c>
      <c r="B2012" s="76" t="s">
        <v>48</v>
      </c>
      <c r="C2012" s="76" t="str">
        <f>VLOOKUP(B2012,Validación!G:I,3,0)</f>
        <v>L</v>
      </c>
      <c r="D2012" s="122" t="s">
        <v>461</v>
      </c>
      <c r="E2012" s="76">
        <f>VLOOKUP(Tabla3[[#This Row],[Actividad]],Validación!AA:AB,2,0)</f>
        <v>8</v>
      </c>
      <c r="F2012" s="76" t="s">
        <v>190</v>
      </c>
      <c r="G2012" s="76">
        <f>VLOOKUP(H2012,Validación!W:Y,3,0)</f>
        <v>8</v>
      </c>
      <c r="H2012" s="76" t="s">
        <v>343</v>
      </c>
      <c r="I2012" s="76">
        <f>VLOOKUP(J2012,Validación!K:N,4,0)</f>
        <v>3</v>
      </c>
      <c r="J2012" s="76" t="s">
        <v>162</v>
      </c>
      <c r="K2012" s="76" t="s">
        <v>68</v>
      </c>
      <c r="L2012" s="76" t="str">
        <f t="shared" si="63"/>
        <v>N</v>
      </c>
    </row>
    <row r="2013" spans="1:12" x14ac:dyDescent="0.25">
      <c r="A2013" s="76" t="str">
        <f t="shared" si="62"/>
        <v>B883N</v>
      </c>
      <c r="B2013" s="76" t="s">
        <v>43</v>
      </c>
      <c r="C2013" s="76" t="str">
        <f>VLOOKUP(B2013,Validación!G:I,3,0)</f>
        <v>B</v>
      </c>
      <c r="D2013" s="122" t="s">
        <v>470</v>
      </c>
      <c r="E2013" s="76">
        <f>VLOOKUP(Tabla3[[#This Row],[Actividad]],Validación!AA:AB,2,0)</f>
        <v>8</v>
      </c>
      <c r="F2013" s="76" t="s">
        <v>190</v>
      </c>
      <c r="G2013" s="76">
        <f>VLOOKUP(H2013,Validación!W:Y,3,0)</f>
        <v>8</v>
      </c>
      <c r="H2013" s="76" t="s">
        <v>343</v>
      </c>
      <c r="I2013" s="76">
        <f>VLOOKUP(J2013,Validación!K:N,4,0)</f>
        <v>3</v>
      </c>
      <c r="J2013" s="76" t="s">
        <v>162</v>
      </c>
      <c r="K2013" s="76" t="s">
        <v>68</v>
      </c>
      <c r="L2013" s="76" t="str">
        <f t="shared" si="63"/>
        <v>N</v>
      </c>
    </row>
    <row r="2014" spans="1:12" x14ac:dyDescent="0.25">
      <c r="A2014" s="76" t="str">
        <f t="shared" si="62"/>
        <v>A883N</v>
      </c>
      <c r="B2014" s="76" t="s">
        <v>42</v>
      </c>
      <c r="C2014" s="76" t="str">
        <f>VLOOKUP(B2014,Validación!G:I,3,0)</f>
        <v>A</v>
      </c>
      <c r="D2014" s="122" t="s">
        <v>471</v>
      </c>
      <c r="E2014" s="76">
        <f>VLOOKUP(Tabla3[[#This Row],[Actividad]],Validación!AA:AB,2,0)</f>
        <v>8</v>
      </c>
      <c r="F2014" s="76" t="s">
        <v>190</v>
      </c>
      <c r="G2014" s="76">
        <f>VLOOKUP(H2014,Validación!W:Y,3,0)</f>
        <v>8</v>
      </c>
      <c r="H2014" s="76" t="s">
        <v>343</v>
      </c>
      <c r="I2014" s="76">
        <f>VLOOKUP(J2014,Validación!K:N,4,0)</f>
        <v>3</v>
      </c>
      <c r="J2014" s="76" t="s">
        <v>162</v>
      </c>
      <c r="K2014" s="76" t="s">
        <v>68</v>
      </c>
      <c r="L2014" s="76" t="str">
        <f t="shared" si="63"/>
        <v>N</v>
      </c>
    </row>
    <row r="2015" spans="1:12" x14ac:dyDescent="0.25">
      <c r="A2015" s="76" t="str">
        <f t="shared" si="62"/>
        <v>C888N</v>
      </c>
      <c r="B2015" s="76" t="s">
        <v>44</v>
      </c>
      <c r="C2015" s="76" t="str">
        <f>VLOOKUP(B2015,Validación!G:I,3,0)</f>
        <v>C</v>
      </c>
      <c r="D2015" s="122" t="s">
        <v>289</v>
      </c>
      <c r="E2015" s="76">
        <f>VLOOKUP(Tabla3[[#This Row],[Actividad]],Validación!AA:AB,2,0)</f>
        <v>8</v>
      </c>
      <c r="F2015" s="76" t="s">
        <v>190</v>
      </c>
      <c r="G2015" s="76">
        <f>VLOOKUP(H2015,Validación!W:Y,3,0)</f>
        <v>8</v>
      </c>
      <c r="H2015" s="76" t="s">
        <v>343</v>
      </c>
      <c r="I2015" s="76">
        <f>VLOOKUP(J2015,Validación!K:N,4,0)</f>
        <v>8</v>
      </c>
      <c r="J2015" s="76" t="s">
        <v>167</v>
      </c>
      <c r="K2015" s="76" t="s">
        <v>68</v>
      </c>
      <c r="L2015" s="76" t="str">
        <f t="shared" si="63"/>
        <v>N</v>
      </c>
    </row>
    <row r="2016" spans="1:12" x14ac:dyDescent="0.25">
      <c r="A2016" s="76" t="str">
        <f t="shared" si="62"/>
        <v>E888N</v>
      </c>
      <c r="B2016" s="76" t="s">
        <v>45</v>
      </c>
      <c r="C2016" s="76" t="str">
        <f>VLOOKUP(B2016,Validación!G:I,3,0)</f>
        <v>E</v>
      </c>
      <c r="D2016" s="122" t="s">
        <v>319</v>
      </c>
      <c r="E2016" s="76">
        <f>VLOOKUP(Tabla3[[#This Row],[Actividad]],Validación!AA:AB,2,0)</f>
        <v>8</v>
      </c>
      <c r="F2016" s="76" t="s">
        <v>190</v>
      </c>
      <c r="G2016" s="76">
        <f>VLOOKUP(H2016,Validación!W:Y,3,0)</f>
        <v>8</v>
      </c>
      <c r="H2016" s="76" t="s">
        <v>343</v>
      </c>
      <c r="I2016" s="76">
        <f>VLOOKUP(J2016,Validación!K:N,4,0)</f>
        <v>8</v>
      </c>
      <c r="J2016" s="76" t="s">
        <v>167</v>
      </c>
      <c r="K2016" s="76" t="s">
        <v>68</v>
      </c>
      <c r="L2016" s="76" t="str">
        <f t="shared" si="63"/>
        <v>N</v>
      </c>
    </row>
    <row r="2017" spans="1:12" x14ac:dyDescent="0.25">
      <c r="A2017" s="76" t="str">
        <f t="shared" si="62"/>
        <v>J888N</v>
      </c>
      <c r="B2017" s="76" t="s">
        <v>30</v>
      </c>
      <c r="C2017" s="76" t="str">
        <f>VLOOKUP(B2017,Validación!G:I,3,0)</f>
        <v>J</v>
      </c>
      <c r="D2017" s="122" t="s">
        <v>320</v>
      </c>
      <c r="E2017" s="76">
        <f>VLOOKUP(Tabla3[[#This Row],[Actividad]],Validación!AA:AB,2,0)</f>
        <v>8</v>
      </c>
      <c r="F2017" s="76" t="s">
        <v>190</v>
      </c>
      <c r="G2017" s="76">
        <f>VLOOKUP(H2017,Validación!W:Y,3,0)</f>
        <v>8</v>
      </c>
      <c r="H2017" s="76" t="s">
        <v>343</v>
      </c>
      <c r="I2017" s="76">
        <f>VLOOKUP(J2017,Validación!K:N,4,0)</f>
        <v>8</v>
      </c>
      <c r="J2017" s="76" t="s">
        <v>167</v>
      </c>
      <c r="K2017" s="76" t="s">
        <v>68</v>
      </c>
      <c r="L2017" s="76" t="str">
        <f t="shared" si="63"/>
        <v>N</v>
      </c>
    </row>
    <row r="2018" spans="1:12" x14ac:dyDescent="0.25">
      <c r="A2018" s="76" t="str">
        <f t="shared" si="62"/>
        <v>Q888N</v>
      </c>
      <c r="B2018" s="76" t="s">
        <v>130</v>
      </c>
      <c r="C2018" s="76" t="str">
        <f>VLOOKUP(B2018,Validación!G:I,3,0)</f>
        <v>Q</v>
      </c>
      <c r="D2018" s="122" t="s">
        <v>321</v>
      </c>
      <c r="E2018" s="76">
        <f>VLOOKUP(Tabla3[[#This Row],[Actividad]],Validación!AA:AB,2,0)</f>
        <v>8</v>
      </c>
      <c r="F2018" s="76" t="s">
        <v>190</v>
      </c>
      <c r="G2018" s="76">
        <f>VLOOKUP(H2018,Validación!W:Y,3,0)</f>
        <v>8</v>
      </c>
      <c r="H2018" s="76" t="s">
        <v>343</v>
      </c>
      <c r="I2018" s="76">
        <f>VLOOKUP(J2018,Validación!K:N,4,0)</f>
        <v>8</v>
      </c>
      <c r="J2018" s="76" t="s">
        <v>167</v>
      </c>
      <c r="K2018" s="76" t="s">
        <v>68</v>
      </c>
      <c r="L2018" s="76" t="str">
        <f t="shared" si="63"/>
        <v>N</v>
      </c>
    </row>
    <row r="2019" spans="1:12" x14ac:dyDescent="0.25">
      <c r="A2019" s="76" t="str">
        <f t="shared" si="62"/>
        <v>P888N</v>
      </c>
      <c r="B2019" s="76" t="s">
        <v>50</v>
      </c>
      <c r="C2019" s="76" t="str">
        <f>VLOOKUP(B2019,Validación!G:I,3,0)</f>
        <v>P</v>
      </c>
      <c r="D2019" s="122" t="s">
        <v>322</v>
      </c>
      <c r="E2019" s="76">
        <f>VLOOKUP(Tabla3[[#This Row],[Actividad]],Validación!AA:AB,2,0)</f>
        <v>8</v>
      </c>
      <c r="F2019" s="76" t="s">
        <v>190</v>
      </c>
      <c r="G2019" s="76">
        <f>VLOOKUP(H2019,Validación!W:Y,3,0)</f>
        <v>8</v>
      </c>
      <c r="H2019" s="76" t="s">
        <v>343</v>
      </c>
      <c r="I2019" s="76">
        <f>VLOOKUP(J2019,Validación!K:N,4,0)</f>
        <v>8</v>
      </c>
      <c r="J2019" s="76" t="s">
        <v>167</v>
      </c>
      <c r="K2019" s="76" t="s">
        <v>68</v>
      </c>
      <c r="L2019" s="76" t="str">
        <f t="shared" si="63"/>
        <v>N</v>
      </c>
    </row>
    <row r="2020" spans="1:12" x14ac:dyDescent="0.25">
      <c r="A2020" s="76" t="str">
        <f t="shared" si="62"/>
        <v>K888N</v>
      </c>
      <c r="B2020" s="76" t="s">
        <v>31</v>
      </c>
      <c r="C2020" s="76" t="str">
        <f>VLOOKUP(B2020,Validación!G:I,3,0)</f>
        <v>K</v>
      </c>
      <c r="D2020" s="122" t="s">
        <v>297</v>
      </c>
      <c r="E2020" s="76">
        <f>VLOOKUP(Tabla3[[#This Row],[Actividad]],Validación!AA:AB,2,0)</f>
        <v>8</v>
      </c>
      <c r="F2020" s="76" t="s">
        <v>190</v>
      </c>
      <c r="G2020" s="76">
        <f>VLOOKUP(H2020,Validación!W:Y,3,0)</f>
        <v>8</v>
      </c>
      <c r="H2020" s="76" t="s">
        <v>343</v>
      </c>
      <c r="I2020" s="76">
        <f>VLOOKUP(J2020,Validación!K:N,4,0)</f>
        <v>8</v>
      </c>
      <c r="J2020" s="76" t="s">
        <v>167</v>
      </c>
      <c r="K2020" s="76" t="s">
        <v>68</v>
      </c>
      <c r="L2020" s="76" t="str">
        <f t="shared" si="63"/>
        <v>N</v>
      </c>
    </row>
    <row r="2021" spans="1:12" x14ac:dyDescent="0.25">
      <c r="A2021" s="76" t="str">
        <f t="shared" si="62"/>
        <v>N888N</v>
      </c>
      <c r="B2021" s="76" t="s">
        <v>49</v>
      </c>
      <c r="C2021" s="76" t="str">
        <f>VLOOKUP(B2021,Validación!G:I,3,0)</f>
        <v>N</v>
      </c>
      <c r="D2021" s="122" t="s">
        <v>323</v>
      </c>
      <c r="E2021" s="76">
        <f>VLOOKUP(Tabla3[[#This Row],[Actividad]],Validación!AA:AB,2,0)</f>
        <v>8</v>
      </c>
      <c r="F2021" s="76" t="s">
        <v>190</v>
      </c>
      <c r="G2021" s="76">
        <f>VLOOKUP(H2021,Validación!W:Y,3,0)</f>
        <v>8</v>
      </c>
      <c r="H2021" s="76" t="s">
        <v>343</v>
      </c>
      <c r="I2021" s="76">
        <f>VLOOKUP(J2021,Validación!K:N,4,0)</f>
        <v>8</v>
      </c>
      <c r="J2021" s="76" t="s">
        <v>167</v>
      </c>
      <c r="K2021" s="76" t="s">
        <v>68</v>
      </c>
      <c r="L2021" s="76" t="str">
        <f t="shared" si="63"/>
        <v>N</v>
      </c>
    </row>
    <row r="2022" spans="1:12" x14ac:dyDescent="0.25">
      <c r="A2022" s="76" t="str">
        <f t="shared" si="62"/>
        <v>AA888N</v>
      </c>
      <c r="B2022" s="76" t="s">
        <v>54</v>
      </c>
      <c r="C2022" s="76" t="str">
        <f>VLOOKUP(B2022,Validación!G:I,3,0)</f>
        <v>AA</v>
      </c>
      <c r="D2022" s="122" t="s">
        <v>324</v>
      </c>
      <c r="E2022" s="76">
        <f>VLOOKUP(Tabla3[[#This Row],[Actividad]],Validación!AA:AB,2,0)</f>
        <v>8</v>
      </c>
      <c r="F2022" s="76" t="s">
        <v>190</v>
      </c>
      <c r="G2022" s="76">
        <f>VLOOKUP(H2022,Validación!W:Y,3,0)</f>
        <v>8</v>
      </c>
      <c r="H2022" s="76" t="s">
        <v>343</v>
      </c>
      <c r="I2022" s="76">
        <f>VLOOKUP(J2022,Validación!K:N,4,0)</f>
        <v>8</v>
      </c>
      <c r="J2022" s="76" t="s">
        <v>167</v>
      </c>
      <c r="K2022" s="76" t="s">
        <v>68</v>
      </c>
      <c r="L2022" s="76" t="str">
        <f t="shared" si="63"/>
        <v>N</v>
      </c>
    </row>
    <row r="2023" spans="1:12" x14ac:dyDescent="0.25">
      <c r="A2023" s="76" t="str">
        <f t="shared" si="62"/>
        <v>G888N</v>
      </c>
      <c r="B2023" s="76" t="s">
        <v>427</v>
      </c>
      <c r="C2023" s="76" t="str">
        <f>VLOOKUP(B2023,Validación!G:I,3,0)</f>
        <v>G</v>
      </c>
      <c r="D2023" s="122" t="s">
        <v>318</v>
      </c>
      <c r="E2023" s="76">
        <f>VLOOKUP(Tabla3[[#This Row],[Actividad]],Validación!AA:AB,2,0)</f>
        <v>8</v>
      </c>
      <c r="F2023" s="76" t="s">
        <v>190</v>
      </c>
      <c r="G2023" s="76">
        <f>VLOOKUP(H2023,Validación!W:Y,3,0)</f>
        <v>8</v>
      </c>
      <c r="H2023" s="76" t="s">
        <v>343</v>
      </c>
      <c r="I2023" s="76">
        <f>VLOOKUP(J2023,Validación!K:N,4,0)</f>
        <v>8</v>
      </c>
      <c r="J2023" s="76" t="s">
        <v>167</v>
      </c>
      <c r="K2023" s="76" t="s">
        <v>68</v>
      </c>
      <c r="L2023" s="76" t="str">
        <f t="shared" si="63"/>
        <v>N</v>
      </c>
    </row>
    <row r="2024" spans="1:12" x14ac:dyDescent="0.25">
      <c r="A2024" s="76" t="str">
        <f t="shared" si="62"/>
        <v>D888N</v>
      </c>
      <c r="B2024" s="76" t="s">
        <v>203</v>
      </c>
      <c r="C2024" s="76" t="str">
        <f>VLOOKUP(B2024,Validación!G:I,3,0)</f>
        <v>D</v>
      </c>
      <c r="D2024" s="122">
        <v>122327</v>
      </c>
      <c r="E2024" s="76">
        <f>VLOOKUP(Tabla3[[#This Row],[Actividad]],Validación!AA:AB,2,0)</f>
        <v>8</v>
      </c>
      <c r="F2024" s="76" t="s">
        <v>190</v>
      </c>
      <c r="G2024" s="76">
        <f>VLOOKUP(H2024,Validación!W:Y,3,0)</f>
        <v>8</v>
      </c>
      <c r="H2024" s="76" t="s">
        <v>343</v>
      </c>
      <c r="I2024" s="76">
        <f>VLOOKUP(J2024,Validación!K:N,4,0)</f>
        <v>8</v>
      </c>
      <c r="J2024" s="76" t="s">
        <v>167</v>
      </c>
      <c r="K2024" s="76" t="s">
        <v>68</v>
      </c>
      <c r="L2024" s="76" t="str">
        <f t="shared" si="63"/>
        <v>N</v>
      </c>
    </row>
    <row r="2025" spans="1:12" x14ac:dyDescent="0.25">
      <c r="A2025" s="76" t="str">
        <f t="shared" si="62"/>
        <v>FF888N</v>
      </c>
      <c r="B2025" s="76" t="s">
        <v>41</v>
      </c>
      <c r="C2025" s="76" t="str">
        <f>VLOOKUP(B2025,Validación!G:I,3,0)</f>
        <v>FF</v>
      </c>
      <c r="D2025" s="122" t="s">
        <v>325</v>
      </c>
      <c r="E2025" s="76">
        <f>VLOOKUP(Tabla3[[#This Row],[Actividad]],Validación!AA:AB,2,0)</f>
        <v>8</v>
      </c>
      <c r="F2025" s="76" t="s">
        <v>190</v>
      </c>
      <c r="G2025" s="76">
        <f>VLOOKUP(H2025,Validación!W:Y,3,0)</f>
        <v>8</v>
      </c>
      <c r="H2025" s="76" t="s">
        <v>343</v>
      </c>
      <c r="I2025" s="76">
        <f>VLOOKUP(J2025,Validación!K:N,4,0)</f>
        <v>8</v>
      </c>
      <c r="J2025" s="76" t="s">
        <v>167</v>
      </c>
      <c r="K2025" s="76" t="s">
        <v>68</v>
      </c>
      <c r="L2025" s="76" t="str">
        <f t="shared" si="63"/>
        <v>N</v>
      </c>
    </row>
    <row r="2026" spans="1:12" x14ac:dyDescent="0.25">
      <c r="A2026" s="76" t="str">
        <f t="shared" si="62"/>
        <v>W888N</v>
      </c>
      <c r="B2026" s="76" t="s">
        <v>132</v>
      </c>
      <c r="C2026" s="76" t="str">
        <f>VLOOKUP(B2026,Validación!G:I,3,0)</f>
        <v>W</v>
      </c>
      <c r="D2026" s="122" t="s">
        <v>302</v>
      </c>
      <c r="E2026" s="76">
        <f>VLOOKUP(Tabla3[[#This Row],[Actividad]],Validación!AA:AB,2,0)</f>
        <v>8</v>
      </c>
      <c r="F2026" s="76" t="s">
        <v>190</v>
      </c>
      <c r="G2026" s="76">
        <f>VLOOKUP(H2026,Validación!W:Y,3,0)</f>
        <v>8</v>
      </c>
      <c r="H2026" s="76" t="s">
        <v>343</v>
      </c>
      <c r="I2026" s="76">
        <f>VLOOKUP(J2026,Validación!K:N,4,0)</f>
        <v>8</v>
      </c>
      <c r="J2026" s="76" t="s">
        <v>167</v>
      </c>
      <c r="K2026" s="76" t="s">
        <v>68</v>
      </c>
      <c r="L2026" s="76" t="str">
        <f t="shared" si="63"/>
        <v>N</v>
      </c>
    </row>
    <row r="2027" spans="1:12" x14ac:dyDescent="0.25">
      <c r="A2027" s="76" t="str">
        <f t="shared" si="62"/>
        <v>U888N</v>
      </c>
      <c r="B2027" s="76" t="s">
        <v>425</v>
      </c>
      <c r="C2027" s="76" t="str">
        <f>VLOOKUP(B2027,Validación!G:I,3,0)</f>
        <v>U</v>
      </c>
      <c r="D2027" s="122" t="s">
        <v>469</v>
      </c>
      <c r="E2027" s="76">
        <f>VLOOKUP(Tabla3[[#This Row],[Actividad]],Validación!AA:AB,2,0)</f>
        <v>8</v>
      </c>
      <c r="F2027" s="76" t="s">
        <v>190</v>
      </c>
      <c r="G2027" s="76">
        <f>VLOOKUP(H2027,Validación!W:Y,3,0)</f>
        <v>8</v>
      </c>
      <c r="H2027" s="76" t="s">
        <v>343</v>
      </c>
      <c r="I2027" s="76">
        <f>VLOOKUP(J2027,Validación!K:N,4,0)</f>
        <v>8</v>
      </c>
      <c r="J2027" s="76" t="s">
        <v>167</v>
      </c>
      <c r="K2027" s="76" t="s">
        <v>68</v>
      </c>
      <c r="L2027" s="76" t="str">
        <f t="shared" si="63"/>
        <v>N</v>
      </c>
    </row>
    <row r="2028" spans="1:12" x14ac:dyDescent="0.25">
      <c r="A2028" s="76" t="str">
        <f t="shared" si="62"/>
        <v>R888N</v>
      </c>
      <c r="B2028" s="76" t="s">
        <v>51</v>
      </c>
      <c r="C2028" s="76" t="str">
        <f>VLOOKUP(B2028,Validación!G:I,3,0)</f>
        <v>R</v>
      </c>
      <c r="D2028" s="122">
        <v>109</v>
      </c>
      <c r="E2028" s="76">
        <f>VLOOKUP(Tabla3[[#This Row],[Actividad]],Validación!AA:AB,2,0)</f>
        <v>8</v>
      </c>
      <c r="F2028" s="76" t="s">
        <v>190</v>
      </c>
      <c r="G2028" s="76">
        <f>VLOOKUP(H2028,Validación!W:Y,3,0)</f>
        <v>8</v>
      </c>
      <c r="H2028" s="76" t="s">
        <v>343</v>
      </c>
      <c r="I2028" s="76">
        <f>VLOOKUP(J2028,Validación!K:N,4,0)</f>
        <v>8</v>
      </c>
      <c r="J2028" s="76" t="s">
        <v>167</v>
      </c>
      <c r="K2028" s="76" t="s">
        <v>68</v>
      </c>
      <c r="L2028" s="76" t="str">
        <f t="shared" si="63"/>
        <v>N</v>
      </c>
    </row>
    <row r="2029" spans="1:12" x14ac:dyDescent="0.25">
      <c r="A2029" s="76" t="str">
        <f t="shared" si="62"/>
        <v>L888N</v>
      </c>
      <c r="B2029" s="76" t="s">
        <v>48</v>
      </c>
      <c r="C2029" s="76" t="str">
        <f>VLOOKUP(B2029,Validación!G:I,3,0)</f>
        <v>L</v>
      </c>
      <c r="D2029" s="122" t="s">
        <v>461</v>
      </c>
      <c r="E2029" s="76">
        <f>VLOOKUP(Tabla3[[#This Row],[Actividad]],Validación!AA:AB,2,0)</f>
        <v>8</v>
      </c>
      <c r="F2029" s="76" t="s">
        <v>190</v>
      </c>
      <c r="G2029" s="76">
        <f>VLOOKUP(H2029,Validación!W:Y,3,0)</f>
        <v>8</v>
      </c>
      <c r="H2029" s="76" t="s">
        <v>343</v>
      </c>
      <c r="I2029" s="76">
        <f>VLOOKUP(J2029,Validación!K:N,4,0)</f>
        <v>8</v>
      </c>
      <c r="J2029" s="76" t="s">
        <v>167</v>
      </c>
      <c r="K2029" s="76" t="s">
        <v>68</v>
      </c>
      <c r="L2029" s="76" t="str">
        <f t="shared" si="63"/>
        <v>N</v>
      </c>
    </row>
    <row r="2030" spans="1:12" x14ac:dyDescent="0.25">
      <c r="A2030" s="76" t="str">
        <f t="shared" si="62"/>
        <v>B888N</v>
      </c>
      <c r="B2030" s="76" t="s">
        <v>43</v>
      </c>
      <c r="C2030" s="76" t="str">
        <f>VLOOKUP(B2030,Validación!G:I,3,0)</f>
        <v>B</v>
      </c>
      <c r="D2030" s="122" t="s">
        <v>470</v>
      </c>
      <c r="E2030" s="76">
        <f>VLOOKUP(Tabla3[[#This Row],[Actividad]],Validación!AA:AB,2,0)</f>
        <v>8</v>
      </c>
      <c r="F2030" s="76" t="s">
        <v>190</v>
      </c>
      <c r="G2030" s="76">
        <f>VLOOKUP(H2030,Validación!W:Y,3,0)</f>
        <v>8</v>
      </c>
      <c r="H2030" s="76" t="s">
        <v>343</v>
      </c>
      <c r="I2030" s="76">
        <f>VLOOKUP(J2030,Validación!K:N,4,0)</f>
        <v>8</v>
      </c>
      <c r="J2030" s="76" t="s">
        <v>167</v>
      </c>
      <c r="K2030" s="76" t="s">
        <v>68</v>
      </c>
      <c r="L2030" s="76" t="str">
        <f t="shared" si="63"/>
        <v>N</v>
      </c>
    </row>
    <row r="2031" spans="1:12" x14ac:dyDescent="0.25">
      <c r="A2031" s="76" t="str">
        <f t="shared" si="62"/>
        <v>A888N</v>
      </c>
      <c r="B2031" s="76" t="s">
        <v>42</v>
      </c>
      <c r="C2031" s="76" t="str">
        <f>VLOOKUP(B2031,Validación!G:I,3,0)</f>
        <v>A</v>
      </c>
      <c r="D2031" s="122" t="s">
        <v>471</v>
      </c>
      <c r="E2031" s="76">
        <f>VLOOKUP(Tabla3[[#This Row],[Actividad]],Validación!AA:AB,2,0)</f>
        <v>8</v>
      </c>
      <c r="F2031" s="76" t="s">
        <v>190</v>
      </c>
      <c r="G2031" s="76">
        <f>VLOOKUP(H2031,Validación!W:Y,3,0)</f>
        <v>8</v>
      </c>
      <c r="H2031" s="76" t="s">
        <v>343</v>
      </c>
      <c r="I2031" s="76">
        <f>VLOOKUP(J2031,Validación!K:N,4,0)</f>
        <v>8</v>
      </c>
      <c r="J2031" s="76" t="s">
        <v>167</v>
      </c>
      <c r="K2031" s="76" t="s">
        <v>68</v>
      </c>
      <c r="L2031" s="76" t="str">
        <f t="shared" si="63"/>
        <v>N</v>
      </c>
    </row>
    <row r="2032" spans="1:12" x14ac:dyDescent="0.25">
      <c r="A2032" s="76" t="str">
        <f t="shared" si="62"/>
        <v>C8810N</v>
      </c>
      <c r="B2032" s="76" t="s">
        <v>44</v>
      </c>
      <c r="C2032" s="76" t="str">
        <f>VLOOKUP(B2032,Validación!G:I,3,0)</f>
        <v>C</v>
      </c>
      <c r="D2032" s="122" t="s">
        <v>289</v>
      </c>
      <c r="E2032" s="76">
        <f>VLOOKUP(Tabla3[[#This Row],[Actividad]],Validación!AA:AB,2,0)</f>
        <v>8</v>
      </c>
      <c r="F2032" s="76" t="s">
        <v>190</v>
      </c>
      <c r="G2032" s="76">
        <f>VLOOKUP(H2032,Validación!W:Y,3,0)</f>
        <v>8</v>
      </c>
      <c r="H2032" s="76" t="s">
        <v>343</v>
      </c>
      <c r="I2032" s="76">
        <f>VLOOKUP(J2032,Validación!K:N,4,0)</f>
        <v>10</v>
      </c>
      <c r="J2032" s="76" t="s">
        <v>169</v>
      </c>
      <c r="K2032" s="76" t="s">
        <v>68</v>
      </c>
      <c r="L2032" s="76" t="str">
        <f t="shared" si="63"/>
        <v>N</v>
      </c>
    </row>
    <row r="2033" spans="1:12" x14ac:dyDescent="0.25">
      <c r="A2033" s="76" t="str">
        <f t="shared" si="62"/>
        <v>E8810N</v>
      </c>
      <c r="B2033" s="76" t="s">
        <v>45</v>
      </c>
      <c r="C2033" s="76" t="str">
        <f>VLOOKUP(B2033,Validación!G:I,3,0)</f>
        <v>E</v>
      </c>
      <c r="D2033" s="122" t="s">
        <v>319</v>
      </c>
      <c r="E2033" s="76">
        <f>VLOOKUP(Tabla3[[#This Row],[Actividad]],Validación!AA:AB,2,0)</f>
        <v>8</v>
      </c>
      <c r="F2033" s="76" t="s">
        <v>190</v>
      </c>
      <c r="G2033" s="76">
        <f>VLOOKUP(H2033,Validación!W:Y,3,0)</f>
        <v>8</v>
      </c>
      <c r="H2033" s="76" t="s">
        <v>343</v>
      </c>
      <c r="I2033" s="76">
        <f>VLOOKUP(J2033,Validación!K:N,4,0)</f>
        <v>10</v>
      </c>
      <c r="J2033" s="76" t="s">
        <v>169</v>
      </c>
      <c r="K2033" s="76" t="s">
        <v>68</v>
      </c>
      <c r="L2033" s="76" t="str">
        <f t="shared" si="63"/>
        <v>N</v>
      </c>
    </row>
    <row r="2034" spans="1:12" x14ac:dyDescent="0.25">
      <c r="A2034" s="76" t="str">
        <f t="shared" si="62"/>
        <v>J8810N</v>
      </c>
      <c r="B2034" s="76" t="s">
        <v>30</v>
      </c>
      <c r="C2034" s="76" t="str">
        <f>VLOOKUP(B2034,Validación!G:I,3,0)</f>
        <v>J</v>
      </c>
      <c r="D2034" s="122" t="s">
        <v>320</v>
      </c>
      <c r="E2034" s="76">
        <f>VLOOKUP(Tabla3[[#This Row],[Actividad]],Validación!AA:AB,2,0)</f>
        <v>8</v>
      </c>
      <c r="F2034" s="76" t="s">
        <v>190</v>
      </c>
      <c r="G2034" s="76">
        <f>VLOOKUP(H2034,Validación!W:Y,3,0)</f>
        <v>8</v>
      </c>
      <c r="H2034" s="76" t="s">
        <v>343</v>
      </c>
      <c r="I2034" s="76">
        <f>VLOOKUP(J2034,Validación!K:N,4,0)</f>
        <v>10</v>
      </c>
      <c r="J2034" s="76" t="s">
        <v>169</v>
      </c>
      <c r="K2034" s="76" t="s">
        <v>68</v>
      </c>
      <c r="L2034" s="76" t="str">
        <f t="shared" si="63"/>
        <v>N</v>
      </c>
    </row>
    <row r="2035" spans="1:12" x14ac:dyDescent="0.25">
      <c r="A2035" s="76" t="str">
        <f t="shared" si="62"/>
        <v>Q8810N</v>
      </c>
      <c r="B2035" s="76" t="s">
        <v>130</v>
      </c>
      <c r="C2035" s="76" t="str">
        <f>VLOOKUP(B2035,Validación!G:I,3,0)</f>
        <v>Q</v>
      </c>
      <c r="D2035" s="122" t="s">
        <v>321</v>
      </c>
      <c r="E2035" s="76">
        <f>VLOOKUP(Tabla3[[#This Row],[Actividad]],Validación!AA:AB,2,0)</f>
        <v>8</v>
      </c>
      <c r="F2035" s="76" t="s">
        <v>190</v>
      </c>
      <c r="G2035" s="76">
        <f>VLOOKUP(H2035,Validación!W:Y,3,0)</f>
        <v>8</v>
      </c>
      <c r="H2035" s="76" t="s">
        <v>343</v>
      </c>
      <c r="I2035" s="76">
        <f>VLOOKUP(J2035,Validación!K:N,4,0)</f>
        <v>10</v>
      </c>
      <c r="J2035" s="76" t="s">
        <v>169</v>
      </c>
      <c r="K2035" s="76" t="s">
        <v>68</v>
      </c>
      <c r="L2035" s="76" t="str">
        <f t="shared" si="63"/>
        <v>N</v>
      </c>
    </row>
    <row r="2036" spans="1:12" x14ac:dyDescent="0.25">
      <c r="A2036" s="76" t="str">
        <f t="shared" si="62"/>
        <v>P8810N</v>
      </c>
      <c r="B2036" s="76" t="s">
        <v>50</v>
      </c>
      <c r="C2036" s="76" t="str">
        <f>VLOOKUP(B2036,Validación!G:I,3,0)</f>
        <v>P</v>
      </c>
      <c r="D2036" s="122" t="s">
        <v>322</v>
      </c>
      <c r="E2036" s="76">
        <f>VLOOKUP(Tabla3[[#This Row],[Actividad]],Validación!AA:AB,2,0)</f>
        <v>8</v>
      </c>
      <c r="F2036" s="76" t="s">
        <v>190</v>
      </c>
      <c r="G2036" s="76">
        <f>VLOOKUP(H2036,Validación!W:Y,3,0)</f>
        <v>8</v>
      </c>
      <c r="H2036" s="76" t="s">
        <v>343</v>
      </c>
      <c r="I2036" s="76">
        <f>VLOOKUP(J2036,Validación!K:N,4,0)</f>
        <v>10</v>
      </c>
      <c r="J2036" s="76" t="s">
        <v>169</v>
      </c>
      <c r="K2036" s="76" t="s">
        <v>68</v>
      </c>
      <c r="L2036" s="76" t="str">
        <f t="shared" si="63"/>
        <v>N</v>
      </c>
    </row>
    <row r="2037" spans="1:12" x14ac:dyDescent="0.25">
      <c r="A2037" s="76" t="str">
        <f t="shared" si="62"/>
        <v>K8810N</v>
      </c>
      <c r="B2037" s="76" t="s">
        <v>31</v>
      </c>
      <c r="C2037" s="76" t="str">
        <f>VLOOKUP(B2037,Validación!G:I,3,0)</f>
        <v>K</v>
      </c>
      <c r="D2037" s="122" t="s">
        <v>297</v>
      </c>
      <c r="E2037" s="76">
        <f>VLOOKUP(Tabla3[[#This Row],[Actividad]],Validación!AA:AB,2,0)</f>
        <v>8</v>
      </c>
      <c r="F2037" s="76" t="s">
        <v>190</v>
      </c>
      <c r="G2037" s="76">
        <f>VLOOKUP(H2037,Validación!W:Y,3,0)</f>
        <v>8</v>
      </c>
      <c r="H2037" s="76" t="s">
        <v>343</v>
      </c>
      <c r="I2037" s="76">
        <f>VLOOKUP(J2037,Validación!K:N,4,0)</f>
        <v>10</v>
      </c>
      <c r="J2037" s="76" t="s">
        <v>169</v>
      </c>
      <c r="K2037" s="76" t="s">
        <v>68</v>
      </c>
      <c r="L2037" s="76" t="str">
        <f t="shared" si="63"/>
        <v>N</v>
      </c>
    </row>
    <row r="2038" spans="1:12" x14ac:dyDescent="0.25">
      <c r="A2038" s="76" t="str">
        <f t="shared" si="62"/>
        <v>N8810N</v>
      </c>
      <c r="B2038" s="76" t="s">
        <v>49</v>
      </c>
      <c r="C2038" s="76" t="str">
        <f>VLOOKUP(B2038,Validación!G:I,3,0)</f>
        <v>N</v>
      </c>
      <c r="D2038" s="122" t="s">
        <v>323</v>
      </c>
      <c r="E2038" s="76">
        <f>VLOOKUP(Tabla3[[#This Row],[Actividad]],Validación!AA:AB,2,0)</f>
        <v>8</v>
      </c>
      <c r="F2038" s="76" t="s">
        <v>190</v>
      </c>
      <c r="G2038" s="76">
        <f>VLOOKUP(H2038,Validación!W:Y,3,0)</f>
        <v>8</v>
      </c>
      <c r="H2038" s="76" t="s">
        <v>343</v>
      </c>
      <c r="I2038" s="76">
        <f>VLOOKUP(J2038,Validación!K:N,4,0)</f>
        <v>10</v>
      </c>
      <c r="J2038" s="76" t="s">
        <v>169</v>
      </c>
      <c r="K2038" s="76" t="s">
        <v>68</v>
      </c>
      <c r="L2038" s="76" t="str">
        <f t="shared" si="63"/>
        <v>N</v>
      </c>
    </row>
    <row r="2039" spans="1:12" x14ac:dyDescent="0.25">
      <c r="A2039" s="76" t="str">
        <f t="shared" si="62"/>
        <v>AA8810N</v>
      </c>
      <c r="B2039" s="76" t="s">
        <v>54</v>
      </c>
      <c r="C2039" s="76" t="str">
        <f>VLOOKUP(B2039,Validación!G:I,3,0)</f>
        <v>AA</v>
      </c>
      <c r="D2039" s="122" t="s">
        <v>324</v>
      </c>
      <c r="E2039" s="76">
        <f>VLOOKUP(Tabla3[[#This Row],[Actividad]],Validación!AA:AB,2,0)</f>
        <v>8</v>
      </c>
      <c r="F2039" s="76" t="s">
        <v>190</v>
      </c>
      <c r="G2039" s="76">
        <f>VLOOKUP(H2039,Validación!W:Y,3,0)</f>
        <v>8</v>
      </c>
      <c r="H2039" s="76" t="s">
        <v>343</v>
      </c>
      <c r="I2039" s="76">
        <f>VLOOKUP(J2039,Validación!K:N,4,0)</f>
        <v>10</v>
      </c>
      <c r="J2039" s="76" t="s">
        <v>169</v>
      </c>
      <c r="K2039" s="76" t="s">
        <v>68</v>
      </c>
      <c r="L2039" s="76" t="str">
        <f t="shared" si="63"/>
        <v>N</v>
      </c>
    </row>
    <row r="2040" spans="1:12" x14ac:dyDescent="0.25">
      <c r="A2040" s="76" t="str">
        <f t="shared" si="62"/>
        <v>G8810N</v>
      </c>
      <c r="B2040" s="76" t="s">
        <v>427</v>
      </c>
      <c r="C2040" s="76" t="str">
        <f>VLOOKUP(B2040,Validación!G:I,3,0)</f>
        <v>G</v>
      </c>
      <c r="D2040" s="122" t="s">
        <v>318</v>
      </c>
      <c r="E2040" s="76">
        <f>VLOOKUP(Tabla3[[#This Row],[Actividad]],Validación!AA:AB,2,0)</f>
        <v>8</v>
      </c>
      <c r="F2040" s="76" t="s">
        <v>190</v>
      </c>
      <c r="G2040" s="76">
        <f>VLOOKUP(H2040,Validación!W:Y,3,0)</f>
        <v>8</v>
      </c>
      <c r="H2040" s="76" t="s">
        <v>343</v>
      </c>
      <c r="I2040" s="76">
        <f>VLOOKUP(J2040,Validación!K:N,4,0)</f>
        <v>10</v>
      </c>
      <c r="J2040" s="76" t="s">
        <v>169</v>
      </c>
      <c r="K2040" s="76" t="s">
        <v>68</v>
      </c>
      <c r="L2040" s="76" t="str">
        <f t="shared" si="63"/>
        <v>N</v>
      </c>
    </row>
    <row r="2041" spans="1:12" x14ac:dyDescent="0.25">
      <c r="A2041" s="76" t="str">
        <f t="shared" si="62"/>
        <v>D8810N</v>
      </c>
      <c r="B2041" s="76" t="s">
        <v>203</v>
      </c>
      <c r="C2041" s="76" t="str">
        <f>VLOOKUP(B2041,Validación!G:I,3,0)</f>
        <v>D</v>
      </c>
      <c r="D2041" s="122">
        <v>122327</v>
      </c>
      <c r="E2041" s="76">
        <f>VLOOKUP(Tabla3[[#This Row],[Actividad]],Validación!AA:AB,2,0)</f>
        <v>8</v>
      </c>
      <c r="F2041" s="76" t="s">
        <v>190</v>
      </c>
      <c r="G2041" s="76">
        <f>VLOOKUP(H2041,Validación!W:Y,3,0)</f>
        <v>8</v>
      </c>
      <c r="H2041" s="76" t="s">
        <v>343</v>
      </c>
      <c r="I2041" s="76">
        <f>VLOOKUP(J2041,Validación!K:N,4,0)</f>
        <v>10</v>
      </c>
      <c r="J2041" s="76" t="s">
        <v>169</v>
      </c>
      <c r="K2041" s="76" t="s">
        <v>68</v>
      </c>
      <c r="L2041" s="76" t="str">
        <f t="shared" si="63"/>
        <v>N</v>
      </c>
    </row>
    <row r="2042" spans="1:12" x14ac:dyDescent="0.25">
      <c r="A2042" s="76" t="str">
        <f t="shared" si="62"/>
        <v>FF8810N</v>
      </c>
      <c r="B2042" s="76" t="s">
        <v>41</v>
      </c>
      <c r="C2042" s="76" t="str">
        <f>VLOOKUP(B2042,Validación!G:I,3,0)</f>
        <v>FF</v>
      </c>
      <c r="D2042" s="122" t="s">
        <v>325</v>
      </c>
      <c r="E2042" s="76">
        <f>VLOOKUP(Tabla3[[#This Row],[Actividad]],Validación!AA:AB,2,0)</f>
        <v>8</v>
      </c>
      <c r="F2042" s="76" t="s">
        <v>190</v>
      </c>
      <c r="G2042" s="76">
        <f>VLOOKUP(H2042,Validación!W:Y,3,0)</f>
        <v>8</v>
      </c>
      <c r="H2042" s="76" t="s">
        <v>343</v>
      </c>
      <c r="I2042" s="76">
        <f>VLOOKUP(J2042,Validación!K:N,4,0)</f>
        <v>10</v>
      </c>
      <c r="J2042" s="76" t="s">
        <v>169</v>
      </c>
      <c r="K2042" s="76" t="s">
        <v>68</v>
      </c>
      <c r="L2042" s="76" t="str">
        <f t="shared" si="63"/>
        <v>N</v>
      </c>
    </row>
    <row r="2043" spans="1:12" x14ac:dyDescent="0.25">
      <c r="A2043" s="76" t="str">
        <f t="shared" si="62"/>
        <v>W8810N</v>
      </c>
      <c r="B2043" s="76" t="s">
        <v>132</v>
      </c>
      <c r="C2043" s="76" t="str">
        <f>VLOOKUP(B2043,Validación!G:I,3,0)</f>
        <v>W</v>
      </c>
      <c r="D2043" s="122" t="s">
        <v>302</v>
      </c>
      <c r="E2043" s="76">
        <f>VLOOKUP(Tabla3[[#This Row],[Actividad]],Validación!AA:AB,2,0)</f>
        <v>8</v>
      </c>
      <c r="F2043" s="76" t="s">
        <v>190</v>
      </c>
      <c r="G2043" s="76">
        <f>VLOOKUP(H2043,Validación!W:Y,3,0)</f>
        <v>8</v>
      </c>
      <c r="H2043" s="76" t="s">
        <v>343</v>
      </c>
      <c r="I2043" s="76">
        <f>VLOOKUP(J2043,Validación!K:N,4,0)</f>
        <v>10</v>
      </c>
      <c r="J2043" s="76" t="s">
        <v>169</v>
      </c>
      <c r="K2043" s="76" t="s">
        <v>68</v>
      </c>
      <c r="L2043" s="76" t="str">
        <f t="shared" si="63"/>
        <v>N</v>
      </c>
    </row>
    <row r="2044" spans="1:12" x14ac:dyDescent="0.25">
      <c r="A2044" s="76" t="str">
        <f t="shared" si="62"/>
        <v>U8810N</v>
      </c>
      <c r="B2044" s="76" t="s">
        <v>425</v>
      </c>
      <c r="C2044" s="76" t="str">
        <f>VLOOKUP(B2044,Validación!G:I,3,0)</f>
        <v>U</v>
      </c>
      <c r="D2044" s="122" t="s">
        <v>469</v>
      </c>
      <c r="E2044" s="76">
        <f>VLOOKUP(Tabla3[[#This Row],[Actividad]],Validación!AA:AB,2,0)</f>
        <v>8</v>
      </c>
      <c r="F2044" s="76" t="s">
        <v>190</v>
      </c>
      <c r="G2044" s="76">
        <f>VLOOKUP(H2044,Validación!W:Y,3,0)</f>
        <v>8</v>
      </c>
      <c r="H2044" s="76" t="s">
        <v>343</v>
      </c>
      <c r="I2044" s="76">
        <f>VLOOKUP(J2044,Validación!K:N,4,0)</f>
        <v>10</v>
      </c>
      <c r="J2044" s="76" t="s">
        <v>169</v>
      </c>
      <c r="K2044" s="76" t="s">
        <v>68</v>
      </c>
      <c r="L2044" s="76" t="str">
        <f t="shared" si="63"/>
        <v>N</v>
      </c>
    </row>
    <row r="2045" spans="1:12" x14ac:dyDescent="0.25">
      <c r="A2045" s="76" t="str">
        <f t="shared" si="62"/>
        <v>R8810N</v>
      </c>
      <c r="B2045" s="76" t="s">
        <v>51</v>
      </c>
      <c r="C2045" s="76" t="str">
        <f>VLOOKUP(B2045,Validación!G:I,3,0)</f>
        <v>R</v>
      </c>
      <c r="D2045" s="122">
        <v>109</v>
      </c>
      <c r="E2045" s="76">
        <f>VLOOKUP(Tabla3[[#This Row],[Actividad]],Validación!AA:AB,2,0)</f>
        <v>8</v>
      </c>
      <c r="F2045" s="76" t="s">
        <v>190</v>
      </c>
      <c r="G2045" s="76">
        <f>VLOOKUP(H2045,Validación!W:Y,3,0)</f>
        <v>8</v>
      </c>
      <c r="H2045" s="76" t="s">
        <v>343</v>
      </c>
      <c r="I2045" s="76">
        <f>VLOOKUP(J2045,Validación!K:N,4,0)</f>
        <v>10</v>
      </c>
      <c r="J2045" s="76" t="s">
        <v>169</v>
      </c>
      <c r="K2045" s="76" t="s">
        <v>68</v>
      </c>
      <c r="L2045" s="76" t="str">
        <f t="shared" si="63"/>
        <v>N</v>
      </c>
    </row>
    <row r="2046" spans="1:12" x14ac:dyDescent="0.25">
      <c r="A2046" s="76" t="str">
        <f t="shared" si="62"/>
        <v>L8810N</v>
      </c>
      <c r="B2046" s="76" t="s">
        <v>48</v>
      </c>
      <c r="C2046" s="76" t="str">
        <f>VLOOKUP(B2046,Validación!G:I,3,0)</f>
        <v>L</v>
      </c>
      <c r="D2046" s="122" t="s">
        <v>461</v>
      </c>
      <c r="E2046" s="76">
        <f>VLOOKUP(Tabla3[[#This Row],[Actividad]],Validación!AA:AB,2,0)</f>
        <v>8</v>
      </c>
      <c r="F2046" s="76" t="s">
        <v>190</v>
      </c>
      <c r="G2046" s="76">
        <f>VLOOKUP(H2046,Validación!W:Y,3,0)</f>
        <v>8</v>
      </c>
      <c r="H2046" s="76" t="s">
        <v>343</v>
      </c>
      <c r="I2046" s="76">
        <f>VLOOKUP(J2046,Validación!K:N,4,0)</f>
        <v>10</v>
      </c>
      <c r="J2046" s="76" t="s">
        <v>169</v>
      </c>
      <c r="K2046" s="76" t="s">
        <v>68</v>
      </c>
      <c r="L2046" s="76" t="str">
        <f t="shared" si="63"/>
        <v>N</v>
      </c>
    </row>
    <row r="2047" spans="1:12" x14ac:dyDescent="0.25">
      <c r="A2047" s="76" t="str">
        <f t="shared" si="62"/>
        <v>B8810N</v>
      </c>
      <c r="B2047" s="76" t="s">
        <v>43</v>
      </c>
      <c r="C2047" s="76" t="str">
        <f>VLOOKUP(B2047,Validación!G:I,3,0)</f>
        <v>B</v>
      </c>
      <c r="D2047" s="122" t="s">
        <v>470</v>
      </c>
      <c r="E2047" s="76">
        <f>VLOOKUP(Tabla3[[#This Row],[Actividad]],Validación!AA:AB,2,0)</f>
        <v>8</v>
      </c>
      <c r="F2047" s="76" t="s">
        <v>190</v>
      </c>
      <c r="G2047" s="76">
        <f>VLOOKUP(H2047,Validación!W:Y,3,0)</f>
        <v>8</v>
      </c>
      <c r="H2047" s="76" t="s">
        <v>343</v>
      </c>
      <c r="I2047" s="76">
        <f>VLOOKUP(J2047,Validación!K:N,4,0)</f>
        <v>10</v>
      </c>
      <c r="J2047" s="76" t="s">
        <v>169</v>
      </c>
      <c r="K2047" s="76" t="s">
        <v>68</v>
      </c>
      <c r="L2047" s="76" t="str">
        <f t="shared" si="63"/>
        <v>N</v>
      </c>
    </row>
    <row r="2048" spans="1:12" x14ac:dyDescent="0.25">
      <c r="A2048" s="76" t="str">
        <f t="shared" si="62"/>
        <v>A8810N</v>
      </c>
      <c r="B2048" s="76" t="s">
        <v>42</v>
      </c>
      <c r="C2048" s="76" t="str">
        <f>VLOOKUP(B2048,Validación!G:I,3,0)</f>
        <v>A</v>
      </c>
      <c r="D2048" s="122" t="s">
        <v>471</v>
      </c>
      <c r="E2048" s="76">
        <f>VLOOKUP(Tabla3[[#This Row],[Actividad]],Validación!AA:AB,2,0)</f>
        <v>8</v>
      </c>
      <c r="F2048" s="76" t="s">
        <v>190</v>
      </c>
      <c r="G2048" s="76">
        <f>VLOOKUP(H2048,Validación!W:Y,3,0)</f>
        <v>8</v>
      </c>
      <c r="H2048" s="76" t="s">
        <v>343</v>
      </c>
      <c r="I2048" s="76">
        <f>VLOOKUP(J2048,Validación!K:N,4,0)</f>
        <v>10</v>
      </c>
      <c r="J2048" s="76" t="s">
        <v>169</v>
      </c>
      <c r="K2048" s="76" t="s">
        <v>68</v>
      </c>
      <c r="L2048" s="76" t="str">
        <f t="shared" si="63"/>
        <v>N</v>
      </c>
    </row>
    <row r="2049" spans="1:12" x14ac:dyDescent="0.25">
      <c r="A2049" s="76" t="str">
        <f t="shared" si="62"/>
        <v>C8815N</v>
      </c>
      <c r="B2049" s="76" t="s">
        <v>44</v>
      </c>
      <c r="C2049" s="76" t="str">
        <f>VLOOKUP(B2049,Validación!G:I,3,0)</f>
        <v>C</v>
      </c>
      <c r="D2049" s="122" t="s">
        <v>289</v>
      </c>
      <c r="E2049" s="76">
        <f>VLOOKUP(Tabla3[[#This Row],[Actividad]],Validación!AA:AB,2,0)</f>
        <v>8</v>
      </c>
      <c r="F2049" s="76" t="s">
        <v>190</v>
      </c>
      <c r="G2049" s="76">
        <f>VLOOKUP(H2049,Validación!W:Y,3,0)</f>
        <v>8</v>
      </c>
      <c r="H2049" s="76" t="s">
        <v>343</v>
      </c>
      <c r="I2049" s="76">
        <f>VLOOKUP(J2049,Validación!K:N,4,0)</f>
        <v>15</v>
      </c>
      <c r="J2049" s="76" t="s">
        <v>342</v>
      </c>
      <c r="K2049" s="76" t="s">
        <v>68</v>
      </c>
      <c r="L2049" s="76" t="str">
        <f t="shared" si="63"/>
        <v>N</v>
      </c>
    </row>
    <row r="2050" spans="1:12" x14ac:dyDescent="0.25">
      <c r="A2050" s="76" t="str">
        <f t="shared" ref="A2050:A2113" si="64">CONCATENATE(C2050,E2050,G2050,I2050,L2050,)</f>
        <v>E8815N</v>
      </c>
      <c r="B2050" s="76" t="s">
        <v>45</v>
      </c>
      <c r="C2050" s="76" t="str">
        <f>VLOOKUP(B2050,Validación!G:I,3,0)</f>
        <v>E</v>
      </c>
      <c r="D2050" s="122" t="s">
        <v>319</v>
      </c>
      <c r="E2050" s="76">
        <f>VLOOKUP(Tabla3[[#This Row],[Actividad]],Validación!AA:AB,2,0)</f>
        <v>8</v>
      </c>
      <c r="F2050" s="76" t="s">
        <v>190</v>
      </c>
      <c r="G2050" s="76">
        <f>VLOOKUP(H2050,Validación!W:Y,3,0)</f>
        <v>8</v>
      </c>
      <c r="H2050" s="76" t="s">
        <v>343</v>
      </c>
      <c r="I2050" s="76">
        <f>VLOOKUP(J2050,Validación!K:N,4,0)</f>
        <v>15</v>
      </c>
      <c r="J2050" s="76" t="s">
        <v>342</v>
      </c>
      <c r="K2050" s="76" t="s">
        <v>68</v>
      </c>
      <c r="L2050" s="76" t="str">
        <f t="shared" ref="L2050:L2113" si="65">VLOOKUP(K2050,O:P,2,0)</f>
        <v>N</v>
      </c>
    </row>
    <row r="2051" spans="1:12" x14ac:dyDescent="0.25">
      <c r="A2051" s="76" t="str">
        <f t="shared" si="64"/>
        <v>J8815N</v>
      </c>
      <c r="B2051" s="76" t="s">
        <v>30</v>
      </c>
      <c r="C2051" s="76" t="str">
        <f>VLOOKUP(B2051,Validación!G:I,3,0)</f>
        <v>J</v>
      </c>
      <c r="D2051" s="122" t="s">
        <v>320</v>
      </c>
      <c r="E2051" s="76">
        <f>VLOOKUP(Tabla3[[#This Row],[Actividad]],Validación!AA:AB,2,0)</f>
        <v>8</v>
      </c>
      <c r="F2051" s="76" t="s">
        <v>190</v>
      </c>
      <c r="G2051" s="76">
        <f>VLOOKUP(H2051,Validación!W:Y,3,0)</f>
        <v>8</v>
      </c>
      <c r="H2051" s="76" t="s">
        <v>343</v>
      </c>
      <c r="I2051" s="76">
        <f>VLOOKUP(J2051,Validación!K:N,4,0)</f>
        <v>15</v>
      </c>
      <c r="J2051" s="76" t="s">
        <v>342</v>
      </c>
      <c r="K2051" s="76" t="s">
        <v>68</v>
      </c>
      <c r="L2051" s="76" t="str">
        <f t="shared" si="65"/>
        <v>N</v>
      </c>
    </row>
    <row r="2052" spans="1:12" x14ac:dyDescent="0.25">
      <c r="A2052" s="76" t="str">
        <f t="shared" si="64"/>
        <v>Q8815N</v>
      </c>
      <c r="B2052" s="76" t="s">
        <v>130</v>
      </c>
      <c r="C2052" s="76" t="str">
        <f>VLOOKUP(B2052,Validación!G:I,3,0)</f>
        <v>Q</v>
      </c>
      <c r="D2052" s="122" t="s">
        <v>321</v>
      </c>
      <c r="E2052" s="76">
        <f>VLOOKUP(Tabla3[[#This Row],[Actividad]],Validación!AA:AB,2,0)</f>
        <v>8</v>
      </c>
      <c r="F2052" s="76" t="s">
        <v>190</v>
      </c>
      <c r="G2052" s="76">
        <f>VLOOKUP(H2052,Validación!W:Y,3,0)</f>
        <v>8</v>
      </c>
      <c r="H2052" s="76" t="s">
        <v>343</v>
      </c>
      <c r="I2052" s="76">
        <f>VLOOKUP(J2052,Validación!K:N,4,0)</f>
        <v>15</v>
      </c>
      <c r="J2052" s="76" t="s">
        <v>342</v>
      </c>
      <c r="K2052" s="76" t="s">
        <v>68</v>
      </c>
      <c r="L2052" s="76" t="str">
        <f t="shared" si="65"/>
        <v>N</v>
      </c>
    </row>
    <row r="2053" spans="1:12" x14ac:dyDescent="0.25">
      <c r="A2053" s="76" t="str">
        <f t="shared" si="64"/>
        <v>P8815N</v>
      </c>
      <c r="B2053" s="76" t="s">
        <v>50</v>
      </c>
      <c r="C2053" s="76" t="str">
        <f>VLOOKUP(B2053,Validación!G:I,3,0)</f>
        <v>P</v>
      </c>
      <c r="D2053" s="122" t="s">
        <v>322</v>
      </c>
      <c r="E2053" s="76">
        <f>VLOOKUP(Tabla3[[#This Row],[Actividad]],Validación!AA:AB,2,0)</f>
        <v>8</v>
      </c>
      <c r="F2053" s="76" t="s">
        <v>190</v>
      </c>
      <c r="G2053" s="76">
        <f>VLOOKUP(H2053,Validación!W:Y,3,0)</f>
        <v>8</v>
      </c>
      <c r="H2053" s="76" t="s">
        <v>343</v>
      </c>
      <c r="I2053" s="76">
        <f>VLOOKUP(J2053,Validación!K:N,4,0)</f>
        <v>15</v>
      </c>
      <c r="J2053" s="76" t="s">
        <v>342</v>
      </c>
      <c r="K2053" s="76" t="s">
        <v>68</v>
      </c>
      <c r="L2053" s="76" t="str">
        <f t="shared" si="65"/>
        <v>N</v>
      </c>
    </row>
    <row r="2054" spans="1:12" x14ac:dyDescent="0.25">
      <c r="A2054" s="76" t="str">
        <f t="shared" si="64"/>
        <v>K8815N</v>
      </c>
      <c r="B2054" s="76" t="s">
        <v>31</v>
      </c>
      <c r="C2054" s="76" t="str">
        <f>VLOOKUP(B2054,Validación!G:I,3,0)</f>
        <v>K</v>
      </c>
      <c r="D2054" s="122" t="s">
        <v>297</v>
      </c>
      <c r="E2054" s="76">
        <f>VLOOKUP(Tabla3[[#This Row],[Actividad]],Validación!AA:AB,2,0)</f>
        <v>8</v>
      </c>
      <c r="F2054" s="76" t="s">
        <v>190</v>
      </c>
      <c r="G2054" s="76">
        <f>VLOOKUP(H2054,Validación!W:Y,3,0)</f>
        <v>8</v>
      </c>
      <c r="H2054" s="76" t="s">
        <v>343</v>
      </c>
      <c r="I2054" s="76">
        <f>VLOOKUP(J2054,Validación!K:N,4,0)</f>
        <v>15</v>
      </c>
      <c r="J2054" s="76" t="s">
        <v>342</v>
      </c>
      <c r="K2054" s="76" t="s">
        <v>68</v>
      </c>
      <c r="L2054" s="76" t="str">
        <f t="shared" si="65"/>
        <v>N</v>
      </c>
    </row>
    <row r="2055" spans="1:12" x14ac:dyDescent="0.25">
      <c r="A2055" s="76" t="str">
        <f t="shared" si="64"/>
        <v>N8815N</v>
      </c>
      <c r="B2055" s="76" t="s">
        <v>49</v>
      </c>
      <c r="C2055" s="76" t="str">
        <f>VLOOKUP(B2055,Validación!G:I,3,0)</f>
        <v>N</v>
      </c>
      <c r="D2055" s="122" t="s">
        <v>323</v>
      </c>
      <c r="E2055" s="76">
        <f>VLOOKUP(Tabla3[[#This Row],[Actividad]],Validación!AA:AB,2,0)</f>
        <v>8</v>
      </c>
      <c r="F2055" s="76" t="s">
        <v>190</v>
      </c>
      <c r="G2055" s="76">
        <f>VLOOKUP(H2055,Validación!W:Y,3,0)</f>
        <v>8</v>
      </c>
      <c r="H2055" s="76" t="s">
        <v>343</v>
      </c>
      <c r="I2055" s="76">
        <f>VLOOKUP(J2055,Validación!K:N,4,0)</f>
        <v>15</v>
      </c>
      <c r="J2055" s="76" t="s">
        <v>342</v>
      </c>
      <c r="K2055" s="76" t="s">
        <v>68</v>
      </c>
      <c r="L2055" s="76" t="str">
        <f t="shared" si="65"/>
        <v>N</v>
      </c>
    </row>
    <row r="2056" spans="1:12" x14ac:dyDescent="0.25">
      <c r="A2056" s="76" t="str">
        <f t="shared" si="64"/>
        <v>AA8815N</v>
      </c>
      <c r="B2056" s="76" t="s">
        <v>54</v>
      </c>
      <c r="C2056" s="76" t="str">
        <f>VLOOKUP(B2056,Validación!G:I,3,0)</f>
        <v>AA</v>
      </c>
      <c r="D2056" s="122" t="s">
        <v>324</v>
      </c>
      <c r="E2056" s="76">
        <f>VLOOKUP(Tabla3[[#This Row],[Actividad]],Validación!AA:AB,2,0)</f>
        <v>8</v>
      </c>
      <c r="F2056" s="76" t="s">
        <v>190</v>
      </c>
      <c r="G2056" s="76">
        <f>VLOOKUP(H2056,Validación!W:Y,3,0)</f>
        <v>8</v>
      </c>
      <c r="H2056" s="76" t="s">
        <v>343</v>
      </c>
      <c r="I2056" s="76">
        <f>VLOOKUP(J2056,Validación!K:N,4,0)</f>
        <v>15</v>
      </c>
      <c r="J2056" s="76" t="s">
        <v>342</v>
      </c>
      <c r="K2056" s="76" t="s">
        <v>68</v>
      </c>
      <c r="L2056" s="76" t="str">
        <f t="shared" si="65"/>
        <v>N</v>
      </c>
    </row>
    <row r="2057" spans="1:12" x14ac:dyDescent="0.25">
      <c r="A2057" s="76" t="str">
        <f t="shared" si="64"/>
        <v>G8815N</v>
      </c>
      <c r="B2057" s="76" t="s">
        <v>427</v>
      </c>
      <c r="C2057" s="76" t="str">
        <f>VLOOKUP(B2057,Validación!G:I,3,0)</f>
        <v>G</v>
      </c>
      <c r="D2057" s="122" t="s">
        <v>318</v>
      </c>
      <c r="E2057" s="76">
        <f>VLOOKUP(Tabla3[[#This Row],[Actividad]],Validación!AA:AB,2,0)</f>
        <v>8</v>
      </c>
      <c r="F2057" s="76" t="s">
        <v>190</v>
      </c>
      <c r="G2057" s="76">
        <f>VLOOKUP(H2057,Validación!W:Y,3,0)</f>
        <v>8</v>
      </c>
      <c r="H2057" s="76" t="s">
        <v>343</v>
      </c>
      <c r="I2057" s="76">
        <f>VLOOKUP(J2057,Validación!K:N,4,0)</f>
        <v>15</v>
      </c>
      <c r="J2057" s="76" t="s">
        <v>342</v>
      </c>
      <c r="K2057" s="76" t="s">
        <v>68</v>
      </c>
      <c r="L2057" s="76" t="str">
        <f t="shared" si="65"/>
        <v>N</v>
      </c>
    </row>
    <row r="2058" spans="1:12" x14ac:dyDescent="0.25">
      <c r="A2058" s="76" t="str">
        <f t="shared" si="64"/>
        <v>D8815N</v>
      </c>
      <c r="B2058" s="76" t="s">
        <v>203</v>
      </c>
      <c r="C2058" s="76" t="str">
        <f>VLOOKUP(B2058,Validación!G:I,3,0)</f>
        <v>D</v>
      </c>
      <c r="D2058" s="122">
        <v>122327</v>
      </c>
      <c r="E2058" s="76">
        <f>VLOOKUP(Tabla3[[#This Row],[Actividad]],Validación!AA:AB,2,0)</f>
        <v>8</v>
      </c>
      <c r="F2058" s="76" t="s">
        <v>190</v>
      </c>
      <c r="G2058" s="76">
        <f>VLOOKUP(H2058,Validación!W:Y,3,0)</f>
        <v>8</v>
      </c>
      <c r="H2058" s="76" t="s">
        <v>343</v>
      </c>
      <c r="I2058" s="76">
        <f>VLOOKUP(J2058,Validación!K:N,4,0)</f>
        <v>15</v>
      </c>
      <c r="J2058" s="76" t="s">
        <v>342</v>
      </c>
      <c r="K2058" s="76" t="s">
        <v>68</v>
      </c>
      <c r="L2058" s="76" t="str">
        <f t="shared" si="65"/>
        <v>N</v>
      </c>
    </row>
    <row r="2059" spans="1:12" x14ac:dyDescent="0.25">
      <c r="A2059" s="76" t="str">
        <f t="shared" si="64"/>
        <v>FF8815N</v>
      </c>
      <c r="B2059" s="76" t="s">
        <v>41</v>
      </c>
      <c r="C2059" s="76" t="str">
        <f>VLOOKUP(B2059,Validación!G:I,3,0)</f>
        <v>FF</v>
      </c>
      <c r="D2059" s="122" t="s">
        <v>325</v>
      </c>
      <c r="E2059" s="76">
        <f>VLOOKUP(Tabla3[[#This Row],[Actividad]],Validación!AA:AB,2,0)</f>
        <v>8</v>
      </c>
      <c r="F2059" s="76" t="s">
        <v>190</v>
      </c>
      <c r="G2059" s="76">
        <f>VLOOKUP(H2059,Validación!W:Y,3,0)</f>
        <v>8</v>
      </c>
      <c r="H2059" s="76" t="s">
        <v>343</v>
      </c>
      <c r="I2059" s="76">
        <f>VLOOKUP(J2059,Validación!K:N,4,0)</f>
        <v>15</v>
      </c>
      <c r="J2059" s="76" t="s">
        <v>342</v>
      </c>
      <c r="K2059" s="76" t="s">
        <v>68</v>
      </c>
      <c r="L2059" s="76" t="str">
        <f t="shared" si="65"/>
        <v>N</v>
      </c>
    </row>
    <row r="2060" spans="1:12" x14ac:dyDescent="0.25">
      <c r="A2060" s="76" t="str">
        <f t="shared" si="64"/>
        <v>W8815N</v>
      </c>
      <c r="B2060" s="76" t="s">
        <v>132</v>
      </c>
      <c r="C2060" s="76" t="str">
        <f>VLOOKUP(B2060,Validación!G:I,3,0)</f>
        <v>W</v>
      </c>
      <c r="D2060" s="122" t="s">
        <v>302</v>
      </c>
      <c r="E2060" s="76">
        <f>VLOOKUP(Tabla3[[#This Row],[Actividad]],Validación!AA:AB,2,0)</f>
        <v>8</v>
      </c>
      <c r="F2060" s="76" t="s">
        <v>190</v>
      </c>
      <c r="G2060" s="76">
        <f>VLOOKUP(H2060,Validación!W:Y,3,0)</f>
        <v>8</v>
      </c>
      <c r="H2060" s="76" t="s">
        <v>343</v>
      </c>
      <c r="I2060" s="76">
        <f>VLOOKUP(J2060,Validación!K:N,4,0)</f>
        <v>15</v>
      </c>
      <c r="J2060" s="76" t="s">
        <v>342</v>
      </c>
      <c r="K2060" s="76" t="s">
        <v>68</v>
      </c>
      <c r="L2060" s="76" t="str">
        <f t="shared" si="65"/>
        <v>N</v>
      </c>
    </row>
    <row r="2061" spans="1:12" x14ac:dyDescent="0.25">
      <c r="A2061" s="76" t="str">
        <f t="shared" si="64"/>
        <v>U8815N</v>
      </c>
      <c r="B2061" s="76" t="s">
        <v>425</v>
      </c>
      <c r="C2061" s="76" t="str">
        <f>VLOOKUP(B2061,Validación!G:I,3,0)</f>
        <v>U</v>
      </c>
      <c r="D2061" s="122" t="s">
        <v>469</v>
      </c>
      <c r="E2061" s="76">
        <f>VLOOKUP(Tabla3[[#This Row],[Actividad]],Validación!AA:AB,2,0)</f>
        <v>8</v>
      </c>
      <c r="F2061" s="76" t="s">
        <v>190</v>
      </c>
      <c r="G2061" s="76">
        <f>VLOOKUP(H2061,Validación!W:Y,3,0)</f>
        <v>8</v>
      </c>
      <c r="H2061" s="76" t="s">
        <v>343</v>
      </c>
      <c r="I2061" s="76">
        <f>VLOOKUP(J2061,Validación!K:N,4,0)</f>
        <v>15</v>
      </c>
      <c r="J2061" s="76" t="s">
        <v>342</v>
      </c>
      <c r="K2061" s="76" t="s">
        <v>68</v>
      </c>
      <c r="L2061" s="76" t="str">
        <f t="shared" si="65"/>
        <v>N</v>
      </c>
    </row>
    <row r="2062" spans="1:12" x14ac:dyDescent="0.25">
      <c r="A2062" s="76" t="str">
        <f t="shared" si="64"/>
        <v>R8815N</v>
      </c>
      <c r="B2062" s="76" t="s">
        <v>51</v>
      </c>
      <c r="C2062" s="76" t="str">
        <f>VLOOKUP(B2062,Validación!G:I,3,0)</f>
        <v>R</v>
      </c>
      <c r="D2062" s="122">
        <v>109</v>
      </c>
      <c r="E2062" s="76">
        <f>VLOOKUP(Tabla3[[#This Row],[Actividad]],Validación!AA:AB,2,0)</f>
        <v>8</v>
      </c>
      <c r="F2062" s="76" t="s">
        <v>190</v>
      </c>
      <c r="G2062" s="76">
        <f>VLOOKUP(H2062,Validación!W:Y,3,0)</f>
        <v>8</v>
      </c>
      <c r="H2062" s="76" t="s">
        <v>343</v>
      </c>
      <c r="I2062" s="76">
        <f>VLOOKUP(J2062,Validación!K:N,4,0)</f>
        <v>15</v>
      </c>
      <c r="J2062" s="76" t="s">
        <v>342</v>
      </c>
      <c r="K2062" s="76" t="s">
        <v>68</v>
      </c>
      <c r="L2062" s="76" t="str">
        <f t="shared" si="65"/>
        <v>N</v>
      </c>
    </row>
    <row r="2063" spans="1:12" x14ac:dyDescent="0.25">
      <c r="A2063" s="76" t="str">
        <f t="shared" si="64"/>
        <v>L8815N</v>
      </c>
      <c r="B2063" s="76" t="s">
        <v>48</v>
      </c>
      <c r="C2063" s="76" t="str">
        <f>VLOOKUP(B2063,Validación!G:I,3,0)</f>
        <v>L</v>
      </c>
      <c r="D2063" s="122" t="s">
        <v>461</v>
      </c>
      <c r="E2063" s="76">
        <f>VLOOKUP(Tabla3[[#This Row],[Actividad]],Validación!AA:AB,2,0)</f>
        <v>8</v>
      </c>
      <c r="F2063" s="76" t="s">
        <v>190</v>
      </c>
      <c r="G2063" s="76">
        <f>VLOOKUP(H2063,Validación!W:Y,3,0)</f>
        <v>8</v>
      </c>
      <c r="H2063" s="76" t="s">
        <v>343</v>
      </c>
      <c r="I2063" s="76">
        <f>VLOOKUP(J2063,Validación!K:N,4,0)</f>
        <v>15</v>
      </c>
      <c r="J2063" s="76" t="s">
        <v>342</v>
      </c>
      <c r="K2063" s="76" t="s">
        <v>68</v>
      </c>
      <c r="L2063" s="76" t="str">
        <f t="shared" si="65"/>
        <v>N</v>
      </c>
    </row>
    <row r="2064" spans="1:12" x14ac:dyDescent="0.25">
      <c r="A2064" s="76" t="str">
        <f t="shared" si="64"/>
        <v>B8815N</v>
      </c>
      <c r="B2064" s="76" t="s">
        <v>43</v>
      </c>
      <c r="C2064" s="76" t="str">
        <f>VLOOKUP(B2064,Validación!G:I,3,0)</f>
        <v>B</v>
      </c>
      <c r="D2064" s="122" t="s">
        <v>470</v>
      </c>
      <c r="E2064" s="76">
        <f>VLOOKUP(Tabla3[[#This Row],[Actividad]],Validación!AA:AB,2,0)</f>
        <v>8</v>
      </c>
      <c r="F2064" s="76" t="s">
        <v>190</v>
      </c>
      <c r="G2064" s="76">
        <f>VLOOKUP(H2064,Validación!W:Y,3,0)</f>
        <v>8</v>
      </c>
      <c r="H2064" s="76" t="s">
        <v>343</v>
      </c>
      <c r="I2064" s="76">
        <f>VLOOKUP(J2064,Validación!K:N,4,0)</f>
        <v>15</v>
      </c>
      <c r="J2064" s="76" t="s">
        <v>342</v>
      </c>
      <c r="K2064" s="76" t="s">
        <v>68</v>
      </c>
      <c r="L2064" s="76" t="str">
        <f t="shared" si="65"/>
        <v>N</v>
      </c>
    </row>
    <row r="2065" spans="1:12" x14ac:dyDescent="0.25">
      <c r="A2065" s="76" t="str">
        <f t="shared" si="64"/>
        <v>A8815N</v>
      </c>
      <c r="B2065" s="76" t="s">
        <v>42</v>
      </c>
      <c r="C2065" s="76" t="str">
        <f>VLOOKUP(B2065,Validación!G:I,3,0)</f>
        <v>A</v>
      </c>
      <c r="D2065" s="122" t="s">
        <v>471</v>
      </c>
      <c r="E2065" s="76">
        <f>VLOOKUP(Tabla3[[#This Row],[Actividad]],Validación!AA:AB,2,0)</f>
        <v>8</v>
      </c>
      <c r="F2065" s="76" t="s">
        <v>190</v>
      </c>
      <c r="G2065" s="76">
        <f>VLOOKUP(H2065,Validación!W:Y,3,0)</f>
        <v>8</v>
      </c>
      <c r="H2065" s="76" t="s">
        <v>343</v>
      </c>
      <c r="I2065" s="76">
        <f>VLOOKUP(J2065,Validación!K:N,4,0)</f>
        <v>15</v>
      </c>
      <c r="J2065" s="76" t="s">
        <v>342</v>
      </c>
      <c r="K2065" s="76" t="s">
        <v>68</v>
      </c>
      <c r="L2065" s="76" t="str">
        <f t="shared" si="65"/>
        <v>N</v>
      </c>
    </row>
    <row r="2066" spans="1:12" x14ac:dyDescent="0.25">
      <c r="A2066" s="76" t="str">
        <f t="shared" si="64"/>
        <v>X981N</v>
      </c>
      <c r="B2066" s="76" t="s">
        <v>133</v>
      </c>
      <c r="C2066" s="76" t="str">
        <f>VLOOKUP(B2066,Validación!G:I,3,0)</f>
        <v>X</v>
      </c>
      <c r="D2066" s="122">
        <v>122201</v>
      </c>
      <c r="E2066" s="76">
        <f>VLOOKUP(Tabla3[[#This Row],[Actividad]],Validación!AA:AB,2,0)</f>
        <v>9</v>
      </c>
      <c r="F2066" s="76" t="s">
        <v>191</v>
      </c>
      <c r="G2066" s="76">
        <f>VLOOKUP(H2066,Validación!W:Y,3,0)</f>
        <v>8</v>
      </c>
      <c r="H2066" s="76" t="s">
        <v>343</v>
      </c>
      <c r="I2066" s="76">
        <f>VLOOKUP(J2066,Validación!K:N,4,0)</f>
        <v>1</v>
      </c>
      <c r="J2066" s="76" t="s">
        <v>200</v>
      </c>
      <c r="K2066" s="76" t="s">
        <v>68</v>
      </c>
      <c r="L2066" s="76" t="str">
        <f t="shared" si="65"/>
        <v>N</v>
      </c>
    </row>
    <row r="2067" spans="1:12" x14ac:dyDescent="0.25">
      <c r="A2067" s="76" t="str">
        <f t="shared" si="64"/>
        <v>C981N</v>
      </c>
      <c r="B2067" s="76" t="s">
        <v>44</v>
      </c>
      <c r="C2067" s="76" t="str">
        <f>VLOOKUP(B2067,Validación!G:I,3,0)</f>
        <v>C</v>
      </c>
      <c r="D2067" s="122" t="s">
        <v>289</v>
      </c>
      <c r="E2067" s="76">
        <f>VLOOKUP(Tabla3[[#This Row],[Actividad]],Validación!AA:AB,2,0)</f>
        <v>9</v>
      </c>
      <c r="F2067" s="76" t="s">
        <v>191</v>
      </c>
      <c r="G2067" s="76">
        <f>VLOOKUP(H2067,Validación!W:Y,3,0)</f>
        <v>8</v>
      </c>
      <c r="H2067" s="76" t="s">
        <v>343</v>
      </c>
      <c r="I2067" s="76">
        <f>VLOOKUP(J2067,Validación!K:N,4,0)</f>
        <v>1</v>
      </c>
      <c r="J2067" s="76" t="s">
        <v>200</v>
      </c>
      <c r="K2067" s="76" t="s">
        <v>68</v>
      </c>
      <c r="L2067" s="76" t="str">
        <f t="shared" si="65"/>
        <v>N</v>
      </c>
    </row>
    <row r="2068" spans="1:12" x14ac:dyDescent="0.25">
      <c r="A2068" s="76" t="str">
        <f t="shared" si="64"/>
        <v>T981N</v>
      </c>
      <c r="B2068" s="76" t="s">
        <v>52</v>
      </c>
      <c r="C2068" s="76" t="str">
        <f>VLOOKUP(B2068,Validación!G:I,3,0)</f>
        <v>T</v>
      </c>
      <c r="D2068" s="122">
        <v>122202</v>
      </c>
      <c r="E2068" s="76">
        <f>VLOOKUP(Tabla3[[#This Row],[Actividad]],Validación!AA:AB,2,0)</f>
        <v>9</v>
      </c>
      <c r="F2068" s="76" t="s">
        <v>191</v>
      </c>
      <c r="G2068" s="76">
        <f>VLOOKUP(H2068,Validación!W:Y,3,0)</f>
        <v>8</v>
      </c>
      <c r="H2068" s="76" t="s">
        <v>343</v>
      </c>
      <c r="I2068" s="76">
        <f>VLOOKUP(J2068,Validación!K:N,4,0)</f>
        <v>1</v>
      </c>
      <c r="J2068" s="76" t="s">
        <v>200</v>
      </c>
      <c r="K2068" s="76" t="s">
        <v>68</v>
      </c>
      <c r="L2068" s="76" t="str">
        <f t="shared" si="65"/>
        <v>N</v>
      </c>
    </row>
    <row r="2069" spans="1:12" x14ac:dyDescent="0.25">
      <c r="A2069" s="76" t="str">
        <f t="shared" si="64"/>
        <v>EE981N</v>
      </c>
      <c r="B2069" s="76" t="s">
        <v>33</v>
      </c>
      <c r="C2069" s="76" t="str">
        <f>VLOOKUP(B2069,Validación!G:I,3,0)</f>
        <v>EE</v>
      </c>
      <c r="D2069" s="122" t="s">
        <v>290</v>
      </c>
      <c r="E2069" s="76">
        <f>VLOOKUP(Tabla3[[#This Row],[Actividad]],Validación!AA:AB,2,0)</f>
        <v>9</v>
      </c>
      <c r="F2069" s="76" t="s">
        <v>191</v>
      </c>
      <c r="G2069" s="76">
        <f>VLOOKUP(H2069,Validación!W:Y,3,0)</f>
        <v>8</v>
      </c>
      <c r="H2069" s="76" t="s">
        <v>343</v>
      </c>
      <c r="I2069" s="76">
        <f>VLOOKUP(J2069,Validación!K:N,4,0)</f>
        <v>1</v>
      </c>
      <c r="J2069" s="76" t="s">
        <v>200</v>
      </c>
      <c r="K2069" s="76" t="s">
        <v>68</v>
      </c>
      <c r="L2069" s="76" t="str">
        <f t="shared" si="65"/>
        <v>N</v>
      </c>
    </row>
    <row r="2070" spans="1:12" x14ac:dyDescent="0.25">
      <c r="A2070" s="76" t="str">
        <f t="shared" si="64"/>
        <v>E981N</v>
      </c>
      <c r="B2070" s="76" t="s">
        <v>45</v>
      </c>
      <c r="C2070" s="76" t="str">
        <f>VLOOKUP(B2070,Validación!G:I,3,0)</f>
        <v>E</v>
      </c>
      <c r="D2070" s="122" t="s">
        <v>180</v>
      </c>
      <c r="E2070" s="76">
        <f>VLOOKUP(Tabla3[[#This Row],[Actividad]],Validación!AA:AB,2,0)</f>
        <v>9</v>
      </c>
      <c r="F2070" s="76" t="s">
        <v>191</v>
      </c>
      <c r="G2070" s="76">
        <f>VLOOKUP(H2070,Validación!W:Y,3,0)</f>
        <v>8</v>
      </c>
      <c r="H2070" s="76" t="s">
        <v>343</v>
      </c>
      <c r="I2070" s="76">
        <f>VLOOKUP(J2070,Validación!K:N,4,0)</f>
        <v>1</v>
      </c>
      <c r="J2070" s="76" t="s">
        <v>200</v>
      </c>
      <c r="K2070" s="76" t="s">
        <v>68</v>
      </c>
      <c r="L2070" s="76" t="str">
        <f t="shared" si="65"/>
        <v>N</v>
      </c>
    </row>
    <row r="2071" spans="1:12" x14ac:dyDescent="0.25">
      <c r="A2071" s="76" t="str">
        <f t="shared" si="64"/>
        <v>J981N</v>
      </c>
      <c r="B2071" s="76" t="s">
        <v>30</v>
      </c>
      <c r="C2071" s="76" t="str">
        <f>VLOOKUP(B2071,Validación!G:I,3,0)</f>
        <v>J</v>
      </c>
      <c r="D2071" s="122" t="s">
        <v>292</v>
      </c>
      <c r="E2071" s="76">
        <f>VLOOKUP(Tabla3[[#This Row],[Actividad]],Validación!AA:AB,2,0)</f>
        <v>9</v>
      </c>
      <c r="F2071" s="76" t="s">
        <v>191</v>
      </c>
      <c r="G2071" s="76">
        <f>VLOOKUP(H2071,Validación!W:Y,3,0)</f>
        <v>8</v>
      </c>
      <c r="H2071" s="76" t="s">
        <v>343</v>
      </c>
      <c r="I2071" s="76">
        <f>VLOOKUP(J2071,Validación!K:N,4,0)</f>
        <v>1</v>
      </c>
      <c r="J2071" s="76" t="s">
        <v>200</v>
      </c>
      <c r="K2071" s="76" t="s">
        <v>68</v>
      </c>
      <c r="L2071" s="76" t="str">
        <f t="shared" si="65"/>
        <v>N</v>
      </c>
    </row>
    <row r="2072" spans="1:12" x14ac:dyDescent="0.25">
      <c r="A2072" s="76" t="str">
        <f t="shared" si="64"/>
        <v>H981N</v>
      </c>
      <c r="B2072" s="76" t="s">
        <v>46</v>
      </c>
      <c r="C2072" s="76" t="str">
        <f>VLOOKUP(B2072,Validación!G:I,3,0)</f>
        <v>H</v>
      </c>
      <c r="D2072" s="122" t="s">
        <v>115</v>
      </c>
      <c r="E2072" s="76">
        <f>VLOOKUP(Tabla3[[#This Row],[Actividad]],Validación!AA:AB,2,0)</f>
        <v>9</v>
      </c>
      <c r="F2072" s="76" t="s">
        <v>191</v>
      </c>
      <c r="G2072" s="76">
        <f>VLOOKUP(H2072,Validación!W:Y,3,0)</f>
        <v>8</v>
      </c>
      <c r="H2072" s="76" t="s">
        <v>343</v>
      </c>
      <c r="I2072" s="76">
        <f>VLOOKUP(J2072,Validación!K:N,4,0)</f>
        <v>1</v>
      </c>
      <c r="J2072" s="76" t="s">
        <v>200</v>
      </c>
      <c r="K2072" s="76" t="s">
        <v>68</v>
      </c>
      <c r="L2072" s="76" t="str">
        <f t="shared" si="65"/>
        <v>N</v>
      </c>
    </row>
    <row r="2073" spans="1:12" x14ac:dyDescent="0.25">
      <c r="A2073" s="76" t="str">
        <f t="shared" si="64"/>
        <v>Q981N</v>
      </c>
      <c r="B2073" s="76" t="s">
        <v>130</v>
      </c>
      <c r="C2073" s="76" t="str">
        <f>VLOOKUP(B2073,Validación!G:I,3,0)</f>
        <v>Q</v>
      </c>
      <c r="D2073" s="122" t="s">
        <v>293</v>
      </c>
      <c r="E2073" s="76">
        <f>VLOOKUP(Tabla3[[#This Row],[Actividad]],Validación!AA:AB,2,0)</f>
        <v>9</v>
      </c>
      <c r="F2073" s="76" t="s">
        <v>191</v>
      </c>
      <c r="G2073" s="76">
        <f>VLOOKUP(H2073,Validación!W:Y,3,0)</f>
        <v>8</v>
      </c>
      <c r="H2073" s="76" t="s">
        <v>343</v>
      </c>
      <c r="I2073" s="76">
        <f>VLOOKUP(J2073,Validación!K:N,4,0)</f>
        <v>1</v>
      </c>
      <c r="J2073" s="76" t="s">
        <v>200</v>
      </c>
      <c r="K2073" s="76" t="s">
        <v>68</v>
      </c>
      <c r="L2073" s="76" t="str">
        <f t="shared" si="65"/>
        <v>N</v>
      </c>
    </row>
    <row r="2074" spans="1:12" x14ac:dyDescent="0.25">
      <c r="A2074" s="76" t="str">
        <f t="shared" si="64"/>
        <v>P981N</v>
      </c>
      <c r="B2074" s="76" t="s">
        <v>50</v>
      </c>
      <c r="C2074" s="76" t="str">
        <f>VLOOKUP(B2074,Validación!G:I,3,0)</f>
        <v>P</v>
      </c>
      <c r="D2074" s="122" t="s">
        <v>295</v>
      </c>
      <c r="E2074" s="76">
        <f>VLOOKUP(Tabla3[[#This Row],[Actividad]],Validación!AA:AB,2,0)</f>
        <v>9</v>
      </c>
      <c r="F2074" s="76" t="s">
        <v>191</v>
      </c>
      <c r="G2074" s="76">
        <f>VLOOKUP(H2074,Validación!W:Y,3,0)</f>
        <v>8</v>
      </c>
      <c r="H2074" s="76" t="s">
        <v>343</v>
      </c>
      <c r="I2074" s="76">
        <f>VLOOKUP(J2074,Validación!K:N,4,0)</f>
        <v>1</v>
      </c>
      <c r="J2074" s="76" t="s">
        <v>200</v>
      </c>
      <c r="K2074" s="76" t="s">
        <v>68</v>
      </c>
      <c r="L2074" s="76" t="str">
        <f t="shared" si="65"/>
        <v>N</v>
      </c>
    </row>
    <row r="2075" spans="1:12" x14ac:dyDescent="0.25">
      <c r="A2075" s="76" t="str">
        <f t="shared" si="64"/>
        <v>K981N</v>
      </c>
      <c r="B2075" s="76" t="s">
        <v>31</v>
      </c>
      <c r="C2075" s="76" t="str">
        <f>VLOOKUP(B2075,Validación!G:I,3,0)</f>
        <v>K</v>
      </c>
      <c r="D2075" s="122" t="s">
        <v>297</v>
      </c>
      <c r="E2075" s="76">
        <f>VLOOKUP(Tabla3[[#This Row],[Actividad]],Validación!AA:AB,2,0)</f>
        <v>9</v>
      </c>
      <c r="F2075" s="76" t="s">
        <v>191</v>
      </c>
      <c r="G2075" s="76">
        <f>VLOOKUP(H2075,Validación!W:Y,3,0)</f>
        <v>8</v>
      </c>
      <c r="H2075" s="76" t="s">
        <v>343</v>
      </c>
      <c r="I2075" s="76">
        <f>VLOOKUP(J2075,Validación!K:N,4,0)</f>
        <v>1</v>
      </c>
      <c r="J2075" s="76" t="s">
        <v>200</v>
      </c>
      <c r="K2075" s="76" t="s">
        <v>68</v>
      </c>
      <c r="L2075" s="76" t="str">
        <f t="shared" si="65"/>
        <v>N</v>
      </c>
    </row>
    <row r="2076" spans="1:12" x14ac:dyDescent="0.25">
      <c r="A2076" s="76" t="str">
        <f t="shared" si="64"/>
        <v>N981N</v>
      </c>
      <c r="B2076" s="76" t="s">
        <v>49</v>
      </c>
      <c r="C2076" s="76" t="str">
        <f>VLOOKUP(B2076,Validación!G:I,3,0)</f>
        <v>N</v>
      </c>
      <c r="D2076" s="122" t="s">
        <v>298</v>
      </c>
      <c r="E2076" s="76">
        <f>VLOOKUP(Tabla3[[#This Row],[Actividad]],Validación!AA:AB,2,0)</f>
        <v>9</v>
      </c>
      <c r="F2076" s="76" t="s">
        <v>191</v>
      </c>
      <c r="G2076" s="76">
        <f>VLOOKUP(H2076,Validación!W:Y,3,0)</f>
        <v>8</v>
      </c>
      <c r="H2076" s="76" t="s">
        <v>343</v>
      </c>
      <c r="I2076" s="76">
        <f>VLOOKUP(J2076,Validación!K:N,4,0)</f>
        <v>1</v>
      </c>
      <c r="J2076" s="76" t="s">
        <v>200</v>
      </c>
      <c r="K2076" s="76" t="s">
        <v>68</v>
      </c>
      <c r="L2076" s="76" t="str">
        <f t="shared" si="65"/>
        <v>N</v>
      </c>
    </row>
    <row r="2077" spans="1:12" x14ac:dyDescent="0.25">
      <c r="A2077" s="76" t="str">
        <f t="shared" si="64"/>
        <v>AA981N</v>
      </c>
      <c r="B2077" s="76" t="s">
        <v>54</v>
      </c>
      <c r="C2077" s="76" t="str">
        <f>VLOOKUP(B2077,Validación!G:I,3,0)</f>
        <v>AA</v>
      </c>
      <c r="D2077" s="122" t="s">
        <v>118</v>
      </c>
      <c r="E2077" s="76">
        <f>VLOOKUP(Tabla3[[#This Row],[Actividad]],Validación!AA:AB,2,0)</f>
        <v>9</v>
      </c>
      <c r="F2077" s="76" t="s">
        <v>191</v>
      </c>
      <c r="G2077" s="76">
        <f>VLOOKUP(H2077,Validación!W:Y,3,0)</f>
        <v>8</v>
      </c>
      <c r="H2077" s="76" t="s">
        <v>343</v>
      </c>
      <c r="I2077" s="76">
        <f>VLOOKUP(J2077,Validación!K:N,4,0)</f>
        <v>1</v>
      </c>
      <c r="J2077" s="76" t="s">
        <v>200</v>
      </c>
      <c r="K2077" s="76" t="s">
        <v>68</v>
      </c>
      <c r="L2077" s="76" t="str">
        <f t="shared" si="65"/>
        <v>N</v>
      </c>
    </row>
    <row r="2078" spans="1:12" x14ac:dyDescent="0.25">
      <c r="A2078" s="76" t="str">
        <f t="shared" si="64"/>
        <v>G981N</v>
      </c>
      <c r="B2078" s="76" t="s">
        <v>427</v>
      </c>
      <c r="C2078" s="76" t="str">
        <f>VLOOKUP(B2078,Validación!G:I,3,0)</f>
        <v>G</v>
      </c>
      <c r="D2078" s="122" t="s">
        <v>299</v>
      </c>
      <c r="E2078" s="76">
        <f>VLOOKUP(Tabla3[[#This Row],[Actividad]],Validación!AA:AB,2,0)</f>
        <v>9</v>
      </c>
      <c r="F2078" s="76" t="s">
        <v>191</v>
      </c>
      <c r="G2078" s="76">
        <f>VLOOKUP(H2078,Validación!W:Y,3,0)</f>
        <v>8</v>
      </c>
      <c r="H2078" s="76" t="s">
        <v>343</v>
      </c>
      <c r="I2078" s="76">
        <f>VLOOKUP(J2078,Validación!K:N,4,0)</f>
        <v>1</v>
      </c>
      <c r="J2078" s="76" t="s">
        <v>200</v>
      </c>
      <c r="K2078" s="76" t="s">
        <v>68</v>
      </c>
      <c r="L2078" s="76" t="str">
        <f t="shared" si="65"/>
        <v>N</v>
      </c>
    </row>
    <row r="2079" spans="1:12" x14ac:dyDescent="0.25">
      <c r="A2079" s="76" t="str">
        <f t="shared" si="64"/>
        <v>D981N</v>
      </c>
      <c r="B2079" s="76" t="s">
        <v>203</v>
      </c>
      <c r="C2079" s="76" t="str">
        <f>VLOOKUP(B2079,Validación!G:I,3,0)</f>
        <v>D</v>
      </c>
      <c r="D2079" s="122">
        <v>122327</v>
      </c>
      <c r="E2079" s="76">
        <f>VLOOKUP(Tabla3[[#This Row],[Actividad]],Validación!AA:AB,2,0)</f>
        <v>9</v>
      </c>
      <c r="F2079" s="76" t="s">
        <v>191</v>
      </c>
      <c r="G2079" s="76">
        <f>VLOOKUP(H2079,Validación!W:Y,3,0)</f>
        <v>8</v>
      </c>
      <c r="H2079" s="76" t="s">
        <v>343</v>
      </c>
      <c r="I2079" s="76">
        <f>VLOOKUP(J2079,Validación!K:N,4,0)</f>
        <v>1</v>
      </c>
      <c r="J2079" s="76" t="s">
        <v>200</v>
      </c>
      <c r="K2079" s="76" t="s">
        <v>68</v>
      </c>
      <c r="L2079" s="76" t="str">
        <f t="shared" si="65"/>
        <v>N</v>
      </c>
    </row>
    <row r="2080" spans="1:12" x14ac:dyDescent="0.25">
      <c r="A2080" s="76" t="str">
        <f t="shared" si="64"/>
        <v>F981N</v>
      </c>
      <c r="B2080" s="76" t="s">
        <v>426</v>
      </c>
      <c r="C2080" s="76" t="str">
        <f>VLOOKUP(B2080,Validación!G:I,3,0)</f>
        <v>F</v>
      </c>
      <c r="D2080" s="122" t="s">
        <v>456</v>
      </c>
      <c r="E2080" s="76">
        <f>VLOOKUP(Tabla3[[#This Row],[Actividad]],Validación!AA:AB,2,0)</f>
        <v>9</v>
      </c>
      <c r="F2080" s="76" t="s">
        <v>191</v>
      </c>
      <c r="G2080" s="76">
        <f>VLOOKUP(H2080,Validación!W:Y,3,0)</f>
        <v>8</v>
      </c>
      <c r="H2080" s="76" t="s">
        <v>343</v>
      </c>
      <c r="I2080" s="76">
        <f>VLOOKUP(J2080,Validación!K:N,4,0)</f>
        <v>1</v>
      </c>
      <c r="J2080" s="76" t="s">
        <v>200</v>
      </c>
      <c r="K2080" s="76" t="s">
        <v>68</v>
      </c>
      <c r="L2080" s="76" t="str">
        <f t="shared" si="65"/>
        <v>N</v>
      </c>
    </row>
    <row r="2081" spans="1:12" x14ac:dyDescent="0.25">
      <c r="A2081" s="76" t="str">
        <f t="shared" si="64"/>
        <v>FF981N</v>
      </c>
      <c r="B2081" s="76" t="s">
        <v>41</v>
      </c>
      <c r="C2081" s="76" t="str">
        <f>VLOOKUP(B2081,Validación!G:I,3,0)</f>
        <v>FF</v>
      </c>
      <c r="D2081" s="122" t="s">
        <v>301</v>
      </c>
      <c r="E2081" s="76">
        <f>VLOOKUP(Tabla3[[#This Row],[Actividad]],Validación!AA:AB,2,0)</f>
        <v>9</v>
      </c>
      <c r="F2081" s="76" t="s">
        <v>191</v>
      </c>
      <c r="G2081" s="76">
        <f>VLOOKUP(H2081,Validación!W:Y,3,0)</f>
        <v>8</v>
      </c>
      <c r="H2081" s="76" t="s">
        <v>343</v>
      </c>
      <c r="I2081" s="76">
        <f>VLOOKUP(J2081,Validación!K:N,4,0)</f>
        <v>1</v>
      </c>
      <c r="J2081" s="76" t="s">
        <v>200</v>
      </c>
      <c r="K2081" s="76" t="s">
        <v>68</v>
      </c>
      <c r="L2081" s="76" t="str">
        <f t="shared" si="65"/>
        <v>N</v>
      </c>
    </row>
    <row r="2082" spans="1:12" x14ac:dyDescent="0.25">
      <c r="A2082" s="76" t="str">
        <f t="shared" si="64"/>
        <v>BB981N</v>
      </c>
      <c r="B2082" s="76" t="s">
        <v>32</v>
      </c>
      <c r="C2082" s="76" t="str">
        <f>VLOOKUP(B2082,Validación!G:I,3,0)</f>
        <v>BB</v>
      </c>
      <c r="D2082" s="122" t="s">
        <v>457</v>
      </c>
      <c r="E2082" s="76">
        <f>VLOOKUP(Tabla3[[#This Row],[Actividad]],Validación!AA:AB,2,0)</f>
        <v>9</v>
      </c>
      <c r="F2082" s="76" t="s">
        <v>191</v>
      </c>
      <c r="G2082" s="76">
        <f>VLOOKUP(H2082,Validación!W:Y,3,0)</f>
        <v>8</v>
      </c>
      <c r="H2082" s="76" t="s">
        <v>343</v>
      </c>
      <c r="I2082" s="76">
        <f>VLOOKUP(J2082,Validación!K:N,4,0)</f>
        <v>1</v>
      </c>
      <c r="J2082" s="76" t="s">
        <v>200</v>
      </c>
      <c r="K2082" s="76" t="s">
        <v>68</v>
      </c>
      <c r="L2082" s="76" t="str">
        <f t="shared" si="65"/>
        <v>N</v>
      </c>
    </row>
    <row r="2083" spans="1:12" x14ac:dyDescent="0.25">
      <c r="A2083" s="76" t="str">
        <f t="shared" si="64"/>
        <v>W981N</v>
      </c>
      <c r="B2083" s="76" t="s">
        <v>132</v>
      </c>
      <c r="C2083" s="76" t="str">
        <f>VLOOKUP(B2083,Validación!G:I,3,0)</f>
        <v>W</v>
      </c>
      <c r="D2083" s="122" t="s">
        <v>302</v>
      </c>
      <c r="E2083" s="76">
        <f>VLOOKUP(Tabla3[[#This Row],[Actividad]],Validación!AA:AB,2,0)</f>
        <v>9</v>
      </c>
      <c r="F2083" s="76" t="s">
        <v>191</v>
      </c>
      <c r="G2083" s="76">
        <f>VLOOKUP(H2083,Validación!W:Y,3,0)</f>
        <v>8</v>
      </c>
      <c r="H2083" s="76" t="s">
        <v>343</v>
      </c>
      <c r="I2083" s="76">
        <f>VLOOKUP(J2083,Validación!K:N,4,0)</f>
        <v>1</v>
      </c>
      <c r="J2083" s="76" t="s">
        <v>200</v>
      </c>
      <c r="K2083" s="76" t="s">
        <v>68</v>
      </c>
      <c r="L2083" s="76" t="str">
        <f t="shared" si="65"/>
        <v>N</v>
      </c>
    </row>
    <row r="2084" spans="1:12" x14ac:dyDescent="0.25">
      <c r="A2084" s="76" t="str">
        <f t="shared" si="64"/>
        <v>CC981N</v>
      </c>
      <c r="B2084" s="76" t="s">
        <v>55</v>
      </c>
      <c r="C2084" s="76" t="str">
        <f>VLOOKUP(B2084,Validación!G:I,3,0)</f>
        <v>CC</v>
      </c>
      <c r="D2084" s="122" t="s">
        <v>303</v>
      </c>
      <c r="E2084" s="76">
        <f>VLOOKUP(Tabla3[[#This Row],[Actividad]],Validación!AA:AB,2,0)</f>
        <v>9</v>
      </c>
      <c r="F2084" s="76" t="s">
        <v>191</v>
      </c>
      <c r="G2084" s="76">
        <f>VLOOKUP(H2084,Validación!W:Y,3,0)</f>
        <v>8</v>
      </c>
      <c r="H2084" s="76" t="s">
        <v>343</v>
      </c>
      <c r="I2084" s="76">
        <f>VLOOKUP(J2084,Validación!K:N,4,0)</f>
        <v>1</v>
      </c>
      <c r="J2084" s="76" t="s">
        <v>200</v>
      </c>
      <c r="K2084" s="76" t="s">
        <v>68</v>
      </c>
      <c r="L2084" s="76" t="str">
        <f t="shared" si="65"/>
        <v>N</v>
      </c>
    </row>
    <row r="2085" spans="1:12" x14ac:dyDescent="0.25">
      <c r="A2085" s="76" t="str">
        <f t="shared" si="64"/>
        <v>U981N</v>
      </c>
      <c r="B2085" s="76" t="s">
        <v>425</v>
      </c>
      <c r="C2085" s="76" t="str">
        <f>VLOOKUP(B2085,Validación!G:I,3,0)</f>
        <v>U</v>
      </c>
      <c r="D2085" s="122" t="s">
        <v>458</v>
      </c>
      <c r="E2085" s="76">
        <f>VLOOKUP(Tabla3[[#This Row],[Actividad]],Validación!AA:AB,2,0)</f>
        <v>9</v>
      </c>
      <c r="F2085" s="76" t="s">
        <v>191</v>
      </c>
      <c r="G2085" s="76">
        <f>VLOOKUP(H2085,Validación!W:Y,3,0)</f>
        <v>8</v>
      </c>
      <c r="H2085" s="76" t="s">
        <v>343</v>
      </c>
      <c r="I2085" s="76">
        <f>VLOOKUP(J2085,Validación!K:N,4,0)</f>
        <v>1</v>
      </c>
      <c r="J2085" s="76" t="s">
        <v>200</v>
      </c>
      <c r="K2085" s="76" t="s">
        <v>68</v>
      </c>
      <c r="L2085" s="76" t="str">
        <f t="shared" si="65"/>
        <v>N</v>
      </c>
    </row>
    <row r="2086" spans="1:12" x14ac:dyDescent="0.25">
      <c r="A2086" s="76" t="str">
        <f t="shared" si="64"/>
        <v>I981N</v>
      </c>
      <c r="B2086" s="76" t="s">
        <v>47</v>
      </c>
      <c r="C2086" s="76" t="str">
        <f>VLOOKUP(B2086,Validación!G:I,3,0)</f>
        <v>I</v>
      </c>
      <c r="D2086" s="122" t="s">
        <v>459</v>
      </c>
      <c r="E2086" s="76">
        <f>VLOOKUP(Tabla3[[#This Row],[Actividad]],Validación!AA:AB,2,0)</f>
        <v>9</v>
      </c>
      <c r="F2086" s="76" t="s">
        <v>191</v>
      </c>
      <c r="G2086" s="76">
        <f>VLOOKUP(H2086,Validación!W:Y,3,0)</f>
        <v>8</v>
      </c>
      <c r="H2086" s="76" t="s">
        <v>343</v>
      </c>
      <c r="I2086" s="76">
        <f>VLOOKUP(J2086,Validación!K:N,4,0)</f>
        <v>1</v>
      </c>
      <c r="J2086" s="76" t="s">
        <v>200</v>
      </c>
      <c r="K2086" s="76" t="s">
        <v>68</v>
      </c>
      <c r="L2086" s="76" t="str">
        <f t="shared" si="65"/>
        <v>N</v>
      </c>
    </row>
    <row r="2087" spans="1:12" x14ac:dyDescent="0.25">
      <c r="A2087" s="76" t="str">
        <f t="shared" si="64"/>
        <v>Y981N</v>
      </c>
      <c r="B2087" s="76" t="s">
        <v>134</v>
      </c>
      <c r="C2087" s="76" t="str">
        <f>VLOOKUP(B2087,Validación!G:I,3,0)</f>
        <v>Y</v>
      </c>
      <c r="D2087" s="122" t="s">
        <v>306</v>
      </c>
      <c r="E2087" s="76">
        <f>VLOOKUP(Tabla3[[#This Row],[Actividad]],Validación!AA:AB,2,0)</f>
        <v>9</v>
      </c>
      <c r="F2087" s="76" t="s">
        <v>191</v>
      </c>
      <c r="G2087" s="76">
        <f>VLOOKUP(H2087,Validación!W:Y,3,0)</f>
        <v>8</v>
      </c>
      <c r="H2087" s="76" t="s">
        <v>343</v>
      </c>
      <c r="I2087" s="76">
        <f>VLOOKUP(J2087,Validación!K:N,4,0)</f>
        <v>1</v>
      </c>
      <c r="J2087" s="76" t="s">
        <v>200</v>
      </c>
      <c r="K2087" s="76" t="s">
        <v>68</v>
      </c>
      <c r="L2087" s="76" t="str">
        <f t="shared" si="65"/>
        <v>N</v>
      </c>
    </row>
    <row r="2088" spans="1:12" x14ac:dyDescent="0.25">
      <c r="A2088" s="76" t="str">
        <f t="shared" si="64"/>
        <v>R981N</v>
      </c>
      <c r="B2088" s="76" t="s">
        <v>51</v>
      </c>
      <c r="C2088" s="76" t="str">
        <f>VLOOKUP(B2088,Validación!G:I,3,0)</f>
        <v>R</v>
      </c>
      <c r="D2088" s="122">
        <v>109</v>
      </c>
      <c r="E2088" s="76">
        <f>VLOOKUP(Tabla3[[#This Row],[Actividad]],Validación!AA:AB,2,0)</f>
        <v>9</v>
      </c>
      <c r="F2088" s="76" t="s">
        <v>191</v>
      </c>
      <c r="G2088" s="76">
        <f>VLOOKUP(H2088,Validación!W:Y,3,0)</f>
        <v>8</v>
      </c>
      <c r="H2088" s="76" t="s">
        <v>343</v>
      </c>
      <c r="I2088" s="76">
        <f>VLOOKUP(J2088,Validación!K:N,4,0)</f>
        <v>1</v>
      </c>
      <c r="J2088" s="76" t="s">
        <v>200</v>
      </c>
      <c r="K2088" s="76" t="s">
        <v>68</v>
      </c>
      <c r="L2088" s="76" t="str">
        <f t="shared" si="65"/>
        <v>N</v>
      </c>
    </row>
    <row r="2089" spans="1:12" x14ac:dyDescent="0.25">
      <c r="A2089" s="76" t="str">
        <f t="shared" si="64"/>
        <v>HH981N</v>
      </c>
      <c r="B2089" s="76" t="s">
        <v>122</v>
      </c>
      <c r="C2089" s="76" t="str">
        <f>VLOOKUP(B2089,Validación!G:I,3,0)</f>
        <v>HH</v>
      </c>
      <c r="D2089" s="122" t="s">
        <v>460</v>
      </c>
      <c r="E2089" s="76">
        <f>VLOOKUP(Tabla3[[#This Row],[Actividad]],Validación!AA:AB,2,0)</f>
        <v>9</v>
      </c>
      <c r="F2089" s="76" t="s">
        <v>191</v>
      </c>
      <c r="G2089" s="76">
        <f>VLOOKUP(H2089,Validación!W:Y,3,0)</f>
        <v>8</v>
      </c>
      <c r="H2089" s="76" t="s">
        <v>343</v>
      </c>
      <c r="I2089" s="76">
        <f>VLOOKUP(J2089,Validación!K:N,4,0)</f>
        <v>1</v>
      </c>
      <c r="J2089" s="76" t="s">
        <v>200</v>
      </c>
      <c r="K2089" s="76" t="s">
        <v>68</v>
      </c>
      <c r="L2089" s="76" t="str">
        <f t="shared" si="65"/>
        <v>N</v>
      </c>
    </row>
    <row r="2090" spans="1:12" x14ac:dyDescent="0.25">
      <c r="A2090" s="76" t="str">
        <f t="shared" si="64"/>
        <v>II981N</v>
      </c>
      <c r="B2090" s="173" t="s">
        <v>423</v>
      </c>
      <c r="C2090" s="76" t="str">
        <f>VLOOKUP(B2090,Validación!G:I,3,0)</f>
        <v>II</v>
      </c>
      <c r="D2090" s="122" t="s">
        <v>309</v>
      </c>
      <c r="E2090" s="76">
        <f>VLOOKUP(Tabla3[[#This Row],[Actividad]],Validación!AA:AB,2,0)</f>
        <v>9</v>
      </c>
      <c r="F2090" s="76" t="s">
        <v>191</v>
      </c>
      <c r="G2090" s="76">
        <f>VLOOKUP(H2090,Validación!W:Y,3,0)</f>
        <v>8</v>
      </c>
      <c r="H2090" s="76" t="s">
        <v>343</v>
      </c>
      <c r="I2090" s="76">
        <f>VLOOKUP(J2090,Validación!K:N,4,0)</f>
        <v>1</v>
      </c>
      <c r="J2090" s="76" t="s">
        <v>200</v>
      </c>
      <c r="K2090" s="76" t="s">
        <v>68</v>
      </c>
      <c r="L2090" s="76" t="str">
        <f t="shared" si="65"/>
        <v>N</v>
      </c>
    </row>
    <row r="2091" spans="1:12" x14ac:dyDescent="0.25">
      <c r="A2091" s="76" t="str">
        <f t="shared" si="64"/>
        <v>L981N</v>
      </c>
      <c r="B2091" s="76" t="s">
        <v>48</v>
      </c>
      <c r="C2091" s="76" t="str">
        <f>VLOOKUP(B2091,Validación!G:I,3,0)</f>
        <v>L</v>
      </c>
      <c r="D2091" s="122" t="s">
        <v>461</v>
      </c>
      <c r="E2091" s="76">
        <f>VLOOKUP(Tabla3[[#This Row],[Actividad]],Validación!AA:AB,2,0)</f>
        <v>9</v>
      </c>
      <c r="F2091" s="76" t="s">
        <v>191</v>
      </c>
      <c r="G2091" s="76">
        <f>VLOOKUP(H2091,Validación!W:Y,3,0)</f>
        <v>8</v>
      </c>
      <c r="H2091" s="76" t="s">
        <v>343</v>
      </c>
      <c r="I2091" s="76">
        <f>VLOOKUP(J2091,Validación!K:N,4,0)</f>
        <v>1</v>
      </c>
      <c r="J2091" s="76" t="s">
        <v>200</v>
      </c>
      <c r="K2091" s="76" t="s">
        <v>68</v>
      </c>
      <c r="L2091" s="76" t="str">
        <f t="shared" si="65"/>
        <v>N</v>
      </c>
    </row>
    <row r="2092" spans="1:12" x14ac:dyDescent="0.25">
      <c r="A2092" s="76" t="str">
        <f t="shared" si="64"/>
        <v>B981N</v>
      </c>
      <c r="B2092" s="76" t="s">
        <v>43</v>
      </c>
      <c r="C2092" s="76" t="str">
        <f>VLOOKUP(B2092,Validación!G:I,3,0)</f>
        <v>B</v>
      </c>
      <c r="D2092" s="122" t="s">
        <v>462</v>
      </c>
      <c r="E2092" s="76">
        <f>VLOOKUP(Tabla3[[#This Row],[Actividad]],Validación!AA:AB,2,0)</f>
        <v>9</v>
      </c>
      <c r="F2092" s="76" t="s">
        <v>191</v>
      </c>
      <c r="G2092" s="76">
        <f>VLOOKUP(H2092,Validación!W:Y,3,0)</f>
        <v>8</v>
      </c>
      <c r="H2092" s="76" t="s">
        <v>343</v>
      </c>
      <c r="I2092" s="76">
        <f>VLOOKUP(J2092,Validación!K:N,4,0)</f>
        <v>1</v>
      </c>
      <c r="J2092" s="76" t="s">
        <v>200</v>
      </c>
      <c r="K2092" s="76" t="s">
        <v>68</v>
      </c>
      <c r="L2092" s="76" t="str">
        <f t="shared" si="65"/>
        <v>N</v>
      </c>
    </row>
    <row r="2093" spans="1:12" x14ac:dyDescent="0.25">
      <c r="A2093" s="76" t="str">
        <f t="shared" si="64"/>
        <v>A981N</v>
      </c>
      <c r="B2093" s="76" t="s">
        <v>42</v>
      </c>
      <c r="C2093" s="76" t="str">
        <f>VLOOKUP(B2093,Validación!G:I,3,0)</f>
        <v>A</v>
      </c>
      <c r="D2093" s="122" t="s">
        <v>463</v>
      </c>
      <c r="E2093" s="76">
        <f>VLOOKUP(Tabla3[[#This Row],[Actividad]],Validación!AA:AB,2,0)</f>
        <v>9</v>
      </c>
      <c r="F2093" s="76" t="s">
        <v>191</v>
      </c>
      <c r="G2093" s="76">
        <f>VLOOKUP(H2093,Validación!W:Y,3,0)</f>
        <v>8</v>
      </c>
      <c r="H2093" s="76" t="s">
        <v>343</v>
      </c>
      <c r="I2093" s="76">
        <f>VLOOKUP(J2093,Validación!K:N,4,0)</f>
        <v>1</v>
      </c>
      <c r="J2093" s="76" t="s">
        <v>200</v>
      </c>
      <c r="K2093" s="76" t="s">
        <v>68</v>
      </c>
      <c r="L2093" s="76" t="str">
        <f t="shared" si="65"/>
        <v>N</v>
      </c>
    </row>
    <row r="2094" spans="1:12" x14ac:dyDescent="0.25">
      <c r="A2094" s="76" t="str">
        <f t="shared" si="64"/>
        <v>X982N</v>
      </c>
      <c r="B2094" s="76" t="s">
        <v>133</v>
      </c>
      <c r="C2094" s="76" t="str">
        <f>VLOOKUP(B2094,Validación!G:I,3,0)</f>
        <v>X</v>
      </c>
      <c r="D2094" s="122">
        <v>122201</v>
      </c>
      <c r="E2094" s="76">
        <f>VLOOKUP(Tabla3[[#This Row],[Actividad]],Validación!AA:AB,2,0)</f>
        <v>9</v>
      </c>
      <c r="F2094" s="76" t="s">
        <v>191</v>
      </c>
      <c r="G2094" s="76">
        <f>VLOOKUP(H2094,Validación!W:Y,3,0)</f>
        <v>8</v>
      </c>
      <c r="H2094" s="76" t="s">
        <v>343</v>
      </c>
      <c r="I2094" s="76">
        <f>VLOOKUP(J2094,Validación!K:N,4,0)</f>
        <v>2</v>
      </c>
      <c r="J2094" s="76" t="s">
        <v>161</v>
      </c>
      <c r="K2094" s="76" t="s">
        <v>68</v>
      </c>
      <c r="L2094" s="76" t="str">
        <f t="shared" si="65"/>
        <v>N</v>
      </c>
    </row>
    <row r="2095" spans="1:12" x14ac:dyDescent="0.25">
      <c r="A2095" s="76" t="str">
        <f t="shared" si="64"/>
        <v>C982N</v>
      </c>
      <c r="B2095" s="76" t="s">
        <v>44</v>
      </c>
      <c r="C2095" s="76" t="str">
        <f>VLOOKUP(B2095,Validación!G:I,3,0)</f>
        <v>C</v>
      </c>
      <c r="D2095" s="122" t="s">
        <v>289</v>
      </c>
      <c r="E2095" s="76">
        <f>VLOOKUP(Tabla3[[#This Row],[Actividad]],Validación!AA:AB,2,0)</f>
        <v>9</v>
      </c>
      <c r="F2095" s="76" t="s">
        <v>191</v>
      </c>
      <c r="G2095" s="76">
        <f>VLOOKUP(H2095,Validación!W:Y,3,0)</f>
        <v>8</v>
      </c>
      <c r="H2095" s="76" t="s">
        <v>343</v>
      </c>
      <c r="I2095" s="76">
        <f>VLOOKUP(J2095,Validación!K:N,4,0)</f>
        <v>2</v>
      </c>
      <c r="J2095" s="76" t="s">
        <v>161</v>
      </c>
      <c r="K2095" s="76" t="s">
        <v>68</v>
      </c>
      <c r="L2095" s="76" t="str">
        <f t="shared" si="65"/>
        <v>N</v>
      </c>
    </row>
    <row r="2096" spans="1:12" x14ac:dyDescent="0.25">
      <c r="A2096" s="76" t="str">
        <f t="shared" si="64"/>
        <v>T982N</v>
      </c>
      <c r="B2096" s="76" t="s">
        <v>52</v>
      </c>
      <c r="C2096" s="76" t="str">
        <f>VLOOKUP(B2096,Validación!G:I,3,0)</f>
        <v>T</v>
      </c>
      <c r="D2096" s="122">
        <v>122202</v>
      </c>
      <c r="E2096" s="76">
        <f>VLOOKUP(Tabla3[[#This Row],[Actividad]],Validación!AA:AB,2,0)</f>
        <v>9</v>
      </c>
      <c r="F2096" s="76" t="s">
        <v>191</v>
      </c>
      <c r="G2096" s="76">
        <f>VLOOKUP(H2096,Validación!W:Y,3,0)</f>
        <v>8</v>
      </c>
      <c r="H2096" s="76" t="s">
        <v>343</v>
      </c>
      <c r="I2096" s="76">
        <f>VLOOKUP(J2096,Validación!K:N,4,0)</f>
        <v>2</v>
      </c>
      <c r="J2096" s="76" t="s">
        <v>161</v>
      </c>
      <c r="K2096" s="76" t="s">
        <v>68</v>
      </c>
      <c r="L2096" s="76" t="str">
        <f t="shared" si="65"/>
        <v>N</v>
      </c>
    </row>
    <row r="2097" spans="1:12" x14ac:dyDescent="0.25">
      <c r="A2097" s="76" t="str">
        <f t="shared" si="64"/>
        <v>EE982N</v>
      </c>
      <c r="B2097" s="76" t="s">
        <v>33</v>
      </c>
      <c r="C2097" s="76" t="str">
        <f>VLOOKUP(B2097,Validación!G:I,3,0)</f>
        <v>EE</v>
      </c>
      <c r="D2097" s="122" t="s">
        <v>290</v>
      </c>
      <c r="E2097" s="76">
        <f>VLOOKUP(Tabla3[[#This Row],[Actividad]],Validación!AA:AB,2,0)</f>
        <v>9</v>
      </c>
      <c r="F2097" s="76" t="s">
        <v>191</v>
      </c>
      <c r="G2097" s="76">
        <f>VLOOKUP(H2097,Validación!W:Y,3,0)</f>
        <v>8</v>
      </c>
      <c r="H2097" s="76" t="s">
        <v>343</v>
      </c>
      <c r="I2097" s="76">
        <f>VLOOKUP(J2097,Validación!K:N,4,0)</f>
        <v>2</v>
      </c>
      <c r="J2097" s="76" t="s">
        <v>161</v>
      </c>
      <c r="K2097" s="76" t="s">
        <v>68</v>
      </c>
      <c r="L2097" s="76" t="str">
        <f t="shared" si="65"/>
        <v>N</v>
      </c>
    </row>
    <row r="2098" spans="1:12" x14ac:dyDescent="0.25">
      <c r="A2098" s="76" t="str">
        <f t="shared" si="64"/>
        <v>E982N</v>
      </c>
      <c r="B2098" s="76" t="s">
        <v>45</v>
      </c>
      <c r="C2098" s="76" t="str">
        <f>VLOOKUP(B2098,Validación!G:I,3,0)</f>
        <v>E</v>
      </c>
      <c r="D2098" s="122" t="s">
        <v>180</v>
      </c>
      <c r="E2098" s="76">
        <f>VLOOKUP(Tabla3[[#This Row],[Actividad]],Validación!AA:AB,2,0)</f>
        <v>9</v>
      </c>
      <c r="F2098" s="76" t="s">
        <v>191</v>
      </c>
      <c r="G2098" s="76">
        <f>VLOOKUP(H2098,Validación!W:Y,3,0)</f>
        <v>8</v>
      </c>
      <c r="H2098" s="76" t="s">
        <v>343</v>
      </c>
      <c r="I2098" s="76">
        <f>VLOOKUP(J2098,Validación!K:N,4,0)</f>
        <v>2</v>
      </c>
      <c r="J2098" s="76" t="s">
        <v>161</v>
      </c>
      <c r="K2098" s="76" t="s">
        <v>68</v>
      </c>
      <c r="L2098" s="76" t="str">
        <f t="shared" si="65"/>
        <v>N</v>
      </c>
    </row>
    <row r="2099" spans="1:12" x14ac:dyDescent="0.25">
      <c r="A2099" s="76" t="str">
        <f t="shared" si="64"/>
        <v>J982N</v>
      </c>
      <c r="B2099" s="76" t="s">
        <v>30</v>
      </c>
      <c r="C2099" s="76" t="str">
        <f>VLOOKUP(B2099,Validación!G:I,3,0)</f>
        <v>J</v>
      </c>
      <c r="D2099" s="122" t="s">
        <v>292</v>
      </c>
      <c r="E2099" s="76">
        <f>VLOOKUP(Tabla3[[#This Row],[Actividad]],Validación!AA:AB,2,0)</f>
        <v>9</v>
      </c>
      <c r="F2099" s="76" t="s">
        <v>191</v>
      </c>
      <c r="G2099" s="76">
        <f>VLOOKUP(H2099,Validación!W:Y,3,0)</f>
        <v>8</v>
      </c>
      <c r="H2099" s="76" t="s">
        <v>343</v>
      </c>
      <c r="I2099" s="76">
        <f>VLOOKUP(J2099,Validación!K:N,4,0)</f>
        <v>2</v>
      </c>
      <c r="J2099" s="76" t="s">
        <v>161</v>
      </c>
      <c r="K2099" s="76" t="s">
        <v>68</v>
      </c>
      <c r="L2099" s="76" t="str">
        <f t="shared" si="65"/>
        <v>N</v>
      </c>
    </row>
    <row r="2100" spans="1:12" x14ac:dyDescent="0.25">
      <c r="A2100" s="76" t="str">
        <f t="shared" si="64"/>
        <v>H982N</v>
      </c>
      <c r="B2100" s="76" t="s">
        <v>46</v>
      </c>
      <c r="C2100" s="76" t="str">
        <f>VLOOKUP(B2100,Validación!G:I,3,0)</f>
        <v>H</v>
      </c>
      <c r="D2100" s="122" t="s">
        <v>115</v>
      </c>
      <c r="E2100" s="76">
        <f>VLOOKUP(Tabla3[[#This Row],[Actividad]],Validación!AA:AB,2,0)</f>
        <v>9</v>
      </c>
      <c r="F2100" s="76" t="s">
        <v>191</v>
      </c>
      <c r="G2100" s="76">
        <f>VLOOKUP(H2100,Validación!W:Y,3,0)</f>
        <v>8</v>
      </c>
      <c r="H2100" s="76" t="s">
        <v>343</v>
      </c>
      <c r="I2100" s="76">
        <f>VLOOKUP(J2100,Validación!K:N,4,0)</f>
        <v>2</v>
      </c>
      <c r="J2100" s="76" t="s">
        <v>161</v>
      </c>
      <c r="K2100" s="76" t="s">
        <v>68</v>
      </c>
      <c r="L2100" s="76" t="str">
        <f t="shared" si="65"/>
        <v>N</v>
      </c>
    </row>
    <row r="2101" spans="1:12" x14ac:dyDescent="0.25">
      <c r="A2101" s="76" t="str">
        <f t="shared" si="64"/>
        <v>Q982N</v>
      </c>
      <c r="B2101" s="76" t="s">
        <v>130</v>
      </c>
      <c r="C2101" s="76" t="str">
        <f>VLOOKUP(B2101,Validación!G:I,3,0)</f>
        <v>Q</v>
      </c>
      <c r="D2101" s="122" t="s">
        <v>293</v>
      </c>
      <c r="E2101" s="76">
        <f>VLOOKUP(Tabla3[[#This Row],[Actividad]],Validación!AA:AB,2,0)</f>
        <v>9</v>
      </c>
      <c r="F2101" s="76" t="s">
        <v>191</v>
      </c>
      <c r="G2101" s="76">
        <f>VLOOKUP(H2101,Validación!W:Y,3,0)</f>
        <v>8</v>
      </c>
      <c r="H2101" s="76" t="s">
        <v>343</v>
      </c>
      <c r="I2101" s="76">
        <f>VLOOKUP(J2101,Validación!K:N,4,0)</f>
        <v>2</v>
      </c>
      <c r="J2101" s="76" t="s">
        <v>161</v>
      </c>
      <c r="K2101" s="76" t="s">
        <v>68</v>
      </c>
      <c r="L2101" s="76" t="str">
        <f t="shared" si="65"/>
        <v>N</v>
      </c>
    </row>
    <row r="2102" spans="1:12" x14ac:dyDescent="0.25">
      <c r="A2102" s="76" t="str">
        <f t="shared" si="64"/>
        <v>P982N</v>
      </c>
      <c r="B2102" s="76" t="s">
        <v>50</v>
      </c>
      <c r="C2102" s="76" t="str">
        <f>VLOOKUP(B2102,Validación!G:I,3,0)</f>
        <v>P</v>
      </c>
      <c r="D2102" s="122" t="s">
        <v>295</v>
      </c>
      <c r="E2102" s="76">
        <f>VLOOKUP(Tabla3[[#This Row],[Actividad]],Validación!AA:AB,2,0)</f>
        <v>9</v>
      </c>
      <c r="F2102" s="76" t="s">
        <v>191</v>
      </c>
      <c r="G2102" s="76">
        <f>VLOOKUP(H2102,Validación!W:Y,3,0)</f>
        <v>8</v>
      </c>
      <c r="H2102" s="76" t="s">
        <v>343</v>
      </c>
      <c r="I2102" s="76">
        <f>VLOOKUP(J2102,Validación!K:N,4,0)</f>
        <v>2</v>
      </c>
      <c r="J2102" s="76" t="s">
        <v>161</v>
      </c>
      <c r="K2102" s="76" t="s">
        <v>68</v>
      </c>
      <c r="L2102" s="76" t="str">
        <f t="shared" si="65"/>
        <v>N</v>
      </c>
    </row>
    <row r="2103" spans="1:12" x14ac:dyDescent="0.25">
      <c r="A2103" s="76" t="str">
        <f t="shared" si="64"/>
        <v>K982N</v>
      </c>
      <c r="B2103" s="76" t="s">
        <v>31</v>
      </c>
      <c r="C2103" s="76" t="str">
        <f>VLOOKUP(B2103,Validación!G:I,3,0)</f>
        <v>K</v>
      </c>
      <c r="D2103" s="122" t="s">
        <v>297</v>
      </c>
      <c r="E2103" s="76">
        <f>VLOOKUP(Tabla3[[#This Row],[Actividad]],Validación!AA:AB,2,0)</f>
        <v>9</v>
      </c>
      <c r="F2103" s="76" t="s">
        <v>191</v>
      </c>
      <c r="G2103" s="76">
        <f>VLOOKUP(H2103,Validación!W:Y,3,0)</f>
        <v>8</v>
      </c>
      <c r="H2103" s="76" t="s">
        <v>343</v>
      </c>
      <c r="I2103" s="76">
        <f>VLOOKUP(J2103,Validación!K:N,4,0)</f>
        <v>2</v>
      </c>
      <c r="J2103" s="76" t="s">
        <v>161</v>
      </c>
      <c r="K2103" s="76" t="s">
        <v>68</v>
      </c>
      <c r="L2103" s="76" t="str">
        <f t="shared" si="65"/>
        <v>N</v>
      </c>
    </row>
    <row r="2104" spans="1:12" x14ac:dyDescent="0.25">
      <c r="A2104" s="76" t="str">
        <f t="shared" si="64"/>
        <v>N982N</v>
      </c>
      <c r="B2104" s="76" t="s">
        <v>49</v>
      </c>
      <c r="C2104" s="76" t="str">
        <f>VLOOKUP(B2104,Validación!G:I,3,0)</f>
        <v>N</v>
      </c>
      <c r="D2104" s="122" t="s">
        <v>298</v>
      </c>
      <c r="E2104" s="76">
        <f>VLOOKUP(Tabla3[[#This Row],[Actividad]],Validación!AA:AB,2,0)</f>
        <v>9</v>
      </c>
      <c r="F2104" s="76" t="s">
        <v>191</v>
      </c>
      <c r="G2104" s="76">
        <f>VLOOKUP(H2104,Validación!W:Y,3,0)</f>
        <v>8</v>
      </c>
      <c r="H2104" s="76" t="s">
        <v>343</v>
      </c>
      <c r="I2104" s="76">
        <f>VLOOKUP(J2104,Validación!K:N,4,0)</f>
        <v>2</v>
      </c>
      <c r="J2104" s="76" t="s">
        <v>161</v>
      </c>
      <c r="K2104" s="76" t="s">
        <v>68</v>
      </c>
      <c r="L2104" s="76" t="str">
        <f t="shared" si="65"/>
        <v>N</v>
      </c>
    </row>
    <row r="2105" spans="1:12" x14ac:dyDescent="0.25">
      <c r="A2105" s="76" t="str">
        <f t="shared" si="64"/>
        <v>AA982N</v>
      </c>
      <c r="B2105" s="76" t="s">
        <v>54</v>
      </c>
      <c r="C2105" s="76" t="str">
        <f>VLOOKUP(B2105,Validación!G:I,3,0)</f>
        <v>AA</v>
      </c>
      <c r="D2105" s="122" t="s">
        <v>118</v>
      </c>
      <c r="E2105" s="76">
        <f>VLOOKUP(Tabla3[[#This Row],[Actividad]],Validación!AA:AB,2,0)</f>
        <v>9</v>
      </c>
      <c r="F2105" s="76" t="s">
        <v>191</v>
      </c>
      <c r="G2105" s="76">
        <f>VLOOKUP(H2105,Validación!W:Y,3,0)</f>
        <v>8</v>
      </c>
      <c r="H2105" s="76" t="s">
        <v>343</v>
      </c>
      <c r="I2105" s="76">
        <f>VLOOKUP(J2105,Validación!K:N,4,0)</f>
        <v>2</v>
      </c>
      <c r="J2105" s="76" t="s">
        <v>161</v>
      </c>
      <c r="K2105" s="76" t="s">
        <v>68</v>
      </c>
      <c r="L2105" s="76" t="str">
        <f t="shared" si="65"/>
        <v>N</v>
      </c>
    </row>
    <row r="2106" spans="1:12" x14ac:dyDescent="0.25">
      <c r="A2106" s="76" t="str">
        <f t="shared" si="64"/>
        <v>G982N</v>
      </c>
      <c r="B2106" s="76" t="s">
        <v>427</v>
      </c>
      <c r="C2106" s="76" t="str">
        <f>VLOOKUP(B2106,Validación!G:I,3,0)</f>
        <v>G</v>
      </c>
      <c r="D2106" s="122" t="s">
        <v>299</v>
      </c>
      <c r="E2106" s="76">
        <f>VLOOKUP(Tabla3[[#This Row],[Actividad]],Validación!AA:AB,2,0)</f>
        <v>9</v>
      </c>
      <c r="F2106" s="76" t="s">
        <v>191</v>
      </c>
      <c r="G2106" s="76">
        <f>VLOOKUP(H2106,Validación!W:Y,3,0)</f>
        <v>8</v>
      </c>
      <c r="H2106" s="76" t="s">
        <v>343</v>
      </c>
      <c r="I2106" s="76">
        <f>VLOOKUP(J2106,Validación!K:N,4,0)</f>
        <v>2</v>
      </c>
      <c r="J2106" s="76" t="s">
        <v>161</v>
      </c>
      <c r="K2106" s="76" t="s">
        <v>68</v>
      </c>
      <c r="L2106" s="76" t="str">
        <f t="shared" si="65"/>
        <v>N</v>
      </c>
    </row>
    <row r="2107" spans="1:12" x14ac:dyDescent="0.25">
      <c r="A2107" s="76" t="str">
        <f t="shared" si="64"/>
        <v>D982N</v>
      </c>
      <c r="B2107" s="76" t="s">
        <v>203</v>
      </c>
      <c r="C2107" s="76" t="str">
        <f>VLOOKUP(B2107,Validación!G:I,3,0)</f>
        <v>D</v>
      </c>
      <c r="D2107" s="122">
        <v>122327</v>
      </c>
      <c r="E2107" s="76">
        <f>VLOOKUP(Tabla3[[#This Row],[Actividad]],Validación!AA:AB,2,0)</f>
        <v>9</v>
      </c>
      <c r="F2107" s="76" t="s">
        <v>191</v>
      </c>
      <c r="G2107" s="76">
        <f>VLOOKUP(H2107,Validación!W:Y,3,0)</f>
        <v>8</v>
      </c>
      <c r="H2107" s="76" t="s">
        <v>343</v>
      </c>
      <c r="I2107" s="76">
        <f>VLOOKUP(J2107,Validación!K:N,4,0)</f>
        <v>2</v>
      </c>
      <c r="J2107" s="76" t="s">
        <v>161</v>
      </c>
      <c r="K2107" s="76" t="s">
        <v>68</v>
      </c>
      <c r="L2107" s="76" t="str">
        <f t="shared" si="65"/>
        <v>N</v>
      </c>
    </row>
    <row r="2108" spans="1:12" x14ac:dyDescent="0.25">
      <c r="A2108" s="76" t="str">
        <f t="shared" si="64"/>
        <v>F982N</v>
      </c>
      <c r="B2108" s="76" t="s">
        <v>426</v>
      </c>
      <c r="C2108" s="76" t="str">
        <f>VLOOKUP(B2108,Validación!G:I,3,0)</f>
        <v>F</v>
      </c>
      <c r="D2108" s="122" t="s">
        <v>456</v>
      </c>
      <c r="E2108" s="76">
        <f>VLOOKUP(Tabla3[[#This Row],[Actividad]],Validación!AA:AB,2,0)</f>
        <v>9</v>
      </c>
      <c r="F2108" s="76" t="s">
        <v>191</v>
      </c>
      <c r="G2108" s="76">
        <f>VLOOKUP(H2108,Validación!W:Y,3,0)</f>
        <v>8</v>
      </c>
      <c r="H2108" s="76" t="s">
        <v>343</v>
      </c>
      <c r="I2108" s="76">
        <f>VLOOKUP(J2108,Validación!K:N,4,0)</f>
        <v>2</v>
      </c>
      <c r="J2108" s="76" t="s">
        <v>161</v>
      </c>
      <c r="K2108" s="76" t="s">
        <v>68</v>
      </c>
      <c r="L2108" s="76" t="str">
        <f t="shared" si="65"/>
        <v>N</v>
      </c>
    </row>
    <row r="2109" spans="1:12" x14ac:dyDescent="0.25">
      <c r="A2109" s="76" t="str">
        <f t="shared" si="64"/>
        <v>FF982N</v>
      </c>
      <c r="B2109" s="76" t="s">
        <v>41</v>
      </c>
      <c r="C2109" s="76" t="str">
        <f>VLOOKUP(B2109,Validación!G:I,3,0)</f>
        <v>FF</v>
      </c>
      <c r="D2109" s="122" t="s">
        <v>301</v>
      </c>
      <c r="E2109" s="76">
        <f>VLOOKUP(Tabla3[[#This Row],[Actividad]],Validación!AA:AB,2,0)</f>
        <v>9</v>
      </c>
      <c r="F2109" s="76" t="s">
        <v>191</v>
      </c>
      <c r="G2109" s="76">
        <f>VLOOKUP(H2109,Validación!W:Y,3,0)</f>
        <v>8</v>
      </c>
      <c r="H2109" s="76" t="s">
        <v>343</v>
      </c>
      <c r="I2109" s="76">
        <f>VLOOKUP(J2109,Validación!K:N,4,0)</f>
        <v>2</v>
      </c>
      <c r="J2109" s="76" t="s">
        <v>161</v>
      </c>
      <c r="K2109" s="76" t="s">
        <v>68</v>
      </c>
      <c r="L2109" s="76" t="str">
        <f t="shared" si="65"/>
        <v>N</v>
      </c>
    </row>
    <row r="2110" spans="1:12" x14ac:dyDescent="0.25">
      <c r="A2110" s="76" t="str">
        <f t="shared" si="64"/>
        <v>BB982N</v>
      </c>
      <c r="B2110" s="76" t="s">
        <v>32</v>
      </c>
      <c r="C2110" s="76" t="str">
        <f>VLOOKUP(B2110,Validación!G:I,3,0)</f>
        <v>BB</v>
      </c>
      <c r="D2110" s="122" t="s">
        <v>457</v>
      </c>
      <c r="E2110" s="76">
        <f>VLOOKUP(Tabla3[[#This Row],[Actividad]],Validación!AA:AB,2,0)</f>
        <v>9</v>
      </c>
      <c r="F2110" s="76" t="s">
        <v>191</v>
      </c>
      <c r="G2110" s="76">
        <f>VLOOKUP(H2110,Validación!W:Y,3,0)</f>
        <v>8</v>
      </c>
      <c r="H2110" s="76" t="s">
        <v>343</v>
      </c>
      <c r="I2110" s="76">
        <f>VLOOKUP(J2110,Validación!K:N,4,0)</f>
        <v>2</v>
      </c>
      <c r="J2110" s="76" t="s">
        <v>161</v>
      </c>
      <c r="K2110" s="76" t="s">
        <v>68</v>
      </c>
      <c r="L2110" s="76" t="str">
        <f t="shared" si="65"/>
        <v>N</v>
      </c>
    </row>
    <row r="2111" spans="1:12" x14ac:dyDescent="0.25">
      <c r="A2111" s="76" t="str">
        <f t="shared" si="64"/>
        <v>W982N</v>
      </c>
      <c r="B2111" s="76" t="s">
        <v>132</v>
      </c>
      <c r="C2111" s="76" t="str">
        <f>VLOOKUP(B2111,Validación!G:I,3,0)</f>
        <v>W</v>
      </c>
      <c r="D2111" s="122" t="s">
        <v>302</v>
      </c>
      <c r="E2111" s="76">
        <f>VLOOKUP(Tabla3[[#This Row],[Actividad]],Validación!AA:AB,2,0)</f>
        <v>9</v>
      </c>
      <c r="F2111" s="76" t="s">
        <v>191</v>
      </c>
      <c r="G2111" s="76">
        <f>VLOOKUP(H2111,Validación!W:Y,3,0)</f>
        <v>8</v>
      </c>
      <c r="H2111" s="76" t="s">
        <v>343</v>
      </c>
      <c r="I2111" s="76">
        <f>VLOOKUP(J2111,Validación!K:N,4,0)</f>
        <v>2</v>
      </c>
      <c r="J2111" s="76" t="s">
        <v>161</v>
      </c>
      <c r="K2111" s="76" t="s">
        <v>68</v>
      </c>
      <c r="L2111" s="76" t="str">
        <f t="shared" si="65"/>
        <v>N</v>
      </c>
    </row>
    <row r="2112" spans="1:12" x14ac:dyDescent="0.25">
      <c r="A2112" s="76" t="str">
        <f t="shared" si="64"/>
        <v>CC982N</v>
      </c>
      <c r="B2112" s="76" t="s">
        <v>55</v>
      </c>
      <c r="C2112" s="76" t="str">
        <f>VLOOKUP(B2112,Validación!G:I,3,0)</f>
        <v>CC</v>
      </c>
      <c r="D2112" s="122" t="s">
        <v>303</v>
      </c>
      <c r="E2112" s="76">
        <f>VLOOKUP(Tabla3[[#This Row],[Actividad]],Validación!AA:AB,2,0)</f>
        <v>9</v>
      </c>
      <c r="F2112" s="76" t="s">
        <v>191</v>
      </c>
      <c r="G2112" s="76">
        <f>VLOOKUP(H2112,Validación!W:Y,3,0)</f>
        <v>8</v>
      </c>
      <c r="H2112" s="76" t="s">
        <v>343</v>
      </c>
      <c r="I2112" s="76">
        <f>VLOOKUP(J2112,Validación!K:N,4,0)</f>
        <v>2</v>
      </c>
      <c r="J2112" s="76" t="s">
        <v>161</v>
      </c>
      <c r="K2112" s="76" t="s">
        <v>68</v>
      </c>
      <c r="L2112" s="76" t="str">
        <f t="shared" si="65"/>
        <v>N</v>
      </c>
    </row>
    <row r="2113" spans="1:12" x14ac:dyDescent="0.25">
      <c r="A2113" s="76" t="str">
        <f t="shared" si="64"/>
        <v>U982N</v>
      </c>
      <c r="B2113" s="76" t="s">
        <v>425</v>
      </c>
      <c r="C2113" s="76" t="str">
        <f>VLOOKUP(B2113,Validación!G:I,3,0)</f>
        <v>U</v>
      </c>
      <c r="D2113" s="122" t="s">
        <v>458</v>
      </c>
      <c r="E2113" s="76">
        <f>VLOOKUP(Tabla3[[#This Row],[Actividad]],Validación!AA:AB,2,0)</f>
        <v>9</v>
      </c>
      <c r="F2113" s="76" t="s">
        <v>191</v>
      </c>
      <c r="G2113" s="76">
        <f>VLOOKUP(H2113,Validación!W:Y,3,0)</f>
        <v>8</v>
      </c>
      <c r="H2113" s="76" t="s">
        <v>343</v>
      </c>
      <c r="I2113" s="76">
        <f>VLOOKUP(J2113,Validación!K:N,4,0)</f>
        <v>2</v>
      </c>
      <c r="J2113" s="76" t="s">
        <v>161</v>
      </c>
      <c r="K2113" s="76" t="s">
        <v>68</v>
      </c>
      <c r="L2113" s="76" t="str">
        <f t="shared" si="65"/>
        <v>N</v>
      </c>
    </row>
    <row r="2114" spans="1:12" x14ac:dyDescent="0.25">
      <c r="A2114" s="76" t="str">
        <f t="shared" ref="A2114:A2177" si="66">CONCATENATE(C2114,E2114,G2114,I2114,L2114,)</f>
        <v>I982N</v>
      </c>
      <c r="B2114" s="76" t="s">
        <v>47</v>
      </c>
      <c r="C2114" s="76" t="str">
        <f>VLOOKUP(B2114,Validación!G:I,3,0)</f>
        <v>I</v>
      </c>
      <c r="D2114" s="122" t="s">
        <v>459</v>
      </c>
      <c r="E2114" s="76">
        <f>VLOOKUP(Tabla3[[#This Row],[Actividad]],Validación!AA:AB,2,0)</f>
        <v>9</v>
      </c>
      <c r="F2114" s="76" t="s">
        <v>191</v>
      </c>
      <c r="G2114" s="76">
        <f>VLOOKUP(H2114,Validación!W:Y,3,0)</f>
        <v>8</v>
      </c>
      <c r="H2114" s="76" t="s">
        <v>343</v>
      </c>
      <c r="I2114" s="76">
        <f>VLOOKUP(J2114,Validación!K:N,4,0)</f>
        <v>2</v>
      </c>
      <c r="J2114" s="76" t="s">
        <v>161</v>
      </c>
      <c r="K2114" s="76" t="s">
        <v>68</v>
      </c>
      <c r="L2114" s="76" t="str">
        <f t="shared" ref="L2114:L2177" si="67">VLOOKUP(K2114,O:P,2,0)</f>
        <v>N</v>
      </c>
    </row>
    <row r="2115" spans="1:12" x14ac:dyDescent="0.25">
      <c r="A2115" s="76" t="str">
        <f t="shared" si="66"/>
        <v>Y982N</v>
      </c>
      <c r="B2115" s="76" t="s">
        <v>134</v>
      </c>
      <c r="C2115" s="76" t="str">
        <f>VLOOKUP(B2115,Validación!G:I,3,0)</f>
        <v>Y</v>
      </c>
      <c r="D2115" s="122" t="s">
        <v>306</v>
      </c>
      <c r="E2115" s="76">
        <f>VLOOKUP(Tabla3[[#This Row],[Actividad]],Validación!AA:AB,2,0)</f>
        <v>9</v>
      </c>
      <c r="F2115" s="76" t="s">
        <v>191</v>
      </c>
      <c r="G2115" s="76">
        <f>VLOOKUP(H2115,Validación!W:Y,3,0)</f>
        <v>8</v>
      </c>
      <c r="H2115" s="76" t="s">
        <v>343</v>
      </c>
      <c r="I2115" s="76">
        <f>VLOOKUP(J2115,Validación!K:N,4,0)</f>
        <v>2</v>
      </c>
      <c r="J2115" s="76" t="s">
        <v>161</v>
      </c>
      <c r="K2115" s="76" t="s">
        <v>68</v>
      </c>
      <c r="L2115" s="76" t="str">
        <f t="shared" si="67"/>
        <v>N</v>
      </c>
    </row>
    <row r="2116" spans="1:12" x14ac:dyDescent="0.25">
      <c r="A2116" s="76" t="str">
        <f t="shared" si="66"/>
        <v>R982N</v>
      </c>
      <c r="B2116" s="76" t="s">
        <v>51</v>
      </c>
      <c r="C2116" s="76" t="str">
        <f>VLOOKUP(B2116,Validación!G:I,3,0)</f>
        <v>R</v>
      </c>
      <c r="D2116" s="122">
        <v>109</v>
      </c>
      <c r="E2116" s="76">
        <f>VLOOKUP(Tabla3[[#This Row],[Actividad]],Validación!AA:AB,2,0)</f>
        <v>9</v>
      </c>
      <c r="F2116" s="76" t="s">
        <v>191</v>
      </c>
      <c r="G2116" s="76">
        <f>VLOOKUP(H2116,Validación!W:Y,3,0)</f>
        <v>8</v>
      </c>
      <c r="H2116" s="76" t="s">
        <v>343</v>
      </c>
      <c r="I2116" s="76">
        <f>VLOOKUP(J2116,Validación!K:N,4,0)</f>
        <v>2</v>
      </c>
      <c r="J2116" s="76" t="s">
        <v>161</v>
      </c>
      <c r="K2116" s="76" t="s">
        <v>68</v>
      </c>
      <c r="L2116" s="76" t="str">
        <f t="shared" si="67"/>
        <v>N</v>
      </c>
    </row>
    <row r="2117" spans="1:12" x14ac:dyDescent="0.25">
      <c r="A2117" s="76" t="str">
        <f t="shared" si="66"/>
        <v>HH982N</v>
      </c>
      <c r="B2117" s="76" t="s">
        <v>122</v>
      </c>
      <c r="C2117" s="76" t="str">
        <f>VLOOKUP(B2117,Validación!G:I,3,0)</f>
        <v>HH</v>
      </c>
      <c r="D2117" s="122" t="s">
        <v>460</v>
      </c>
      <c r="E2117" s="76">
        <f>VLOOKUP(Tabla3[[#This Row],[Actividad]],Validación!AA:AB,2,0)</f>
        <v>9</v>
      </c>
      <c r="F2117" s="76" t="s">
        <v>191</v>
      </c>
      <c r="G2117" s="76">
        <f>VLOOKUP(H2117,Validación!W:Y,3,0)</f>
        <v>8</v>
      </c>
      <c r="H2117" s="76" t="s">
        <v>343</v>
      </c>
      <c r="I2117" s="76">
        <f>VLOOKUP(J2117,Validación!K:N,4,0)</f>
        <v>2</v>
      </c>
      <c r="J2117" s="76" t="s">
        <v>161</v>
      </c>
      <c r="K2117" s="76" t="s">
        <v>68</v>
      </c>
      <c r="L2117" s="76" t="str">
        <f t="shared" si="67"/>
        <v>N</v>
      </c>
    </row>
    <row r="2118" spans="1:12" x14ac:dyDescent="0.25">
      <c r="A2118" s="76" t="str">
        <f t="shared" si="66"/>
        <v>II982N</v>
      </c>
      <c r="B2118" s="173" t="s">
        <v>423</v>
      </c>
      <c r="C2118" s="76" t="str">
        <f>VLOOKUP(B2118,Validación!G:I,3,0)</f>
        <v>II</v>
      </c>
      <c r="D2118" s="122" t="s">
        <v>309</v>
      </c>
      <c r="E2118" s="76">
        <f>VLOOKUP(Tabla3[[#This Row],[Actividad]],Validación!AA:AB,2,0)</f>
        <v>9</v>
      </c>
      <c r="F2118" s="76" t="s">
        <v>191</v>
      </c>
      <c r="G2118" s="76">
        <f>VLOOKUP(H2118,Validación!W:Y,3,0)</f>
        <v>8</v>
      </c>
      <c r="H2118" s="76" t="s">
        <v>343</v>
      </c>
      <c r="I2118" s="76">
        <f>VLOOKUP(J2118,Validación!K:N,4,0)</f>
        <v>2</v>
      </c>
      <c r="J2118" s="76" t="s">
        <v>161</v>
      </c>
      <c r="K2118" s="76" t="s">
        <v>68</v>
      </c>
      <c r="L2118" s="76" t="str">
        <f t="shared" si="67"/>
        <v>N</v>
      </c>
    </row>
    <row r="2119" spans="1:12" x14ac:dyDescent="0.25">
      <c r="A2119" s="76" t="str">
        <f t="shared" si="66"/>
        <v>L982N</v>
      </c>
      <c r="B2119" s="76" t="s">
        <v>48</v>
      </c>
      <c r="C2119" s="76" t="str">
        <f>VLOOKUP(B2119,Validación!G:I,3,0)</f>
        <v>L</v>
      </c>
      <c r="D2119" s="122" t="s">
        <v>461</v>
      </c>
      <c r="E2119" s="76">
        <f>VLOOKUP(Tabla3[[#This Row],[Actividad]],Validación!AA:AB,2,0)</f>
        <v>9</v>
      </c>
      <c r="F2119" s="76" t="s">
        <v>191</v>
      </c>
      <c r="G2119" s="76">
        <f>VLOOKUP(H2119,Validación!W:Y,3,0)</f>
        <v>8</v>
      </c>
      <c r="H2119" s="76" t="s">
        <v>343</v>
      </c>
      <c r="I2119" s="76">
        <f>VLOOKUP(J2119,Validación!K:N,4,0)</f>
        <v>2</v>
      </c>
      <c r="J2119" s="76" t="s">
        <v>161</v>
      </c>
      <c r="K2119" s="76" t="s">
        <v>68</v>
      </c>
      <c r="L2119" s="76" t="str">
        <f t="shared" si="67"/>
        <v>N</v>
      </c>
    </row>
    <row r="2120" spans="1:12" x14ac:dyDescent="0.25">
      <c r="A2120" s="76" t="str">
        <f t="shared" si="66"/>
        <v>B982N</v>
      </c>
      <c r="B2120" s="76" t="s">
        <v>43</v>
      </c>
      <c r="C2120" s="76" t="str">
        <f>VLOOKUP(B2120,Validación!G:I,3,0)</f>
        <v>B</v>
      </c>
      <c r="D2120" s="122" t="s">
        <v>462</v>
      </c>
      <c r="E2120" s="76">
        <f>VLOOKUP(Tabla3[[#This Row],[Actividad]],Validación!AA:AB,2,0)</f>
        <v>9</v>
      </c>
      <c r="F2120" s="76" t="s">
        <v>191</v>
      </c>
      <c r="G2120" s="76">
        <f>VLOOKUP(H2120,Validación!W:Y,3,0)</f>
        <v>8</v>
      </c>
      <c r="H2120" s="76" t="s">
        <v>343</v>
      </c>
      <c r="I2120" s="76">
        <f>VLOOKUP(J2120,Validación!K:N,4,0)</f>
        <v>2</v>
      </c>
      <c r="J2120" s="76" t="s">
        <v>161</v>
      </c>
      <c r="K2120" s="76" t="s">
        <v>68</v>
      </c>
      <c r="L2120" s="76" t="str">
        <f t="shared" si="67"/>
        <v>N</v>
      </c>
    </row>
    <row r="2121" spans="1:12" x14ac:dyDescent="0.25">
      <c r="A2121" s="76" t="str">
        <f t="shared" si="66"/>
        <v>A982N</v>
      </c>
      <c r="B2121" s="76" t="s">
        <v>42</v>
      </c>
      <c r="C2121" s="76" t="str">
        <f>VLOOKUP(B2121,Validación!G:I,3,0)</f>
        <v>A</v>
      </c>
      <c r="D2121" s="122" t="s">
        <v>463</v>
      </c>
      <c r="E2121" s="76">
        <f>VLOOKUP(Tabla3[[#This Row],[Actividad]],Validación!AA:AB,2,0)</f>
        <v>9</v>
      </c>
      <c r="F2121" s="76" t="s">
        <v>191</v>
      </c>
      <c r="G2121" s="76">
        <f>VLOOKUP(H2121,Validación!W:Y,3,0)</f>
        <v>8</v>
      </c>
      <c r="H2121" s="76" t="s">
        <v>343</v>
      </c>
      <c r="I2121" s="76">
        <f>VLOOKUP(J2121,Validación!K:N,4,0)</f>
        <v>2</v>
      </c>
      <c r="J2121" s="76" t="s">
        <v>161</v>
      </c>
      <c r="K2121" s="76" t="s">
        <v>68</v>
      </c>
      <c r="L2121" s="76" t="str">
        <f t="shared" si="67"/>
        <v>N</v>
      </c>
    </row>
    <row r="2122" spans="1:12" x14ac:dyDescent="0.25">
      <c r="A2122" s="76" t="str">
        <f t="shared" si="66"/>
        <v>X983N</v>
      </c>
      <c r="B2122" s="76" t="s">
        <v>133</v>
      </c>
      <c r="C2122" s="76" t="str">
        <f>VLOOKUP(B2122,Validación!G:I,3,0)</f>
        <v>X</v>
      </c>
      <c r="D2122" s="122">
        <v>122201</v>
      </c>
      <c r="E2122" s="76">
        <f>VLOOKUP(Tabla3[[#This Row],[Actividad]],Validación!AA:AB,2,0)</f>
        <v>9</v>
      </c>
      <c r="F2122" s="76" t="s">
        <v>191</v>
      </c>
      <c r="G2122" s="76">
        <f>VLOOKUP(H2122,Validación!W:Y,3,0)</f>
        <v>8</v>
      </c>
      <c r="H2122" s="76" t="s">
        <v>343</v>
      </c>
      <c r="I2122" s="76">
        <f>VLOOKUP(J2122,Validación!K:N,4,0)</f>
        <v>3</v>
      </c>
      <c r="J2122" s="76" t="s">
        <v>162</v>
      </c>
      <c r="K2122" s="76" t="s">
        <v>68</v>
      </c>
      <c r="L2122" s="76" t="str">
        <f t="shared" si="67"/>
        <v>N</v>
      </c>
    </row>
    <row r="2123" spans="1:12" x14ac:dyDescent="0.25">
      <c r="A2123" s="76" t="str">
        <f t="shared" si="66"/>
        <v>C983N</v>
      </c>
      <c r="B2123" s="76" t="s">
        <v>44</v>
      </c>
      <c r="C2123" s="76" t="str">
        <f>VLOOKUP(B2123,Validación!G:I,3,0)</f>
        <v>C</v>
      </c>
      <c r="D2123" s="122" t="s">
        <v>289</v>
      </c>
      <c r="E2123" s="76">
        <f>VLOOKUP(Tabla3[[#This Row],[Actividad]],Validación!AA:AB,2,0)</f>
        <v>9</v>
      </c>
      <c r="F2123" s="76" t="s">
        <v>191</v>
      </c>
      <c r="G2123" s="76">
        <f>VLOOKUP(H2123,Validación!W:Y,3,0)</f>
        <v>8</v>
      </c>
      <c r="H2123" s="76" t="s">
        <v>343</v>
      </c>
      <c r="I2123" s="76">
        <f>VLOOKUP(J2123,Validación!K:N,4,0)</f>
        <v>3</v>
      </c>
      <c r="J2123" s="76" t="s">
        <v>162</v>
      </c>
      <c r="K2123" s="76" t="s">
        <v>68</v>
      </c>
      <c r="L2123" s="76" t="str">
        <f t="shared" si="67"/>
        <v>N</v>
      </c>
    </row>
    <row r="2124" spans="1:12" x14ac:dyDescent="0.25">
      <c r="A2124" s="76" t="str">
        <f t="shared" si="66"/>
        <v>T983N</v>
      </c>
      <c r="B2124" s="76" t="s">
        <v>52</v>
      </c>
      <c r="C2124" s="76" t="str">
        <f>VLOOKUP(B2124,Validación!G:I,3,0)</f>
        <v>T</v>
      </c>
      <c r="D2124" s="122">
        <v>122202</v>
      </c>
      <c r="E2124" s="76">
        <f>VLOOKUP(Tabla3[[#This Row],[Actividad]],Validación!AA:AB,2,0)</f>
        <v>9</v>
      </c>
      <c r="F2124" s="76" t="s">
        <v>191</v>
      </c>
      <c r="G2124" s="76">
        <f>VLOOKUP(H2124,Validación!W:Y,3,0)</f>
        <v>8</v>
      </c>
      <c r="H2124" s="76" t="s">
        <v>343</v>
      </c>
      <c r="I2124" s="76">
        <f>VLOOKUP(J2124,Validación!K:N,4,0)</f>
        <v>3</v>
      </c>
      <c r="J2124" s="76" t="s">
        <v>162</v>
      </c>
      <c r="K2124" s="76" t="s">
        <v>68</v>
      </c>
      <c r="L2124" s="76" t="str">
        <f t="shared" si="67"/>
        <v>N</v>
      </c>
    </row>
    <row r="2125" spans="1:12" x14ac:dyDescent="0.25">
      <c r="A2125" s="76" t="str">
        <f t="shared" si="66"/>
        <v>EE983N</v>
      </c>
      <c r="B2125" s="76" t="s">
        <v>33</v>
      </c>
      <c r="C2125" s="76" t="str">
        <f>VLOOKUP(B2125,Validación!G:I,3,0)</f>
        <v>EE</v>
      </c>
      <c r="D2125" s="122" t="s">
        <v>290</v>
      </c>
      <c r="E2125" s="76">
        <f>VLOOKUP(Tabla3[[#This Row],[Actividad]],Validación!AA:AB,2,0)</f>
        <v>9</v>
      </c>
      <c r="F2125" s="76" t="s">
        <v>191</v>
      </c>
      <c r="G2125" s="76">
        <f>VLOOKUP(H2125,Validación!W:Y,3,0)</f>
        <v>8</v>
      </c>
      <c r="H2125" s="76" t="s">
        <v>343</v>
      </c>
      <c r="I2125" s="76">
        <f>VLOOKUP(J2125,Validación!K:N,4,0)</f>
        <v>3</v>
      </c>
      <c r="J2125" s="76" t="s">
        <v>162</v>
      </c>
      <c r="K2125" s="76" t="s">
        <v>68</v>
      </c>
      <c r="L2125" s="76" t="str">
        <f t="shared" si="67"/>
        <v>N</v>
      </c>
    </row>
    <row r="2126" spans="1:12" x14ac:dyDescent="0.25">
      <c r="A2126" s="76" t="str">
        <f t="shared" si="66"/>
        <v>E983N</v>
      </c>
      <c r="B2126" s="76" t="s">
        <v>45</v>
      </c>
      <c r="C2126" s="76" t="str">
        <f>VLOOKUP(B2126,Validación!G:I,3,0)</f>
        <v>E</v>
      </c>
      <c r="D2126" s="122" t="s">
        <v>180</v>
      </c>
      <c r="E2126" s="76">
        <f>VLOOKUP(Tabla3[[#This Row],[Actividad]],Validación!AA:AB,2,0)</f>
        <v>9</v>
      </c>
      <c r="F2126" s="76" t="s">
        <v>191</v>
      </c>
      <c r="G2126" s="76">
        <f>VLOOKUP(H2126,Validación!W:Y,3,0)</f>
        <v>8</v>
      </c>
      <c r="H2126" s="76" t="s">
        <v>343</v>
      </c>
      <c r="I2126" s="76">
        <f>VLOOKUP(J2126,Validación!K:N,4,0)</f>
        <v>3</v>
      </c>
      <c r="J2126" s="76" t="s">
        <v>162</v>
      </c>
      <c r="K2126" s="76" t="s">
        <v>68</v>
      </c>
      <c r="L2126" s="76" t="str">
        <f t="shared" si="67"/>
        <v>N</v>
      </c>
    </row>
    <row r="2127" spans="1:12" x14ac:dyDescent="0.25">
      <c r="A2127" s="76" t="str">
        <f t="shared" si="66"/>
        <v>J983N</v>
      </c>
      <c r="B2127" s="76" t="s">
        <v>30</v>
      </c>
      <c r="C2127" s="76" t="str">
        <f>VLOOKUP(B2127,Validación!G:I,3,0)</f>
        <v>J</v>
      </c>
      <c r="D2127" s="122" t="s">
        <v>292</v>
      </c>
      <c r="E2127" s="76">
        <f>VLOOKUP(Tabla3[[#This Row],[Actividad]],Validación!AA:AB,2,0)</f>
        <v>9</v>
      </c>
      <c r="F2127" s="76" t="s">
        <v>191</v>
      </c>
      <c r="G2127" s="76">
        <f>VLOOKUP(H2127,Validación!W:Y,3,0)</f>
        <v>8</v>
      </c>
      <c r="H2127" s="76" t="s">
        <v>343</v>
      </c>
      <c r="I2127" s="76">
        <f>VLOOKUP(J2127,Validación!K:N,4,0)</f>
        <v>3</v>
      </c>
      <c r="J2127" s="76" t="s">
        <v>162</v>
      </c>
      <c r="K2127" s="76" t="s">
        <v>68</v>
      </c>
      <c r="L2127" s="76" t="str">
        <f t="shared" si="67"/>
        <v>N</v>
      </c>
    </row>
    <row r="2128" spans="1:12" x14ac:dyDescent="0.25">
      <c r="A2128" s="76" t="str">
        <f t="shared" si="66"/>
        <v>H983N</v>
      </c>
      <c r="B2128" s="76" t="s">
        <v>46</v>
      </c>
      <c r="C2128" s="76" t="str">
        <f>VLOOKUP(B2128,Validación!G:I,3,0)</f>
        <v>H</v>
      </c>
      <c r="D2128" s="122" t="s">
        <v>115</v>
      </c>
      <c r="E2128" s="76">
        <f>VLOOKUP(Tabla3[[#This Row],[Actividad]],Validación!AA:AB,2,0)</f>
        <v>9</v>
      </c>
      <c r="F2128" s="76" t="s">
        <v>191</v>
      </c>
      <c r="G2128" s="76">
        <f>VLOOKUP(H2128,Validación!W:Y,3,0)</f>
        <v>8</v>
      </c>
      <c r="H2128" s="76" t="s">
        <v>343</v>
      </c>
      <c r="I2128" s="76">
        <f>VLOOKUP(J2128,Validación!K:N,4,0)</f>
        <v>3</v>
      </c>
      <c r="J2128" s="76" t="s">
        <v>162</v>
      </c>
      <c r="K2128" s="76" t="s">
        <v>68</v>
      </c>
      <c r="L2128" s="76" t="str">
        <f t="shared" si="67"/>
        <v>N</v>
      </c>
    </row>
    <row r="2129" spans="1:12" x14ac:dyDescent="0.25">
      <c r="A2129" s="76" t="str">
        <f t="shared" si="66"/>
        <v>Q983N</v>
      </c>
      <c r="B2129" s="76" t="s">
        <v>130</v>
      </c>
      <c r="C2129" s="76" t="str">
        <f>VLOOKUP(B2129,Validación!G:I,3,0)</f>
        <v>Q</v>
      </c>
      <c r="D2129" s="122" t="s">
        <v>293</v>
      </c>
      <c r="E2129" s="76">
        <f>VLOOKUP(Tabla3[[#This Row],[Actividad]],Validación!AA:AB,2,0)</f>
        <v>9</v>
      </c>
      <c r="F2129" s="76" t="s">
        <v>191</v>
      </c>
      <c r="G2129" s="76">
        <f>VLOOKUP(H2129,Validación!W:Y,3,0)</f>
        <v>8</v>
      </c>
      <c r="H2129" s="76" t="s">
        <v>343</v>
      </c>
      <c r="I2129" s="76">
        <f>VLOOKUP(J2129,Validación!K:N,4,0)</f>
        <v>3</v>
      </c>
      <c r="J2129" s="76" t="s">
        <v>162</v>
      </c>
      <c r="K2129" s="76" t="s">
        <v>68</v>
      </c>
      <c r="L2129" s="76" t="str">
        <f t="shared" si="67"/>
        <v>N</v>
      </c>
    </row>
    <row r="2130" spans="1:12" x14ac:dyDescent="0.25">
      <c r="A2130" s="76" t="str">
        <f t="shared" si="66"/>
        <v>P983N</v>
      </c>
      <c r="B2130" s="76" t="s">
        <v>50</v>
      </c>
      <c r="C2130" s="76" t="str">
        <f>VLOOKUP(B2130,Validación!G:I,3,0)</f>
        <v>P</v>
      </c>
      <c r="D2130" s="122" t="s">
        <v>295</v>
      </c>
      <c r="E2130" s="76">
        <f>VLOOKUP(Tabla3[[#This Row],[Actividad]],Validación!AA:AB,2,0)</f>
        <v>9</v>
      </c>
      <c r="F2130" s="76" t="s">
        <v>191</v>
      </c>
      <c r="G2130" s="76">
        <f>VLOOKUP(H2130,Validación!W:Y,3,0)</f>
        <v>8</v>
      </c>
      <c r="H2130" s="76" t="s">
        <v>343</v>
      </c>
      <c r="I2130" s="76">
        <f>VLOOKUP(J2130,Validación!K:N,4,0)</f>
        <v>3</v>
      </c>
      <c r="J2130" s="76" t="s">
        <v>162</v>
      </c>
      <c r="K2130" s="76" t="s">
        <v>68</v>
      </c>
      <c r="L2130" s="76" t="str">
        <f t="shared" si="67"/>
        <v>N</v>
      </c>
    </row>
    <row r="2131" spans="1:12" x14ac:dyDescent="0.25">
      <c r="A2131" s="76" t="str">
        <f t="shared" si="66"/>
        <v>K983N</v>
      </c>
      <c r="B2131" s="76" t="s">
        <v>31</v>
      </c>
      <c r="C2131" s="76" t="str">
        <f>VLOOKUP(B2131,Validación!G:I,3,0)</f>
        <v>K</v>
      </c>
      <c r="D2131" s="122" t="s">
        <v>297</v>
      </c>
      <c r="E2131" s="76">
        <f>VLOOKUP(Tabla3[[#This Row],[Actividad]],Validación!AA:AB,2,0)</f>
        <v>9</v>
      </c>
      <c r="F2131" s="76" t="s">
        <v>191</v>
      </c>
      <c r="G2131" s="76">
        <f>VLOOKUP(H2131,Validación!W:Y,3,0)</f>
        <v>8</v>
      </c>
      <c r="H2131" s="76" t="s">
        <v>343</v>
      </c>
      <c r="I2131" s="76">
        <f>VLOOKUP(J2131,Validación!K:N,4,0)</f>
        <v>3</v>
      </c>
      <c r="J2131" s="76" t="s">
        <v>162</v>
      </c>
      <c r="K2131" s="76" t="s">
        <v>68</v>
      </c>
      <c r="L2131" s="76" t="str">
        <f t="shared" si="67"/>
        <v>N</v>
      </c>
    </row>
    <row r="2132" spans="1:12" x14ac:dyDescent="0.25">
      <c r="A2132" s="76" t="str">
        <f t="shared" si="66"/>
        <v>N983N</v>
      </c>
      <c r="B2132" s="76" t="s">
        <v>49</v>
      </c>
      <c r="C2132" s="76" t="str">
        <f>VLOOKUP(B2132,Validación!G:I,3,0)</f>
        <v>N</v>
      </c>
      <c r="D2132" s="122" t="s">
        <v>298</v>
      </c>
      <c r="E2132" s="76">
        <f>VLOOKUP(Tabla3[[#This Row],[Actividad]],Validación!AA:AB,2,0)</f>
        <v>9</v>
      </c>
      <c r="F2132" s="76" t="s">
        <v>191</v>
      </c>
      <c r="G2132" s="76">
        <f>VLOOKUP(H2132,Validación!W:Y,3,0)</f>
        <v>8</v>
      </c>
      <c r="H2132" s="76" t="s">
        <v>343</v>
      </c>
      <c r="I2132" s="76">
        <f>VLOOKUP(J2132,Validación!K:N,4,0)</f>
        <v>3</v>
      </c>
      <c r="J2132" s="76" t="s">
        <v>162</v>
      </c>
      <c r="K2132" s="76" t="s">
        <v>68</v>
      </c>
      <c r="L2132" s="76" t="str">
        <f t="shared" si="67"/>
        <v>N</v>
      </c>
    </row>
    <row r="2133" spans="1:12" x14ac:dyDescent="0.25">
      <c r="A2133" s="76" t="str">
        <f t="shared" si="66"/>
        <v>AA983N</v>
      </c>
      <c r="B2133" s="76" t="s">
        <v>54</v>
      </c>
      <c r="C2133" s="76" t="str">
        <f>VLOOKUP(B2133,Validación!G:I,3,0)</f>
        <v>AA</v>
      </c>
      <c r="D2133" s="122" t="s">
        <v>118</v>
      </c>
      <c r="E2133" s="76">
        <f>VLOOKUP(Tabla3[[#This Row],[Actividad]],Validación!AA:AB,2,0)</f>
        <v>9</v>
      </c>
      <c r="F2133" s="76" t="s">
        <v>191</v>
      </c>
      <c r="G2133" s="76">
        <f>VLOOKUP(H2133,Validación!W:Y,3,0)</f>
        <v>8</v>
      </c>
      <c r="H2133" s="76" t="s">
        <v>343</v>
      </c>
      <c r="I2133" s="76">
        <f>VLOOKUP(J2133,Validación!K:N,4,0)</f>
        <v>3</v>
      </c>
      <c r="J2133" s="76" t="s">
        <v>162</v>
      </c>
      <c r="K2133" s="76" t="s">
        <v>68</v>
      </c>
      <c r="L2133" s="76" t="str">
        <f t="shared" si="67"/>
        <v>N</v>
      </c>
    </row>
    <row r="2134" spans="1:12" x14ac:dyDescent="0.25">
      <c r="A2134" s="76" t="str">
        <f t="shared" si="66"/>
        <v>G983N</v>
      </c>
      <c r="B2134" s="76" t="s">
        <v>427</v>
      </c>
      <c r="C2134" s="76" t="str">
        <f>VLOOKUP(B2134,Validación!G:I,3,0)</f>
        <v>G</v>
      </c>
      <c r="D2134" s="122" t="s">
        <v>299</v>
      </c>
      <c r="E2134" s="76">
        <f>VLOOKUP(Tabla3[[#This Row],[Actividad]],Validación!AA:AB,2,0)</f>
        <v>9</v>
      </c>
      <c r="F2134" s="76" t="s">
        <v>191</v>
      </c>
      <c r="G2134" s="76">
        <f>VLOOKUP(H2134,Validación!W:Y,3,0)</f>
        <v>8</v>
      </c>
      <c r="H2134" s="76" t="s">
        <v>343</v>
      </c>
      <c r="I2134" s="76">
        <f>VLOOKUP(J2134,Validación!K:N,4,0)</f>
        <v>3</v>
      </c>
      <c r="J2134" s="76" t="s">
        <v>162</v>
      </c>
      <c r="K2134" s="76" t="s">
        <v>68</v>
      </c>
      <c r="L2134" s="76" t="str">
        <f t="shared" si="67"/>
        <v>N</v>
      </c>
    </row>
    <row r="2135" spans="1:12" x14ac:dyDescent="0.25">
      <c r="A2135" s="76" t="str">
        <f t="shared" si="66"/>
        <v>D983N</v>
      </c>
      <c r="B2135" s="76" t="s">
        <v>203</v>
      </c>
      <c r="C2135" s="76" t="str">
        <f>VLOOKUP(B2135,Validación!G:I,3,0)</f>
        <v>D</v>
      </c>
      <c r="D2135" s="122">
        <v>122327</v>
      </c>
      <c r="E2135" s="76">
        <f>VLOOKUP(Tabla3[[#This Row],[Actividad]],Validación!AA:AB,2,0)</f>
        <v>9</v>
      </c>
      <c r="F2135" s="76" t="s">
        <v>191</v>
      </c>
      <c r="G2135" s="76">
        <f>VLOOKUP(H2135,Validación!W:Y,3,0)</f>
        <v>8</v>
      </c>
      <c r="H2135" s="76" t="s">
        <v>343</v>
      </c>
      <c r="I2135" s="76">
        <f>VLOOKUP(J2135,Validación!K:N,4,0)</f>
        <v>3</v>
      </c>
      <c r="J2135" s="76" t="s">
        <v>162</v>
      </c>
      <c r="K2135" s="76" t="s">
        <v>68</v>
      </c>
      <c r="L2135" s="76" t="str">
        <f t="shared" si="67"/>
        <v>N</v>
      </c>
    </row>
    <row r="2136" spans="1:12" x14ac:dyDescent="0.25">
      <c r="A2136" s="76" t="str">
        <f t="shared" si="66"/>
        <v>F983N</v>
      </c>
      <c r="B2136" s="76" t="s">
        <v>426</v>
      </c>
      <c r="C2136" s="76" t="str">
        <f>VLOOKUP(B2136,Validación!G:I,3,0)</f>
        <v>F</v>
      </c>
      <c r="D2136" s="122" t="s">
        <v>456</v>
      </c>
      <c r="E2136" s="76">
        <f>VLOOKUP(Tabla3[[#This Row],[Actividad]],Validación!AA:AB,2,0)</f>
        <v>9</v>
      </c>
      <c r="F2136" s="76" t="s">
        <v>191</v>
      </c>
      <c r="G2136" s="76">
        <f>VLOOKUP(H2136,Validación!W:Y,3,0)</f>
        <v>8</v>
      </c>
      <c r="H2136" s="76" t="s">
        <v>343</v>
      </c>
      <c r="I2136" s="76">
        <f>VLOOKUP(J2136,Validación!K:N,4,0)</f>
        <v>3</v>
      </c>
      <c r="J2136" s="76" t="s">
        <v>162</v>
      </c>
      <c r="K2136" s="76" t="s">
        <v>68</v>
      </c>
      <c r="L2136" s="76" t="str">
        <f t="shared" si="67"/>
        <v>N</v>
      </c>
    </row>
    <row r="2137" spans="1:12" x14ac:dyDescent="0.25">
      <c r="A2137" s="76" t="str">
        <f t="shared" si="66"/>
        <v>FF983N</v>
      </c>
      <c r="B2137" s="76" t="s">
        <v>41</v>
      </c>
      <c r="C2137" s="76" t="str">
        <f>VLOOKUP(B2137,Validación!G:I,3,0)</f>
        <v>FF</v>
      </c>
      <c r="D2137" s="122" t="s">
        <v>301</v>
      </c>
      <c r="E2137" s="76">
        <f>VLOOKUP(Tabla3[[#This Row],[Actividad]],Validación!AA:AB,2,0)</f>
        <v>9</v>
      </c>
      <c r="F2137" s="76" t="s">
        <v>191</v>
      </c>
      <c r="G2137" s="76">
        <f>VLOOKUP(H2137,Validación!W:Y,3,0)</f>
        <v>8</v>
      </c>
      <c r="H2137" s="76" t="s">
        <v>343</v>
      </c>
      <c r="I2137" s="76">
        <f>VLOOKUP(J2137,Validación!K:N,4,0)</f>
        <v>3</v>
      </c>
      <c r="J2137" s="76" t="s">
        <v>162</v>
      </c>
      <c r="K2137" s="76" t="s">
        <v>68</v>
      </c>
      <c r="L2137" s="76" t="str">
        <f t="shared" si="67"/>
        <v>N</v>
      </c>
    </row>
    <row r="2138" spans="1:12" x14ac:dyDescent="0.25">
      <c r="A2138" s="76" t="str">
        <f t="shared" si="66"/>
        <v>BB983N</v>
      </c>
      <c r="B2138" s="76" t="s">
        <v>32</v>
      </c>
      <c r="C2138" s="76" t="str">
        <f>VLOOKUP(B2138,Validación!G:I,3,0)</f>
        <v>BB</v>
      </c>
      <c r="D2138" s="122" t="s">
        <v>457</v>
      </c>
      <c r="E2138" s="76">
        <f>VLOOKUP(Tabla3[[#This Row],[Actividad]],Validación!AA:AB,2,0)</f>
        <v>9</v>
      </c>
      <c r="F2138" s="76" t="s">
        <v>191</v>
      </c>
      <c r="G2138" s="76">
        <f>VLOOKUP(H2138,Validación!W:Y,3,0)</f>
        <v>8</v>
      </c>
      <c r="H2138" s="76" t="s">
        <v>343</v>
      </c>
      <c r="I2138" s="76">
        <f>VLOOKUP(J2138,Validación!K:N,4,0)</f>
        <v>3</v>
      </c>
      <c r="J2138" s="76" t="s">
        <v>162</v>
      </c>
      <c r="K2138" s="76" t="s">
        <v>68</v>
      </c>
      <c r="L2138" s="76" t="str">
        <f t="shared" si="67"/>
        <v>N</v>
      </c>
    </row>
    <row r="2139" spans="1:12" x14ac:dyDescent="0.25">
      <c r="A2139" s="76" t="str">
        <f t="shared" si="66"/>
        <v>W983N</v>
      </c>
      <c r="B2139" s="76" t="s">
        <v>132</v>
      </c>
      <c r="C2139" s="76" t="str">
        <f>VLOOKUP(B2139,Validación!G:I,3,0)</f>
        <v>W</v>
      </c>
      <c r="D2139" s="122" t="s">
        <v>302</v>
      </c>
      <c r="E2139" s="76">
        <f>VLOOKUP(Tabla3[[#This Row],[Actividad]],Validación!AA:AB,2,0)</f>
        <v>9</v>
      </c>
      <c r="F2139" s="76" t="s">
        <v>191</v>
      </c>
      <c r="G2139" s="76">
        <f>VLOOKUP(H2139,Validación!W:Y,3,0)</f>
        <v>8</v>
      </c>
      <c r="H2139" s="76" t="s">
        <v>343</v>
      </c>
      <c r="I2139" s="76">
        <f>VLOOKUP(J2139,Validación!K:N,4,0)</f>
        <v>3</v>
      </c>
      <c r="J2139" s="76" t="s">
        <v>162</v>
      </c>
      <c r="K2139" s="76" t="s">
        <v>68</v>
      </c>
      <c r="L2139" s="76" t="str">
        <f t="shared" si="67"/>
        <v>N</v>
      </c>
    </row>
    <row r="2140" spans="1:12" x14ac:dyDescent="0.25">
      <c r="A2140" s="76" t="str">
        <f t="shared" si="66"/>
        <v>CC983N</v>
      </c>
      <c r="B2140" s="76" t="s">
        <v>55</v>
      </c>
      <c r="C2140" s="76" t="str">
        <f>VLOOKUP(B2140,Validación!G:I,3,0)</f>
        <v>CC</v>
      </c>
      <c r="D2140" s="122" t="s">
        <v>303</v>
      </c>
      <c r="E2140" s="76">
        <f>VLOOKUP(Tabla3[[#This Row],[Actividad]],Validación!AA:AB,2,0)</f>
        <v>9</v>
      </c>
      <c r="F2140" s="76" t="s">
        <v>191</v>
      </c>
      <c r="G2140" s="76">
        <f>VLOOKUP(H2140,Validación!W:Y,3,0)</f>
        <v>8</v>
      </c>
      <c r="H2140" s="76" t="s">
        <v>343</v>
      </c>
      <c r="I2140" s="76">
        <f>VLOOKUP(J2140,Validación!K:N,4,0)</f>
        <v>3</v>
      </c>
      <c r="J2140" s="76" t="s">
        <v>162</v>
      </c>
      <c r="K2140" s="76" t="s">
        <v>68</v>
      </c>
      <c r="L2140" s="76" t="str">
        <f t="shared" si="67"/>
        <v>N</v>
      </c>
    </row>
    <row r="2141" spans="1:12" x14ac:dyDescent="0.25">
      <c r="A2141" s="76" t="str">
        <f t="shared" si="66"/>
        <v>U983N</v>
      </c>
      <c r="B2141" s="76" t="s">
        <v>425</v>
      </c>
      <c r="C2141" s="76" t="str">
        <f>VLOOKUP(B2141,Validación!G:I,3,0)</f>
        <v>U</v>
      </c>
      <c r="D2141" s="122" t="s">
        <v>458</v>
      </c>
      <c r="E2141" s="76">
        <f>VLOOKUP(Tabla3[[#This Row],[Actividad]],Validación!AA:AB,2,0)</f>
        <v>9</v>
      </c>
      <c r="F2141" s="76" t="s">
        <v>191</v>
      </c>
      <c r="G2141" s="76">
        <f>VLOOKUP(H2141,Validación!W:Y,3,0)</f>
        <v>8</v>
      </c>
      <c r="H2141" s="76" t="s">
        <v>343</v>
      </c>
      <c r="I2141" s="76">
        <f>VLOOKUP(J2141,Validación!K:N,4,0)</f>
        <v>3</v>
      </c>
      <c r="J2141" s="76" t="s">
        <v>162</v>
      </c>
      <c r="K2141" s="76" t="s">
        <v>68</v>
      </c>
      <c r="L2141" s="76" t="str">
        <f t="shared" si="67"/>
        <v>N</v>
      </c>
    </row>
    <row r="2142" spans="1:12" x14ac:dyDescent="0.25">
      <c r="A2142" s="76" t="str">
        <f t="shared" si="66"/>
        <v>I983N</v>
      </c>
      <c r="B2142" s="76" t="s">
        <v>47</v>
      </c>
      <c r="C2142" s="76" t="str">
        <f>VLOOKUP(B2142,Validación!G:I,3,0)</f>
        <v>I</v>
      </c>
      <c r="D2142" s="122" t="s">
        <v>459</v>
      </c>
      <c r="E2142" s="76">
        <f>VLOOKUP(Tabla3[[#This Row],[Actividad]],Validación!AA:AB,2,0)</f>
        <v>9</v>
      </c>
      <c r="F2142" s="76" t="s">
        <v>191</v>
      </c>
      <c r="G2142" s="76">
        <f>VLOOKUP(H2142,Validación!W:Y,3,0)</f>
        <v>8</v>
      </c>
      <c r="H2142" s="76" t="s">
        <v>343</v>
      </c>
      <c r="I2142" s="76">
        <f>VLOOKUP(J2142,Validación!K:N,4,0)</f>
        <v>3</v>
      </c>
      <c r="J2142" s="76" t="s">
        <v>162</v>
      </c>
      <c r="K2142" s="76" t="s">
        <v>68</v>
      </c>
      <c r="L2142" s="76" t="str">
        <f t="shared" si="67"/>
        <v>N</v>
      </c>
    </row>
    <row r="2143" spans="1:12" x14ac:dyDescent="0.25">
      <c r="A2143" s="76" t="str">
        <f t="shared" si="66"/>
        <v>Y983N</v>
      </c>
      <c r="B2143" s="76" t="s">
        <v>134</v>
      </c>
      <c r="C2143" s="76" t="str">
        <f>VLOOKUP(B2143,Validación!G:I,3,0)</f>
        <v>Y</v>
      </c>
      <c r="D2143" s="122" t="s">
        <v>306</v>
      </c>
      <c r="E2143" s="76">
        <f>VLOOKUP(Tabla3[[#This Row],[Actividad]],Validación!AA:AB,2,0)</f>
        <v>9</v>
      </c>
      <c r="F2143" s="76" t="s">
        <v>191</v>
      </c>
      <c r="G2143" s="76">
        <f>VLOOKUP(H2143,Validación!W:Y,3,0)</f>
        <v>8</v>
      </c>
      <c r="H2143" s="76" t="s">
        <v>343</v>
      </c>
      <c r="I2143" s="76">
        <f>VLOOKUP(J2143,Validación!K:N,4,0)</f>
        <v>3</v>
      </c>
      <c r="J2143" s="76" t="s">
        <v>162</v>
      </c>
      <c r="K2143" s="76" t="s">
        <v>68</v>
      </c>
      <c r="L2143" s="76" t="str">
        <f t="shared" si="67"/>
        <v>N</v>
      </c>
    </row>
    <row r="2144" spans="1:12" x14ac:dyDescent="0.25">
      <c r="A2144" s="76" t="str">
        <f t="shared" si="66"/>
        <v>R983N</v>
      </c>
      <c r="B2144" s="76" t="s">
        <v>51</v>
      </c>
      <c r="C2144" s="76" t="str">
        <f>VLOOKUP(B2144,Validación!G:I,3,0)</f>
        <v>R</v>
      </c>
      <c r="D2144" s="122">
        <v>109</v>
      </c>
      <c r="E2144" s="76">
        <f>VLOOKUP(Tabla3[[#This Row],[Actividad]],Validación!AA:AB,2,0)</f>
        <v>9</v>
      </c>
      <c r="F2144" s="76" t="s">
        <v>191</v>
      </c>
      <c r="G2144" s="76">
        <f>VLOOKUP(H2144,Validación!W:Y,3,0)</f>
        <v>8</v>
      </c>
      <c r="H2144" s="76" t="s">
        <v>343</v>
      </c>
      <c r="I2144" s="76">
        <f>VLOOKUP(J2144,Validación!K:N,4,0)</f>
        <v>3</v>
      </c>
      <c r="J2144" s="76" t="s">
        <v>162</v>
      </c>
      <c r="K2144" s="76" t="s">
        <v>68</v>
      </c>
      <c r="L2144" s="76" t="str">
        <f t="shared" si="67"/>
        <v>N</v>
      </c>
    </row>
    <row r="2145" spans="1:12" x14ac:dyDescent="0.25">
      <c r="A2145" s="76" t="str">
        <f t="shared" si="66"/>
        <v>HH983N</v>
      </c>
      <c r="B2145" s="76" t="s">
        <v>122</v>
      </c>
      <c r="C2145" s="76" t="str">
        <f>VLOOKUP(B2145,Validación!G:I,3,0)</f>
        <v>HH</v>
      </c>
      <c r="D2145" s="122" t="s">
        <v>460</v>
      </c>
      <c r="E2145" s="76">
        <f>VLOOKUP(Tabla3[[#This Row],[Actividad]],Validación!AA:AB,2,0)</f>
        <v>9</v>
      </c>
      <c r="F2145" s="76" t="s">
        <v>191</v>
      </c>
      <c r="G2145" s="76">
        <f>VLOOKUP(H2145,Validación!W:Y,3,0)</f>
        <v>8</v>
      </c>
      <c r="H2145" s="76" t="s">
        <v>343</v>
      </c>
      <c r="I2145" s="76">
        <f>VLOOKUP(J2145,Validación!K:N,4,0)</f>
        <v>3</v>
      </c>
      <c r="J2145" s="76" t="s">
        <v>162</v>
      </c>
      <c r="K2145" s="76" t="s">
        <v>68</v>
      </c>
      <c r="L2145" s="76" t="str">
        <f t="shared" si="67"/>
        <v>N</v>
      </c>
    </row>
    <row r="2146" spans="1:12" x14ac:dyDescent="0.25">
      <c r="A2146" s="76" t="str">
        <f t="shared" si="66"/>
        <v>II983N</v>
      </c>
      <c r="B2146" s="173" t="s">
        <v>423</v>
      </c>
      <c r="C2146" s="76" t="str">
        <f>VLOOKUP(B2146,Validación!G:I,3,0)</f>
        <v>II</v>
      </c>
      <c r="D2146" s="122" t="s">
        <v>309</v>
      </c>
      <c r="E2146" s="76">
        <f>VLOOKUP(Tabla3[[#This Row],[Actividad]],Validación!AA:AB,2,0)</f>
        <v>9</v>
      </c>
      <c r="F2146" s="76" t="s">
        <v>191</v>
      </c>
      <c r="G2146" s="76">
        <f>VLOOKUP(H2146,Validación!W:Y,3,0)</f>
        <v>8</v>
      </c>
      <c r="H2146" s="76" t="s">
        <v>343</v>
      </c>
      <c r="I2146" s="76">
        <f>VLOOKUP(J2146,Validación!K:N,4,0)</f>
        <v>3</v>
      </c>
      <c r="J2146" s="76" t="s">
        <v>162</v>
      </c>
      <c r="K2146" s="76" t="s">
        <v>68</v>
      </c>
      <c r="L2146" s="76" t="str">
        <f t="shared" si="67"/>
        <v>N</v>
      </c>
    </row>
    <row r="2147" spans="1:12" x14ac:dyDescent="0.25">
      <c r="A2147" s="76" t="str">
        <f t="shared" si="66"/>
        <v>L983N</v>
      </c>
      <c r="B2147" s="76" t="s">
        <v>48</v>
      </c>
      <c r="C2147" s="76" t="str">
        <f>VLOOKUP(B2147,Validación!G:I,3,0)</f>
        <v>L</v>
      </c>
      <c r="D2147" s="122" t="s">
        <v>461</v>
      </c>
      <c r="E2147" s="76">
        <f>VLOOKUP(Tabla3[[#This Row],[Actividad]],Validación!AA:AB,2,0)</f>
        <v>9</v>
      </c>
      <c r="F2147" s="76" t="s">
        <v>191</v>
      </c>
      <c r="G2147" s="76">
        <f>VLOOKUP(H2147,Validación!W:Y,3,0)</f>
        <v>8</v>
      </c>
      <c r="H2147" s="76" t="s">
        <v>343</v>
      </c>
      <c r="I2147" s="76">
        <f>VLOOKUP(J2147,Validación!K:N,4,0)</f>
        <v>3</v>
      </c>
      <c r="J2147" s="76" t="s">
        <v>162</v>
      </c>
      <c r="K2147" s="76" t="s">
        <v>68</v>
      </c>
      <c r="L2147" s="76" t="str">
        <f t="shared" si="67"/>
        <v>N</v>
      </c>
    </row>
    <row r="2148" spans="1:12" x14ac:dyDescent="0.25">
      <c r="A2148" s="76" t="str">
        <f t="shared" si="66"/>
        <v>B983N</v>
      </c>
      <c r="B2148" s="76" t="s">
        <v>43</v>
      </c>
      <c r="C2148" s="76" t="str">
        <f>VLOOKUP(B2148,Validación!G:I,3,0)</f>
        <v>B</v>
      </c>
      <c r="D2148" s="122" t="s">
        <v>462</v>
      </c>
      <c r="E2148" s="76">
        <f>VLOOKUP(Tabla3[[#This Row],[Actividad]],Validación!AA:AB,2,0)</f>
        <v>9</v>
      </c>
      <c r="F2148" s="76" t="s">
        <v>191</v>
      </c>
      <c r="G2148" s="76">
        <f>VLOOKUP(H2148,Validación!W:Y,3,0)</f>
        <v>8</v>
      </c>
      <c r="H2148" s="76" t="s">
        <v>343</v>
      </c>
      <c r="I2148" s="76">
        <f>VLOOKUP(J2148,Validación!K:N,4,0)</f>
        <v>3</v>
      </c>
      <c r="J2148" s="76" t="s">
        <v>162</v>
      </c>
      <c r="K2148" s="76" t="s">
        <v>68</v>
      </c>
      <c r="L2148" s="76" t="str">
        <f t="shared" si="67"/>
        <v>N</v>
      </c>
    </row>
    <row r="2149" spans="1:12" x14ac:dyDescent="0.25">
      <c r="A2149" s="76" t="str">
        <f t="shared" si="66"/>
        <v>A983N</v>
      </c>
      <c r="B2149" s="76" t="s">
        <v>42</v>
      </c>
      <c r="C2149" s="76" t="str">
        <f>VLOOKUP(B2149,Validación!G:I,3,0)</f>
        <v>A</v>
      </c>
      <c r="D2149" s="122" t="s">
        <v>463</v>
      </c>
      <c r="E2149" s="76">
        <f>VLOOKUP(Tabla3[[#This Row],[Actividad]],Validación!AA:AB,2,0)</f>
        <v>9</v>
      </c>
      <c r="F2149" s="76" t="s">
        <v>191</v>
      </c>
      <c r="G2149" s="76">
        <f>VLOOKUP(H2149,Validación!W:Y,3,0)</f>
        <v>8</v>
      </c>
      <c r="H2149" s="76" t="s">
        <v>343</v>
      </c>
      <c r="I2149" s="76">
        <f>VLOOKUP(J2149,Validación!K:N,4,0)</f>
        <v>3</v>
      </c>
      <c r="J2149" s="76" t="s">
        <v>162</v>
      </c>
      <c r="K2149" s="76" t="s">
        <v>68</v>
      </c>
      <c r="L2149" s="76" t="str">
        <f t="shared" si="67"/>
        <v>N</v>
      </c>
    </row>
    <row r="2150" spans="1:12" x14ac:dyDescent="0.25">
      <c r="A2150" s="76" t="str">
        <f t="shared" si="66"/>
        <v>X988N</v>
      </c>
      <c r="B2150" s="76" t="s">
        <v>133</v>
      </c>
      <c r="C2150" s="76" t="str">
        <f>VLOOKUP(B2150,Validación!G:I,3,0)</f>
        <v>X</v>
      </c>
      <c r="D2150" s="122">
        <v>122201</v>
      </c>
      <c r="E2150" s="76">
        <f>VLOOKUP(Tabla3[[#This Row],[Actividad]],Validación!AA:AB,2,0)</f>
        <v>9</v>
      </c>
      <c r="F2150" s="76" t="s">
        <v>191</v>
      </c>
      <c r="G2150" s="76">
        <f>VLOOKUP(H2150,Validación!W:Y,3,0)</f>
        <v>8</v>
      </c>
      <c r="H2150" s="76" t="s">
        <v>343</v>
      </c>
      <c r="I2150" s="76">
        <f>VLOOKUP(J2150,Validación!K:N,4,0)</f>
        <v>8</v>
      </c>
      <c r="J2150" s="76" t="s">
        <v>167</v>
      </c>
      <c r="K2150" s="76" t="s">
        <v>68</v>
      </c>
      <c r="L2150" s="76" t="str">
        <f t="shared" si="67"/>
        <v>N</v>
      </c>
    </row>
    <row r="2151" spans="1:12" x14ac:dyDescent="0.25">
      <c r="A2151" s="76" t="str">
        <f t="shared" si="66"/>
        <v>C988N</v>
      </c>
      <c r="B2151" s="76" t="s">
        <v>44</v>
      </c>
      <c r="C2151" s="76" t="str">
        <f>VLOOKUP(B2151,Validación!G:I,3,0)</f>
        <v>C</v>
      </c>
      <c r="D2151" s="122" t="s">
        <v>289</v>
      </c>
      <c r="E2151" s="76">
        <f>VLOOKUP(Tabla3[[#This Row],[Actividad]],Validación!AA:AB,2,0)</f>
        <v>9</v>
      </c>
      <c r="F2151" s="76" t="s">
        <v>191</v>
      </c>
      <c r="G2151" s="76">
        <f>VLOOKUP(H2151,Validación!W:Y,3,0)</f>
        <v>8</v>
      </c>
      <c r="H2151" s="76" t="s">
        <v>343</v>
      </c>
      <c r="I2151" s="76">
        <f>VLOOKUP(J2151,Validación!K:N,4,0)</f>
        <v>8</v>
      </c>
      <c r="J2151" s="76" t="s">
        <v>167</v>
      </c>
      <c r="K2151" s="76" t="s">
        <v>68</v>
      </c>
      <c r="L2151" s="76" t="str">
        <f t="shared" si="67"/>
        <v>N</v>
      </c>
    </row>
    <row r="2152" spans="1:12" x14ac:dyDescent="0.25">
      <c r="A2152" s="76" t="str">
        <f t="shared" si="66"/>
        <v>T988N</v>
      </c>
      <c r="B2152" s="76" t="s">
        <v>52</v>
      </c>
      <c r="C2152" s="76" t="str">
        <f>VLOOKUP(B2152,Validación!G:I,3,0)</f>
        <v>T</v>
      </c>
      <c r="D2152" s="122">
        <v>122202</v>
      </c>
      <c r="E2152" s="76">
        <f>VLOOKUP(Tabla3[[#This Row],[Actividad]],Validación!AA:AB,2,0)</f>
        <v>9</v>
      </c>
      <c r="F2152" s="76" t="s">
        <v>191</v>
      </c>
      <c r="G2152" s="76">
        <f>VLOOKUP(H2152,Validación!W:Y,3,0)</f>
        <v>8</v>
      </c>
      <c r="H2152" s="76" t="s">
        <v>343</v>
      </c>
      <c r="I2152" s="76">
        <f>VLOOKUP(J2152,Validación!K:N,4,0)</f>
        <v>8</v>
      </c>
      <c r="J2152" s="76" t="s">
        <v>167</v>
      </c>
      <c r="K2152" s="76" t="s">
        <v>68</v>
      </c>
      <c r="L2152" s="76" t="str">
        <f t="shared" si="67"/>
        <v>N</v>
      </c>
    </row>
    <row r="2153" spans="1:12" x14ac:dyDescent="0.25">
      <c r="A2153" s="76" t="str">
        <f t="shared" si="66"/>
        <v>EE988N</v>
      </c>
      <c r="B2153" s="76" t="s">
        <v>33</v>
      </c>
      <c r="C2153" s="76" t="str">
        <f>VLOOKUP(B2153,Validación!G:I,3,0)</f>
        <v>EE</v>
      </c>
      <c r="D2153" s="122" t="s">
        <v>290</v>
      </c>
      <c r="E2153" s="76">
        <f>VLOOKUP(Tabla3[[#This Row],[Actividad]],Validación!AA:AB,2,0)</f>
        <v>9</v>
      </c>
      <c r="F2153" s="76" t="s">
        <v>191</v>
      </c>
      <c r="G2153" s="76">
        <f>VLOOKUP(H2153,Validación!W:Y,3,0)</f>
        <v>8</v>
      </c>
      <c r="H2153" s="76" t="s">
        <v>343</v>
      </c>
      <c r="I2153" s="76">
        <f>VLOOKUP(J2153,Validación!K:N,4,0)</f>
        <v>8</v>
      </c>
      <c r="J2153" s="76" t="s">
        <v>167</v>
      </c>
      <c r="K2153" s="76" t="s">
        <v>68</v>
      </c>
      <c r="L2153" s="76" t="str">
        <f t="shared" si="67"/>
        <v>N</v>
      </c>
    </row>
    <row r="2154" spans="1:12" x14ac:dyDescent="0.25">
      <c r="A2154" s="76" t="str">
        <f t="shared" si="66"/>
        <v>E988N</v>
      </c>
      <c r="B2154" s="76" t="s">
        <v>45</v>
      </c>
      <c r="C2154" s="76" t="str">
        <f>VLOOKUP(B2154,Validación!G:I,3,0)</f>
        <v>E</v>
      </c>
      <c r="D2154" s="122" t="s">
        <v>180</v>
      </c>
      <c r="E2154" s="76">
        <f>VLOOKUP(Tabla3[[#This Row],[Actividad]],Validación!AA:AB,2,0)</f>
        <v>9</v>
      </c>
      <c r="F2154" s="76" t="s">
        <v>191</v>
      </c>
      <c r="G2154" s="76">
        <f>VLOOKUP(H2154,Validación!W:Y,3,0)</f>
        <v>8</v>
      </c>
      <c r="H2154" s="76" t="s">
        <v>343</v>
      </c>
      <c r="I2154" s="76">
        <f>VLOOKUP(J2154,Validación!K:N,4,0)</f>
        <v>8</v>
      </c>
      <c r="J2154" s="76" t="s">
        <v>167</v>
      </c>
      <c r="K2154" s="76" t="s">
        <v>68</v>
      </c>
      <c r="L2154" s="76" t="str">
        <f t="shared" si="67"/>
        <v>N</v>
      </c>
    </row>
    <row r="2155" spans="1:12" x14ac:dyDescent="0.25">
      <c r="A2155" s="76" t="str">
        <f t="shared" si="66"/>
        <v>J988N</v>
      </c>
      <c r="B2155" s="76" t="s">
        <v>30</v>
      </c>
      <c r="C2155" s="76" t="str">
        <f>VLOOKUP(B2155,Validación!G:I,3,0)</f>
        <v>J</v>
      </c>
      <c r="D2155" s="122" t="s">
        <v>292</v>
      </c>
      <c r="E2155" s="76">
        <f>VLOOKUP(Tabla3[[#This Row],[Actividad]],Validación!AA:AB,2,0)</f>
        <v>9</v>
      </c>
      <c r="F2155" s="76" t="s">
        <v>191</v>
      </c>
      <c r="G2155" s="76">
        <f>VLOOKUP(H2155,Validación!W:Y,3,0)</f>
        <v>8</v>
      </c>
      <c r="H2155" s="76" t="s">
        <v>343</v>
      </c>
      <c r="I2155" s="76">
        <f>VLOOKUP(J2155,Validación!K:N,4,0)</f>
        <v>8</v>
      </c>
      <c r="J2155" s="76" t="s">
        <v>167</v>
      </c>
      <c r="K2155" s="76" t="s">
        <v>68</v>
      </c>
      <c r="L2155" s="76" t="str">
        <f t="shared" si="67"/>
        <v>N</v>
      </c>
    </row>
    <row r="2156" spans="1:12" x14ac:dyDescent="0.25">
      <c r="A2156" s="76" t="str">
        <f t="shared" si="66"/>
        <v>H988N</v>
      </c>
      <c r="B2156" s="76" t="s">
        <v>46</v>
      </c>
      <c r="C2156" s="76" t="str">
        <f>VLOOKUP(B2156,Validación!G:I,3,0)</f>
        <v>H</v>
      </c>
      <c r="D2156" s="122" t="s">
        <v>115</v>
      </c>
      <c r="E2156" s="76">
        <f>VLOOKUP(Tabla3[[#This Row],[Actividad]],Validación!AA:AB,2,0)</f>
        <v>9</v>
      </c>
      <c r="F2156" s="76" t="s">
        <v>191</v>
      </c>
      <c r="G2156" s="76">
        <f>VLOOKUP(H2156,Validación!W:Y,3,0)</f>
        <v>8</v>
      </c>
      <c r="H2156" s="76" t="s">
        <v>343</v>
      </c>
      <c r="I2156" s="76">
        <f>VLOOKUP(J2156,Validación!K:N,4,0)</f>
        <v>8</v>
      </c>
      <c r="J2156" s="76" t="s">
        <v>167</v>
      </c>
      <c r="K2156" s="76" t="s">
        <v>68</v>
      </c>
      <c r="L2156" s="76" t="str">
        <f t="shared" si="67"/>
        <v>N</v>
      </c>
    </row>
    <row r="2157" spans="1:12" x14ac:dyDescent="0.25">
      <c r="A2157" s="76" t="str">
        <f t="shared" si="66"/>
        <v>Q988N</v>
      </c>
      <c r="B2157" s="76" t="s">
        <v>130</v>
      </c>
      <c r="C2157" s="76" t="str">
        <f>VLOOKUP(B2157,Validación!G:I,3,0)</f>
        <v>Q</v>
      </c>
      <c r="D2157" s="122" t="s">
        <v>293</v>
      </c>
      <c r="E2157" s="76">
        <f>VLOOKUP(Tabla3[[#This Row],[Actividad]],Validación!AA:AB,2,0)</f>
        <v>9</v>
      </c>
      <c r="F2157" s="76" t="s">
        <v>191</v>
      </c>
      <c r="G2157" s="76">
        <f>VLOOKUP(H2157,Validación!W:Y,3,0)</f>
        <v>8</v>
      </c>
      <c r="H2157" s="76" t="s">
        <v>343</v>
      </c>
      <c r="I2157" s="76">
        <f>VLOOKUP(J2157,Validación!K:N,4,0)</f>
        <v>8</v>
      </c>
      <c r="J2157" s="76" t="s">
        <v>167</v>
      </c>
      <c r="K2157" s="76" t="s">
        <v>68</v>
      </c>
      <c r="L2157" s="76" t="str">
        <f t="shared" si="67"/>
        <v>N</v>
      </c>
    </row>
    <row r="2158" spans="1:12" x14ac:dyDescent="0.25">
      <c r="A2158" s="76" t="str">
        <f t="shared" si="66"/>
        <v>P988N</v>
      </c>
      <c r="B2158" s="76" t="s">
        <v>50</v>
      </c>
      <c r="C2158" s="76" t="str">
        <f>VLOOKUP(B2158,Validación!G:I,3,0)</f>
        <v>P</v>
      </c>
      <c r="D2158" s="122" t="s">
        <v>295</v>
      </c>
      <c r="E2158" s="76">
        <f>VLOOKUP(Tabla3[[#This Row],[Actividad]],Validación!AA:AB,2,0)</f>
        <v>9</v>
      </c>
      <c r="F2158" s="76" t="s">
        <v>191</v>
      </c>
      <c r="G2158" s="76">
        <f>VLOOKUP(H2158,Validación!W:Y,3,0)</f>
        <v>8</v>
      </c>
      <c r="H2158" s="76" t="s">
        <v>343</v>
      </c>
      <c r="I2158" s="76">
        <f>VLOOKUP(J2158,Validación!K:N,4,0)</f>
        <v>8</v>
      </c>
      <c r="J2158" s="76" t="s">
        <v>167</v>
      </c>
      <c r="K2158" s="76" t="s">
        <v>68</v>
      </c>
      <c r="L2158" s="76" t="str">
        <f t="shared" si="67"/>
        <v>N</v>
      </c>
    </row>
    <row r="2159" spans="1:12" x14ac:dyDescent="0.25">
      <c r="A2159" s="76" t="str">
        <f t="shared" si="66"/>
        <v>K988N</v>
      </c>
      <c r="B2159" s="76" t="s">
        <v>31</v>
      </c>
      <c r="C2159" s="76" t="str">
        <f>VLOOKUP(B2159,Validación!G:I,3,0)</f>
        <v>K</v>
      </c>
      <c r="D2159" s="122" t="s">
        <v>297</v>
      </c>
      <c r="E2159" s="76">
        <f>VLOOKUP(Tabla3[[#This Row],[Actividad]],Validación!AA:AB,2,0)</f>
        <v>9</v>
      </c>
      <c r="F2159" s="76" t="s">
        <v>191</v>
      </c>
      <c r="G2159" s="76">
        <f>VLOOKUP(H2159,Validación!W:Y,3,0)</f>
        <v>8</v>
      </c>
      <c r="H2159" s="76" t="s">
        <v>343</v>
      </c>
      <c r="I2159" s="76">
        <f>VLOOKUP(J2159,Validación!K:N,4,0)</f>
        <v>8</v>
      </c>
      <c r="J2159" s="76" t="s">
        <v>167</v>
      </c>
      <c r="K2159" s="76" t="s">
        <v>68</v>
      </c>
      <c r="L2159" s="76" t="str">
        <f t="shared" si="67"/>
        <v>N</v>
      </c>
    </row>
    <row r="2160" spans="1:12" x14ac:dyDescent="0.25">
      <c r="A2160" s="76" t="str">
        <f t="shared" si="66"/>
        <v>N988N</v>
      </c>
      <c r="B2160" s="76" t="s">
        <v>49</v>
      </c>
      <c r="C2160" s="76" t="str">
        <f>VLOOKUP(B2160,Validación!G:I,3,0)</f>
        <v>N</v>
      </c>
      <c r="D2160" s="122" t="s">
        <v>298</v>
      </c>
      <c r="E2160" s="76">
        <f>VLOOKUP(Tabla3[[#This Row],[Actividad]],Validación!AA:AB,2,0)</f>
        <v>9</v>
      </c>
      <c r="F2160" s="76" t="s">
        <v>191</v>
      </c>
      <c r="G2160" s="76">
        <f>VLOOKUP(H2160,Validación!W:Y,3,0)</f>
        <v>8</v>
      </c>
      <c r="H2160" s="76" t="s">
        <v>343</v>
      </c>
      <c r="I2160" s="76">
        <f>VLOOKUP(J2160,Validación!K:N,4,0)</f>
        <v>8</v>
      </c>
      <c r="J2160" s="76" t="s">
        <v>167</v>
      </c>
      <c r="K2160" s="76" t="s">
        <v>68</v>
      </c>
      <c r="L2160" s="76" t="str">
        <f t="shared" si="67"/>
        <v>N</v>
      </c>
    </row>
    <row r="2161" spans="1:12" x14ac:dyDescent="0.25">
      <c r="A2161" s="76" t="str">
        <f t="shared" si="66"/>
        <v>AA988N</v>
      </c>
      <c r="B2161" s="76" t="s">
        <v>54</v>
      </c>
      <c r="C2161" s="76" t="str">
        <f>VLOOKUP(B2161,Validación!G:I,3,0)</f>
        <v>AA</v>
      </c>
      <c r="D2161" s="122" t="s">
        <v>118</v>
      </c>
      <c r="E2161" s="76">
        <f>VLOOKUP(Tabla3[[#This Row],[Actividad]],Validación!AA:AB,2,0)</f>
        <v>9</v>
      </c>
      <c r="F2161" s="76" t="s">
        <v>191</v>
      </c>
      <c r="G2161" s="76">
        <f>VLOOKUP(H2161,Validación!W:Y,3,0)</f>
        <v>8</v>
      </c>
      <c r="H2161" s="76" t="s">
        <v>343</v>
      </c>
      <c r="I2161" s="76">
        <f>VLOOKUP(J2161,Validación!K:N,4,0)</f>
        <v>8</v>
      </c>
      <c r="J2161" s="76" t="s">
        <v>167</v>
      </c>
      <c r="K2161" s="76" t="s">
        <v>68</v>
      </c>
      <c r="L2161" s="76" t="str">
        <f t="shared" si="67"/>
        <v>N</v>
      </c>
    </row>
    <row r="2162" spans="1:12" x14ac:dyDescent="0.25">
      <c r="A2162" s="76" t="str">
        <f t="shared" si="66"/>
        <v>G988N</v>
      </c>
      <c r="B2162" s="76" t="s">
        <v>427</v>
      </c>
      <c r="C2162" s="76" t="str">
        <f>VLOOKUP(B2162,Validación!G:I,3,0)</f>
        <v>G</v>
      </c>
      <c r="D2162" s="122" t="s">
        <v>299</v>
      </c>
      <c r="E2162" s="76">
        <f>VLOOKUP(Tabla3[[#This Row],[Actividad]],Validación!AA:AB,2,0)</f>
        <v>9</v>
      </c>
      <c r="F2162" s="76" t="s">
        <v>191</v>
      </c>
      <c r="G2162" s="76">
        <f>VLOOKUP(H2162,Validación!W:Y,3,0)</f>
        <v>8</v>
      </c>
      <c r="H2162" s="76" t="s">
        <v>343</v>
      </c>
      <c r="I2162" s="76">
        <f>VLOOKUP(J2162,Validación!K:N,4,0)</f>
        <v>8</v>
      </c>
      <c r="J2162" s="76" t="s">
        <v>167</v>
      </c>
      <c r="K2162" s="76" t="s">
        <v>68</v>
      </c>
      <c r="L2162" s="76" t="str">
        <f t="shared" si="67"/>
        <v>N</v>
      </c>
    </row>
    <row r="2163" spans="1:12" x14ac:dyDescent="0.25">
      <c r="A2163" s="76" t="str">
        <f t="shared" si="66"/>
        <v>D988N</v>
      </c>
      <c r="B2163" s="76" t="s">
        <v>203</v>
      </c>
      <c r="C2163" s="76" t="str">
        <f>VLOOKUP(B2163,Validación!G:I,3,0)</f>
        <v>D</v>
      </c>
      <c r="D2163" s="122">
        <v>122327</v>
      </c>
      <c r="E2163" s="76">
        <f>VLOOKUP(Tabla3[[#This Row],[Actividad]],Validación!AA:AB,2,0)</f>
        <v>9</v>
      </c>
      <c r="F2163" s="76" t="s">
        <v>191</v>
      </c>
      <c r="G2163" s="76">
        <f>VLOOKUP(H2163,Validación!W:Y,3,0)</f>
        <v>8</v>
      </c>
      <c r="H2163" s="76" t="s">
        <v>343</v>
      </c>
      <c r="I2163" s="76">
        <f>VLOOKUP(J2163,Validación!K:N,4,0)</f>
        <v>8</v>
      </c>
      <c r="J2163" s="76" t="s">
        <v>167</v>
      </c>
      <c r="K2163" s="76" t="s">
        <v>68</v>
      </c>
      <c r="L2163" s="76" t="str">
        <f t="shared" si="67"/>
        <v>N</v>
      </c>
    </row>
    <row r="2164" spans="1:12" x14ac:dyDescent="0.25">
      <c r="A2164" s="76" t="str">
        <f t="shared" si="66"/>
        <v>F988N</v>
      </c>
      <c r="B2164" s="76" t="s">
        <v>426</v>
      </c>
      <c r="C2164" s="76" t="str">
        <f>VLOOKUP(B2164,Validación!G:I,3,0)</f>
        <v>F</v>
      </c>
      <c r="D2164" s="122" t="s">
        <v>456</v>
      </c>
      <c r="E2164" s="76">
        <f>VLOOKUP(Tabla3[[#This Row],[Actividad]],Validación!AA:AB,2,0)</f>
        <v>9</v>
      </c>
      <c r="F2164" s="76" t="s">
        <v>191</v>
      </c>
      <c r="G2164" s="76">
        <f>VLOOKUP(H2164,Validación!W:Y,3,0)</f>
        <v>8</v>
      </c>
      <c r="H2164" s="76" t="s">
        <v>343</v>
      </c>
      <c r="I2164" s="76">
        <f>VLOOKUP(J2164,Validación!K:N,4,0)</f>
        <v>8</v>
      </c>
      <c r="J2164" s="76" t="s">
        <v>167</v>
      </c>
      <c r="K2164" s="76" t="s">
        <v>68</v>
      </c>
      <c r="L2164" s="76" t="str">
        <f t="shared" si="67"/>
        <v>N</v>
      </c>
    </row>
    <row r="2165" spans="1:12" x14ac:dyDescent="0.25">
      <c r="A2165" s="76" t="str">
        <f t="shared" si="66"/>
        <v>FF988N</v>
      </c>
      <c r="B2165" s="76" t="s">
        <v>41</v>
      </c>
      <c r="C2165" s="76" t="str">
        <f>VLOOKUP(B2165,Validación!G:I,3,0)</f>
        <v>FF</v>
      </c>
      <c r="D2165" s="122" t="s">
        <v>301</v>
      </c>
      <c r="E2165" s="76">
        <f>VLOOKUP(Tabla3[[#This Row],[Actividad]],Validación!AA:AB,2,0)</f>
        <v>9</v>
      </c>
      <c r="F2165" s="76" t="s">
        <v>191</v>
      </c>
      <c r="G2165" s="76">
        <f>VLOOKUP(H2165,Validación!W:Y,3,0)</f>
        <v>8</v>
      </c>
      <c r="H2165" s="76" t="s">
        <v>343</v>
      </c>
      <c r="I2165" s="76">
        <f>VLOOKUP(J2165,Validación!K:N,4,0)</f>
        <v>8</v>
      </c>
      <c r="J2165" s="76" t="s">
        <v>167</v>
      </c>
      <c r="K2165" s="76" t="s">
        <v>68</v>
      </c>
      <c r="L2165" s="76" t="str">
        <f t="shared" si="67"/>
        <v>N</v>
      </c>
    </row>
    <row r="2166" spans="1:12" x14ac:dyDescent="0.25">
      <c r="A2166" s="76" t="str">
        <f t="shared" si="66"/>
        <v>BB988N</v>
      </c>
      <c r="B2166" s="76" t="s">
        <v>32</v>
      </c>
      <c r="C2166" s="76" t="str">
        <f>VLOOKUP(B2166,Validación!G:I,3,0)</f>
        <v>BB</v>
      </c>
      <c r="D2166" s="122" t="s">
        <v>457</v>
      </c>
      <c r="E2166" s="76">
        <f>VLOOKUP(Tabla3[[#This Row],[Actividad]],Validación!AA:AB,2,0)</f>
        <v>9</v>
      </c>
      <c r="F2166" s="76" t="s">
        <v>191</v>
      </c>
      <c r="G2166" s="76">
        <f>VLOOKUP(H2166,Validación!W:Y,3,0)</f>
        <v>8</v>
      </c>
      <c r="H2166" s="76" t="s">
        <v>343</v>
      </c>
      <c r="I2166" s="76">
        <f>VLOOKUP(J2166,Validación!K:N,4,0)</f>
        <v>8</v>
      </c>
      <c r="J2166" s="76" t="s">
        <v>167</v>
      </c>
      <c r="K2166" s="76" t="s">
        <v>68</v>
      </c>
      <c r="L2166" s="76" t="str">
        <f t="shared" si="67"/>
        <v>N</v>
      </c>
    </row>
    <row r="2167" spans="1:12" x14ac:dyDescent="0.25">
      <c r="A2167" s="76" t="str">
        <f t="shared" si="66"/>
        <v>W988N</v>
      </c>
      <c r="B2167" s="76" t="s">
        <v>132</v>
      </c>
      <c r="C2167" s="76" t="str">
        <f>VLOOKUP(B2167,Validación!G:I,3,0)</f>
        <v>W</v>
      </c>
      <c r="D2167" s="122" t="s">
        <v>302</v>
      </c>
      <c r="E2167" s="76">
        <f>VLOOKUP(Tabla3[[#This Row],[Actividad]],Validación!AA:AB,2,0)</f>
        <v>9</v>
      </c>
      <c r="F2167" s="76" t="s">
        <v>191</v>
      </c>
      <c r="G2167" s="76">
        <f>VLOOKUP(H2167,Validación!W:Y,3,0)</f>
        <v>8</v>
      </c>
      <c r="H2167" s="76" t="s">
        <v>343</v>
      </c>
      <c r="I2167" s="76">
        <f>VLOOKUP(J2167,Validación!K:N,4,0)</f>
        <v>8</v>
      </c>
      <c r="J2167" s="76" t="s">
        <v>167</v>
      </c>
      <c r="K2167" s="76" t="s">
        <v>68</v>
      </c>
      <c r="L2167" s="76" t="str">
        <f t="shared" si="67"/>
        <v>N</v>
      </c>
    </row>
    <row r="2168" spans="1:12" x14ac:dyDescent="0.25">
      <c r="A2168" s="76" t="str">
        <f t="shared" si="66"/>
        <v>CC988N</v>
      </c>
      <c r="B2168" s="76" t="s">
        <v>55</v>
      </c>
      <c r="C2168" s="76" t="str">
        <f>VLOOKUP(B2168,Validación!G:I,3,0)</f>
        <v>CC</v>
      </c>
      <c r="D2168" s="122" t="s">
        <v>303</v>
      </c>
      <c r="E2168" s="76">
        <f>VLOOKUP(Tabla3[[#This Row],[Actividad]],Validación!AA:AB,2,0)</f>
        <v>9</v>
      </c>
      <c r="F2168" s="76" t="s">
        <v>191</v>
      </c>
      <c r="G2168" s="76">
        <f>VLOOKUP(H2168,Validación!W:Y,3,0)</f>
        <v>8</v>
      </c>
      <c r="H2168" s="76" t="s">
        <v>343</v>
      </c>
      <c r="I2168" s="76">
        <f>VLOOKUP(J2168,Validación!K:N,4,0)</f>
        <v>8</v>
      </c>
      <c r="J2168" s="76" t="s">
        <v>167</v>
      </c>
      <c r="K2168" s="76" t="s">
        <v>68</v>
      </c>
      <c r="L2168" s="76" t="str">
        <f t="shared" si="67"/>
        <v>N</v>
      </c>
    </row>
    <row r="2169" spans="1:12" x14ac:dyDescent="0.25">
      <c r="A2169" s="76" t="str">
        <f t="shared" si="66"/>
        <v>U988N</v>
      </c>
      <c r="B2169" s="76" t="s">
        <v>425</v>
      </c>
      <c r="C2169" s="76" t="str">
        <f>VLOOKUP(B2169,Validación!G:I,3,0)</f>
        <v>U</v>
      </c>
      <c r="D2169" s="122" t="s">
        <v>458</v>
      </c>
      <c r="E2169" s="76">
        <f>VLOOKUP(Tabla3[[#This Row],[Actividad]],Validación!AA:AB,2,0)</f>
        <v>9</v>
      </c>
      <c r="F2169" s="76" t="s">
        <v>191</v>
      </c>
      <c r="G2169" s="76">
        <f>VLOOKUP(H2169,Validación!W:Y,3,0)</f>
        <v>8</v>
      </c>
      <c r="H2169" s="76" t="s">
        <v>343</v>
      </c>
      <c r="I2169" s="76">
        <f>VLOOKUP(J2169,Validación!K:N,4,0)</f>
        <v>8</v>
      </c>
      <c r="J2169" s="76" t="s">
        <v>167</v>
      </c>
      <c r="K2169" s="76" t="s">
        <v>68</v>
      </c>
      <c r="L2169" s="76" t="str">
        <f t="shared" si="67"/>
        <v>N</v>
      </c>
    </row>
    <row r="2170" spans="1:12" x14ac:dyDescent="0.25">
      <c r="A2170" s="76" t="str">
        <f t="shared" si="66"/>
        <v>I988N</v>
      </c>
      <c r="B2170" s="76" t="s">
        <v>47</v>
      </c>
      <c r="C2170" s="76" t="str">
        <f>VLOOKUP(B2170,Validación!G:I,3,0)</f>
        <v>I</v>
      </c>
      <c r="D2170" s="122" t="s">
        <v>459</v>
      </c>
      <c r="E2170" s="76">
        <f>VLOOKUP(Tabla3[[#This Row],[Actividad]],Validación!AA:AB,2,0)</f>
        <v>9</v>
      </c>
      <c r="F2170" s="76" t="s">
        <v>191</v>
      </c>
      <c r="G2170" s="76">
        <f>VLOOKUP(H2170,Validación!W:Y,3,0)</f>
        <v>8</v>
      </c>
      <c r="H2170" s="76" t="s">
        <v>343</v>
      </c>
      <c r="I2170" s="76">
        <f>VLOOKUP(J2170,Validación!K:N,4,0)</f>
        <v>8</v>
      </c>
      <c r="J2170" s="76" t="s">
        <v>167</v>
      </c>
      <c r="K2170" s="76" t="s">
        <v>68</v>
      </c>
      <c r="L2170" s="76" t="str">
        <f t="shared" si="67"/>
        <v>N</v>
      </c>
    </row>
    <row r="2171" spans="1:12" x14ac:dyDescent="0.25">
      <c r="A2171" s="76" t="str">
        <f t="shared" si="66"/>
        <v>Y988N</v>
      </c>
      <c r="B2171" s="76" t="s">
        <v>134</v>
      </c>
      <c r="C2171" s="76" t="str">
        <f>VLOOKUP(B2171,Validación!G:I,3,0)</f>
        <v>Y</v>
      </c>
      <c r="D2171" s="122" t="s">
        <v>306</v>
      </c>
      <c r="E2171" s="76">
        <f>VLOOKUP(Tabla3[[#This Row],[Actividad]],Validación!AA:AB,2,0)</f>
        <v>9</v>
      </c>
      <c r="F2171" s="76" t="s">
        <v>191</v>
      </c>
      <c r="G2171" s="76">
        <f>VLOOKUP(H2171,Validación!W:Y,3,0)</f>
        <v>8</v>
      </c>
      <c r="H2171" s="76" t="s">
        <v>343</v>
      </c>
      <c r="I2171" s="76">
        <f>VLOOKUP(J2171,Validación!K:N,4,0)</f>
        <v>8</v>
      </c>
      <c r="J2171" s="76" t="s">
        <v>167</v>
      </c>
      <c r="K2171" s="76" t="s">
        <v>68</v>
      </c>
      <c r="L2171" s="76" t="str">
        <f t="shared" si="67"/>
        <v>N</v>
      </c>
    </row>
    <row r="2172" spans="1:12" x14ac:dyDescent="0.25">
      <c r="A2172" s="76" t="str">
        <f t="shared" si="66"/>
        <v>R988N</v>
      </c>
      <c r="B2172" s="76" t="s">
        <v>51</v>
      </c>
      <c r="C2172" s="76" t="str">
        <f>VLOOKUP(B2172,Validación!G:I,3,0)</f>
        <v>R</v>
      </c>
      <c r="D2172" s="122">
        <v>109</v>
      </c>
      <c r="E2172" s="76">
        <f>VLOOKUP(Tabla3[[#This Row],[Actividad]],Validación!AA:AB,2,0)</f>
        <v>9</v>
      </c>
      <c r="F2172" s="76" t="s">
        <v>191</v>
      </c>
      <c r="G2172" s="76">
        <f>VLOOKUP(H2172,Validación!W:Y,3,0)</f>
        <v>8</v>
      </c>
      <c r="H2172" s="76" t="s">
        <v>343</v>
      </c>
      <c r="I2172" s="76">
        <f>VLOOKUP(J2172,Validación!K:N,4,0)</f>
        <v>8</v>
      </c>
      <c r="J2172" s="76" t="s">
        <v>167</v>
      </c>
      <c r="K2172" s="76" t="s">
        <v>68</v>
      </c>
      <c r="L2172" s="76" t="str">
        <f t="shared" si="67"/>
        <v>N</v>
      </c>
    </row>
    <row r="2173" spans="1:12" x14ac:dyDescent="0.25">
      <c r="A2173" s="76" t="str">
        <f t="shared" si="66"/>
        <v>HH988N</v>
      </c>
      <c r="B2173" s="76" t="s">
        <v>122</v>
      </c>
      <c r="C2173" s="76" t="str">
        <f>VLOOKUP(B2173,Validación!G:I,3,0)</f>
        <v>HH</v>
      </c>
      <c r="D2173" s="122" t="s">
        <v>460</v>
      </c>
      <c r="E2173" s="76">
        <f>VLOOKUP(Tabla3[[#This Row],[Actividad]],Validación!AA:AB,2,0)</f>
        <v>9</v>
      </c>
      <c r="F2173" s="76" t="s">
        <v>191</v>
      </c>
      <c r="G2173" s="76">
        <f>VLOOKUP(H2173,Validación!W:Y,3,0)</f>
        <v>8</v>
      </c>
      <c r="H2173" s="76" t="s">
        <v>343</v>
      </c>
      <c r="I2173" s="76">
        <f>VLOOKUP(J2173,Validación!K:N,4,0)</f>
        <v>8</v>
      </c>
      <c r="J2173" s="76" t="s">
        <v>167</v>
      </c>
      <c r="K2173" s="76" t="s">
        <v>68</v>
      </c>
      <c r="L2173" s="76" t="str">
        <f t="shared" si="67"/>
        <v>N</v>
      </c>
    </row>
    <row r="2174" spans="1:12" x14ac:dyDescent="0.25">
      <c r="A2174" s="76" t="str">
        <f t="shared" si="66"/>
        <v>II988N</v>
      </c>
      <c r="B2174" s="173" t="s">
        <v>423</v>
      </c>
      <c r="C2174" s="76" t="str">
        <f>VLOOKUP(B2174,Validación!G:I,3,0)</f>
        <v>II</v>
      </c>
      <c r="D2174" s="122" t="s">
        <v>309</v>
      </c>
      <c r="E2174" s="76">
        <f>VLOOKUP(Tabla3[[#This Row],[Actividad]],Validación!AA:AB,2,0)</f>
        <v>9</v>
      </c>
      <c r="F2174" s="76" t="s">
        <v>191</v>
      </c>
      <c r="G2174" s="76">
        <f>VLOOKUP(H2174,Validación!W:Y,3,0)</f>
        <v>8</v>
      </c>
      <c r="H2174" s="76" t="s">
        <v>343</v>
      </c>
      <c r="I2174" s="76">
        <f>VLOOKUP(J2174,Validación!K:N,4,0)</f>
        <v>8</v>
      </c>
      <c r="J2174" s="76" t="s">
        <v>167</v>
      </c>
      <c r="K2174" s="76" t="s">
        <v>68</v>
      </c>
      <c r="L2174" s="76" t="str">
        <f t="shared" si="67"/>
        <v>N</v>
      </c>
    </row>
    <row r="2175" spans="1:12" x14ac:dyDescent="0.25">
      <c r="A2175" s="76" t="str">
        <f t="shared" si="66"/>
        <v>L988N</v>
      </c>
      <c r="B2175" s="76" t="s">
        <v>48</v>
      </c>
      <c r="C2175" s="76" t="str">
        <f>VLOOKUP(B2175,Validación!G:I,3,0)</f>
        <v>L</v>
      </c>
      <c r="D2175" s="122" t="s">
        <v>461</v>
      </c>
      <c r="E2175" s="76">
        <f>VLOOKUP(Tabla3[[#This Row],[Actividad]],Validación!AA:AB,2,0)</f>
        <v>9</v>
      </c>
      <c r="F2175" s="76" t="s">
        <v>191</v>
      </c>
      <c r="G2175" s="76">
        <f>VLOOKUP(H2175,Validación!W:Y,3,0)</f>
        <v>8</v>
      </c>
      <c r="H2175" s="76" t="s">
        <v>343</v>
      </c>
      <c r="I2175" s="76">
        <f>VLOOKUP(J2175,Validación!K:N,4,0)</f>
        <v>8</v>
      </c>
      <c r="J2175" s="76" t="s">
        <v>167</v>
      </c>
      <c r="K2175" s="76" t="s">
        <v>68</v>
      </c>
      <c r="L2175" s="76" t="str">
        <f t="shared" si="67"/>
        <v>N</v>
      </c>
    </row>
    <row r="2176" spans="1:12" x14ac:dyDescent="0.25">
      <c r="A2176" s="76" t="str">
        <f t="shared" si="66"/>
        <v>B988N</v>
      </c>
      <c r="B2176" s="76" t="s">
        <v>43</v>
      </c>
      <c r="C2176" s="76" t="str">
        <f>VLOOKUP(B2176,Validación!G:I,3,0)</f>
        <v>B</v>
      </c>
      <c r="D2176" s="122" t="s">
        <v>462</v>
      </c>
      <c r="E2176" s="76">
        <f>VLOOKUP(Tabla3[[#This Row],[Actividad]],Validación!AA:AB,2,0)</f>
        <v>9</v>
      </c>
      <c r="F2176" s="76" t="s">
        <v>191</v>
      </c>
      <c r="G2176" s="76">
        <f>VLOOKUP(H2176,Validación!W:Y,3,0)</f>
        <v>8</v>
      </c>
      <c r="H2176" s="76" t="s">
        <v>343</v>
      </c>
      <c r="I2176" s="76">
        <f>VLOOKUP(J2176,Validación!K:N,4,0)</f>
        <v>8</v>
      </c>
      <c r="J2176" s="76" t="s">
        <v>167</v>
      </c>
      <c r="K2176" s="76" t="s">
        <v>68</v>
      </c>
      <c r="L2176" s="76" t="str">
        <f t="shared" si="67"/>
        <v>N</v>
      </c>
    </row>
    <row r="2177" spans="1:12" x14ac:dyDescent="0.25">
      <c r="A2177" s="76" t="str">
        <f t="shared" si="66"/>
        <v>A988N</v>
      </c>
      <c r="B2177" s="76" t="s">
        <v>42</v>
      </c>
      <c r="C2177" s="76" t="str">
        <f>VLOOKUP(B2177,Validación!G:I,3,0)</f>
        <v>A</v>
      </c>
      <c r="D2177" s="122" t="s">
        <v>463</v>
      </c>
      <c r="E2177" s="76">
        <f>VLOOKUP(Tabla3[[#This Row],[Actividad]],Validación!AA:AB,2,0)</f>
        <v>9</v>
      </c>
      <c r="F2177" s="76" t="s">
        <v>191</v>
      </c>
      <c r="G2177" s="76">
        <f>VLOOKUP(H2177,Validación!W:Y,3,0)</f>
        <v>8</v>
      </c>
      <c r="H2177" s="76" t="s">
        <v>343</v>
      </c>
      <c r="I2177" s="76">
        <f>VLOOKUP(J2177,Validación!K:N,4,0)</f>
        <v>8</v>
      </c>
      <c r="J2177" s="76" t="s">
        <v>167</v>
      </c>
      <c r="K2177" s="76" t="s">
        <v>68</v>
      </c>
      <c r="L2177" s="76" t="str">
        <f t="shared" si="67"/>
        <v>N</v>
      </c>
    </row>
    <row r="2178" spans="1:12" x14ac:dyDescent="0.25">
      <c r="A2178" s="76" t="str">
        <f t="shared" ref="A2178:A2241" si="68">CONCATENATE(C2178,E2178,G2178,I2178,L2178,)</f>
        <v>X9810N</v>
      </c>
      <c r="B2178" s="76" t="s">
        <v>133</v>
      </c>
      <c r="C2178" s="76" t="str">
        <f>VLOOKUP(B2178,Validación!G:I,3,0)</f>
        <v>X</v>
      </c>
      <c r="D2178" s="122">
        <v>122201</v>
      </c>
      <c r="E2178" s="76">
        <f>VLOOKUP(Tabla3[[#This Row],[Actividad]],Validación!AA:AB,2,0)</f>
        <v>9</v>
      </c>
      <c r="F2178" s="76" t="s">
        <v>191</v>
      </c>
      <c r="G2178" s="76">
        <f>VLOOKUP(H2178,Validación!W:Y,3,0)</f>
        <v>8</v>
      </c>
      <c r="H2178" s="76" t="s">
        <v>343</v>
      </c>
      <c r="I2178" s="76">
        <f>VLOOKUP(J2178,Validación!K:N,4,0)</f>
        <v>10</v>
      </c>
      <c r="J2178" s="76" t="s">
        <v>169</v>
      </c>
      <c r="K2178" s="76" t="s">
        <v>68</v>
      </c>
      <c r="L2178" s="76" t="str">
        <f t="shared" ref="L2178:L2241" si="69">VLOOKUP(K2178,O:P,2,0)</f>
        <v>N</v>
      </c>
    </row>
    <row r="2179" spans="1:12" x14ac:dyDescent="0.25">
      <c r="A2179" s="76" t="str">
        <f t="shared" si="68"/>
        <v>C9810N</v>
      </c>
      <c r="B2179" s="76" t="s">
        <v>44</v>
      </c>
      <c r="C2179" s="76" t="str">
        <f>VLOOKUP(B2179,Validación!G:I,3,0)</f>
        <v>C</v>
      </c>
      <c r="D2179" s="122" t="s">
        <v>289</v>
      </c>
      <c r="E2179" s="76">
        <f>VLOOKUP(Tabla3[[#This Row],[Actividad]],Validación!AA:AB,2,0)</f>
        <v>9</v>
      </c>
      <c r="F2179" s="76" t="s">
        <v>191</v>
      </c>
      <c r="G2179" s="76">
        <f>VLOOKUP(H2179,Validación!W:Y,3,0)</f>
        <v>8</v>
      </c>
      <c r="H2179" s="76" t="s">
        <v>343</v>
      </c>
      <c r="I2179" s="76">
        <f>VLOOKUP(J2179,Validación!K:N,4,0)</f>
        <v>10</v>
      </c>
      <c r="J2179" s="76" t="s">
        <v>169</v>
      </c>
      <c r="K2179" s="76" t="s">
        <v>68</v>
      </c>
      <c r="L2179" s="76" t="str">
        <f t="shared" si="69"/>
        <v>N</v>
      </c>
    </row>
    <row r="2180" spans="1:12" x14ac:dyDescent="0.25">
      <c r="A2180" s="76" t="str">
        <f t="shared" si="68"/>
        <v>T9810N</v>
      </c>
      <c r="B2180" s="76" t="s">
        <v>52</v>
      </c>
      <c r="C2180" s="76" t="str">
        <f>VLOOKUP(B2180,Validación!G:I,3,0)</f>
        <v>T</v>
      </c>
      <c r="D2180" s="122">
        <v>122202</v>
      </c>
      <c r="E2180" s="76">
        <f>VLOOKUP(Tabla3[[#This Row],[Actividad]],Validación!AA:AB,2,0)</f>
        <v>9</v>
      </c>
      <c r="F2180" s="76" t="s">
        <v>191</v>
      </c>
      <c r="G2180" s="76">
        <f>VLOOKUP(H2180,Validación!W:Y,3,0)</f>
        <v>8</v>
      </c>
      <c r="H2180" s="76" t="s">
        <v>343</v>
      </c>
      <c r="I2180" s="76">
        <f>VLOOKUP(J2180,Validación!K:N,4,0)</f>
        <v>10</v>
      </c>
      <c r="J2180" s="76" t="s">
        <v>169</v>
      </c>
      <c r="K2180" s="76" t="s">
        <v>68</v>
      </c>
      <c r="L2180" s="76" t="str">
        <f t="shared" si="69"/>
        <v>N</v>
      </c>
    </row>
    <row r="2181" spans="1:12" x14ac:dyDescent="0.25">
      <c r="A2181" s="76" t="str">
        <f t="shared" si="68"/>
        <v>EE9810N</v>
      </c>
      <c r="B2181" s="76" t="s">
        <v>33</v>
      </c>
      <c r="C2181" s="76" t="str">
        <f>VLOOKUP(B2181,Validación!G:I,3,0)</f>
        <v>EE</v>
      </c>
      <c r="D2181" s="122" t="s">
        <v>290</v>
      </c>
      <c r="E2181" s="76">
        <f>VLOOKUP(Tabla3[[#This Row],[Actividad]],Validación!AA:AB,2,0)</f>
        <v>9</v>
      </c>
      <c r="F2181" s="76" t="s">
        <v>191</v>
      </c>
      <c r="G2181" s="76">
        <f>VLOOKUP(H2181,Validación!W:Y,3,0)</f>
        <v>8</v>
      </c>
      <c r="H2181" s="76" t="s">
        <v>343</v>
      </c>
      <c r="I2181" s="76">
        <f>VLOOKUP(J2181,Validación!K:N,4,0)</f>
        <v>10</v>
      </c>
      <c r="J2181" s="76" t="s">
        <v>169</v>
      </c>
      <c r="K2181" s="76" t="s">
        <v>68</v>
      </c>
      <c r="L2181" s="76" t="str">
        <f t="shared" si="69"/>
        <v>N</v>
      </c>
    </row>
    <row r="2182" spans="1:12" x14ac:dyDescent="0.25">
      <c r="A2182" s="76" t="str">
        <f t="shared" si="68"/>
        <v>E9810N</v>
      </c>
      <c r="B2182" s="76" t="s">
        <v>45</v>
      </c>
      <c r="C2182" s="76" t="str">
        <f>VLOOKUP(B2182,Validación!G:I,3,0)</f>
        <v>E</v>
      </c>
      <c r="D2182" s="122" t="s">
        <v>180</v>
      </c>
      <c r="E2182" s="76">
        <f>VLOOKUP(Tabla3[[#This Row],[Actividad]],Validación!AA:AB,2,0)</f>
        <v>9</v>
      </c>
      <c r="F2182" s="76" t="s">
        <v>191</v>
      </c>
      <c r="G2182" s="76">
        <f>VLOOKUP(H2182,Validación!W:Y,3,0)</f>
        <v>8</v>
      </c>
      <c r="H2182" s="76" t="s">
        <v>343</v>
      </c>
      <c r="I2182" s="76">
        <f>VLOOKUP(J2182,Validación!K:N,4,0)</f>
        <v>10</v>
      </c>
      <c r="J2182" s="76" t="s">
        <v>169</v>
      </c>
      <c r="K2182" s="76" t="s">
        <v>68</v>
      </c>
      <c r="L2182" s="76" t="str">
        <f t="shared" si="69"/>
        <v>N</v>
      </c>
    </row>
    <row r="2183" spans="1:12" x14ac:dyDescent="0.25">
      <c r="A2183" s="76" t="str">
        <f t="shared" si="68"/>
        <v>J9810N</v>
      </c>
      <c r="B2183" s="76" t="s">
        <v>30</v>
      </c>
      <c r="C2183" s="76" t="str">
        <f>VLOOKUP(B2183,Validación!G:I,3,0)</f>
        <v>J</v>
      </c>
      <c r="D2183" s="122" t="s">
        <v>292</v>
      </c>
      <c r="E2183" s="76">
        <f>VLOOKUP(Tabla3[[#This Row],[Actividad]],Validación!AA:AB,2,0)</f>
        <v>9</v>
      </c>
      <c r="F2183" s="76" t="s">
        <v>191</v>
      </c>
      <c r="G2183" s="76">
        <f>VLOOKUP(H2183,Validación!W:Y,3,0)</f>
        <v>8</v>
      </c>
      <c r="H2183" s="76" t="s">
        <v>343</v>
      </c>
      <c r="I2183" s="76">
        <f>VLOOKUP(J2183,Validación!K:N,4,0)</f>
        <v>10</v>
      </c>
      <c r="J2183" s="76" t="s">
        <v>169</v>
      </c>
      <c r="K2183" s="76" t="s">
        <v>68</v>
      </c>
      <c r="L2183" s="76" t="str">
        <f t="shared" si="69"/>
        <v>N</v>
      </c>
    </row>
    <row r="2184" spans="1:12" x14ac:dyDescent="0.25">
      <c r="A2184" s="76" t="str">
        <f t="shared" si="68"/>
        <v>H9810N</v>
      </c>
      <c r="B2184" s="76" t="s">
        <v>46</v>
      </c>
      <c r="C2184" s="76" t="str">
        <f>VLOOKUP(B2184,Validación!G:I,3,0)</f>
        <v>H</v>
      </c>
      <c r="D2184" s="122" t="s">
        <v>115</v>
      </c>
      <c r="E2184" s="76">
        <f>VLOOKUP(Tabla3[[#This Row],[Actividad]],Validación!AA:AB,2,0)</f>
        <v>9</v>
      </c>
      <c r="F2184" s="76" t="s">
        <v>191</v>
      </c>
      <c r="G2184" s="76">
        <f>VLOOKUP(H2184,Validación!W:Y,3,0)</f>
        <v>8</v>
      </c>
      <c r="H2184" s="76" t="s">
        <v>343</v>
      </c>
      <c r="I2184" s="76">
        <f>VLOOKUP(J2184,Validación!K:N,4,0)</f>
        <v>10</v>
      </c>
      <c r="J2184" s="76" t="s">
        <v>169</v>
      </c>
      <c r="K2184" s="76" t="s">
        <v>68</v>
      </c>
      <c r="L2184" s="76" t="str">
        <f t="shared" si="69"/>
        <v>N</v>
      </c>
    </row>
    <row r="2185" spans="1:12" x14ac:dyDescent="0.25">
      <c r="A2185" s="76" t="str">
        <f t="shared" si="68"/>
        <v>Q9810N</v>
      </c>
      <c r="B2185" s="76" t="s">
        <v>130</v>
      </c>
      <c r="C2185" s="76" t="str">
        <f>VLOOKUP(B2185,Validación!G:I,3,0)</f>
        <v>Q</v>
      </c>
      <c r="D2185" s="122" t="s">
        <v>293</v>
      </c>
      <c r="E2185" s="76">
        <f>VLOOKUP(Tabla3[[#This Row],[Actividad]],Validación!AA:AB,2,0)</f>
        <v>9</v>
      </c>
      <c r="F2185" s="76" t="s">
        <v>191</v>
      </c>
      <c r="G2185" s="76">
        <f>VLOOKUP(H2185,Validación!W:Y,3,0)</f>
        <v>8</v>
      </c>
      <c r="H2185" s="76" t="s">
        <v>343</v>
      </c>
      <c r="I2185" s="76">
        <f>VLOOKUP(J2185,Validación!K:N,4,0)</f>
        <v>10</v>
      </c>
      <c r="J2185" s="76" t="s">
        <v>169</v>
      </c>
      <c r="K2185" s="76" t="s">
        <v>68</v>
      </c>
      <c r="L2185" s="76" t="str">
        <f t="shared" si="69"/>
        <v>N</v>
      </c>
    </row>
    <row r="2186" spans="1:12" x14ac:dyDescent="0.25">
      <c r="A2186" s="76" t="str">
        <f t="shared" si="68"/>
        <v>P9810N</v>
      </c>
      <c r="B2186" s="76" t="s">
        <v>50</v>
      </c>
      <c r="C2186" s="76" t="str">
        <f>VLOOKUP(B2186,Validación!G:I,3,0)</f>
        <v>P</v>
      </c>
      <c r="D2186" s="122" t="s">
        <v>295</v>
      </c>
      <c r="E2186" s="76">
        <f>VLOOKUP(Tabla3[[#This Row],[Actividad]],Validación!AA:AB,2,0)</f>
        <v>9</v>
      </c>
      <c r="F2186" s="76" t="s">
        <v>191</v>
      </c>
      <c r="G2186" s="76">
        <f>VLOOKUP(H2186,Validación!W:Y,3,0)</f>
        <v>8</v>
      </c>
      <c r="H2186" s="76" t="s">
        <v>343</v>
      </c>
      <c r="I2186" s="76">
        <f>VLOOKUP(J2186,Validación!K:N,4,0)</f>
        <v>10</v>
      </c>
      <c r="J2186" s="76" t="s">
        <v>169</v>
      </c>
      <c r="K2186" s="76" t="s">
        <v>68</v>
      </c>
      <c r="L2186" s="76" t="str">
        <f t="shared" si="69"/>
        <v>N</v>
      </c>
    </row>
    <row r="2187" spans="1:12" x14ac:dyDescent="0.25">
      <c r="A2187" s="76" t="str">
        <f t="shared" si="68"/>
        <v>K9810N</v>
      </c>
      <c r="B2187" s="76" t="s">
        <v>31</v>
      </c>
      <c r="C2187" s="76" t="str">
        <f>VLOOKUP(B2187,Validación!G:I,3,0)</f>
        <v>K</v>
      </c>
      <c r="D2187" s="122" t="s">
        <v>297</v>
      </c>
      <c r="E2187" s="76">
        <f>VLOOKUP(Tabla3[[#This Row],[Actividad]],Validación!AA:AB,2,0)</f>
        <v>9</v>
      </c>
      <c r="F2187" s="76" t="s">
        <v>191</v>
      </c>
      <c r="G2187" s="76">
        <f>VLOOKUP(H2187,Validación!W:Y,3,0)</f>
        <v>8</v>
      </c>
      <c r="H2187" s="76" t="s">
        <v>343</v>
      </c>
      <c r="I2187" s="76">
        <f>VLOOKUP(J2187,Validación!K:N,4,0)</f>
        <v>10</v>
      </c>
      <c r="J2187" s="76" t="s">
        <v>169</v>
      </c>
      <c r="K2187" s="76" t="s">
        <v>68</v>
      </c>
      <c r="L2187" s="76" t="str">
        <f t="shared" si="69"/>
        <v>N</v>
      </c>
    </row>
    <row r="2188" spans="1:12" x14ac:dyDescent="0.25">
      <c r="A2188" s="76" t="str">
        <f t="shared" si="68"/>
        <v>N9810N</v>
      </c>
      <c r="B2188" s="76" t="s">
        <v>49</v>
      </c>
      <c r="C2188" s="76" t="str">
        <f>VLOOKUP(B2188,Validación!G:I,3,0)</f>
        <v>N</v>
      </c>
      <c r="D2188" s="122" t="s">
        <v>298</v>
      </c>
      <c r="E2188" s="76">
        <f>VLOOKUP(Tabla3[[#This Row],[Actividad]],Validación!AA:AB,2,0)</f>
        <v>9</v>
      </c>
      <c r="F2188" s="76" t="s">
        <v>191</v>
      </c>
      <c r="G2188" s="76">
        <f>VLOOKUP(H2188,Validación!W:Y,3,0)</f>
        <v>8</v>
      </c>
      <c r="H2188" s="76" t="s">
        <v>343</v>
      </c>
      <c r="I2188" s="76">
        <f>VLOOKUP(J2188,Validación!K:N,4,0)</f>
        <v>10</v>
      </c>
      <c r="J2188" s="76" t="s">
        <v>169</v>
      </c>
      <c r="K2188" s="76" t="s">
        <v>68</v>
      </c>
      <c r="L2188" s="76" t="str">
        <f t="shared" si="69"/>
        <v>N</v>
      </c>
    </row>
    <row r="2189" spans="1:12" x14ac:dyDescent="0.25">
      <c r="A2189" s="76" t="str">
        <f t="shared" si="68"/>
        <v>AA9810N</v>
      </c>
      <c r="B2189" s="76" t="s">
        <v>54</v>
      </c>
      <c r="C2189" s="76" t="str">
        <f>VLOOKUP(B2189,Validación!G:I,3,0)</f>
        <v>AA</v>
      </c>
      <c r="D2189" s="122" t="s">
        <v>118</v>
      </c>
      <c r="E2189" s="76">
        <f>VLOOKUP(Tabla3[[#This Row],[Actividad]],Validación!AA:AB,2,0)</f>
        <v>9</v>
      </c>
      <c r="F2189" s="76" t="s">
        <v>191</v>
      </c>
      <c r="G2189" s="76">
        <f>VLOOKUP(H2189,Validación!W:Y,3,0)</f>
        <v>8</v>
      </c>
      <c r="H2189" s="76" t="s">
        <v>343</v>
      </c>
      <c r="I2189" s="76">
        <f>VLOOKUP(J2189,Validación!K:N,4,0)</f>
        <v>10</v>
      </c>
      <c r="J2189" s="76" t="s">
        <v>169</v>
      </c>
      <c r="K2189" s="76" t="s">
        <v>68</v>
      </c>
      <c r="L2189" s="76" t="str">
        <f t="shared" si="69"/>
        <v>N</v>
      </c>
    </row>
    <row r="2190" spans="1:12" x14ac:dyDescent="0.25">
      <c r="A2190" s="76" t="str">
        <f t="shared" si="68"/>
        <v>G9810N</v>
      </c>
      <c r="B2190" s="76" t="s">
        <v>427</v>
      </c>
      <c r="C2190" s="76" t="str">
        <f>VLOOKUP(B2190,Validación!G:I,3,0)</f>
        <v>G</v>
      </c>
      <c r="D2190" s="122" t="s">
        <v>299</v>
      </c>
      <c r="E2190" s="76">
        <f>VLOOKUP(Tabla3[[#This Row],[Actividad]],Validación!AA:AB,2,0)</f>
        <v>9</v>
      </c>
      <c r="F2190" s="76" t="s">
        <v>191</v>
      </c>
      <c r="G2190" s="76">
        <f>VLOOKUP(H2190,Validación!W:Y,3,0)</f>
        <v>8</v>
      </c>
      <c r="H2190" s="76" t="s">
        <v>343</v>
      </c>
      <c r="I2190" s="76">
        <f>VLOOKUP(J2190,Validación!K:N,4,0)</f>
        <v>10</v>
      </c>
      <c r="J2190" s="76" t="s">
        <v>169</v>
      </c>
      <c r="K2190" s="76" t="s">
        <v>68</v>
      </c>
      <c r="L2190" s="76" t="str">
        <f t="shared" si="69"/>
        <v>N</v>
      </c>
    </row>
    <row r="2191" spans="1:12" x14ac:dyDescent="0.25">
      <c r="A2191" s="76" t="str">
        <f t="shared" si="68"/>
        <v>D9810N</v>
      </c>
      <c r="B2191" s="76" t="s">
        <v>203</v>
      </c>
      <c r="C2191" s="76" t="str">
        <f>VLOOKUP(B2191,Validación!G:I,3,0)</f>
        <v>D</v>
      </c>
      <c r="D2191" s="122">
        <v>122327</v>
      </c>
      <c r="E2191" s="76">
        <f>VLOOKUP(Tabla3[[#This Row],[Actividad]],Validación!AA:AB,2,0)</f>
        <v>9</v>
      </c>
      <c r="F2191" s="76" t="s">
        <v>191</v>
      </c>
      <c r="G2191" s="76">
        <f>VLOOKUP(H2191,Validación!W:Y,3,0)</f>
        <v>8</v>
      </c>
      <c r="H2191" s="76" t="s">
        <v>343</v>
      </c>
      <c r="I2191" s="76">
        <f>VLOOKUP(J2191,Validación!K:N,4,0)</f>
        <v>10</v>
      </c>
      <c r="J2191" s="76" t="s">
        <v>169</v>
      </c>
      <c r="K2191" s="76" t="s">
        <v>68</v>
      </c>
      <c r="L2191" s="76" t="str">
        <f t="shared" si="69"/>
        <v>N</v>
      </c>
    </row>
    <row r="2192" spans="1:12" x14ac:dyDescent="0.25">
      <c r="A2192" s="76" t="str">
        <f t="shared" si="68"/>
        <v>F9810N</v>
      </c>
      <c r="B2192" s="76" t="s">
        <v>426</v>
      </c>
      <c r="C2192" s="76" t="str">
        <f>VLOOKUP(B2192,Validación!G:I,3,0)</f>
        <v>F</v>
      </c>
      <c r="D2192" s="122" t="s">
        <v>456</v>
      </c>
      <c r="E2192" s="76">
        <f>VLOOKUP(Tabla3[[#This Row],[Actividad]],Validación!AA:AB,2,0)</f>
        <v>9</v>
      </c>
      <c r="F2192" s="76" t="s">
        <v>191</v>
      </c>
      <c r="G2192" s="76">
        <f>VLOOKUP(H2192,Validación!W:Y,3,0)</f>
        <v>8</v>
      </c>
      <c r="H2192" s="76" t="s">
        <v>343</v>
      </c>
      <c r="I2192" s="76">
        <f>VLOOKUP(J2192,Validación!K:N,4,0)</f>
        <v>10</v>
      </c>
      <c r="J2192" s="76" t="s">
        <v>169</v>
      </c>
      <c r="K2192" s="76" t="s">
        <v>68</v>
      </c>
      <c r="L2192" s="76" t="str">
        <f t="shared" si="69"/>
        <v>N</v>
      </c>
    </row>
    <row r="2193" spans="1:12" x14ac:dyDescent="0.25">
      <c r="A2193" s="76" t="str">
        <f t="shared" si="68"/>
        <v>FF9810N</v>
      </c>
      <c r="B2193" s="76" t="s">
        <v>41</v>
      </c>
      <c r="C2193" s="76" t="str">
        <f>VLOOKUP(B2193,Validación!G:I,3,0)</f>
        <v>FF</v>
      </c>
      <c r="D2193" s="122" t="s">
        <v>301</v>
      </c>
      <c r="E2193" s="76">
        <f>VLOOKUP(Tabla3[[#This Row],[Actividad]],Validación!AA:AB,2,0)</f>
        <v>9</v>
      </c>
      <c r="F2193" s="76" t="s">
        <v>191</v>
      </c>
      <c r="G2193" s="76">
        <f>VLOOKUP(H2193,Validación!W:Y,3,0)</f>
        <v>8</v>
      </c>
      <c r="H2193" s="76" t="s">
        <v>343</v>
      </c>
      <c r="I2193" s="76">
        <f>VLOOKUP(J2193,Validación!K:N,4,0)</f>
        <v>10</v>
      </c>
      <c r="J2193" s="76" t="s">
        <v>169</v>
      </c>
      <c r="K2193" s="76" t="s">
        <v>68</v>
      </c>
      <c r="L2193" s="76" t="str">
        <f t="shared" si="69"/>
        <v>N</v>
      </c>
    </row>
    <row r="2194" spans="1:12" x14ac:dyDescent="0.25">
      <c r="A2194" s="76" t="str">
        <f t="shared" si="68"/>
        <v>BB9810N</v>
      </c>
      <c r="B2194" s="76" t="s">
        <v>32</v>
      </c>
      <c r="C2194" s="76" t="str">
        <f>VLOOKUP(B2194,Validación!G:I,3,0)</f>
        <v>BB</v>
      </c>
      <c r="D2194" s="122" t="s">
        <v>457</v>
      </c>
      <c r="E2194" s="76">
        <f>VLOOKUP(Tabla3[[#This Row],[Actividad]],Validación!AA:AB,2,0)</f>
        <v>9</v>
      </c>
      <c r="F2194" s="76" t="s">
        <v>191</v>
      </c>
      <c r="G2194" s="76">
        <f>VLOOKUP(H2194,Validación!W:Y,3,0)</f>
        <v>8</v>
      </c>
      <c r="H2194" s="76" t="s">
        <v>343</v>
      </c>
      <c r="I2194" s="76">
        <f>VLOOKUP(J2194,Validación!K:N,4,0)</f>
        <v>10</v>
      </c>
      <c r="J2194" s="76" t="s">
        <v>169</v>
      </c>
      <c r="K2194" s="76" t="s">
        <v>68</v>
      </c>
      <c r="L2194" s="76" t="str">
        <f t="shared" si="69"/>
        <v>N</v>
      </c>
    </row>
    <row r="2195" spans="1:12" x14ac:dyDescent="0.25">
      <c r="A2195" s="76" t="str">
        <f t="shared" si="68"/>
        <v>W9810N</v>
      </c>
      <c r="B2195" s="76" t="s">
        <v>132</v>
      </c>
      <c r="C2195" s="76" t="str">
        <f>VLOOKUP(B2195,Validación!G:I,3,0)</f>
        <v>W</v>
      </c>
      <c r="D2195" s="122" t="s">
        <v>302</v>
      </c>
      <c r="E2195" s="76">
        <f>VLOOKUP(Tabla3[[#This Row],[Actividad]],Validación!AA:AB,2,0)</f>
        <v>9</v>
      </c>
      <c r="F2195" s="76" t="s">
        <v>191</v>
      </c>
      <c r="G2195" s="76">
        <f>VLOOKUP(H2195,Validación!W:Y,3,0)</f>
        <v>8</v>
      </c>
      <c r="H2195" s="76" t="s">
        <v>343</v>
      </c>
      <c r="I2195" s="76">
        <f>VLOOKUP(J2195,Validación!K:N,4,0)</f>
        <v>10</v>
      </c>
      <c r="J2195" s="76" t="s">
        <v>169</v>
      </c>
      <c r="K2195" s="76" t="s">
        <v>68</v>
      </c>
      <c r="L2195" s="76" t="str">
        <f t="shared" si="69"/>
        <v>N</v>
      </c>
    </row>
    <row r="2196" spans="1:12" x14ac:dyDescent="0.25">
      <c r="A2196" s="76" t="str">
        <f t="shared" si="68"/>
        <v>CC9810N</v>
      </c>
      <c r="B2196" s="76" t="s">
        <v>55</v>
      </c>
      <c r="C2196" s="76" t="str">
        <f>VLOOKUP(B2196,Validación!G:I,3,0)</f>
        <v>CC</v>
      </c>
      <c r="D2196" s="122" t="s">
        <v>303</v>
      </c>
      <c r="E2196" s="76">
        <f>VLOOKUP(Tabla3[[#This Row],[Actividad]],Validación!AA:AB,2,0)</f>
        <v>9</v>
      </c>
      <c r="F2196" s="76" t="s">
        <v>191</v>
      </c>
      <c r="G2196" s="76">
        <f>VLOOKUP(H2196,Validación!W:Y,3,0)</f>
        <v>8</v>
      </c>
      <c r="H2196" s="76" t="s">
        <v>343</v>
      </c>
      <c r="I2196" s="76">
        <f>VLOOKUP(J2196,Validación!K:N,4,0)</f>
        <v>10</v>
      </c>
      <c r="J2196" s="76" t="s">
        <v>169</v>
      </c>
      <c r="K2196" s="76" t="s">
        <v>68</v>
      </c>
      <c r="L2196" s="76" t="str">
        <f t="shared" si="69"/>
        <v>N</v>
      </c>
    </row>
    <row r="2197" spans="1:12" x14ac:dyDescent="0.25">
      <c r="A2197" s="76" t="str">
        <f t="shared" si="68"/>
        <v>U9810N</v>
      </c>
      <c r="B2197" s="76" t="s">
        <v>425</v>
      </c>
      <c r="C2197" s="76" t="str">
        <f>VLOOKUP(B2197,Validación!G:I,3,0)</f>
        <v>U</v>
      </c>
      <c r="D2197" s="122" t="s">
        <v>458</v>
      </c>
      <c r="E2197" s="76">
        <f>VLOOKUP(Tabla3[[#This Row],[Actividad]],Validación!AA:AB,2,0)</f>
        <v>9</v>
      </c>
      <c r="F2197" s="76" t="s">
        <v>191</v>
      </c>
      <c r="G2197" s="76">
        <f>VLOOKUP(H2197,Validación!W:Y,3,0)</f>
        <v>8</v>
      </c>
      <c r="H2197" s="76" t="s">
        <v>343</v>
      </c>
      <c r="I2197" s="76">
        <f>VLOOKUP(J2197,Validación!K:N,4,0)</f>
        <v>10</v>
      </c>
      <c r="J2197" s="76" t="s">
        <v>169</v>
      </c>
      <c r="K2197" s="76" t="s">
        <v>68</v>
      </c>
      <c r="L2197" s="76" t="str">
        <f t="shared" si="69"/>
        <v>N</v>
      </c>
    </row>
    <row r="2198" spans="1:12" x14ac:dyDescent="0.25">
      <c r="A2198" s="76" t="str">
        <f t="shared" si="68"/>
        <v>I9810N</v>
      </c>
      <c r="B2198" s="76" t="s">
        <v>47</v>
      </c>
      <c r="C2198" s="76" t="str">
        <f>VLOOKUP(B2198,Validación!G:I,3,0)</f>
        <v>I</v>
      </c>
      <c r="D2198" s="122" t="s">
        <v>459</v>
      </c>
      <c r="E2198" s="76">
        <f>VLOOKUP(Tabla3[[#This Row],[Actividad]],Validación!AA:AB,2,0)</f>
        <v>9</v>
      </c>
      <c r="F2198" s="76" t="s">
        <v>191</v>
      </c>
      <c r="G2198" s="76">
        <f>VLOOKUP(H2198,Validación!W:Y,3,0)</f>
        <v>8</v>
      </c>
      <c r="H2198" s="76" t="s">
        <v>343</v>
      </c>
      <c r="I2198" s="76">
        <f>VLOOKUP(J2198,Validación!K:N,4,0)</f>
        <v>10</v>
      </c>
      <c r="J2198" s="76" t="s">
        <v>169</v>
      </c>
      <c r="K2198" s="76" t="s">
        <v>68</v>
      </c>
      <c r="L2198" s="76" t="str">
        <f t="shared" si="69"/>
        <v>N</v>
      </c>
    </row>
    <row r="2199" spans="1:12" x14ac:dyDescent="0.25">
      <c r="A2199" s="76" t="str">
        <f t="shared" si="68"/>
        <v>Y9810N</v>
      </c>
      <c r="B2199" s="76" t="s">
        <v>134</v>
      </c>
      <c r="C2199" s="76" t="str">
        <f>VLOOKUP(B2199,Validación!G:I,3,0)</f>
        <v>Y</v>
      </c>
      <c r="D2199" s="122" t="s">
        <v>306</v>
      </c>
      <c r="E2199" s="76">
        <f>VLOOKUP(Tabla3[[#This Row],[Actividad]],Validación!AA:AB,2,0)</f>
        <v>9</v>
      </c>
      <c r="F2199" s="76" t="s">
        <v>191</v>
      </c>
      <c r="G2199" s="76">
        <f>VLOOKUP(H2199,Validación!W:Y,3,0)</f>
        <v>8</v>
      </c>
      <c r="H2199" s="76" t="s">
        <v>343</v>
      </c>
      <c r="I2199" s="76">
        <f>VLOOKUP(J2199,Validación!K:N,4,0)</f>
        <v>10</v>
      </c>
      <c r="J2199" s="76" t="s">
        <v>169</v>
      </c>
      <c r="K2199" s="76" t="s">
        <v>68</v>
      </c>
      <c r="L2199" s="76" t="str">
        <f t="shared" si="69"/>
        <v>N</v>
      </c>
    </row>
    <row r="2200" spans="1:12" x14ac:dyDescent="0.25">
      <c r="A2200" s="76" t="str">
        <f t="shared" si="68"/>
        <v>R9810N</v>
      </c>
      <c r="B2200" s="76" t="s">
        <v>51</v>
      </c>
      <c r="C2200" s="76" t="str">
        <f>VLOOKUP(B2200,Validación!G:I,3,0)</f>
        <v>R</v>
      </c>
      <c r="D2200" s="122">
        <v>109</v>
      </c>
      <c r="E2200" s="76">
        <f>VLOOKUP(Tabla3[[#This Row],[Actividad]],Validación!AA:AB,2,0)</f>
        <v>9</v>
      </c>
      <c r="F2200" s="76" t="s">
        <v>191</v>
      </c>
      <c r="G2200" s="76">
        <f>VLOOKUP(H2200,Validación!W:Y,3,0)</f>
        <v>8</v>
      </c>
      <c r="H2200" s="76" t="s">
        <v>343</v>
      </c>
      <c r="I2200" s="76">
        <f>VLOOKUP(J2200,Validación!K:N,4,0)</f>
        <v>10</v>
      </c>
      <c r="J2200" s="76" t="s">
        <v>169</v>
      </c>
      <c r="K2200" s="76" t="s">
        <v>68</v>
      </c>
      <c r="L2200" s="76" t="str">
        <f t="shared" si="69"/>
        <v>N</v>
      </c>
    </row>
    <row r="2201" spans="1:12" x14ac:dyDescent="0.25">
      <c r="A2201" s="76" t="str">
        <f t="shared" si="68"/>
        <v>HH9810N</v>
      </c>
      <c r="B2201" s="76" t="s">
        <v>122</v>
      </c>
      <c r="C2201" s="76" t="str">
        <f>VLOOKUP(B2201,Validación!G:I,3,0)</f>
        <v>HH</v>
      </c>
      <c r="D2201" s="122" t="s">
        <v>460</v>
      </c>
      <c r="E2201" s="76">
        <f>VLOOKUP(Tabla3[[#This Row],[Actividad]],Validación!AA:AB,2,0)</f>
        <v>9</v>
      </c>
      <c r="F2201" s="76" t="s">
        <v>191</v>
      </c>
      <c r="G2201" s="76">
        <f>VLOOKUP(H2201,Validación!W:Y,3,0)</f>
        <v>8</v>
      </c>
      <c r="H2201" s="76" t="s">
        <v>343</v>
      </c>
      <c r="I2201" s="76">
        <f>VLOOKUP(J2201,Validación!K:N,4,0)</f>
        <v>10</v>
      </c>
      <c r="J2201" s="76" t="s">
        <v>169</v>
      </c>
      <c r="K2201" s="76" t="s">
        <v>68</v>
      </c>
      <c r="L2201" s="76" t="str">
        <f t="shared" si="69"/>
        <v>N</v>
      </c>
    </row>
    <row r="2202" spans="1:12" x14ac:dyDescent="0.25">
      <c r="A2202" s="76" t="str">
        <f t="shared" si="68"/>
        <v>II9810N</v>
      </c>
      <c r="B2202" s="173" t="s">
        <v>423</v>
      </c>
      <c r="C2202" s="76" t="str">
        <f>VLOOKUP(B2202,Validación!G:I,3,0)</f>
        <v>II</v>
      </c>
      <c r="D2202" s="122" t="s">
        <v>309</v>
      </c>
      <c r="E2202" s="76">
        <f>VLOOKUP(Tabla3[[#This Row],[Actividad]],Validación!AA:AB,2,0)</f>
        <v>9</v>
      </c>
      <c r="F2202" s="76" t="s">
        <v>191</v>
      </c>
      <c r="G2202" s="76">
        <f>VLOOKUP(H2202,Validación!W:Y,3,0)</f>
        <v>8</v>
      </c>
      <c r="H2202" s="76" t="s">
        <v>343</v>
      </c>
      <c r="I2202" s="76">
        <f>VLOOKUP(J2202,Validación!K:N,4,0)</f>
        <v>10</v>
      </c>
      <c r="J2202" s="76" t="s">
        <v>169</v>
      </c>
      <c r="K2202" s="76" t="s">
        <v>68</v>
      </c>
      <c r="L2202" s="76" t="str">
        <f t="shared" si="69"/>
        <v>N</v>
      </c>
    </row>
    <row r="2203" spans="1:12" x14ac:dyDescent="0.25">
      <c r="A2203" s="76" t="str">
        <f t="shared" si="68"/>
        <v>L9810N</v>
      </c>
      <c r="B2203" s="76" t="s">
        <v>48</v>
      </c>
      <c r="C2203" s="76" t="str">
        <f>VLOOKUP(B2203,Validación!G:I,3,0)</f>
        <v>L</v>
      </c>
      <c r="D2203" s="122" t="s">
        <v>461</v>
      </c>
      <c r="E2203" s="76">
        <f>VLOOKUP(Tabla3[[#This Row],[Actividad]],Validación!AA:AB,2,0)</f>
        <v>9</v>
      </c>
      <c r="F2203" s="76" t="s">
        <v>191</v>
      </c>
      <c r="G2203" s="76">
        <f>VLOOKUP(H2203,Validación!W:Y,3,0)</f>
        <v>8</v>
      </c>
      <c r="H2203" s="76" t="s">
        <v>343</v>
      </c>
      <c r="I2203" s="76">
        <f>VLOOKUP(J2203,Validación!K:N,4,0)</f>
        <v>10</v>
      </c>
      <c r="J2203" s="76" t="s">
        <v>169</v>
      </c>
      <c r="K2203" s="76" t="s">
        <v>68</v>
      </c>
      <c r="L2203" s="76" t="str">
        <f t="shared" si="69"/>
        <v>N</v>
      </c>
    </row>
    <row r="2204" spans="1:12" x14ac:dyDescent="0.25">
      <c r="A2204" s="76" t="str">
        <f t="shared" si="68"/>
        <v>B9810N</v>
      </c>
      <c r="B2204" s="76" t="s">
        <v>43</v>
      </c>
      <c r="C2204" s="76" t="str">
        <f>VLOOKUP(B2204,Validación!G:I,3,0)</f>
        <v>B</v>
      </c>
      <c r="D2204" s="122" t="s">
        <v>462</v>
      </c>
      <c r="E2204" s="76">
        <f>VLOOKUP(Tabla3[[#This Row],[Actividad]],Validación!AA:AB,2,0)</f>
        <v>9</v>
      </c>
      <c r="F2204" s="76" t="s">
        <v>191</v>
      </c>
      <c r="G2204" s="76">
        <f>VLOOKUP(H2204,Validación!W:Y,3,0)</f>
        <v>8</v>
      </c>
      <c r="H2204" s="76" t="s">
        <v>343</v>
      </c>
      <c r="I2204" s="76">
        <f>VLOOKUP(J2204,Validación!K:N,4,0)</f>
        <v>10</v>
      </c>
      <c r="J2204" s="76" t="s">
        <v>169</v>
      </c>
      <c r="K2204" s="76" t="s">
        <v>68</v>
      </c>
      <c r="L2204" s="76" t="str">
        <f t="shared" si="69"/>
        <v>N</v>
      </c>
    </row>
    <row r="2205" spans="1:12" x14ac:dyDescent="0.25">
      <c r="A2205" s="76" t="str">
        <f t="shared" si="68"/>
        <v>A9810N</v>
      </c>
      <c r="B2205" s="76" t="s">
        <v>42</v>
      </c>
      <c r="C2205" s="76" t="str">
        <f>VLOOKUP(B2205,Validación!G:I,3,0)</f>
        <v>A</v>
      </c>
      <c r="D2205" s="122" t="s">
        <v>463</v>
      </c>
      <c r="E2205" s="76">
        <f>VLOOKUP(Tabla3[[#This Row],[Actividad]],Validación!AA:AB,2,0)</f>
        <v>9</v>
      </c>
      <c r="F2205" s="76" t="s">
        <v>191</v>
      </c>
      <c r="G2205" s="76">
        <f>VLOOKUP(H2205,Validación!W:Y,3,0)</f>
        <v>8</v>
      </c>
      <c r="H2205" s="76" t="s">
        <v>343</v>
      </c>
      <c r="I2205" s="76">
        <f>VLOOKUP(J2205,Validación!K:N,4,0)</f>
        <v>10</v>
      </c>
      <c r="J2205" s="76" t="s">
        <v>169</v>
      </c>
      <c r="K2205" s="76" t="s">
        <v>68</v>
      </c>
      <c r="L2205" s="76" t="str">
        <f t="shared" si="69"/>
        <v>N</v>
      </c>
    </row>
    <row r="2206" spans="1:12" x14ac:dyDescent="0.25">
      <c r="A2206" s="76" t="str">
        <f t="shared" si="68"/>
        <v>X9815N</v>
      </c>
      <c r="B2206" s="76" t="s">
        <v>133</v>
      </c>
      <c r="C2206" s="76" t="str">
        <f>VLOOKUP(B2206,Validación!G:I,3,0)</f>
        <v>X</v>
      </c>
      <c r="D2206" s="122">
        <v>122201</v>
      </c>
      <c r="E2206" s="76">
        <f>VLOOKUP(Tabla3[[#This Row],[Actividad]],Validación!AA:AB,2,0)</f>
        <v>9</v>
      </c>
      <c r="F2206" s="76" t="s">
        <v>191</v>
      </c>
      <c r="G2206" s="76">
        <f>VLOOKUP(H2206,Validación!W:Y,3,0)</f>
        <v>8</v>
      </c>
      <c r="H2206" s="76" t="s">
        <v>343</v>
      </c>
      <c r="I2206" s="76">
        <f>VLOOKUP(J2206,Validación!K:N,4,0)</f>
        <v>15</v>
      </c>
      <c r="J2206" s="76" t="s">
        <v>342</v>
      </c>
      <c r="K2206" s="76" t="s">
        <v>68</v>
      </c>
      <c r="L2206" s="76" t="str">
        <f t="shared" si="69"/>
        <v>N</v>
      </c>
    </row>
    <row r="2207" spans="1:12" x14ac:dyDescent="0.25">
      <c r="A2207" s="76" t="str">
        <f t="shared" si="68"/>
        <v>C9815N</v>
      </c>
      <c r="B2207" s="76" t="s">
        <v>44</v>
      </c>
      <c r="C2207" s="76" t="str">
        <f>VLOOKUP(B2207,Validación!G:I,3,0)</f>
        <v>C</v>
      </c>
      <c r="D2207" s="122" t="s">
        <v>289</v>
      </c>
      <c r="E2207" s="76">
        <f>VLOOKUP(Tabla3[[#This Row],[Actividad]],Validación!AA:AB,2,0)</f>
        <v>9</v>
      </c>
      <c r="F2207" s="76" t="s">
        <v>191</v>
      </c>
      <c r="G2207" s="76">
        <f>VLOOKUP(H2207,Validación!W:Y,3,0)</f>
        <v>8</v>
      </c>
      <c r="H2207" s="76" t="s">
        <v>343</v>
      </c>
      <c r="I2207" s="76">
        <f>VLOOKUP(J2207,Validación!K:N,4,0)</f>
        <v>15</v>
      </c>
      <c r="J2207" s="76" t="s">
        <v>342</v>
      </c>
      <c r="K2207" s="76" t="s">
        <v>68</v>
      </c>
      <c r="L2207" s="76" t="str">
        <f t="shared" si="69"/>
        <v>N</v>
      </c>
    </row>
    <row r="2208" spans="1:12" x14ac:dyDescent="0.25">
      <c r="A2208" s="76" t="str">
        <f t="shared" si="68"/>
        <v>T9815N</v>
      </c>
      <c r="B2208" s="76" t="s">
        <v>52</v>
      </c>
      <c r="C2208" s="76" t="str">
        <f>VLOOKUP(B2208,Validación!G:I,3,0)</f>
        <v>T</v>
      </c>
      <c r="D2208" s="122">
        <v>122202</v>
      </c>
      <c r="E2208" s="76">
        <f>VLOOKUP(Tabla3[[#This Row],[Actividad]],Validación!AA:AB,2,0)</f>
        <v>9</v>
      </c>
      <c r="F2208" s="76" t="s">
        <v>191</v>
      </c>
      <c r="G2208" s="76">
        <f>VLOOKUP(H2208,Validación!W:Y,3,0)</f>
        <v>8</v>
      </c>
      <c r="H2208" s="76" t="s">
        <v>343</v>
      </c>
      <c r="I2208" s="76">
        <f>VLOOKUP(J2208,Validación!K:N,4,0)</f>
        <v>15</v>
      </c>
      <c r="J2208" s="76" t="s">
        <v>342</v>
      </c>
      <c r="K2208" s="76" t="s">
        <v>68</v>
      </c>
      <c r="L2208" s="76" t="str">
        <f t="shared" si="69"/>
        <v>N</v>
      </c>
    </row>
    <row r="2209" spans="1:12" x14ac:dyDescent="0.25">
      <c r="A2209" s="76" t="str">
        <f t="shared" si="68"/>
        <v>EE9815N</v>
      </c>
      <c r="B2209" s="76" t="s">
        <v>33</v>
      </c>
      <c r="C2209" s="76" t="str">
        <f>VLOOKUP(B2209,Validación!G:I,3,0)</f>
        <v>EE</v>
      </c>
      <c r="D2209" s="122" t="s">
        <v>290</v>
      </c>
      <c r="E2209" s="76">
        <f>VLOOKUP(Tabla3[[#This Row],[Actividad]],Validación!AA:AB,2,0)</f>
        <v>9</v>
      </c>
      <c r="F2209" s="76" t="s">
        <v>191</v>
      </c>
      <c r="G2209" s="76">
        <f>VLOOKUP(H2209,Validación!W:Y,3,0)</f>
        <v>8</v>
      </c>
      <c r="H2209" s="76" t="s">
        <v>343</v>
      </c>
      <c r="I2209" s="76">
        <f>VLOOKUP(J2209,Validación!K:N,4,0)</f>
        <v>15</v>
      </c>
      <c r="J2209" s="76" t="s">
        <v>342</v>
      </c>
      <c r="K2209" s="76" t="s">
        <v>68</v>
      </c>
      <c r="L2209" s="76" t="str">
        <f t="shared" si="69"/>
        <v>N</v>
      </c>
    </row>
    <row r="2210" spans="1:12" x14ac:dyDescent="0.25">
      <c r="A2210" s="76" t="str">
        <f t="shared" si="68"/>
        <v>E9815N</v>
      </c>
      <c r="B2210" s="76" t="s">
        <v>45</v>
      </c>
      <c r="C2210" s="76" t="str">
        <f>VLOOKUP(B2210,Validación!G:I,3,0)</f>
        <v>E</v>
      </c>
      <c r="D2210" s="122" t="s">
        <v>180</v>
      </c>
      <c r="E2210" s="76">
        <f>VLOOKUP(Tabla3[[#This Row],[Actividad]],Validación!AA:AB,2,0)</f>
        <v>9</v>
      </c>
      <c r="F2210" s="76" t="s">
        <v>191</v>
      </c>
      <c r="G2210" s="76">
        <f>VLOOKUP(H2210,Validación!W:Y,3,0)</f>
        <v>8</v>
      </c>
      <c r="H2210" s="76" t="s">
        <v>343</v>
      </c>
      <c r="I2210" s="76">
        <f>VLOOKUP(J2210,Validación!K:N,4,0)</f>
        <v>15</v>
      </c>
      <c r="J2210" s="76" t="s">
        <v>342</v>
      </c>
      <c r="K2210" s="76" t="s">
        <v>68</v>
      </c>
      <c r="L2210" s="76" t="str">
        <f t="shared" si="69"/>
        <v>N</v>
      </c>
    </row>
    <row r="2211" spans="1:12" x14ac:dyDescent="0.25">
      <c r="A2211" s="76" t="str">
        <f t="shared" si="68"/>
        <v>J9815N</v>
      </c>
      <c r="B2211" s="76" t="s">
        <v>30</v>
      </c>
      <c r="C2211" s="76" t="str">
        <f>VLOOKUP(B2211,Validación!G:I,3,0)</f>
        <v>J</v>
      </c>
      <c r="D2211" s="122" t="s">
        <v>292</v>
      </c>
      <c r="E2211" s="76">
        <f>VLOOKUP(Tabla3[[#This Row],[Actividad]],Validación!AA:AB,2,0)</f>
        <v>9</v>
      </c>
      <c r="F2211" s="76" t="s">
        <v>191</v>
      </c>
      <c r="G2211" s="76">
        <f>VLOOKUP(H2211,Validación!W:Y,3,0)</f>
        <v>8</v>
      </c>
      <c r="H2211" s="76" t="s">
        <v>343</v>
      </c>
      <c r="I2211" s="76">
        <f>VLOOKUP(J2211,Validación!K:N,4,0)</f>
        <v>15</v>
      </c>
      <c r="J2211" s="76" t="s">
        <v>342</v>
      </c>
      <c r="K2211" s="76" t="s">
        <v>68</v>
      </c>
      <c r="L2211" s="76" t="str">
        <f t="shared" si="69"/>
        <v>N</v>
      </c>
    </row>
    <row r="2212" spans="1:12" x14ac:dyDescent="0.25">
      <c r="A2212" s="76" t="str">
        <f t="shared" si="68"/>
        <v>H9815N</v>
      </c>
      <c r="B2212" s="76" t="s">
        <v>46</v>
      </c>
      <c r="C2212" s="76" t="str">
        <f>VLOOKUP(B2212,Validación!G:I,3,0)</f>
        <v>H</v>
      </c>
      <c r="D2212" s="122" t="s">
        <v>115</v>
      </c>
      <c r="E2212" s="76">
        <f>VLOOKUP(Tabla3[[#This Row],[Actividad]],Validación!AA:AB,2,0)</f>
        <v>9</v>
      </c>
      <c r="F2212" s="76" t="s">
        <v>191</v>
      </c>
      <c r="G2212" s="76">
        <f>VLOOKUP(H2212,Validación!W:Y,3,0)</f>
        <v>8</v>
      </c>
      <c r="H2212" s="76" t="s">
        <v>343</v>
      </c>
      <c r="I2212" s="76">
        <f>VLOOKUP(J2212,Validación!K:N,4,0)</f>
        <v>15</v>
      </c>
      <c r="J2212" s="76" t="s">
        <v>342</v>
      </c>
      <c r="K2212" s="76" t="s">
        <v>68</v>
      </c>
      <c r="L2212" s="76" t="str">
        <f t="shared" si="69"/>
        <v>N</v>
      </c>
    </row>
    <row r="2213" spans="1:12" x14ac:dyDescent="0.25">
      <c r="A2213" s="76" t="str">
        <f t="shared" si="68"/>
        <v>Q9815N</v>
      </c>
      <c r="B2213" s="76" t="s">
        <v>130</v>
      </c>
      <c r="C2213" s="76" t="str">
        <f>VLOOKUP(B2213,Validación!G:I,3,0)</f>
        <v>Q</v>
      </c>
      <c r="D2213" s="122" t="s">
        <v>293</v>
      </c>
      <c r="E2213" s="76">
        <f>VLOOKUP(Tabla3[[#This Row],[Actividad]],Validación!AA:AB,2,0)</f>
        <v>9</v>
      </c>
      <c r="F2213" s="76" t="s">
        <v>191</v>
      </c>
      <c r="G2213" s="76">
        <f>VLOOKUP(H2213,Validación!W:Y,3,0)</f>
        <v>8</v>
      </c>
      <c r="H2213" s="76" t="s">
        <v>343</v>
      </c>
      <c r="I2213" s="76">
        <f>VLOOKUP(J2213,Validación!K:N,4,0)</f>
        <v>15</v>
      </c>
      <c r="J2213" s="76" t="s">
        <v>342</v>
      </c>
      <c r="K2213" s="76" t="s">
        <v>68</v>
      </c>
      <c r="L2213" s="76" t="str">
        <f t="shared" si="69"/>
        <v>N</v>
      </c>
    </row>
    <row r="2214" spans="1:12" x14ac:dyDescent="0.25">
      <c r="A2214" s="76" t="str">
        <f t="shared" si="68"/>
        <v>P9815N</v>
      </c>
      <c r="B2214" s="76" t="s">
        <v>50</v>
      </c>
      <c r="C2214" s="76" t="str">
        <f>VLOOKUP(B2214,Validación!G:I,3,0)</f>
        <v>P</v>
      </c>
      <c r="D2214" s="122" t="s">
        <v>295</v>
      </c>
      <c r="E2214" s="76">
        <f>VLOOKUP(Tabla3[[#This Row],[Actividad]],Validación!AA:AB,2,0)</f>
        <v>9</v>
      </c>
      <c r="F2214" s="76" t="s">
        <v>191</v>
      </c>
      <c r="G2214" s="76">
        <f>VLOOKUP(H2214,Validación!W:Y,3,0)</f>
        <v>8</v>
      </c>
      <c r="H2214" s="76" t="s">
        <v>343</v>
      </c>
      <c r="I2214" s="76">
        <f>VLOOKUP(J2214,Validación!K:N,4,0)</f>
        <v>15</v>
      </c>
      <c r="J2214" s="76" t="s">
        <v>342</v>
      </c>
      <c r="K2214" s="76" t="s">
        <v>68</v>
      </c>
      <c r="L2214" s="76" t="str">
        <f t="shared" si="69"/>
        <v>N</v>
      </c>
    </row>
    <row r="2215" spans="1:12" x14ac:dyDescent="0.25">
      <c r="A2215" s="76" t="str">
        <f t="shared" si="68"/>
        <v>K9815N</v>
      </c>
      <c r="B2215" s="76" t="s">
        <v>31</v>
      </c>
      <c r="C2215" s="76" t="str">
        <f>VLOOKUP(B2215,Validación!G:I,3,0)</f>
        <v>K</v>
      </c>
      <c r="D2215" s="122" t="s">
        <v>297</v>
      </c>
      <c r="E2215" s="76">
        <f>VLOOKUP(Tabla3[[#This Row],[Actividad]],Validación!AA:AB,2,0)</f>
        <v>9</v>
      </c>
      <c r="F2215" s="76" t="s">
        <v>191</v>
      </c>
      <c r="G2215" s="76">
        <f>VLOOKUP(H2215,Validación!W:Y,3,0)</f>
        <v>8</v>
      </c>
      <c r="H2215" s="76" t="s">
        <v>343</v>
      </c>
      <c r="I2215" s="76">
        <f>VLOOKUP(J2215,Validación!K:N,4,0)</f>
        <v>15</v>
      </c>
      <c r="J2215" s="76" t="s">
        <v>342</v>
      </c>
      <c r="K2215" s="76" t="s">
        <v>68</v>
      </c>
      <c r="L2215" s="76" t="str">
        <f t="shared" si="69"/>
        <v>N</v>
      </c>
    </row>
    <row r="2216" spans="1:12" x14ac:dyDescent="0.25">
      <c r="A2216" s="76" t="str">
        <f t="shared" si="68"/>
        <v>N9815N</v>
      </c>
      <c r="B2216" s="76" t="s">
        <v>49</v>
      </c>
      <c r="C2216" s="76" t="str">
        <f>VLOOKUP(B2216,Validación!G:I,3,0)</f>
        <v>N</v>
      </c>
      <c r="D2216" s="122" t="s">
        <v>298</v>
      </c>
      <c r="E2216" s="76">
        <f>VLOOKUP(Tabla3[[#This Row],[Actividad]],Validación!AA:AB,2,0)</f>
        <v>9</v>
      </c>
      <c r="F2216" s="76" t="s">
        <v>191</v>
      </c>
      <c r="G2216" s="76">
        <f>VLOOKUP(H2216,Validación!W:Y,3,0)</f>
        <v>8</v>
      </c>
      <c r="H2216" s="76" t="s">
        <v>343</v>
      </c>
      <c r="I2216" s="76">
        <f>VLOOKUP(J2216,Validación!K:N,4,0)</f>
        <v>15</v>
      </c>
      <c r="J2216" s="76" t="s">
        <v>342</v>
      </c>
      <c r="K2216" s="76" t="s">
        <v>68</v>
      </c>
      <c r="L2216" s="76" t="str">
        <f t="shared" si="69"/>
        <v>N</v>
      </c>
    </row>
    <row r="2217" spans="1:12" x14ac:dyDescent="0.25">
      <c r="A2217" s="76" t="str">
        <f t="shared" si="68"/>
        <v>AA9815N</v>
      </c>
      <c r="B2217" s="76" t="s">
        <v>54</v>
      </c>
      <c r="C2217" s="76" t="str">
        <f>VLOOKUP(B2217,Validación!G:I,3,0)</f>
        <v>AA</v>
      </c>
      <c r="D2217" s="122" t="s">
        <v>118</v>
      </c>
      <c r="E2217" s="76">
        <f>VLOOKUP(Tabla3[[#This Row],[Actividad]],Validación!AA:AB,2,0)</f>
        <v>9</v>
      </c>
      <c r="F2217" s="76" t="s">
        <v>191</v>
      </c>
      <c r="G2217" s="76">
        <f>VLOOKUP(H2217,Validación!W:Y,3,0)</f>
        <v>8</v>
      </c>
      <c r="H2217" s="76" t="s">
        <v>343</v>
      </c>
      <c r="I2217" s="76">
        <f>VLOOKUP(J2217,Validación!K:N,4,0)</f>
        <v>15</v>
      </c>
      <c r="J2217" s="76" t="s">
        <v>342</v>
      </c>
      <c r="K2217" s="76" t="s">
        <v>68</v>
      </c>
      <c r="L2217" s="76" t="str">
        <f t="shared" si="69"/>
        <v>N</v>
      </c>
    </row>
    <row r="2218" spans="1:12" x14ac:dyDescent="0.25">
      <c r="A2218" s="76" t="str">
        <f t="shared" si="68"/>
        <v>G9815N</v>
      </c>
      <c r="B2218" s="76" t="s">
        <v>427</v>
      </c>
      <c r="C2218" s="76" t="str">
        <f>VLOOKUP(B2218,Validación!G:I,3,0)</f>
        <v>G</v>
      </c>
      <c r="D2218" s="122" t="s">
        <v>299</v>
      </c>
      <c r="E2218" s="76">
        <f>VLOOKUP(Tabla3[[#This Row],[Actividad]],Validación!AA:AB,2,0)</f>
        <v>9</v>
      </c>
      <c r="F2218" s="76" t="s">
        <v>191</v>
      </c>
      <c r="G2218" s="76">
        <f>VLOOKUP(H2218,Validación!W:Y,3,0)</f>
        <v>8</v>
      </c>
      <c r="H2218" s="76" t="s">
        <v>343</v>
      </c>
      <c r="I2218" s="76">
        <f>VLOOKUP(J2218,Validación!K:N,4,0)</f>
        <v>15</v>
      </c>
      <c r="J2218" s="76" t="s">
        <v>342</v>
      </c>
      <c r="K2218" s="76" t="s">
        <v>68</v>
      </c>
      <c r="L2218" s="76" t="str">
        <f t="shared" si="69"/>
        <v>N</v>
      </c>
    </row>
    <row r="2219" spans="1:12" x14ac:dyDescent="0.25">
      <c r="A2219" s="76" t="str">
        <f t="shared" si="68"/>
        <v>D9815N</v>
      </c>
      <c r="B2219" s="76" t="s">
        <v>203</v>
      </c>
      <c r="C2219" s="76" t="str">
        <f>VLOOKUP(B2219,Validación!G:I,3,0)</f>
        <v>D</v>
      </c>
      <c r="D2219" s="122">
        <v>122327</v>
      </c>
      <c r="E2219" s="76">
        <f>VLOOKUP(Tabla3[[#This Row],[Actividad]],Validación!AA:AB,2,0)</f>
        <v>9</v>
      </c>
      <c r="F2219" s="76" t="s">
        <v>191</v>
      </c>
      <c r="G2219" s="76">
        <f>VLOOKUP(H2219,Validación!W:Y,3,0)</f>
        <v>8</v>
      </c>
      <c r="H2219" s="76" t="s">
        <v>343</v>
      </c>
      <c r="I2219" s="76">
        <f>VLOOKUP(J2219,Validación!K:N,4,0)</f>
        <v>15</v>
      </c>
      <c r="J2219" s="76" t="s">
        <v>342</v>
      </c>
      <c r="K2219" s="76" t="s">
        <v>68</v>
      </c>
      <c r="L2219" s="76" t="str">
        <f t="shared" si="69"/>
        <v>N</v>
      </c>
    </row>
    <row r="2220" spans="1:12" x14ac:dyDescent="0.25">
      <c r="A2220" s="76" t="str">
        <f t="shared" si="68"/>
        <v>F9815N</v>
      </c>
      <c r="B2220" s="76" t="s">
        <v>426</v>
      </c>
      <c r="C2220" s="76" t="str">
        <f>VLOOKUP(B2220,Validación!G:I,3,0)</f>
        <v>F</v>
      </c>
      <c r="D2220" s="122" t="s">
        <v>456</v>
      </c>
      <c r="E2220" s="76">
        <f>VLOOKUP(Tabla3[[#This Row],[Actividad]],Validación!AA:AB,2,0)</f>
        <v>9</v>
      </c>
      <c r="F2220" s="76" t="s">
        <v>191</v>
      </c>
      <c r="G2220" s="76">
        <f>VLOOKUP(H2220,Validación!W:Y,3,0)</f>
        <v>8</v>
      </c>
      <c r="H2220" s="76" t="s">
        <v>343</v>
      </c>
      <c r="I2220" s="76">
        <f>VLOOKUP(J2220,Validación!K:N,4,0)</f>
        <v>15</v>
      </c>
      <c r="J2220" s="76" t="s">
        <v>342</v>
      </c>
      <c r="K2220" s="76" t="s">
        <v>68</v>
      </c>
      <c r="L2220" s="76" t="str">
        <f t="shared" si="69"/>
        <v>N</v>
      </c>
    </row>
    <row r="2221" spans="1:12" x14ac:dyDescent="0.25">
      <c r="A2221" s="76" t="str">
        <f t="shared" si="68"/>
        <v>FF9815N</v>
      </c>
      <c r="B2221" s="76" t="s">
        <v>41</v>
      </c>
      <c r="C2221" s="76" t="str">
        <f>VLOOKUP(B2221,Validación!G:I,3,0)</f>
        <v>FF</v>
      </c>
      <c r="D2221" s="122" t="s">
        <v>301</v>
      </c>
      <c r="E2221" s="76">
        <f>VLOOKUP(Tabla3[[#This Row],[Actividad]],Validación!AA:AB,2,0)</f>
        <v>9</v>
      </c>
      <c r="F2221" s="76" t="s">
        <v>191</v>
      </c>
      <c r="G2221" s="76">
        <f>VLOOKUP(H2221,Validación!W:Y,3,0)</f>
        <v>8</v>
      </c>
      <c r="H2221" s="76" t="s">
        <v>343</v>
      </c>
      <c r="I2221" s="76">
        <f>VLOOKUP(J2221,Validación!K:N,4,0)</f>
        <v>15</v>
      </c>
      <c r="J2221" s="76" t="s">
        <v>342</v>
      </c>
      <c r="K2221" s="76" t="s">
        <v>68</v>
      </c>
      <c r="L2221" s="76" t="str">
        <f t="shared" si="69"/>
        <v>N</v>
      </c>
    </row>
    <row r="2222" spans="1:12" x14ac:dyDescent="0.25">
      <c r="A2222" s="76" t="str">
        <f t="shared" si="68"/>
        <v>BB9815N</v>
      </c>
      <c r="B2222" s="76" t="s">
        <v>32</v>
      </c>
      <c r="C2222" s="76" t="str">
        <f>VLOOKUP(B2222,Validación!G:I,3,0)</f>
        <v>BB</v>
      </c>
      <c r="D2222" s="122" t="s">
        <v>457</v>
      </c>
      <c r="E2222" s="76">
        <f>VLOOKUP(Tabla3[[#This Row],[Actividad]],Validación!AA:AB,2,0)</f>
        <v>9</v>
      </c>
      <c r="F2222" s="76" t="s">
        <v>191</v>
      </c>
      <c r="G2222" s="76">
        <f>VLOOKUP(H2222,Validación!W:Y,3,0)</f>
        <v>8</v>
      </c>
      <c r="H2222" s="76" t="s">
        <v>343</v>
      </c>
      <c r="I2222" s="76">
        <f>VLOOKUP(J2222,Validación!K:N,4,0)</f>
        <v>15</v>
      </c>
      <c r="J2222" s="76" t="s">
        <v>342</v>
      </c>
      <c r="K2222" s="76" t="s">
        <v>68</v>
      </c>
      <c r="L2222" s="76" t="str">
        <f t="shared" si="69"/>
        <v>N</v>
      </c>
    </row>
    <row r="2223" spans="1:12" x14ac:dyDescent="0.25">
      <c r="A2223" s="76" t="str">
        <f t="shared" si="68"/>
        <v>W9815N</v>
      </c>
      <c r="B2223" s="76" t="s">
        <v>132</v>
      </c>
      <c r="C2223" s="76" t="str">
        <f>VLOOKUP(B2223,Validación!G:I,3,0)</f>
        <v>W</v>
      </c>
      <c r="D2223" s="122" t="s">
        <v>302</v>
      </c>
      <c r="E2223" s="76">
        <f>VLOOKUP(Tabla3[[#This Row],[Actividad]],Validación!AA:AB,2,0)</f>
        <v>9</v>
      </c>
      <c r="F2223" s="76" t="s">
        <v>191</v>
      </c>
      <c r="G2223" s="76">
        <f>VLOOKUP(H2223,Validación!W:Y,3,0)</f>
        <v>8</v>
      </c>
      <c r="H2223" s="76" t="s">
        <v>343</v>
      </c>
      <c r="I2223" s="76">
        <f>VLOOKUP(J2223,Validación!K:N,4,0)</f>
        <v>15</v>
      </c>
      <c r="J2223" s="76" t="s">
        <v>342</v>
      </c>
      <c r="K2223" s="76" t="s">
        <v>68</v>
      </c>
      <c r="L2223" s="76" t="str">
        <f t="shared" si="69"/>
        <v>N</v>
      </c>
    </row>
    <row r="2224" spans="1:12" x14ac:dyDescent="0.25">
      <c r="A2224" s="76" t="str">
        <f t="shared" si="68"/>
        <v>CC9815N</v>
      </c>
      <c r="B2224" s="76" t="s">
        <v>55</v>
      </c>
      <c r="C2224" s="76" t="str">
        <f>VLOOKUP(B2224,Validación!G:I,3,0)</f>
        <v>CC</v>
      </c>
      <c r="D2224" s="122" t="s">
        <v>303</v>
      </c>
      <c r="E2224" s="76">
        <f>VLOOKUP(Tabla3[[#This Row],[Actividad]],Validación!AA:AB,2,0)</f>
        <v>9</v>
      </c>
      <c r="F2224" s="76" t="s">
        <v>191</v>
      </c>
      <c r="G2224" s="76">
        <f>VLOOKUP(H2224,Validación!W:Y,3,0)</f>
        <v>8</v>
      </c>
      <c r="H2224" s="76" t="s">
        <v>343</v>
      </c>
      <c r="I2224" s="76">
        <f>VLOOKUP(J2224,Validación!K:N,4,0)</f>
        <v>15</v>
      </c>
      <c r="J2224" s="76" t="s">
        <v>342</v>
      </c>
      <c r="K2224" s="76" t="s">
        <v>68</v>
      </c>
      <c r="L2224" s="76" t="str">
        <f t="shared" si="69"/>
        <v>N</v>
      </c>
    </row>
    <row r="2225" spans="1:12" x14ac:dyDescent="0.25">
      <c r="A2225" s="76" t="str">
        <f t="shared" si="68"/>
        <v>U9815N</v>
      </c>
      <c r="B2225" s="76" t="s">
        <v>425</v>
      </c>
      <c r="C2225" s="76" t="str">
        <f>VLOOKUP(B2225,Validación!G:I,3,0)</f>
        <v>U</v>
      </c>
      <c r="D2225" s="122" t="s">
        <v>458</v>
      </c>
      <c r="E2225" s="76">
        <f>VLOOKUP(Tabla3[[#This Row],[Actividad]],Validación!AA:AB,2,0)</f>
        <v>9</v>
      </c>
      <c r="F2225" s="76" t="s">
        <v>191</v>
      </c>
      <c r="G2225" s="76">
        <f>VLOOKUP(H2225,Validación!W:Y,3,0)</f>
        <v>8</v>
      </c>
      <c r="H2225" s="76" t="s">
        <v>343</v>
      </c>
      <c r="I2225" s="76">
        <f>VLOOKUP(J2225,Validación!K:N,4,0)</f>
        <v>15</v>
      </c>
      <c r="J2225" s="76" t="s">
        <v>342</v>
      </c>
      <c r="K2225" s="76" t="s">
        <v>68</v>
      </c>
      <c r="L2225" s="76" t="str">
        <f t="shared" si="69"/>
        <v>N</v>
      </c>
    </row>
    <row r="2226" spans="1:12" x14ac:dyDescent="0.25">
      <c r="A2226" s="76" t="str">
        <f t="shared" si="68"/>
        <v>I9815N</v>
      </c>
      <c r="B2226" s="76" t="s">
        <v>47</v>
      </c>
      <c r="C2226" s="76" t="str">
        <f>VLOOKUP(B2226,Validación!G:I,3,0)</f>
        <v>I</v>
      </c>
      <c r="D2226" s="122" t="s">
        <v>459</v>
      </c>
      <c r="E2226" s="76">
        <f>VLOOKUP(Tabla3[[#This Row],[Actividad]],Validación!AA:AB,2,0)</f>
        <v>9</v>
      </c>
      <c r="F2226" s="76" t="s">
        <v>191</v>
      </c>
      <c r="G2226" s="76">
        <f>VLOOKUP(H2226,Validación!W:Y,3,0)</f>
        <v>8</v>
      </c>
      <c r="H2226" s="76" t="s">
        <v>343</v>
      </c>
      <c r="I2226" s="76">
        <f>VLOOKUP(J2226,Validación!K:N,4,0)</f>
        <v>15</v>
      </c>
      <c r="J2226" s="76" t="s">
        <v>342</v>
      </c>
      <c r="K2226" s="76" t="s">
        <v>68</v>
      </c>
      <c r="L2226" s="76" t="str">
        <f t="shared" si="69"/>
        <v>N</v>
      </c>
    </row>
    <row r="2227" spans="1:12" x14ac:dyDescent="0.25">
      <c r="A2227" s="76" t="str">
        <f t="shared" si="68"/>
        <v>Y9815N</v>
      </c>
      <c r="B2227" s="76" t="s">
        <v>134</v>
      </c>
      <c r="C2227" s="76" t="str">
        <f>VLOOKUP(B2227,Validación!G:I,3,0)</f>
        <v>Y</v>
      </c>
      <c r="D2227" s="122" t="s">
        <v>306</v>
      </c>
      <c r="E2227" s="76">
        <f>VLOOKUP(Tabla3[[#This Row],[Actividad]],Validación!AA:AB,2,0)</f>
        <v>9</v>
      </c>
      <c r="F2227" s="76" t="s">
        <v>191</v>
      </c>
      <c r="G2227" s="76">
        <f>VLOOKUP(H2227,Validación!W:Y,3,0)</f>
        <v>8</v>
      </c>
      <c r="H2227" s="76" t="s">
        <v>343</v>
      </c>
      <c r="I2227" s="76">
        <f>VLOOKUP(J2227,Validación!K:N,4,0)</f>
        <v>15</v>
      </c>
      <c r="J2227" s="76" t="s">
        <v>342</v>
      </c>
      <c r="K2227" s="76" t="s">
        <v>68</v>
      </c>
      <c r="L2227" s="76" t="str">
        <f t="shared" si="69"/>
        <v>N</v>
      </c>
    </row>
    <row r="2228" spans="1:12" x14ac:dyDescent="0.25">
      <c r="A2228" s="76" t="str">
        <f t="shared" si="68"/>
        <v>R9815N</v>
      </c>
      <c r="B2228" s="76" t="s">
        <v>51</v>
      </c>
      <c r="C2228" s="76" t="str">
        <f>VLOOKUP(B2228,Validación!G:I,3,0)</f>
        <v>R</v>
      </c>
      <c r="D2228" s="122">
        <v>109</v>
      </c>
      <c r="E2228" s="76">
        <f>VLOOKUP(Tabla3[[#This Row],[Actividad]],Validación!AA:AB,2,0)</f>
        <v>9</v>
      </c>
      <c r="F2228" s="76" t="s">
        <v>191</v>
      </c>
      <c r="G2228" s="76">
        <f>VLOOKUP(H2228,Validación!W:Y,3,0)</f>
        <v>8</v>
      </c>
      <c r="H2228" s="76" t="s">
        <v>343</v>
      </c>
      <c r="I2228" s="76">
        <f>VLOOKUP(J2228,Validación!K:N,4,0)</f>
        <v>15</v>
      </c>
      <c r="J2228" s="76" t="s">
        <v>342</v>
      </c>
      <c r="K2228" s="76" t="s">
        <v>68</v>
      </c>
      <c r="L2228" s="76" t="str">
        <f t="shared" si="69"/>
        <v>N</v>
      </c>
    </row>
    <row r="2229" spans="1:12" x14ac:dyDescent="0.25">
      <c r="A2229" s="76" t="str">
        <f t="shared" si="68"/>
        <v>HH9815N</v>
      </c>
      <c r="B2229" s="76" t="s">
        <v>122</v>
      </c>
      <c r="C2229" s="76" t="str">
        <f>VLOOKUP(B2229,Validación!G:I,3,0)</f>
        <v>HH</v>
      </c>
      <c r="D2229" s="122" t="s">
        <v>460</v>
      </c>
      <c r="E2229" s="76">
        <f>VLOOKUP(Tabla3[[#This Row],[Actividad]],Validación!AA:AB,2,0)</f>
        <v>9</v>
      </c>
      <c r="F2229" s="76" t="s">
        <v>191</v>
      </c>
      <c r="G2229" s="76">
        <f>VLOOKUP(H2229,Validación!W:Y,3,0)</f>
        <v>8</v>
      </c>
      <c r="H2229" s="76" t="s">
        <v>343</v>
      </c>
      <c r="I2229" s="76">
        <f>VLOOKUP(J2229,Validación!K:N,4,0)</f>
        <v>15</v>
      </c>
      <c r="J2229" s="76" t="s">
        <v>342</v>
      </c>
      <c r="K2229" s="76" t="s">
        <v>68</v>
      </c>
      <c r="L2229" s="76" t="str">
        <f t="shared" si="69"/>
        <v>N</v>
      </c>
    </row>
    <row r="2230" spans="1:12" x14ac:dyDescent="0.25">
      <c r="A2230" s="76" t="str">
        <f t="shared" si="68"/>
        <v>II9815N</v>
      </c>
      <c r="B2230" s="173" t="s">
        <v>423</v>
      </c>
      <c r="C2230" s="76" t="str">
        <f>VLOOKUP(B2230,Validación!G:I,3,0)</f>
        <v>II</v>
      </c>
      <c r="D2230" s="122" t="s">
        <v>309</v>
      </c>
      <c r="E2230" s="76">
        <f>VLOOKUP(Tabla3[[#This Row],[Actividad]],Validación!AA:AB,2,0)</f>
        <v>9</v>
      </c>
      <c r="F2230" s="76" t="s">
        <v>191</v>
      </c>
      <c r="G2230" s="76">
        <f>VLOOKUP(H2230,Validación!W:Y,3,0)</f>
        <v>8</v>
      </c>
      <c r="H2230" s="76" t="s">
        <v>343</v>
      </c>
      <c r="I2230" s="76">
        <f>VLOOKUP(J2230,Validación!K:N,4,0)</f>
        <v>15</v>
      </c>
      <c r="J2230" s="76" t="s">
        <v>342</v>
      </c>
      <c r="K2230" s="76" t="s">
        <v>68</v>
      </c>
      <c r="L2230" s="76" t="str">
        <f t="shared" si="69"/>
        <v>N</v>
      </c>
    </row>
    <row r="2231" spans="1:12" x14ac:dyDescent="0.25">
      <c r="A2231" s="76" t="str">
        <f t="shared" si="68"/>
        <v>L9815N</v>
      </c>
      <c r="B2231" s="76" t="s">
        <v>48</v>
      </c>
      <c r="C2231" s="76" t="str">
        <f>VLOOKUP(B2231,Validación!G:I,3,0)</f>
        <v>L</v>
      </c>
      <c r="D2231" s="122" t="s">
        <v>461</v>
      </c>
      <c r="E2231" s="76">
        <f>VLOOKUP(Tabla3[[#This Row],[Actividad]],Validación!AA:AB,2,0)</f>
        <v>9</v>
      </c>
      <c r="F2231" s="76" t="s">
        <v>191</v>
      </c>
      <c r="G2231" s="76">
        <f>VLOOKUP(H2231,Validación!W:Y,3,0)</f>
        <v>8</v>
      </c>
      <c r="H2231" s="76" t="s">
        <v>343</v>
      </c>
      <c r="I2231" s="76">
        <f>VLOOKUP(J2231,Validación!K:N,4,0)</f>
        <v>15</v>
      </c>
      <c r="J2231" s="76" t="s">
        <v>342</v>
      </c>
      <c r="K2231" s="76" t="s">
        <v>68</v>
      </c>
      <c r="L2231" s="76" t="str">
        <f t="shared" si="69"/>
        <v>N</v>
      </c>
    </row>
    <row r="2232" spans="1:12" x14ac:dyDescent="0.25">
      <c r="A2232" s="76" t="str">
        <f t="shared" si="68"/>
        <v>B9815N</v>
      </c>
      <c r="B2232" s="76" t="s">
        <v>43</v>
      </c>
      <c r="C2232" s="76" t="str">
        <f>VLOOKUP(B2232,Validación!G:I,3,0)</f>
        <v>B</v>
      </c>
      <c r="D2232" s="122" t="s">
        <v>462</v>
      </c>
      <c r="E2232" s="76">
        <f>VLOOKUP(Tabla3[[#This Row],[Actividad]],Validación!AA:AB,2,0)</f>
        <v>9</v>
      </c>
      <c r="F2232" s="76" t="s">
        <v>191</v>
      </c>
      <c r="G2232" s="76">
        <f>VLOOKUP(H2232,Validación!W:Y,3,0)</f>
        <v>8</v>
      </c>
      <c r="H2232" s="76" t="s">
        <v>343</v>
      </c>
      <c r="I2232" s="76">
        <f>VLOOKUP(J2232,Validación!K:N,4,0)</f>
        <v>15</v>
      </c>
      <c r="J2232" s="76" t="s">
        <v>342</v>
      </c>
      <c r="K2232" s="76" t="s">
        <v>68</v>
      </c>
      <c r="L2232" s="76" t="str">
        <f t="shared" si="69"/>
        <v>N</v>
      </c>
    </row>
    <row r="2233" spans="1:12" x14ac:dyDescent="0.25">
      <c r="A2233" s="76" t="str">
        <f t="shared" si="68"/>
        <v>A9815N</v>
      </c>
      <c r="B2233" s="76" t="s">
        <v>42</v>
      </c>
      <c r="C2233" s="76" t="str">
        <f>VLOOKUP(B2233,Validación!G:I,3,0)</f>
        <v>A</v>
      </c>
      <c r="D2233" s="122" t="s">
        <v>463</v>
      </c>
      <c r="E2233" s="76">
        <f>VLOOKUP(Tabla3[[#This Row],[Actividad]],Validación!AA:AB,2,0)</f>
        <v>9</v>
      </c>
      <c r="F2233" s="76" t="s">
        <v>191</v>
      </c>
      <c r="G2233" s="76">
        <f>VLOOKUP(H2233,Validación!W:Y,3,0)</f>
        <v>8</v>
      </c>
      <c r="H2233" s="76" t="s">
        <v>343</v>
      </c>
      <c r="I2233" s="76">
        <f>VLOOKUP(J2233,Validación!K:N,4,0)</f>
        <v>15</v>
      </c>
      <c r="J2233" s="76" t="s">
        <v>342</v>
      </c>
      <c r="K2233" s="76" t="s">
        <v>68</v>
      </c>
      <c r="L2233" s="76" t="str">
        <f t="shared" si="69"/>
        <v>N</v>
      </c>
    </row>
    <row r="2234" spans="1:12" x14ac:dyDescent="0.25">
      <c r="A2234" s="76" t="str">
        <f t="shared" si="68"/>
        <v>X1181N</v>
      </c>
      <c r="B2234" s="76" t="s">
        <v>133</v>
      </c>
      <c r="C2234" s="76" t="str">
        <f>VLOOKUP(B2234,Validación!G:I,3,0)</f>
        <v>X</v>
      </c>
      <c r="D2234" s="122">
        <v>122201</v>
      </c>
      <c r="E2234" s="76">
        <f>VLOOKUP(Tabla3[[#This Row],[Actividad]],Validación!AA:AB,2,0)</f>
        <v>11</v>
      </c>
      <c r="F2234" s="76" t="s">
        <v>193</v>
      </c>
      <c r="G2234" s="76">
        <f>VLOOKUP(H2234,Validación!W:Y,3,0)</f>
        <v>8</v>
      </c>
      <c r="H2234" s="76" t="s">
        <v>343</v>
      </c>
      <c r="I2234" s="76">
        <f>VLOOKUP(J2234,Validación!K:N,4,0)</f>
        <v>1</v>
      </c>
      <c r="J2234" s="76" t="s">
        <v>200</v>
      </c>
      <c r="K2234" s="76" t="s">
        <v>68</v>
      </c>
      <c r="L2234" s="76" t="str">
        <f t="shared" si="69"/>
        <v>N</v>
      </c>
    </row>
    <row r="2235" spans="1:12" x14ac:dyDescent="0.25">
      <c r="A2235" s="76" t="str">
        <f t="shared" si="68"/>
        <v>C1181N</v>
      </c>
      <c r="B2235" s="76" t="s">
        <v>44</v>
      </c>
      <c r="C2235" s="76" t="str">
        <f>VLOOKUP(B2235,Validación!G:I,3,0)</f>
        <v>C</v>
      </c>
      <c r="D2235" s="122" t="s">
        <v>289</v>
      </c>
      <c r="E2235" s="76">
        <f>VLOOKUP(Tabla3[[#This Row],[Actividad]],Validación!AA:AB,2,0)</f>
        <v>11</v>
      </c>
      <c r="F2235" s="76" t="s">
        <v>193</v>
      </c>
      <c r="G2235" s="76">
        <f>VLOOKUP(H2235,Validación!W:Y,3,0)</f>
        <v>8</v>
      </c>
      <c r="H2235" s="76" t="s">
        <v>343</v>
      </c>
      <c r="I2235" s="76">
        <f>VLOOKUP(J2235,Validación!K:N,4,0)</f>
        <v>1</v>
      </c>
      <c r="J2235" s="76" t="s">
        <v>200</v>
      </c>
      <c r="K2235" s="76" t="s">
        <v>68</v>
      </c>
      <c r="L2235" s="76" t="str">
        <f t="shared" si="69"/>
        <v>N</v>
      </c>
    </row>
    <row r="2236" spans="1:12" x14ac:dyDescent="0.25">
      <c r="A2236" s="76" t="str">
        <f t="shared" si="68"/>
        <v>T1181N</v>
      </c>
      <c r="B2236" s="76" t="s">
        <v>52</v>
      </c>
      <c r="C2236" s="76" t="str">
        <f>VLOOKUP(B2236,Validación!G:I,3,0)</f>
        <v>T</v>
      </c>
      <c r="D2236" s="122">
        <v>122202</v>
      </c>
      <c r="E2236" s="76">
        <f>VLOOKUP(Tabla3[[#This Row],[Actividad]],Validación!AA:AB,2,0)</f>
        <v>11</v>
      </c>
      <c r="F2236" s="76" t="s">
        <v>193</v>
      </c>
      <c r="G2236" s="76">
        <f>VLOOKUP(H2236,Validación!W:Y,3,0)</f>
        <v>8</v>
      </c>
      <c r="H2236" s="76" t="s">
        <v>343</v>
      </c>
      <c r="I2236" s="76">
        <f>VLOOKUP(J2236,Validación!K:N,4,0)</f>
        <v>1</v>
      </c>
      <c r="J2236" s="76" t="s">
        <v>200</v>
      </c>
      <c r="K2236" s="76" t="s">
        <v>68</v>
      </c>
      <c r="L2236" s="76" t="str">
        <f t="shared" si="69"/>
        <v>N</v>
      </c>
    </row>
    <row r="2237" spans="1:12" x14ac:dyDescent="0.25">
      <c r="A2237" s="76" t="str">
        <f t="shared" si="68"/>
        <v>EE1181N</v>
      </c>
      <c r="B2237" s="76" t="s">
        <v>33</v>
      </c>
      <c r="C2237" s="76" t="str">
        <f>VLOOKUP(B2237,Validación!G:I,3,0)</f>
        <v>EE</v>
      </c>
      <c r="D2237" s="122" t="s">
        <v>290</v>
      </c>
      <c r="E2237" s="76">
        <f>VLOOKUP(Tabla3[[#This Row],[Actividad]],Validación!AA:AB,2,0)</f>
        <v>11</v>
      </c>
      <c r="F2237" s="76" t="s">
        <v>193</v>
      </c>
      <c r="G2237" s="76">
        <f>VLOOKUP(H2237,Validación!W:Y,3,0)</f>
        <v>8</v>
      </c>
      <c r="H2237" s="76" t="s">
        <v>343</v>
      </c>
      <c r="I2237" s="76">
        <f>VLOOKUP(J2237,Validación!K:N,4,0)</f>
        <v>1</v>
      </c>
      <c r="J2237" s="76" t="s">
        <v>200</v>
      </c>
      <c r="K2237" s="76" t="s">
        <v>68</v>
      </c>
      <c r="L2237" s="76" t="str">
        <f t="shared" si="69"/>
        <v>N</v>
      </c>
    </row>
    <row r="2238" spans="1:12" x14ac:dyDescent="0.25">
      <c r="A2238" s="76" t="str">
        <f t="shared" si="68"/>
        <v>E1181N</v>
      </c>
      <c r="B2238" s="76" t="s">
        <v>45</v>
      </c>
      <c r="C2238" s="76" t="str">
        <f>VLOOKUP(B2238,Validación!G:I,3,0)</f>
        <v>E</v>
      </c>
      <c r="D2238" s="122" t="s">
        <v>180</v>
      </c>
      <c r="E2238" s="76">
        <f>VLOOKUP(Tabla3[[#This Row],[Actividad]],Validación!AA:AB,2,0)</f>
        <v>11</v>
      </c>
      <c r="F2238" s="76" t="s">
        <v>193</v>
      </c>
      <c r="G2238" s="76">
        <f>VLOOKUP(H2238,Validación!W:Y,3,0)</f>
        <v>8</v>
      </c>
      <c r="H2238" s="76" t="s">
        <v>343</v>
      </c>
      <c r="I2238" s="76">
        <f>VLOOKUP(J2238,Validación!K:N,4,0)</f>
        <v>1</v>
      </c>
      <c r="J2238" s="76" t="s">
        <v>200</v>
      </c>
      <c r="K2238" s="76" t="s">
        <v>68</v>
      </c>
      <c r="L2238" s="76" t="str">
        <f t="shared" si="69"/>
        <v>N</v>
      </c>
    </row>
    <row r="2239" spans="1:12" x14ac:dyDescent="0.25">
      <c r="A2239" s="76" t="str">
        <f t="shared" si="68"/>
        <v>J1181N</v>
      </c>
      <c r="B2239" s="76" t="s">
        <v>30</v>
      </c>
      <c r="C2239" s="76" t="str">
        <f>VLOOKUP(B2239,Validación!G:I,3,0)</f>
        <v>J</v>
      </c>
      <c r="D2239" s="122" t="s">
        <v>292</v>
      </c>
      <c r="E2239" s="76">
        <f>VLOOKUP(Tabla3[[#This Row],[Actividad]],Validación!AA:AB,2,0)</f>
        <v>11</v>
      </c>
      <c r="F2239" s="76" t="s">
        <v>193</v>
      </c>
      <c r="G2239" s="76">
        <f>VLOOKUP(H2239,Validación!W:Y,3,0)</f>
        <v>8</v>
      </c>
      <c r="H2239" s="76" t="s">
        <v>343</v>
      </c>
      <c r="I2239" s="76">
        <f>VLOOKUP(J2239,Validación!K:N,4,0)</f>
        <v>1</v>
      </c>
      <c r="J2239" s="76" t="s">
        <v>200</v>
      </c>
      <c r="K2239" s="76" t="s">
        <v>68</v>
      </c>
      <c r="L2239" s="76" t="str">
        <f t="shared" si="69"/>
        <v>N</v>
      </c>
    </row>
    <row r="2240" spans="1:12" x14ac:dyDescent="0.25">
      <c r="A2240" s="76" t="str">
        <f t="shared" si="68"/>
        <v>H1181N</v>
      </c>
      <c r="B2240" s="76" t="s">
        <v>46</v>
      </c>
      <c r="C2240" s="76" t="str">
        <f>VLOOKUP(B2240,Validación!G:I,3,0)</f>
        <v>H</v>
      </c>
      <c r="D2240" s="122" t="s">
        <v>115</v>
      </c>
      <c r="E2240" s="76">
        <f>VLOOKUP(Tabla3[[#This Row],[Actividad]],Validación!AA:AB,2,0)</f>
        <v>11</v>
      </c>
      <c r="F2240" s="76" t="s">
        <v>193</v>
      </c>
      <c r="G2240" s="76">
        <f>VLOOKUP(H2240,Validación!W:Y,3,0)</f>
        <v>8</v>
      </c>
      <c r="H2240" s="76" t="s">
        <v>343</v>
      </c>
      <c r="I2240" s="76">
        <f>VLOOKUP(J2240,Validación!K:N,4,0)</f>
        <v>1</v>
      </c>
      <c r="J2240" s="76" t="s">
        <v>200</v>
      </c>
      <c r="K2240" s="76" t="s">
        <v>68</v>
      </c>
      <c r="L2240" s="76" t="str">
        <f t="shared" si="69"/>
        <v>N</v>
      </c>
    </row>
    <row r="2241" spans="1:12" x14ac:dyDescent="0.25">
      <c r="A2241" s="76" t="str">
        <f t="shared" si="68"/>
        <v>Q1181N</v>
      </c>
      <c r="B2241" s="76" t="s">
        <v>130</v>
      </c>
      <c r="C2241" s="76" t="str">
        <f>VLOOKUP(B2241,Validación!G:I,3,0)</f>
        <v>Q</v>
      </c>
      <c r="D2241" s="122" t="s">
        <v>293</v>
      </c>
      <c r="E2241" s="76">
        <f>VLOOKUP(Tabla3[[#This Row],[Actividad]],Validación!AA:AB,2,0)</f>
        <v>11</v>
      </c>
      <c r="F2241" s="76" t="s">
        <v>193</v>
      </c>
      <c r="G2241" s="76">
        <f>VLOOKUP(H2241,Validación!W:Y,3,0)</f>
        <v>8</v>
      </c>
      <c r="H2241" s="76" t="s">
        <v>343</v>
      </c>
      <c r="I2241" s="76">
        <f>VLOOKUP(J2241,Validación!K:N,4,0)</f>
        <v>1</v>
      </c>
      <c r="J2241" s="76" t="s">
        <v>200</v>
      </c>
      <c r="K2241" s="76" t="s">
        <v>68</v>
      </c>
      <c r="L2241" s="76" t="str">
        <f t="shared" si="69"/>
        <v>N</v>
      </c>
    </row>
    <row r="2242" spans="1:12" x14ac:dyDescent="0.25">
      <c r="A2242" s="76" t="str">
        <f t="shared" ref="A2242:A2305" si="70">CONCATENATE(C2242,E2242,G2242,I2242,L2242,)</f>
        <v>P1181N</v>
      </c>
      <c r="B2242" s="76" t="s">
        <v>50</v>
      </c>
      <c r="C2242" s="76" t="str">
        <f>VLOOKUP(B2242,Validación!G:I,3,0)</f>
        <v>P</v>
      </c>
      <c r="D2242" s="122" t="s">
        <v>295</v>
      </c>
      <c r="E2242" s="76">
        <f>VLOOKUP(Tabla3[[#This Row],[Actividad]],Validación!AA:AB,2,0)</f>
        <v>11</v>
      </c>
      <c r="F2242" s="76" t="s">
        <v>193</v>
      </c>
      <c r="G2242" s="76">
        <f>VLOOKUP(H2242,Validación!W:Y,3,0)</f>
        <v>8</v>
      </c>
      <c r="H2242" s="76" t="s">
        <v>343</v>
      </c>
      <c r="I2242" s="76">
        <f>VLOOKUP(J2242,Validación!K:N,4,0)</f>
        <v>1</v>
      </c>
      <c r="J2242" s="76" t="s">
        <v>200</v>
      </c>
      <c r="K2242" s="76" t="s">
        <v>68</v>
      </c>
      <c r="L2242" s="76" t="str">
        <f t="shared" ref="L2242:L2305" si="71">VLOOKUP(K2242,O:P,2,0)</f>
        <v>N</v>
      </c>
    </row>
    <row r="2243" spans="1:12" x14ac:dyDescent="0.25">
      <c r="A2243" s="76" t="str">
        <f t="shared" si="70"/>
        <v>K1181N</v>
      </c>
      <c r="B2243" s="76" t="s">
        <v>31</v>
      </c>
      <c r="C2243" s="76" t="str">
        <f>VLOOKUP(B2243,Validación!G:I,3,0)</f>
        <v>K</v>
      </c>
      <c r="D2243" s="122" t="s">
        <v>297</v>
      </c>
      <c r="E2243" s="76">
        <f>VLOOKUP(Tabla3[[#This Row],[Actividad]],Validación!AA:AB,2,0)</f>
        <v>11</v>
      </c>
      <c r="F2243" s="76" t="s">
        <v>193</v>
      </c>
      <c r="G2243" s="76">
        <f>VLOOKUP(H2243,Validación!W:Y,3,0)</f>
        <v>8</v>
      </c>
      <c r="H2243" s="76" t="s">
        <v>343</v>
      </c>
      <c r="I2243" s="76">
        <f>VLOOKUP(J2243,Validación!K:N,4,0)</f>
        <v>1</v>
      </c>
      <c r="J2243" s="76" t="s">
        <v>200</v>
      </c>
      <c r="K2243" s="76" t="s">
        <v>68</v>
      </c>
      <c r="L2243" s="76" t="str">
        <f t="shared" si="71"/>
        <v>N</v>
      </c>
    </row>
    <row r="2244" spans="1:12" x14ac:dyDescent="0.25">
      <c r="A2244" s="76" t="str">
        <f t="shared" si="70"/>
        <v>N1181N</v>
      </c>
      <c r="B2244" s="76" t="s">
        <v>49</v>
      </c>
      <c r="C2244" s="76" t="str">
        <f>VLOOKUP(B2244,Validación!G:I,3,0)</f>
        <v>N</v>
      </c>
      <c r="D2244" s="122" t="s">
        <v>298</v>
      </c>
      <c r="E2244" s="76">
        <f>VLOOKUP(Tabla3[[#This Row],[Actividad]],Validación!AA:AB,2,0)</f>
        <v>11</v>
      </c>
      <c r="F2244" s="76" t="s">
        <v>193</v>
      </c>
      <c r="G2244" s="76">
        <f>VLOOKUP(H2244,Validación!W:Y,3,0)</f>
        <v>8</v>
      </c>
      <c r="H2244" s="76" t="s">
        <v>343</v>
      </c>
      <c r="I2244" s="76">
        <f>VLOOKUP(J2244,Validación!K:N,4,0)</f>
        <v>1</v>
      </c>
      <c r="J2244" s="76" t="s">
        <v>200</v>
      </c>
      <c r="K2244" s="76" t="s">
        <v>68</v>
      </c>
      <c r="L2244" s="76" t="str">
        <f t="shared" si="71"/>
        <v>N</v>
      </c>
    </row>
    <row r="2245" spans="1:12" x14ac:dyDescent="0.25">
      <c r="A2245" s="76" t="str">
        <f t="shared" si="70"/>
        <v>AA1181N</v>
      </c>
      <c r="B2245" s="76" t="s">
        <v>54</v>
      </c>
      <c r="C2245" s="76" t="str">
        <f>VLOOKUP(B2245,Validación!G:I,3,0)</f>
        <v>AA</v>
      </c>
      <c r="D2245" s="122" t="s">
        <v>118</v>
      </c>
      <c r="E2245" s="76">
        <f>VLOOKUP(Tabla3[[#This Row],[Actividad]],Validación!AA:AB,2,0)</f>
        <v>11</v>
      </c>
      <c r="F2245" s="76" t="s">
        <v>193</v>
      </c>
      <c r="G2245" s="76">
        <f>VLOOKUP(H2245,Validación!W:Y,3,0)</f>
        <v>8</v>
      </c>
      <c r="H2245" s="76" t="s">
        <v>343</v>
      </c>
      <c r="I2245" s="76">
        <f>VLOOKUP(J2245,Validación!K:N,4,0)</f>
        <v>1</v>
      </c>
      <c r="J2245" s="76" t="s">
        <v>200</v>
      </c>
      <c r="K2245" s="76" t="s">
        <v>68</v>
      </c>
      <c r="L2245" s="76" t="str">
        <f t="shared" si="71"/>
        <v>N</v>
      </c>
    </row>
    <row r="2246" spans="1:12" x14ac:dyDescent="0.25">
      <c r="A2246" s="76" t="str">
        <f t="shared" si="70"/>
        <v>G1181N</v>
      </c>
      <c r="B2246" s="76" t="s">
        <v>427</v>
      </c>
      <c r="C2246" s="76" t="str">
        <f>VLOOKUP(B2246,Validación!G:I,3,0)</f>
        <v>G</v>
      </c>
      <c r="D2246" s="122" t="s">
        <v>299</v>
      </c>
      <c r="E2246" s="76">
        <f>VLOOKUP(Tabla3[[#This Row],[Actividad]],Validación!AA:AB,2,0)</f>
        <v>11</v>
      </c>
      <c r="F2246" s="76" t="s">
        <v>193</v>
      </c>
      <c r="G2246" s="76">
        <f>VLOOKUP(H2246,Validación!W:Y,3,0)</f>
        <v>8</v>
      </c>
      <c r="H2246" s="76" t="s">
        <v>343</v>
      </c>
      <c r="I2246" s="76">
        <f>VLOOKUP(J2246,Validación!K:N,4,0)</f>
        <v>1</v>
      </c>
      <c r="J2246" s="76" t="s">
        <v>200</v>
      </c>
      <c r="K2246" s="76" t="s">
        <v>68</v>
      </c>
      <c r="L2246" s="76" t="str">
        <f t="shared" si="71"/>
        <v>N</v>
      </c>
    </row>
    <row r="2247" spans="1:12" x14ac:dyDescent="0.25">
      <c r="A2247" s="76" t="str">
        <f t="shared" si="70"/>
        <v>D1181N</v>
      </c>
      <c r="B2247" s="76" t="s">
        <v>203</v>
      </c>
      <c r="C2247" s="76" t="str">
        <f>VLOOKUP(B2247,Validación!G:I,3,0)</f>
        <v>D</v>
      </c>
      <c r="D2247" s="122">
        <v>122327</v>
      </c>
      <c r="E2247" s="76">
        <f>VLOOKUP(Tabla3[[#This Row],[Actividad]],Validación!AA:AB,2,0)</f>
        <v>11</v>
      </c>
      <c r="F2247" s="76" t="s">
        <v>193</v>
      </c>
      <c r="G2247" s="76">
        <f>VLOOKUP(H2247,Validación!W:Y,3,0)</f>
        <v>8</v>
      </c>
      <c r="H2247" s="76" t="s">
        <v>343</v>
      </c>
      <c r="I2247" s="76">
        <f>VLOOKUP(J2247,Validación!K:N,4,0)</f>
        <v>1</v>
      </c>
      <c r="J2247" s="76" t="s">
        <v>200</v>
      </c>
      <c r="K2247" s="76" t="s">
        <v>68</v>
      </c>
      <c r="L2247" s="76" t="str">
        <f t="shared" si="71"/>
        <v>N</v>
      </c>
    </row>
    <row r="2248" spans="1:12" x14ac:dyDescent="0.25">
      <c r="A2248" s="76" t="str">
        <f t="shared" si="70"/>
        <v>F1181N</v>
      </c>
      <c r="B2248" s="76" t="s">
        <v>426</v>
      </c>
      <c r="C2248" s="76" t="str">
        <f>VLOOKUP(B2248,Validación!G:I,3,0)</f>
        <v>F</v>
      </c>
      <c r="D2248" s="122" t="s">
        <v>456</v>
      </c>
      <c r="E2248" s="76">
        <f>VLOOKUP(Tabla3[[#This Row],[Actividad]],Validación!AA:AB,2,0)</f>
        <v>11</v>
      </c>
      <c r="F2248" s="76" t="s">
        <v>193</v>
      </c>
      <c r="G2248" s="76">
        <f>VLOOKUP(H2248,Validación!W:Y,3,0)</f>
        <v>8</v>
      </c>
      <c r="H2248" s="76" t="s">
        <v>343</v>
      </c>
      <c r="I2248" s="76">
        <f>VLOOKUP(J2248,Validación!K:N,4,0)</f>
        <v>1</v>
      </c>
      <c r="J2248" s="76" t="s">
        <v>200</v>
      </c>
      <c r="K2248" s="76" t="s">
        <v>68</v>
      </c>
      <c r="L2248" s="76" t="str">
        <f t="shared" si="71"/>
        <v>N</v>
      </c>
    </row>
    <row r="2249" spans="1:12" x14ac:dyDescent="0.25">
      <c r="A2249" s="76" t="str">
        <f t="shared" si="70"/>
        <v>FF1181N</v>
      </c>
      <c r="B2249" s="76" t="s">
        <v>41</v>
      </c>
      <c r="C2249" s="76" t="str">
        <f>VLOOKUP(B2249,Validación!G:I,3,0)</f>
        <v>FF</v>
      </c>
      <c r="D2249" s="122" t="s">
        <v>301</v>
      </c>
      <c r="E2249" s="76">
        <f>VLOOKUP(Tabla3[[#This Row],[Actividad]],Validación!AA:AB,2,0)</f>
        <v>11</v>
      </c>
      <c r="F2249" s="76" t="s">
        <v>193</v>
      </c>
      <c r="G2249" s="76">
        <f>VLOOKUP(H2249,Validación!W:Y,3,0)</f>
        <v>8</v>
      </c>
      <c r="H2249" s="76" t="s">
        <v>343</v>
      </c>
      <c r="I2249" s="76">
        <f>VLOOKUP(J2249,Validación!K:N,4,0)</f>
        <v>1</v>
      </c>
      <c r="J2249" s="76" t="s">
        <v>200</v>
      </c>
      <c r="K2249" s="76" t="s">
        <v>68</v>
      </c>
      <c r="L2249" s="76" t="str">
        <f t="shared" si="71"/>
        <v>N</v>
      </c>
    </row>
    <row r="2250" spans="1:12" x14ac:dyDescent="0.25">
      <c r="A2250" s="76" t="str">
        <f t="shared" si="70"/>
        <v>BB1181N</v>
      </c>
      <c r="B2250" s="76" t="s">
        <v>32</v>
      </c>
      <c r="C2250" s="76" t="str">
        <f>VLOOKUP(B2250,Validación!G:I,3,0)</f>
        <v>BB</v>
      </c>
      <c r="D2250" s="122" t="s">
        <v>457</v>
      </c>
      <c r="E2250" s="76">
        <f>VLOOKUP(Tabla3[[#This Row],[Actividad]],Validación!AA:AB,2,0)</f>
        <v>11</v>
      </c>
      <c r="F2250" s="76" t="s">
        <v>193</v>
      </c>
      <c r="G2250" s="76">
        <f>VLOOKUP(H2250,Validación!W:Y,3,0)</f>
        <v>8</v>
      </c>
      <c r="H2250" s="76" t="s">
        <v>343</v>
      </c>
      <c r="I2250" s="76">
        <f>VLOOKUP(J2250,Validación!K:N,4,0)</f>
        <v>1</v>
      </c>
      <c r="J2250" s="76" t="s">
        <v>200</v>
      </c>
      <c r="K2250" s="76" t="s">
        <v>68</v>
      </c>
      <c r="L2250" s="76" t="str">
        <f t="shared" si="71"/>
        <v>N</v>
      </c>
    </row>
    <row r="2251" spans="1:12" x14ac:dyDescent="0.25">
      <c r="A2251" s="76" t="str">
        <f t="shared" si="70"/>
        <v>W1181N</v>
      </c>
      <c r="B2251" s="76" t="s">
        <v>132</v>
      </c>
      <c r="C2251" s="76" t="str">
        <f>VLOOKUP(B2251,Validación!G:I,3,0)</f>
        <v>W</v>
      </c>
      <c r="D2251" s="122" t="s">
        <v>302</v>
      </c>
      <c r="E2251" s="76">
        <f>VLOOKUP(Tabla3[[#This Row],[Actividad]],Validación!AA:AB,2,0)</f>
        <v>11</v>
      </c>
      <c r="F2251" s="76" t="s">
        <v>193</v>
      </c>
      <c r="G2251" s="76">
        <f>VLOOKUP(H2251,Validación!W:Y,3,0)</f>
        <v>8</v>
      </c>
      <c r="H2251" s="76" t="s">
        <v>343</v>
      </c>
      <c r="I2251" s="76">
        <f>VLOOKUP(J2251,Validación!K:N,4,0)</f>
        <v>1</v>
      </c>
      <c r="J2251" s="76" t="s">
        <v>200</v>
      </c>
      <c r="K2251" s="76" t="s">
        <v>68</v>
      </c>
      <c r="L2251" s="76" t="str">
        <f t="shared" si="71"/>
        <v>N</v>
      </c>
    </row>
    <row r="2252" spans="1:12" x14ac:dyDescent="0.25">
      <c r="A2252" s="76" t="str">
        <f t="shared" si="70"/>
        <v>CC1181N</v>
      </c>
      <c r="B2252" s="76" t="s">
        <v>55</v>
      </c>
      <c r="C2252" s="76" t="str">
        <f>VLOOKUP(B2252,Validación!G:I,3,0)</f>
        <v>CC</v>
      </c>
      <c r="D2252" s="122" t="s">
        <v>303</v>
      </c>
      <c r="E2252" s="76">
        <f>VLOOKUP(Tabla3[[#This Row],[Actividad]],Validación!AA:AB,2,0)</f>
        <v>11</v>
      </c>
      <c r="F2252" s="76" t="s">
        <v>193</v>
      </c>
      <c r="G2252" s="76">
        <f>VLOOKUP(H2252,Validación!W:Y,3,0)</f>
        <v>8</v>
      </c>
      <c r="H2252" s="76" t="s">
        <v>343</v>
      </c>
      <c r="I2252" s="76">
        <f>VLOOKUP(J2252,Validación!K:N,4,0)</f>
        <v>1</v>
      </c>
      <c r="J2252" s="76" t="s">
        <v>200</v>
      </c>
      <c r="K2252" s="76" t="s">
        <v>68</v>
      </c>
      <c r="L2252" s="76" t="str">
        <f t="shared" si="71"/>
        <v>N</v>
      </c>
    </row>
    <row r="2253" spans="1:12" x14ac:dyDescent="0.25">
      <c r="A2253" s="76" t="str">
        <f t="shared" si="70"/>
        <v>U1181N</v>
      </c>
      <c r="B2253" s="76" t="s">
        <v>425</v>
      </c>
      <c r="C2253" s="76" t="str">
        <f>VLOOKUP(B2253,Validación!G:I,3,0)</f>
        <v>U</v>
      </c>
      <c r="D2253" s="122" t="s">
        <v>458</v>
      </c>
      <c r="E2253" s="76">
        <f>VLOOKUP(Tabla3[[#This Row],[Actividad]],Validación!AA:AB,2,0)</f>
        <v>11</v>
      </c>
      <c r="F2253" s="76" t="s">
        <v>193</v>
      </c>
      <c r="G2253" s="76">
        <f>VLOOKUP(H2253,Validación!W:Y,3,0)</f>
        <v>8</v>
      </c>
      <c r="H2253" s="76" t="s">
        <v>343</v>
      </c>
      <c r="I2253" s="76">
        <f>VLOOKUP(J2253,Validación!K:N,4,0)</f>
        <v>1</v>
      </c>
      <c r="J2253" s="76" t="s">
        <v>200</v>
      </c>
      <c r="K2253" s="76" t="s">
        <v>68</v>
      </c>
      <c r="L2253" s="76" t="str">
        <f t="shared" si="71"/>
        <v>N</v>
      </c>
    </row>
    <row r="2254" spans="1:12" x14ac:dyDescent="0.25">
      <c r="A2254" s="76" t="str">
        <f t="shared" si="70"/>
        <v>I1181N</v>
      </c>
      <c r="B2254" s="76" t="s">
        <v>47</v>
      </c>
      <c r="C2254" s="76" t="str">
        <f>VLOOKUP(B2254,Validación!G:I,3,0)</f>
        <v>I</v>
      </c>
      <c r="D2254" s="122" t="s">
        <v>459</v>
      </c>
      <c r="E2254" s="76">
        <f>VLOOKUP(Tabla3[[#This Row],[Actividad]],Validación!AA:AB,2,0)</f>
        <v>11</v>
      </c>
      <c r="F2254" s="76" t="s">
        <v>193</v>
      </c>
      <c r="G2254" s="76">
        <f>VLOOKUP(H2254,Validación!W:Y,3,0)</f>
        <v>8</v>
      </c>
      <c r="H2254" s="76" t="s">
        <v>343</v>
      </c>
      <c r="I2254" s="76">
        <f>VLOOKUP(J2254,Validación!K:N,4,0)</f>
        <v>1</v>
      </c>
      <c r="J2254" s="76" t="s">
        <v>200</v>
      </c>
      <c r="K2254" s="76" t="s">
        <v>68</v>
      </c>
      <c r="L2254" s="76" t="str">
        <f t="shared" si="71"/>
        <v>N</v>
      </c>
    </row>
    <row r="2255" spans="1:12" x14ac:dyDescent="0.25">
      <c r="A2255" s="76" t="str">
        <f t="shared" si="70"/>
        <v>Y1181N</v>
      </c>
      <c r="B2255" s="76" t="s">
        <v>134</v>
      </c>
      <c r="C2255" s="76" t="str">
        <f>VLOOKUP(B2255,Validación!G:I,3,0)</f>
        <v>Y</v>
      </c>
      <c r="D2255" s="122" t="s">
        <v>306</v>
      </c>
      <c r="E2255" s="76">
        <f>VLOOKUP(Tabla3[[#This Row],[Actividad]],Validación!AA:AB,2,0)</f>
        <v>11</v>
      </c>
      <c r="F2255" s="76" t="s">
        <v>193</v>
      </c>
      <c r="G2255" s="76">
        <f>VLOOKUP(H2255,Validación!W:Y,3,0)</f>
        <v>8</v>
      </c>
      <c r="H2255" s="76" t="s">
        <v>343</v>
      </c>
      <c r="I2255" s="76">
        <f>VLOOKUP(J2255,Validación!K:N,4,0)</f>
        <v>1</v>
      </c>
      <c r="J2255" s="76" t="s">
        <v>200</v>
      </c>
      <c r="K2255" s="76" t="s">
        <v>68</v>
      </c>
      <c r="L2255" s="76" t="str">
        <f t="shared" si="71"/>
        <v>N</v>
      </c>
    </row>
    <row r="2256" spans="1:12" x14ac:dyDescent="0.25">
      <c r="A2256" s="76" t="str">
        <f t="shared" si="70"/>
        <v>R1181N</v>
      </c>
      <c r="B2256" s="76" t="s">
        <v>51</v>
      </c>
      <c r="C2256" s="76" t="str">
        <f>VLOOKUP(B2256,Validación!G:I,3,0)</f>
        <v>R</v>
      </c>
      <c r="D2256" s="122">
        <v>109</v>
      </c>
      <c r="E2256" s="76">
        <f>VLOOKUP(Tabla3[[#This Row],[Actividad]],Validación!AA:AB,2,0)</f>
        <v>11</v>
      </c>
      <c r="F2256" s="76" t="s">
        <v>193</v>
      </c>
      <c r="G2256" s="76">
        <f>VLOOKUP(H2256,Validación!W:Y,3,0)</f>
        <v>8</v>
      </c>
      <c r="H2256" s="76" t="s">
        <v>343</v>
      </c>
      <c r="I2256" s="76">
        <f>VLOOKUP(J2256,Validación!K:N,4,0)</f>
        <v>1</v>
      </c>
      <c r="J2256" s="76" t="s">
        <v>200</v>
      </c>
      <c r="K2256" s="76" t="s">
        <v>68</v>
      </c>
      <c r="L2256" s="76" t="str">
        <f t="shared" si="71"/>
        <v>N</v>
      </c>
    </row>
    <row r="2257" spans="1:12" x14ac:dyDescent="0.25">
      <c r="A2257" s="76" t="str">
        <f t="shared" si="70"/>
        <v>HH1181N</v>
      </c>
      <c r="B2257" s="76" t="s">
        <v>122</v>
      </c>
      <c r="C2257" s="76" t="str">
        <f>VLOOKUP(B2257,Validación!G:I,3,0)</f>
        <v>HH</v>
      </c>
      <c r="D2257" s="122" t="s">
        <v>460</v>
      </c>
      <c r="E2257" s="76">
        <f>VLOOKUP(Tabla3[[#This Row],[Actividad]],Validación!AA:AB,2,0)</f>
        <v>11</v>
      </c>
      <c r="F2257" s="76" t="s">
        <v>193</v>
      </c>
      <c r="G2257" s="76">
        <f>VLOOKUP(H2257,Validación!W:Y,3,0)</f>
        <v>8</v>
      </c>
      <c r="H2257" s="76" t="s">
        <v>343</v>
      </c>
      <c r="I2257" s="76">
        <f>VLOOKUP(J2257,Validación!K:N,4,0)</f>
        <v>1</v>
      </c>
      <c r="J2257" s="76" t="s">
        <v>200</v>
      </c>
      <c r="K2257" s="76" t="s">
        <v>68</v>
      </c>
      <c r="L2257" s="76" t="str">
        <f t="shared" si="71"/>
        <v>N</v>
      </c>
    </row>
    <row r="2258" spans="1:12" x14ac:dyDescent="0.25">
      <c r="A2258" s="76" t="str">
        <f t="shared" si="70"/>
        <v>II1181N</v>
      </c>
      <c r="B2258" s="173" t="s">
        <v>423</v>
      </c>
      <c r="C2258" s="76" t="str">
        <f>VLOOKUP(B2258,Validación!G:I,3,0)</f>
        <v>II</v>
      </c>
      <c r="D2258" s="122" t="s">
        <v>309</v>
      </c>
      <c r="E2258" s="76">
        <f>VLOOKUP(Tabla3[[#This Row],[Actividad]],Validación!AA:AB,2,0)</f>
        <v>11</v>
      </c>
      <c r="F2258" s="76" t="s">
        <v>193</v>
      </c>
      <c r="G2258" s="76">
        <f>VLOOKUP(H2258,Validación!W:Y,3,0)</f>
        <v>8</v>
      </c>
      <c r="H2258" s="76" t="s">
        <v>343</v>
      </c>
      <c r="I2258" s="76">
        <f>VLOOKUP(J2258,Validación!K:N,4,0)</f>
        <v>1</v>
      </c>
      <c r="J2258" s="76" t="s">
        <v>200</v>
      </c>
      <c r="K2258" s="76" t="s">
        <v>68</v>
      </c>
      <c r="L2258" s="76" t="str">
        <f t="shared" si="71"/>
        <v>N</v>
      </c>
    </row>
    <row r="2259" spans="1:12" x14ac:dyDescent="0.25">
      <c r="A2259" s="76" t="str">
        <f t="shared" si="70"/>
        <v>L1181N</v>
      </c>
      <c r="B2259" s="76" t="s">
        <v>48</v>
      </c>
      <c r="C2259" s="76" t="str">
        <f>VLOOKUP(B2259,Validación!G:I,3,0)</f>
        <v>L</v>
      </c>
      <c r="D2259" s="122" t="s">
        <v>461</v>
      </c>
      <c r="E2259" s="76">
        <f>VLOOKUP(Tabla3[[#This Row],[Actividad]],Validación!AA:AB,2,0)</f>
        <v>11</v>
      </c>
      <c r="F2259" s="76" t="s">
        <v>193</v>
      </c>
      <c r="G2259" s="76">
        <f>VLOOKUP(H2259,Validación!W:Y,3,0)</f>
        <v>8</v>
      </c>
      <c r="H2259" s="76" t="s">
        <v>343</v>
      </c>
      <c r="I2259" s="76">
        <f>VLOOKUP(J2259,Validación!K:N,4,0)</f>
        <v>1</v>
      </c>
      <c r="J2259" s="76" t="s">
        <v>200</v>
      </c>
      <c r="K2259" s="76" t="s">
        <v>68</v>
      </c>
      <c r="L2259" s="76" t="str">
        <f t="shared" si="71"/>
        <v>N</v>
      </c>
    </row>
    <row r="2260" spans="1:12" x14ac:dyDescent="0.25">
      <c r="A2260" s="76" t="str">
        <f t="shared" si="70"/>
        <v>B1181N</v>
      </c>
      <c r="B2260" s="76" t="s">
        <v>43</v>
      </c>
      <c r="C2260" s="76" t="str">
        <f>VLOOKUP(B2260,Validación!G:I,3,0)</f>
        <v>B</v>
      </c>
      <c r="D2260" s="122" t="s">
        <v>462</v>
      </c>
      <c r="E2260" s="76">
        <f>VLOOKUP(Tabla3[[#This Row],[Actividad]],Validación!AA:AB,2,0)</f>
        <v>11</v>
      </c>
      <c r="F2260" s="76" t="s">
        <v>193</v>
      </c>
      <c r="G2260" s="76">
        <f>VLOOKUP(H2260,Validación!W:Y,3,0)</f>
        <v>8</v>
      </c>
      <c r="H2260" s="76" t="s">
        <v>343</v>
      </c>
      <c r="I2260" s="76">
        <f>VLOOKUP(J2260,Validación!K:N,4,0)</f>
        <v>1</v>
      </c>
      <c r="J2260" s="76" t="s">
        <v>200</v>
      </c>
      <c r="K2260" s="76" t="s">
        <v>68</v>
      </c>
      <c r="L2260" s="76" t="str">
        <f t="shared" si="71"/>
        <v>N</v>
      </c>
    </row>
    <row r="2261" spans="1:12" x14ac:dyDescent="0.25">
      <c r="A2261" s="76" t="str">
        <f t="shared" si="70"/>
        <v>A1181N</v>
      </c>
      <c r="B2261" s="76" t="s">
        <v>42</v>
      </c>
      <c r="C2261" s="76" t="str">
        <f>VLOOKUP(B2261,Validación!G:I,3,0)</f>
        <v>A</v>
      </c>
      <c r="D2261" s="122" t="s">
        <v>463</v>
      </c>
      <c r="E2261" s="76">
        <f>VLOOKUP(Tabla3[[#This Row],[Actividad]],Validación!AA:AB,2,0)</f>
        <v>11</v>
      </c>
      <c r="F2261" s="76" t="s">
        <v>193</v>
      </c>
      <c r="G2261" s="76">
        <f>VLOOKUP(H2261,Validación!W:Y,3,0)</f>
        <v>8</v>
      </c>
      <c r="H2261" s="76" t="s">
        <v>343</v>
      </c>
      <c r="I2261" s="76">
        <f>VLOOKUP(J2261,Validación!K:N,4,0)</f>
        <v>1</v>
      </c>
      <c r="J2261" s="76" t="s">
        <v>200</v>
      </c>
      <c r="K2261" s="76" t="s">
        <v>68</v>
      </c>
      <c r="L2261" s="76" t="str">
        <f t="shared" si="71"/>
        <v>N</v>
      </c>
    </row>
    <row r="2262" spans="1:12" x14ac:dyDescent="0.25">
      <c r="A2262" s="76" t="str">
        <f t="shared" si="70"/>
        <v>X1182N</v>
      </c>
      <c r="B2262" s="76" t="s">
        <v>133</v>
      </c>
      <c r="C2262" s="76" t="str">
        <f>VLOOKUP(B2262,Validación!G:I,3,0)</f>
        <v>X</v>
      </c>
      <c r="D2262" s="122">
        <v>122201</v>
      </c>
      <c r="E2262" s="76">
        <f>VLOOKUP(Tabla3[[#This Row],[Actividad]],Validación!AA:AB,2,0)</f>
        <v>11</v>
      </c>
      <c r="F2262" s="76" t="s">
        <v>193</v>
      </c>
      <c r="G2262" s="76">
        <f>VLOOKUP(H2262,Validación!W:Y,3,0)</f>
        <v>8</v>
      </c>
      <c r="H2262" s="76" t="s">
        <v>343</v>
      </c>
      <c r="I2262" s="76">
        <f>VLOOKUP(J2262,Validación!K:N,4,0)</f>
        <v>2</v>
      </c>
      <c r="J2262" s="76" t="s">
        <v>161</v>
      </c>
      <c r="K2262" s="76" t="s">
        <v>68</v>
      </c>
      <c r="L2262" s="76" t="str">
        <f t="shared" si="71"/>
        <v>N</v>
      </c>
    </row>
    <row r="2263" spans="1:12" x14ac:dyDescent="0.25">
      <c r="A2263" s="76" t="str">
        <f t="shared" si="70"/>
        <v>C1182N</v>
      </c>
      <c r="B2263" s="76" t="s">
        <v>44</v>
      </c>
      <c r="C2263" s="76" t="str">
        <f>VLOOKUP(B2263,Validación!G:I,3,0)</f>
        <v>C</v>
      </c>
      <c r="D2263" s="122" t="s">
        <v>289</v>
      </c>
      <c r="E2263" s="76">
        <f>VLOOKUP(Tabla3[[#This Row],[Actividad]],Validación!AA:AB,2,0)</f>
        <v>11</v>
      </c>
      <c r="F2263" s="76" t="s">
        <v>193</v>
      </c>
      <c r="G2263" s="76">
        <f>VLOOKUP(H2263,Validación!W:Y,3,0)</f>
        <v>8</v>
      </c>
      <c r="H2263" s="76" t="s">
        <v>343</v>
      </c>
      <c r="I2263" s="76">
        <f>VLOOKUP(J2263,Validación!K:N,4,0)</f>
        <v>2</v>
      </c>
      <c r="J2263" s="76" t="s">
        <v>161</v>
      </c>
      <c r="K2263" s="76" t="s">
        <v>68</v>
      </c>
      <c r="L2263" s="76" t="str">
        <f t="shared" si="71"/>
        <v>N</v>
      </c>
    </row>
    <row r="2264" spans="1:12" x14ac:dyDescent="0.25">
      <c r="A2264" s="76" t="str">
        <f t="shared" si="70"/>
        <v>T1182N</v>
      </c>
      <c r="B2264" s="76" t="s">
        <v>52</v>
      </c>
      <c r="C2264" s="76" t="str">
        <f>VLOOKUP(B2264,Validación!G:I,3,0)</f>
        <v>T</v>
      </c>
      <c r="D2264" s="122">
        <v>122202</v>
      </c>
      <c r="E2264" s="76">
        <f>VLOOKUP(Tabla3[[#This Row],[Actividad]],Validación!AA:AB,2,0)</f>
        <v>11</v>
      </c>
      <c r="F2264" s="76" t="s">
        <v>193</v>
      </c>
      <c r="G2264" s="76">
        <f>VLOOKUP(H2264,Validación!W:Y,3,0)</f>
        <v>8</v>
      </c>
      <c r="H2264" s="76" t="s">
        <v>343</v>
      </c>
      <c r="I2264" s="76">
        <f>VLOOKUP(J2264,Validación!K:N,4,0)</f>
        <v>2</v>
      </c>
      <c r="J2264" s="76" t="s">
        <v>161</v>
      </c>
      <c r="K2264" s="76" t="s">
        <v>68</v>
      </c>
      <c r="L2264" s="76" t="str">
        <f t="shared" si="71"/>
        <v>N</v>
      </c>
    </row>
    <row r="2265" spans="1:12" x14ac:dyDescent="0.25">
      <c r="A2265" s="76" t="str">
        <f t="shared" si="70"/>
        <v>EE1182N</v>
      </c>
      <c r="B2265" s="76" t="s">
        <v>33</v>
      </c>
      <c r="C2265" s="76" t="str">
        <f>VLOOKUP(B2265,Validación!G:I,3,0)</f>
        <v>EE</v>
      </c>
      <c r="D2265" s="122" t="s">
        <v>290</v>
      </c>
      <c r="E2265" s="76">
        <f>VLOOKUP(Tabla3[[#This Row],[Actividad]],Validación!AA:AB,2,0)</f>
        <v>11</v>
      </c>
      <c r="F2265" s="76" t="s">
        <v>193</v>
      </c>
      <c r="G2265" s="76">
        <f>VLOOKUP(H2265,Validación!W:Y,3,0)</f>
        <v>8</v>
      </c>
      <c r="H2265" s="76" t="s">
        <v>343</v>
      </c>
      <c r="I2265" s="76">
        <f>VLOOKUP(J2265,Validación!K:N,4,0)</f>
        <v>2</v>
      </c>
      <c r="J2265" s="76" t="s">
        <v>161</v>
      </c>
      <c r="K2265" s="76" t="s">
        <v>68</v>
      </c>
      <c r="L2265" s="76" t="str">
        <f t="shared" si="71"/>
        <v>N</v>
      </c>
    </row>
    <row r="2266" spans="1:12" x14ac:dyDescent="0.25">
      <c r="A2266" s="76" t="str">
        <f t="shared" si="70"/>
        <v>E1182N</v>
      </c>
      <c r="B2266" s="76" t="s">
        <v>45</v>
      </c>
      <c r="C2266" s="76" t="str">
        <f>VLOOKUP(B2266,Validación!G:I,3,0)</f>
        <v>E</v>
      </c>
      <c r="D2266" s="122" t="s">
        <v>180</v>
      </c>
      <c r="E2266" s="76">
        <f>VLOOKUP(Tabla3[[#This Row],[Actividad]],Validación!AA:AB,2,0)</f>
        <v>11</v>
      </c>
      <c r="F2266" s="76" t="s">
        <v>193</v>
      </c>
      <c r="G2266" s="76">
        <f>VLOOKUP(H2266,Validación!W:Y,3,0)</f>
        <v>8</v>
      </c>
      <c r="H2266" s="76" t="s">
        <v>343</v>
      </c>
      <c r="I2266" s="76">
        <f>VLOOKUP(J2266,Validación!K:N,4,0)</f>
        <v>2</v>
      </c>
      <c r="J2266" s="76" t="s">
        <v>161</v>
      </c>
      <c r="K2266" s="76" t="s">
        <v>68</v>
      </c>
      <c r="L2266" s="76" t="str">
        <f t="shared" si="71"/>
        <v>N</v>
      </c>
    </row>
    <row r="2267" spans="1:12" x14ac:dyDescent="0.25">
      <c r="A2267" s="76" t="str">
        <f t="shared" si="70"/>
        <v>J1182N</v>
      </c>
      <c r="B2267" s="76" t="s">
        <v>30</v>
      </c>
      <c r="C2267" s="76" t="str">
        <f>VLOOKUP(B2267,Validación!G:I,3,0)</f>
        <v>J</v>
      </c>
      <c r="D2267" s="122" t="s">
        <v>292</v>
      </c>
      <c r="E2267" s="76">
        <f>VLOOKUP(Tabla3[[#This Row],[Actividad]],Validación!AA:AB,2,0)</f>
        <v>11</v>
      </c>
      <c r="F2267" s="76" t="s">
        <v>193</v>
      </c>
      <c r="G2267" s="76">
        <f>VLOOKUP(H2267,Validación!W:Y,3,0)</f>
        <v>8</v>
      </c>
      <c r="H2267" s="76" t="s">
        <v>343</v>
      </c>
      <c r="I2267" s="76">
        <f>VLOOKUP(J2267,Validación!K:N,4,0)</f>
        <v>2</v>
      </c>
      <c r="J2267" s="76" t="s">
        <v>161</v>
      </c>
      <c r="K2267" s="76" t="s">
        <v>68</v>
      </c>
      <c r="L2267" s="76" t="str">
        <f t="shared" si="71"/>
        <v>N</v>
      </c>
    </row>
    <row r="2268" spans="1:12" x14ac:dyDescent="0.25">
      <c r="A2268" s="76" t="str">
        <f t="shared" si="70"/>
        <v>H1182N</v>
      </c>
      <c r="B2268" s="76" t="s">
        <v>46</v>
      </c>
      <c r="C2268" s="76" t="str">
        <f>VLOOKUP(B2268,Validación!G:I,3,0)</f>
        <v>H</v>
      </c>
      <c r="D2268" s="122" t="s">
        <v>115</v>
      </c>
      <c r="E2268" s="76">
        <f>VLOOKUP(Tabla3[[#This Row],[Actividad]],Validación!AA:AB,2,0)</f>
        <v>11</v>
      </c>
      <c r="F2268" s="76" t="s">
        <v>193</v>
      </c>
      <c r="G2268" s="76">
        <f>VLOOKUP(H2268,Validación!W:Y,3,0)</f>
        <v>8</v>
      </c>
      <c r="H2268" s="76" t="s">
        <v>343</v>
      </c>
      <c r="I2268" s="76">
        <f>VLOOKUP(J2268,Validación!K:N,4,0)</f>
        <v>2</v>
      </c>
      <c r="J2268" s="76" t="s">
        <v>161</v>
      </c>
      <c r="K2268" s="76" t="s">
        <v>68</v>
      </c>
      <c r="L2268" s="76" t="str">
        <f t="shared" si="71"/>
        <v>N</v>
      </c>
    </row>
    <row r="2269" spans="1:12" x14ac:dyDescent="0.25">
      <c r="A2269" s="76" t="str">
        <f t="shared" si="70"/>
        <v>Q1182N</v>
      </c>
      <c r="B2269" s="76" t="s">
        <v>130</v>
      </c>
      <c r="C2269" s="76" t="str">
        <f>VLOOKUP(B2269,Validación!G:I,3,0)</f>
        <v>Q</v>
      </c>
      <c r="D2269" s="122" t="s">
        <v>293</v>
      </c>
      <c r="E2269" s="76">
        <f>VLOOKUP(Tabla3[[#This Row],[Actividad]],Validación!AA:AB,2,0)</f>
        <v>11</v>
      </c>
      <c r="F2269" s="76" t="s">
        <v>193</v>
      </c>
      <c r="G2269" s="76">
        <f>VLOOKUP(H2269,Validación!W:Y,3,0)</f>
        <v>8</v>
      </c>
      <c r="H2269" s="76" t="s">
        <v>343</v>
      </c>
      <c r="I2269" s="76">
        <f>VLOOKUP(J2269,Validación!K:N,4,0)</f>
        <v>2</v>
      </c>
      <c r="J2269" s="76" t="s">
        <v>161</v>
      </c>
      <c r="K2269" s="76" t="s">
        <v>68</v>
      </c>
      <c r="L2269" s="76" t="str">
        <f t="shared" si="71"/>
        <v>N</v>
      </c>
    </row>
    <row r="2270" spans="1:12" x14ac:dyDescent="0.25">
      <c r="A2270" s="76" t="str">
        <f t="shared" si="70"/>
        <v>P1182N</v>
      </c>
      <c r="B2270" s="76" t="s">
        <v>50</v>
      </c>
      <c r="C2270" s="76" t="str">
        <f>VLOOKUP(B2270,Validación!G:I,3,0)</f>
        <v>P</v>
      </c>
      <c r="D2270" s="122" t="s">
        <v>295</v>
      </c>
      <c r="E2270" s="76">
        <f>VLOOKUP(Tabla3[[#This Row],[Actividad]],Validación!AA:AB,2,0)</f>
        <v>11</v>
      </c>
      <c r="F2270" s="76" t="s">
        <v>193</v>
      </c>
      <c r="G2270" s="76">
        <f>VLOOKUP(H2270,Validación!W:Y,3,0)</f>
        <v>8</v>
      </c>
      <c r="H2270" s="76" t="s">
        <v>343</v>
      </c>
      <c r="I2270" s="76">
        <f>VLOOKUP(J2270,Validación!K:N,4,0)</f>
        <v>2</v>
      </c>
      <c r="J2270" s="76" t="s">
        <v>161</v>
      </c>
      <c r="K2270" s="76" t="s">
        <v>68</v>
      </c>
      <c r="L2270" s="76" t="str">
        <f t="shared" si="71"/>
        <v>N</v>
      </c>
    </row>
    <row r="2271" spans="1:12" x14ac:dyDescent="0.25">
      <c r="A2271" s="76" t="str">
        <f t="shared" si="70"/>
        <v>K1182N</v>
      </c>
      <c r="B2271" s="76" t="s">
        <v>31</v>
      </c>
      <c r="C2271" s="76" t="str">
        <f>VLOOKUP(B2271,Validación!G:I,3,0)</f>
        <v>K</v>
      </c>
      <c r="D2271" s="122" t="s">
        <v>297</v>
      </c>
      <c r="E2271" s="76">
        <f>VLOOKUP(Tabla3[[#This Row],[Actividad]],Validación!AA:AB,2,0)</f>
        <v>11</v>
      </c>
      <c r="F2271" s="76" t="s">
        <v>193</v>
      </c>
      <c r="G2271" s="76">
        <f>VLOOKUP(H2271,Validación!W:Y,3,0)</f>
        <v>8</v>
      </c>
      <c r="H2271" s="76" t="s">
        <v>343</v>
      </c>
      <c r="I2271" s="76">
        <f>VLOOKUP(J2271,Validación!K:N,4,0)</f>
        <v>2</v>
      </c>
      <c r="J2271" s="76" t="s">
        <v>161</v>
      </c>
      <c r="K2271" s="76" t="s">
        <v>68</v>
      </c>
      <c r="L2271" s="76" t="str">
        <f t="shared" si="71"/>
        <v>N</v>
      </c>
    </row>
    <row r="2272" spans="1:12" x14ac:dyDescent="0.25">
      <c r="A2272" s="76" t="str">
        <f t="shared" si="70"/>
        <v>N1182N</v>
      </c>
      <c r="B2272" s="76" t="s">
        <v>49</v>
      </c>
      <c r="C2272" s="76" t="str">
        <f>VLOOKUP(B2272,Validación!G:I,3,0)</f>
        <v>N</v>
      </c>
      <c r="D2272" s="122" t="s">
        <v>298</v>
      </c>
      <c r="E2272" s="76">
        <f>VLOOKUP(Tabla3[[#This Row],[Actividad]],Validación!AA:AB,2,0)</f>
        <v>11</v>
      </c>
      <c r="F2272" s="76" t="s">
        <v>193</v>
      </c>
      <c r="G2272" s="76">
        <f>VLOOKUP(H2272,Validación!W:Y,3,0)</f>
        <v>8</v>
      </c>
      <c r="H2272" s="76" t="s">
        <v>343</v>
      </c>
      <c r="I2272" s="76">
        <f>VLOOKUP(J2272,Validación!K:N,4,0)</f>
        <v>2</v>
      </c>
      <c r="J2272" s="76" t="s">
        <v>161</v>
      </c>
      <c r="K2272" s="76" t="s">
        <v>68</v>
      </c>
      <c r="L2272" s="76" t="str">
        <f t="shared" si="71"/>
        <v>N</v>
      </c>
    </row>
    <row r="2273" spans="1:12" x14ac:dyDescent="0.25">
      <c r="A2273" s="76" t="str">
        <f t="shared" si="70"/>
        <v>AA1182N</v>
      </c>
      <c r="B2273" s="76" t="s">
        <v>54</v>
      </c>
      <c r="C2273" s="76" t="str">
        <f>VLOOKUP(B2273,Validación!G:I,3,0)</f>
        <v>AA</v>
      </c>
      <c r="D2273" s="122" t="s">
        <v>118</v>
      </c>
      <c r="E2273" s="76">
        <f>VLOOKUP(Tabla3[[#This Row],[Actividad]],Validación!AA:AB,2,0)</f>
        <v>11</v>
      </c>
      <c r="F2273" s="76" t="s">
        <v>193</v>
      </c>
      <c r="G2273" s="76">
        <f>VLOOKUP(H2273,Validación!W:Y,3,0)</f>
        <v>8</v>
      </c>
      <c r="H2273" s="76" t="s">
        <v>343</v>
      </c>
      <c r="I2273" s="76">
        <f>VLOOKUP(J2273,Validación!K:N,4,0)</f>
        <v>2</v>
      </c>
      <c r="J2273" s="76" t="s">
        <v>161</v>
      </c>
      <c r="K2273" s="76" t="s">
        <v>68</v>
      </c>
      <c r="L2273" s="76" t="str">
        <f t="shared" si="71"/>
        <v>N</v>
      </c>
    </row>
    <row r="2274" spans="1:12" x14ac:dyDescent="0.25">
      <c r="A2274" s="76" t="str">
        <f t="shared" si="70"/>
        <v>G1182N</v>
      </c>
      <c r="B2274" s="76" t="s">
        <v>427</v>
      </c>
      <c r="C2274" s="76" t="str">
        <f>VLOOKUP(B2274,Validación!G:I,3,0)</f>
        <v>G</v>
      </c>
      <c r="D2274" s="122" t="s">
        <v>299</v>
      </c>
      <c r="E2274" s="76">
        <f>VLOOKUP(Tabla3[[#This Row],[Actividad]],Validación!AA:AB,2,0)</f>
        <v>11</v>
      </c>
      <c r="F2274" s="76" t="s">
        <v>193</v>
      </c>
      <c r="G2274" s="76">
        <f>VLOOKUP(H2274,Validación!W:Y,3,0)</f>
        <v>8</v>
      </c>
      <c r="H2274" s="76" t="s">
        <v>343</v>
      </c>
      <c r="I2274" s="76">
        <f>VLOOKUP(J2274,Validación!K:N,4,0)</f>
        <v>2</v>
      </c>
      <c r="J2274" s="76" t="s">
        <v>161</v>
      </c>
      <c r="K2274" s="76" t="s">
        <v>68</v>
      </c>
      <c r="L2274" s="76" t="str">
        <f t="shared" si="71"/>
        <v>N</v>
      </c>
    </row>
    <row r="2275" spans="1:12" x14ac:dyDescent="0.25">
      <c r="A2275" s="76" t="str">
        <f t="shared" si="70"/>
        <v>D1182N</v>
      </c>
      <c r="B2275" s="76" t="s">
        <v>203</v>
      </c>
      <c r="C2275" s="76" t="str">
        <f>VLOOKUP(B2275,Validación!G:I,3,0)</f>
        <v>D</v>
      </c>
      <c r="D2275" s="122">
        <v>122327</v>
      </c>
      <c r="E2275" s="76">
        <f>VLOOKUP(Tabla3[[#This Row],[Actividad]],Validación!AA:AB,2,0)</f>
        <v>11</v>
      </c>
      <c r="F2275" s="76" t="s">
        <v>193</v>
      </c>
      <c r="G2275" s="76">
        <f>VLOOKUP(H2275,Validación!W:Y,3,0)</f>
        <v>8</v>
      </c>
      <c r="H2275" s="76" t="s">
        <v>343</v>
      </c>
      <c r="I2275" s="76">
        <f>VLOOKUP(J2275,Validación!K:N,4,0)</f>
        <v>2</v>
      </c>
      <c r="J2275" s="76" t="s">
        <v>161</v>
      </c>
      <c r="K2275" s="76" t="s">
        <v>68</v>
      </c>
      <c r="L2275" s="76" t="str">
        <f t="shared" si="71"/>
        <v>N</v>
      </c>
    </row>
    <row r="2276" spans="1:12" x14ac:dyDescent="0.25">
      <c r="A2276" s="76" t="str">
        <f t="shared" si="70"/>
        <v>F1182N</v>
      </c>
      <c r="B2276" s="76" t="s">
        <v>426</v>
      </c>
      <c r="C2276" s="76" t="str">
        <f>VLOOKUP(B2276,Validación!G:I,3,0)</f>
        <v>F</v>
      </c>
      <c r="D2276" s="122" t="s">
        <v>456</v>
      </c>
      <c r="E2276" s="76">
        <f>VLOOKUP(Tabla3[[#This Row],[Actividad]],Validación!AA:AB,2,0)</f>
        <v>11</v>
      </c>
      <c r="F2276" s="76" t="s">
        <v>193</v>
      </c>
      <c r="G2276" s="76">
        <f>VLOOKUP(H2276,Validación!W:Y,3,0)</f>
        <v>8</v>
      </c>
      <c r="H2276" s="76" t="s">
        <v>343</v>
      </c>
      <c r="I2276" s="76">
        <f>VLOOKUP(J2276,Validación!K:N,4,0)</f>
        <v>2</v>
      </c>
      <c r="J2276" s="76" t="s">
        <v>161</v>
      </c>
      <c r="K2276" s="76" t="s">
        <v>68</v>
      </c>
      <c r="L2276" s="76" t="str">
        <f t="shared" si="71"/>
        <v>N</v>
      </c>
    </row>
    <row r="2277" spans="1:12" x14ac:dyDescent="0.25">
      <c r="A2277" s="76" t="str">
        <f t="shared" si="70"/>
        <v>FF1182N</v>
      </c>
      <c r="B2277" s="76" t="s">
        <v>41</v>
      </c>
      <c r="C2277" s="76" t="str">
        <f>VLOOKUP(B2277,Validación!G:I,3,0)</f>
        <v>FF</v>
      </c>
      <c r="D2277" s="122" t="s">
        <v>301</v>
      </c>
      <c r="E2277" s="76">
        <f>VLOOKUP(Tabla3[[#This Row],[Actividad]],Validación!AA:AB,2,0)</f>
        <v>11</v>
      </c>
      <c r="F2277" s="76" t="s">
        <v>193</v>
      </c>
      <c r="G2277" s="76">
        <f>VLOOKUP(H2277,Validación!W:Y,3,0)</f>
        <v>8</v>
      </c>
      <c r="H2277" s="76" t="s">
        <v>343</v>
      </c>
      <c r="I2277" s="76">
        <f>VLOOKUP(J2277,Validación!K:N,4,0)</f>
        <v>2</v>
      </c>
      <c r="J2277" s="76" t="s">
        <v>161</v>
      </c>
      <c r="K2277" s="76" t="s">
        <v>68</v>
      </c>
      <c r="L2277" s="76" t="str">
        <f t="shared" si="71"/>
        <v>N</v>
      </c>
    </row>
    <row r="2278" spans="1:12" x14ac:dyDescent="0.25">
      <c r="A2278" s="76" t="str">
        <f t="shared" si="70"/>
        <v>BB1182N</v>
      </c>
      <c r="B2278" s="76" t="s">
        <v>32</v>
      </c>
      <c r="C2278" s="76" t="str">
        <f>VLOOKUP(B2278,Validación!G:I,3,0)</f>
        <v>BB</v>
      </c>
      <c r="D2278" s="122" t="s">
        <v>457</v>
      </c>
      <c r="E2278" s="76">
        <f>VLOOKUP(Tabla3[[#This Row],[Actividad]],Validación!AA:AB,2,0)</f>
        <v>11</v>
      </c>
      <c r="F2278" s="76" t="s">
        <v>193</v>
      </c>
      <c r="G2278" s="76">
        <f>VLOOKUP(H2278,Validación!W:Y,3,0)</f>
        <v>8</v>
      </c>
      <c r="H2278" s="76" t="s">
        <v>343</v>
      </c>
      <c r="I2278" s="76">
        <f>VLOOKUP(J2278,Validación!K:N,4,0)</f>
        <v>2</v>
      </c>
      <c r="J2278" s="76" t="s">
        <v>161</v>
      </c>
      <c r="K2278" s="76" t="s">
        <v>68</v>
      </c>
      <c r="L2278" s="76" t="str">
        <f t="shared" si="71"/>
        <v>N</v>
      </c>
    </row>
    <row r="2279" spans="1:12" x14ac:dyDescent="0.25">
      <c r="A2279" s="76" t="str">
        <f t="shared" si="70"/>
        <v>W1182N</v>
      </c>
      <c r="B2279" s="76" t="s">
        <v>132</v>
      </c>
      <c r="C2279" s="76" t="str">
        <f>VLOOKUP(B2279,Validación!G:I,3,0)</f>
        <v>W</v>
      </c>
      <c r="D2279" s="122" t="s">
        <v>302</v>
      </c>
      <c r="E2279" s="76">
        <f>VLOOKUP(Tabla3[[#This Row],[Actividad]],Validación!AA:AB,2,0)</f>
        <v>11</v>
      </c>
      <c r="F2279" s="76" t="s">
        <v>193</v>
      </c>
      <c r="G2279" s="76">
        <f>VLOOKUP(H2279,Validación!W:Y,3,0)</f>
        <v>8</v>
      </c>
      <c r="H2279" s="76" t="s">
        <v>343</v>
      </c>
      <c r="I2279" s="76">
        <f>VLOOKUP(J2279,Validación!K:N,4,0)</f>
        <v>2</v>
      </c>
      <c r="J2279" s="76" t="s">
        <v>161</v>
      </c>
      <c r="K2279" s="76" t="s">
        <v>68</v>
      </c>
      <c r="L2279" s="76" t="str">
        <f t="shared" si="71"/>
        <v>N</v>
      </c>
    </row>
    <row r="2280" spans="1:12" x14ac:dyDescent="0.25">
      <c r="A2280" s="76" t="str">
        <f t="shared" si="70"/>
        <v>CC1182N</v>
      </c>
      <c r="B2280" s="76" t="s">
        <v>55</v>
      </c>
      <c r="C2280" s="76" t="str">
        <f>VLOOKUP(B2280,Validación!G:I,3,0)</f>
        <v>CC</v>
      </c>
      <c r="D2280" s="122" t="s">
        <v>303</v>
      </c>
      <c r="E2280" s="76">
        <f>VLOOKUP(Tabla3[[#This Row],[Actividad]],Validación!AA:AB,2,0)</f>
        <v>11</v>
      </c>
      <c r="F2280" s="76" t="s">
        <v>193</v>
      </c>
      <c r="G2280" s="76">
        <f>VLOOKUP(H2280,Validación!W:Y,3,0)</f>
        <v>8</v>
      </c>
      <c r="H2280" s="76" t="s">
        <v>343</v>
      </c>
      <c r="I2280" s="76">
        <f>VLOOKUP(J2280,Validación!K:N,4,0)</f>
        <v>2</v>
      </c>
      <c r="J2280" s="76" t="s">
        <v>161</v>
      </c>
      <c r="K2280" s="76" t="s">
        <v>68</v>
      </c>
      <c r="L2280" s="76" t="str">
        <f t="shared" si="71"/>
        <v>N</v>
      </c>
    </row>
    <row r="2281" spans="1:12" x14ac:dyDescent="0.25">
      <c r="A2281" s="76" t="str">
        <f t="shared" si="70"/>
        <v>U1182N</v>
      </c>
      <c r="B2281" s="76" t="s">
        <v>425</v>
      </c>
      <c r="C2281" s="76" t="str">
        <f>VLOOKUP(B2281,Validación!G:I,3,0)</f>
        <v>U</v>
      </c>
      <c r="D2281" s="122" t="s">
        <v>458</v>
      </c>
      <c r="E2281" s="76">
        <f>VLOOKUP(Tabla3[[#This Row],[Actividad]],Validación!AA:AB,2,0)</f>
        <v>11</v>
      </c>
      <c r="F2281" s="76" t="s">
        <v>193</v>
      </c>
      <c r="G2281" s="76">
        <f>VLOOKUP(H2281,Validación!W:Y,3,0)</f>
        <v>8</v>
      </c>
      <c r="H2281" s="76" t="s">
        <v>343</v>
      </c>
      <c r="I2281" s="76">
        <f>VLOOKUP(J2281,Validación!K:N,4,0)</f>
        <v>2</v>
      </c>
      <c r="J2281" s="76" t="s">
        <v>161</v>
      </c>
      <c r="K2281" s="76" t="s">
        <v>68</v>
      </c>
      <c r="L2281" s="76" t="str">
        <f t="shared" si="71"/>
        <v>N</v>
      </c>
    </row>
    <row r="2282" spans="1:12" x14ac:dyDescent="0.25">
      <c r="A2282" s="76" t="str">
        <f t="shared" si="70"/>
        <v>I1182N</v>
      </c>
      <c r="B2282" s="76" t="s">
        <v>47</v>
      </c>
      <c r="C2282" s="76" t="str">
        <f>VLOOKUP(B2282,Validación!G:I,3,0)</f>
        <v>I</v>
      </c>
      <c r="D2282" s="122" t="s">
        <v>459</v>
      </c>
      <c r="E2282" s="76">
        <f>VLOOKUP(Tabla3[[#This Row],[Actividad]],Validación!AA:AB,2,0)</f>
        <v>11</v>
      </c>
      <c r="F2282" s="76" t="s">
        <v>193</v>
      </c>
      <c r="G2282" s="76">
        <f>VLOOKUP(H2282,Validación!W:Y,3,0)</f>
        <v>8</v>
      </c>
      <c r="H2282" s="76" t="s">
        <v>343</v>
      </c>
      <c r="I2282" s="76">
        <f>VLOOKUP(J2282,Validación!K:N,4,0)</f>
        <v>2</v>
      </c>
      <c r="J2282" s="76" t="s">
        <v>161</v>
      </c>
      <c r="K2282" s="76" t="s">
        <v>68</v>
      </c>
      <c r="L2282" s="76" t="str">
        <f t="shared" si="71"/>
        <v>N</v>
      </c>
    </row>
    <row r="2283" spans="1:12" x14ac:dyDescent="0.25">
      <c r="A2283" s="76" t="str">
        <f t="shared" si="70"/>
        <v>Y1182N</v>
      </c>
      <c r="B2283" s="76" t="s">
        <v>134</v>
      </c>
      <c r="C2283" s="76" t="str">
        <f>VLOOKUP(B2283,Validación!G:I,3,0)</f>
        <v>Y</v>
      </c>
      <c r="D2283" s="122" t="s">
        <v>306</v>
      </c>
      <c r="E2283" s="76">
        <f>VLOOKUP(Tabla3[[#This Row],[Actividad]],Validación!AA:AB,2,0)</f>
        <v>11</v>
      </c>
      <c r="F2283" s="76" t="s">
        <v>193</v>
      </c>
      <c r="G2283" s="76">
        <f>VLOOKUP(H2283,Validación!W:Y,3,0)</f>
        <v>8</v>
      </c>
      <c r="H2283" s="76" t="s">
        <v>343</v>
      </c>
      <c r="I2283" s="76">
        <f>VLOOKUP(J2283,Validación!K:N,4,0)</f>
        <v>2</v>
      </c>
      <c r="J2283" s="76" t="s">
        <v>161</v>
      </c>
      <c r="K2283" s="76" t="s">
        <v>68</v>
      </c>
      <c r="L2283" s="76" t="str">
        <f t="shared" si="71"/>
        <v>N</v>
      </c>
    </row>
    <row r="2284" spans="1:12" x14ac:dyDescent="0.25">
      <c r="A2284" s="76" t="str">
        <f t="shared" si="70"/>
        <v>R1182N</v>
      </c>
      <c r="B2284" s="76" t="s">
        <v>51</v>
      </c>
      <c r="C2284" s="76" t="str">
        <f>VLOOKUP(B2284,Validación!G:I,3,0)</f>
        <v>R</v>
      </c>
      <c r="D2284" s="122">
        <v>109</v>
      </c>
      <c r="E2284" s="76">
        <f>VLOOKUP(Tabla3[[#This Row],[Actividad]],Validación!AA:AB,2,0)</f>
        <v>11</v>
      </c>
      <c r="F2284" s="76" t="s">
        <v>193</v>
      </c>
      <c r="G2284" s="76">
        <f>VLOOKUP(H2284,Validación!W:Y,3,0)</f>
        <v>8</v>
      </c>
      <c r="H2284" s="76" t="s">
        <v>343</v>
      </c>
      <c r="I2284" s="76">
        <f>VLOOKUP(J2284,Validación!K:N,4,0)</f>
        <v>2</v>
      </c>
      <c r="J2284" s="76" t="s">
        <v>161</v>
      </c>
      <c r="K2284" s="76" t="s">
        <v>68</v>
      </c>
      <c r="L2284" s="76" t="str">
        <f t="shared" si="71"/>
        <v>N</v>
      </c>
    </row>
    <row r="2285" spans="1:12" x14ac:dyDescent="0.25">
      <c r="A2285" s="76" t="str">
        <f t="shared" si="70"/>
        <v>HH1182N</v>
      </c>
      <c r="B2285" s="76" t="s">
        <v>122</v>
      </c>
      <c r="C2285" s="76" t="str">
        <f>VLOOKUP(B2285,Validación!G:I,3,0)</f>
        <v>HH</v>
      </c>
      <c r="D2285" s="122" t="s">
        <v>460</v>
      </c>
      <c r="E2285" s="76">
        <f>VLOOKUP(Tabla3[[#This Row],[Actividad]],Validación!AA:AB,2,0)</f>
        <v>11</v>
      </c>
      <c r="F2285" s="76" t="s">
        <v>193</v>
      </c>
      <c r="G2285" s="76">
        <f>VLOOKUP(H2285,Validación!W:Y,3,0)</f>
        <v>8</v>
      </c>
      <c r="H2285" s="76" t="s">
        <v>343</v>
      </c>
      <c r="I2285" s="76">
        <f>VLOOKUP(J2285,Validación!K:N,4,0)</f>
        <v>2</v>
      </c>
      <c r="J2285" s="76" t="s">
        <v>161</v>
      </c>
      <c r="K2285" s="76" t="s">
        <v>68</v>
      </c>
      <c r="L2285" s="76" t="str">
        <f t="shared" si="71"/>
        <v>N</v>
      </c>
    </row>
    <row r="2286" spans="1:12" x14ac:dyDescent="0.25">
      <c r="A2286" s="76" t="str">
        <f t="shared" si="70"/>
        <v>II1182N</v>
      </c>
      <c r="B2286" s="173" t="s">
        <v>423</v>
      </c>
      <c r="C2286" s="76" t="str">
        <f>VLOOKUP(B2286,Validación!G:I,3,0)</f>
        <v>II</v>
      </c>
      <c r="D2286" s="122" t="s">
        <v>309</v>
      </c>
      <c r="E2286" s="76">
        <f>VLOOKUP(Tabla3[[#This Row],[Actividad]],Validación!AA:AB,2,0)</f>
        <v>11</v>
      </c>
      <c r="F2286" s="76" t="s">
        <v>193</v>
      </c>
      <c r="G2286" s="76">
        <f>VLOOKUP(H2286,Validación!W:Y,3,0)</f>
        <v>8</v>
      </c>
      <c r="H2286" s="76" t="s">
        <v>343</v>
      </c>
      <c r="I2286" s="76">
        <f>VLOOKUP(J2286,Validación!K:N,4,0)</f>
        <v>2</v>
      </c>
      <c r="J2286" s="76" t="s">
        <v>161</v>
      </c>
      <c r="K2286" s="76" t="s">
        <v>68</v>
      </c>
      <c r="L2286" s="76" t="str">
        <f t="shared" si="71"/>
        <v>N</v>
      </c>
    </row>
    <row r="2287" spans="1:12" x14ac:dyDescent="0.25">
      <c r="A2287" s="76" t="str">
        <f t="shared" si="70"/>
        <v>L1182N</v>
      </c>
      <c r="B2287" s="76" t="s">
        <v>48</v>
      </c>
      <c r="C2287" s="76" t="str">
        <f>VLOOKUP(B2287,Validación!G:I,3,0)</f>
        <v>L</v>
      </c>
      <c r="D2287" s="122" t="s">
        <v>461</v>
      </c>
      <c r="E2287" s="76">
        <f>VLOOKUP(Tabla3[[#This Row],[Actividad]],Validación!AA:AB,2,0)</f>
        <v>11</v>
      </c>
      <c r="F2287" s="76" t="s">
        <v>193</v>
      </c>
      <c r="G2287" s="76">
        <f>VLOOKUP(H2287,Validación!W:Y,3,0)</f>
        <v>8</v>
      </c>
      <c r="H2287" s="76" t="s">
        <v>343</v>
      </c>
      <c r="I2287" s="76">
        <f>VLOOKUP(J2287,Validación!K:N,4,0)</f>
        <v>2</v>
      </c>
      <c r="J2287" s="76" t="s">
        <v>161</v>
      </c>
      <c r="K2287" s="76" t="s">
        <v>68</v>
      </c>
      <c r="L2287" s="76" t="str">
        <f t="shared" si="71"/>
        <v>N</v>
      </c>
    </row>
    <row r="2288" spans="1:12" x14ac:dyDescent="0.25">
      <c r="A2288" s="76" t="str">
        <f t="shared" si="70"/>
        <v>B1182N</v>
      </c>
      <c r="B2288" s="76" t="s">
        <v>43</v>
      </c>
      <c r="C2288" s="76" t="str">
        <f>VLOOKUP(B2288,Validación!G:I,3,0)</f>
        <v>B</v>
      </c>
      <c r="D2288" s="122" t="s">
        <v>462</v>
      </c>
      <c r="E2288" s="76">
        <f>VLOOKUP(Tabla3[[#This Row],[Actividad]],Validación!AA:AB,2,0)</f>
        <v>11</v>
      </c>
      <c r="F2288" s="76" t="s">
        <v>193</v>
      </c>
      <c r="G2288" s="76">
        <f>VLOOKUP(H2288,Validación!W:Y,3,0)</f>
        <v>8</v>
      </c>
      <c r="H2288" s="76" t="s">
        <v>343</v>
      </c>
      <c r="I2288" s="76">
        <f>VLOOKUP(J2288,Validación!K:N,4,0)</f>
        <v>2</v>
      </c>
      <c r="J2288" s="76" t="s">
        <v>161</v>
      </c>
      <c r="K2288" s="76" t="s">
        <v>68</v>
      </c>
      <c r="L2288" s="76" t="str">
        <f t="shared" si="71"/>
        <v>N</v>
      </c>
    </row>
    <row r="2289" spans="1:12" x14ac:dyDescent="0.25">
      <c r="A2289" s="76" t="str">
        <f t="shared" si="70"/>
        <v>A1182N</v>
      </c>
      <c r="B2289" s="76" t="s">
        <v>42</v>
      </c>
      <c r="C2289" s="76" t="str">
        <f>VLOOKUP(B2289,Validación!G:I,3,0)</f>
        <v>A</v>
      </c>
      <c r="D2289" s="122" t="s">
        <v>463</v>
      </c>
      <c r="E2289" s="76">
        <f>VLOOKUP(Tabla3[[#This Row],[Actividad]],Validación!AA:AB,2,0)</f>
        <v>11</v>
      </c>
      <c r="F2289" s="76" t="s">
        <v>193</v>
      </c>
      <c r="G2289" s="76">
        <f>VLOOKUP(H2289,Validación!W:Y,3,0)</f>
        <v>8</v>
      </c>
      <c r="H2289" s="76" t="s">
        <v>343</v>
      </c>
      <c r="I2289" s="76">
        <f>VLOOKUP(J2289,Validación!K:N,4,0)</f>
        <v>2</v>
      </c>
      <c r="J2289" s="76" t="s">
        <v>161</v>
      </c>
      <c r="K2289" s="76" t="s">
        <v>68</v>
      </c>
      <c r="L2289" s="76" t="str">
        <f t="shared" si="71"/>
        <v>N</v>
      </c>
    </row>
    <row r="2290" spans="1:12" x14ac:dyDescent="0.25">
      <c r="A2290" s="76" t="str">
        <f t="shared" si="70"/>
        <v>X1183N</v>
      </c>
      <c r="B2290" s="76" t="s">
        <v>133</v>
      </c>
      <c r="C2290" s="76" t="str">
        <f>VLOOKUP(B2290,Validación!G:I,3,0)</f>
        <v>X</v>
      </c>
      <c r="D2290" s="122">
        <v>122201</v>
      </c>
      <c r="E2290" s="76">
        <f>VLOOKUP(Tabla3[[#This Row],[Actividad]],Validación!AA:AB,2,0)</f>
        <v>11</v>
      </c>
      <c r="F2290" s="76" t="s">
        <v>193</v>
      </c>
      <c r="G2290" s="76">
        <f>VLOOKUP(H2290,Validación!W:Y,3,0)</f>
        <v>8</v>
      </c>
      <c r="H2290" s="76" t="s">
        <v>343</v>
      </c>
      <c r="I2290" s="76">
        <f>VLOOKUP(J2290,Validación!K:N,4,0)</f>
        <v>3</v>
      </c>
      <c r="J2290" s="76" t="s">
        <v>162</v>
      </c>
      <c r="K2290" s="76" t="s">
        <v>68</v>
      </c>
      <c r="L2290" s="76" t="str">
        <f t="shared" si="71"/>
        <v>N</v>
      </c>
    </row>
    <row r="2291" spans="1:12" x14ac:dyDescent="0.25">
      <c r="A2291" s="76" t="str">
        <f t="shared" si="70"/>
        <v>C1183N</v>
      </c>
      <c r="B2291" s="76" t="s">
        <v>44</v>
      </c>
      <c r="C2291" s="76" t="str">
        <f>VLOOKUP(B2291,Validación!G:I,3,0)</f>
        <v>C</v>
      </c>
      <c r="D2291" s="122" t="s">
        <v>289</v>
      </c>
      <c r="E2291" s="76">
        <f>VLOOKUP(Tabla3[[#This Row],[Actividad]],Validación!AA:AB,2,0)</f>
        <v>11</v>
      </c>
      <c r="F2291" s="76" t="s">
        <v>193</v>
      </c>
      <c r="G2291" s="76">
        <f>VLOOKUP(H2291,Validación!W:Y,3,0)</f>
        <v>8</v>
      </c>
      <c r="H2291" s="76" t="s">
        <v>343</v>
      </c>
      <c r="I2291" s="76">
        <f>VLOOKUP(J2291,Validación!K:N,4,0)</f>
        <v>3</v>
      </c>
      <c r="J2291" s="76" t="s">
        <v>162</v>
      </c>
      <c r="K2291" s="76" t="s">
        <v>68</v>
      </c>
      <c r="L2291" s="76" t="str">
        <f t="shared" si="71"/>
        <v>N</v>
      </c>
    </row>
    <row r="2292" spans="1:12" x14ac:dyDescent="0.25">
      <c r="A2292" s="76" t="str">
        <f t="shared" si="70"/>
        <v>T1183N</v>
      </c>
      <c r="B2292" s="76" t="s">
        <v>52</v>
      </c>
      <c r="C2292" s="76" t="str">
        <f>VLOOKUP(B2292,Validación!G:I,3,0)</f>
        <v>T</v>
      </c>
      <c r="D2292" s="122">
        <v>122202</v>
      </c>
      <c r="E2292" s="76">
        <f>VLOOKUP(Tabla3[[#This Row],[Actividad]],Validación!AA:AB,2,0)</f>
        <v>11</v>
      </c>
      <c r="F2292" s="76" t="s">
        <v>193</v>
      </c>
      <c r="G2292" s="76">
        <f>VLOOKUP(H2292,Validación!W:Y,3,0)</f>
        <v>8</v>
      </c>
      <c r="H2292" s="76" t="s">
        <v>343</v>
      </c>
      <c r="I2292" s="76">
        <f>VLOOKUP(J2292,Validación!K:N,4,0)</f>
        <v>3</v>
      </c>
      <c r="J2292" s="76" t="s">
        <v>162</v>
      </c>
      <c r="K2292" s="76" t="s">
        <v>68</v>
      </c>
      <c r="L2292" s="76" t="str">
        <f t="shared" si="71"/>
        <v>N</v>
      </c>
    </row>
    <row r="2293" spans="1:12" x14ac:dyDescent="0.25">
      <c r="A2293" s="76" t="str">
        <f t="shared" si="70"/>
        <v>EE1183N</v>
      </c>
      <c r="B2293" s="76" t="s">
        <v>33</v>
      </c>
      <c r="C2293" s="76" t="str">
        <f>VLOOKUP(B2293,Validación!G:I,3,0)</f>
        <v>EE</v>
      </c>
      <c r="D2293" s="122" t="s">
        <v>290</v>
      </c>
      <c r="E2293" s="76">
        <f>VLOOKUP(Tabla3[[#This Row],[Actividad]],Validación!AA:AB,2,0)</f>
        <v>11</v>
      </c>
      <c r="F2293" s="76" t="s">
        <v>193</v>
      </c>
      <c r="G2293" s="76">
        <f>VLOOKUP(H2293,Validación!W:Y,3,0)</f>
        <v>8</v>
      </c>
      <c r="H2293" s="76" t="s">
        <v>343</v>
      </c>
      <c r="I2293" s="76">
        <f>VLOOKUP(J2293,Validación!K:N,4,0)</f>
        <v>3</v>
      </c>
      <c r="J2293" s="76" t="s">
        <v>162</v>
      </c>
      <c r="K2293" s="76" t="s">
        <v>68</v>
      </c>
      <c r="L2293" s="76" t="str">
        <f t="shared" si="71"/>
        <v>N</v>
      </c>
    </row>
    <row r="2294" spans="1:12" x14ac:dyDescent="0.25">
      <c r="A2294" s="76" t="str">
        <f t="shared" si="70"/>
        <v>E1183N</v>
      </c>
      <c r="B2294" s="76" t="s">
        <v>45</v>
      </c>
      <c r="C2294" s="76" t="str">
        <f>VLOOKUP(B2294,Validación!G:I,3,0)</f>
        <v>E</v>
      </c>
      <c r="D2294" s="122" t="s">
        <v>180</v>
      </c>
      <c r="E2294" s="76">
        <f>VLOOKUP(Tabla3[[#This Row],[Actividad]],Validación!AA:AB,2,0)</f>
        <v>11</v>
      </c>
      <c r="F2294" s="76" t="s">
        <v>193</v>
      </c>
      <c r="G2294" s="76">
        <f>VLOOKUP(H2294,Validación!W:Y,3,0)</f>
        <v>8</v>
      </c>
      <c r="H2294" s="76" t="s">
        <v>343</v>
      </c>
      <c r="I2294" s="76">
        <f>VLOOKUP(J2294,Validación!K:N,4,0)</f>
        <v>3</v>
      </c>
      <c r="J2294" s="76" t="s">
        <v>162</v>
      </c>
      <c r="K2294" s="76" t="s">
        <v>68</v>
      </c>
      <c r="L2294" s="76" t="str">
        <f t="shared" si="71"/>
        <v>N</v>
      </c>
    </row>
    <row r="2295" spans="1:12" x14ac:dyDescent="0.25">
      <c r="A2295" s="76" t="str">
        <f t="shared" si="70"/>
        <v>J1183N</v>
      </c>
      <c r="B2295" s="76" t="s">
        <v>30</v>
      </c>
      <c r="C2295" s="76" t="str">
        <f>VLOOKUP(B2295,Validación!G:I,3,0)</f>
        <v>J</v>
      </c>
      <c r="D2295" s="122" t="s">
        <v>292</v>
      </c>
      <c r="E2295" s="76">
        <f>VLOOKUP(Tabla3[[#This Row],[Actividad]],Validación!AA:AB,2,0)</f>
        <v>11</v>
      </c>
      <c r="F2295" s="76" t="s">
        <v>193</v>
      </c>
      <c r="G2295" s="76">
        <f>VLOOKUP(H2295,Validación!W:Y,3,0)</f>
        <v>8</v>
      </c>
      <c r="H2295" s="76" t="s">
        <v>343</v>
      </c>
      <c r="I2295" s="76">
        <f>VLOOKUP(J2295,Validación!K:N,4,0)</f>
        <v>3</v>
      </c>
      <c r="J2295" s="76" t="s">
        <v>162</v>
      </c>
      <c r="K2295" s="76" t="s">
        <v>68</v>
      </c>
      <c r="L2295" s="76" t="str">
        <f t="shared" si="71"/>
        <v>N</v>
      </c>
    </row>
    <row r="2296" spans="1:12" x14ac:dyDescent="0.25">
      <c r="A2296" s="76" t="str">
        <f t="shared" si="70"/>
        <v>H1183N</v>
      </c>
      <c r="B2296" s="76" t="s">
        <v>46</v>
      </c>
      <c r="C2296" s="76" t="str">
        <f>VLOOKUP(B2296,Validación!G:I,3,0)</f>
        <v>H</v>
      </c>
      <c r="D2296" s="122" t="s">
        <v>115</v>
      </c>
      <c r="E2296" s="76">
        <f>VLOOKUP(Tabla3[[#This Row],[Actividad]],Validación!AA:AB,2,0)</f>
        <v>11</v>
      </c>
      <c r="F2296" s="76" t="s">
        <v>193</v>
      </c>
      <c r="G2296" s="76">
        <f>VLOOKUP(H2296,Validación!W:Y,3,0)</f>
        <v>8</v>
      </c>
      <c r="H2296" s="76" t="s">
        <v>343</v>
      </c>
      <c r="I2296" s="76">
        <f>VLOOKUP(J2296,Validación!K:N,4,0)</f>
        <v>3</v>
      </c>
      <c r="J2296" s="76" t="s">
        <v>162</v>
      </c>
      <c r="K2296" s="76" t="s">
        <v>68</v>
      </c>
      <c r="L2296" s="76" t="str">
        <f t="shared" si="71"/>
        <v>N</v>
      </c>
    </row>
    <row r="2297" spans="1:12" x14ac:dyDescent="0.25">
      <c r="A2297" s="76" t="str">
        <f t="shared" si="70"/>
        <v>Q1183N</v>
      </c>
      <c r="B2297" s="76" t="s">
        <v>130</v>
      </c>
      <c r="C2297" s="76" t="str">
        <f>VLOOKUP(B2297,Validación!G:I,3,0)</f>
        <v>Q</v>
      </c>
      <c r="D2297" s="122" t="s">
        <v>293</v>
      </c>
      <c r="E2297" s="76">
        <f>VLOOKUP(Tabla3[[#This Row],[Actividad]],Validación!AA:AB,2,0)</f>
        <v>11</v>
      </c>
      <c r="F2297" s="76" t="s">
        <v>193</v>
      </c>
      <c r="G2297" s="76">
        <f>VLOOKUP(H2297,Validación!W:Y,3,0)</f>
        <v>8</v>
      </c>
      <c r="H2297" s="76" t="s">
        <v>343</v>
      </c>
      <c r="I2297" s="76">
        <f>VLOOKUP(J2297,Validación!K:N,4,0)</f>
        <v>3</v>
      </c>
      <c r="J2297" s="76" t="s">
        <v>162</v>
      </c>
      <c r="K2297" s="76" t="s">
        <v>68</v>
      </c>
      <c r="L2297" s="76" t="str">
        <f t="shared" si="71"/>
        <v>N</v>
      </c>
    </row>
    <row r="2298" spans="1:12" x14ac:dyDescent="0.25">
      <c r="A2298" s="76" t="str">
        <f t="shared" si="70"/>
        <v>P1183N</v>
      </c>
      <c r="B2298" s="76" t="s">
        <v>50</v>
      </c>
      <c r="C2298" s="76" t="str">
        <f>VLOOKUP(B2298,Validación!G:I,3,0)</f>
        <v>P</v>
      </c>
      <c r="D2298" s="122" t="s">
        <v>295</v>
      </c>
      <c r="E2298" s="76">
        <f>VLOOKUP(Tabla3[[#This Row],[Actividad]],Validación!AA:AB,2,0)</f>
        <v>11</v>
      </c>
      <c r="F2298" s="76" t="s">
        <v>193</v>
      </c>
      <c r="G2298" s="76">
        <f>VLOOKUP(H2298,Validación!W:Y,3,0)</f>
        <v>8</v>
      </c>
      <c r="H2298" s="76" t="s">
        <v>343</v>
      </c>
      <c r="I2298" s="76">
        <f>VLOOKUP(J2298,Validación!K:N,4,0)</f>
        <v>3</v>
      </c>
      <c r="J2298" s="76" t="s">
        <v>162</v>
      </c>
      <c r="K2298" s="76" t="s">
        <v>68</v>
      </c>
      <c r="L2298" s="76" t="str">
        <f t="shared" si="71"/>
        <v>N</v>
      </c>
    </row>
    <row r="2299" spans="1:12" x14ac:dyDescent="0.25">
      <c r="A2299" s="76" t="str">
        <f t="shared" si="70"/>
        <v>K1183N</v>
      </c>
      <c r="B2299" s="76" t="s">
        <v>31</v>
      </c>
      <c r="C2299" s="76" t="str">
        <f>VLOOKUP(B2299,Validación!G:I,3,0)</f>
        <v>K</v>
      </c>
      <c r="D2299" s="122" t="s">
        <v>297</v>
      </c>
      <c r="E2299" s="76">
        <f>VLOOKUP(Tabla3[[#This Row],[Actividad]],Validación!AA:AB,2,0)</f>
        <v>11</v>
      </c>
      <c r="F2299" s="76" t="s">
        <v>193</v>
      </c>
      <c r="G2299" s="76">
        <f>VLOOKUP(H2299,Validación!W:Y,3,0)</f>
        <v>8</v>
      </c>
      <c r="H2299" s="76" t="s">
        <v>343</v>
      </c>
      <c r="I2299" s="76">
        <f>VLOOKUP(J2299,Validación!K:N,4,0)</f>
        <v>3</v>
      </c>
      <c r="J2299" s="76" t="s">
        <v>162</v>
      </c>
      <c r="K2299" s="76" t="s">
        <v>68</v>
      </c>
      <c r="L2299" s="76" t="str">
        <f t="shared" si="71"/>
        <v>N</v>
      </c>
    </row>
    <row r="2300" spans="1:12" x14ac:dyDescent="0.25">
      <c r="A2300" s="76" t="str">
        <f t="shared" si="70"/>
        <v>N1183N</v>
      </c>
      <c r="B2300" s="76" t="s">
        <v>49</v>
      </c>
      <c r="C2300" s="76" t="str">
        <f>VLOOKUP(B2300,Validación!G:I,3,0)</f>
        <v>N</v>
      </c>
      <c r="D2300" s="122" t="s">
        <v>298</v>
      </c>
      <c r="E2300" s="76">
        <f>VLOOKUP(Tabla3[[#This Row],[Actividad]],Validación!AA:AB,2,0)</f>
        <v>11</v>
      </c>
      <c r="F2300" s="76" t="s">
        <v>193</v>
      </c>
      <c r="G2300" s="76">
        <f>VLOOKUP(H2300,Validación!W:Y,3,0)</f>
        <v>8</v>
      </c>
      <c r="H2300" s="76" t="s">
        <v>343</v>
      </c>
      <c r="I2300" s="76">
        <f>VLOOKUP(J2300,Validación!K:N,4,0)</f>
        <v>3</v>
      </c>
      <c r="J2300" s="76" t="s">
        <v>162</v>
      </c>
      <c r="K2300" s="76" t="s">
        <v>68</v>
      </c>
      <c r="L2300" s="76" t="str">
        <f t="shared" si="71"/>
        <v>N</v>
      </c>
    </row>
    <row r="2301" spans="1:12" x14ac:dyDescent="0.25">
      <c r="A2301" s="76" t="str">
        <f t="shared" si="70"/>
        <v>AA1183N</v>
      </c>
      <c r="B2301" s="76" t="s">
        <v>54</v>
      </c>
      <c r="C2301" s="76" t="str">
        <f>VLOOKUP(B2301,Validación!G:I,3,0)</f>
        <v>AA</v>
      </c>
      <c r="D2301" s="122" t="s">
        <v>118</v>
      </c>
      <c r="E2301" s="76">
        <f>VLOOKUP(Tabla3[[#This Row],[Actividad]],Validación!AA:AB,2,0)</f>
        <v>11</v>
      </c>
      <c r="F2301" s="76" t="s">
        <v>193</v>
      </c>
      <c r="G2301" s="76">
        <f>VLOOKUP(H2301,Validación!W:Y,3,0)</f>
        <v>8</v>
      </c>
      <c r="H2301" s="76" t="s">
        <v>343</v>
      </c>
      <c r="I2301" s="76">
        <f>VLOOKUP(J2301,Validación!K:N,4,0)</f>
        <v>3</v>
      </c>
      <c r="J2301" s="76" t="s">
        <v>162</v>
      </c>
      <c r="K2301" s="76" t="s">
        <v>68</v>
      </c>
      <c r="L2301" s="76" t="str">
        <f t="shared" si="71"/>
        <v>N</v>
      </c>
    </row>
    <row r="2302" spans="1:12" x14ac:dyDescent="0.25">
      <c r="A2302" s="76" t="str">
        <f t="shared" si="70"/>
        <v>G1183N</v>
      </c>
      <c r="B2302" s="76" t="s">
        <v>427</v>
      </c>
      <c r="C2302" s="76" t="str">
        <f>VLOOKUP(B2302,Validación!G:I,3,0)</f>
        <v>G</v>
      </c>
      <c r="D2302" s="122" t="s">
        <v>299</v>
      </c>
      <c r="E2302" s="76">
        <f>VLOOKUP(Tabla3[[#This Row],[Actividad]],Validación!AA:AB,2,0)</f>
        <v>11</v>
      </c>
      <c r="F2302" s="76" t="s">
        <v>193</v>
      </c>
      <c r="G2302" s="76">
        <f>VLOOKUP(H2302,Validación!W:Y,3,0)</f>
        <v>8</v>
      </c>
      <c r="H2302" s="76" t="s">
        <v>343</v>
      </c>
      <c r="I2302" s="76">
        <f>VLOOKUP(J2302,Validación!K:N,4,0)</f>
        <v>3</v>
      </c>
      <c r="J2302" s="76" t="s">
        <v>162</v>
      </c>
      <c r="K2302" s="76" t="s">
        <v>68</v>
      </c>
      <c r="L2302" s="76" t="str">
        <f t="shared" si="71"/>
        <v>N</v>
      </c>
    </row>
    <row r="2303" spans="1:12" x14ac:dyDescent="0.25">
      <c r="A2303" s="76" t="str">
        <f t="shared" si="70"/>
        <v>D1183N</v>
      </c>
      <c r="B2303" s="76" t="s">
        <v>203</v>
      </c>
      <c r="C2303" s="76" t="str">
        <f>VLOOKUP(B2303,Validación!G:I,3,0)</f>
        <v>D</v>
      </c>
      <c r="D2303" s="122">
        <v>122327</v>
      </c>
      <c r="E2303" s="76">
        <f>VLOOKUP(Tabla3[[#This Row],[Actividad]],Validación!AA:AB,2,0)</f>
        <v>11</v>
      </c>
      <c r="F2303" s="76" t="s">
        <v>193</v>
      </c>
      <c r="G2303" s="76">
        <f>VLOOKUP(H2303,Validación!W:Y,3,0)</f>
        <v>8</v>
      </c>
      <c r="H2303" s="76" t="s">
        <v>343</v>
      </c>
      <c r="I2303" s="76">
        <f>VLOOKUP(J2303,Validación!K:N,4,0)</f>
        <v>3</v>
      </c>
      <c r="J2303" s="76" t="s">
        <v>162</v>
      </c>
      <c r="K2303" s="76" t="s">
        <v>68</v>
      </c>
      <c r="L2303" s="76" t="str">
        <f t="shared" si="71"/>
        <v>N</v>
      </c>
    </row>
    <row r="2304" spans="1:12" x14ac:dyDescent="0.25">
      <c r="A2304" s="76" t="str">
        <f t="shared" si="70"/>
        <v>F1183N</v>
      </c>
      <c r="B2304" s="76" t="s">
        <v>426</v>
      </c>
      <c r="C2304" s="76" t="str">
        <f>VLOOKUP(B2304,Validación!G:I,3,0)</f>
        <v>F</v>
      </c>
      <c r="D2304" s="122" t="s">
        <v>456</v>
      </c>
      <c r="E2304" s="76">
        <f>VLOOKUP(Tabla3[[#This Row],[Actividad]],Validación!AA:AB,2,0)</f>
        <v>11</v>
      </c>
      <c r="F2304" s="76" t="s">
        <v>193</v>
      </c>
      <c r="G2304" s="76">
        <f>VLOOKUP(H2304,Validación!W:Y,3,0)</f>
        <v>8</v>
      </c>
      <c r="H2304" s="76" t="s">
        <v>343</v>
      </c>
      <c r="I2304" s="76">
        <f>VLOOKUP(J2304,Validación!K:N,4,0)</f>
        <v>3</v>
      </c>
      <c r="J2304" s="76" t="s">
        <v>162</v>
      </c>
      <c r="K2304" s="76" t="s">
        <v>68</v>
      </c>
      <c r="L2304" s="76" t="str">
        <f t="shared" si="71"/>
        <v>N</v>
      </c>
    </row>
    <row r="2305" spans="1:12" x14ac:dyDescent="0.25">
      <c r="A2305" s="76" t="str">
        <f t="shared" si="70"/>
        <v>FF1183N</v>
      </c>
      <c r="B2305" s="76" t="s">
        <v>41</v>
      </c>
      <c r="C2305" s="76" t="str">
        <f>VLOOKUP(B2305,Validación!G:I,3,0)</f>
        <v>FF</v>
      </c>
      <c r="D2305" s="122" t="s">
        <v>301</v>
      </c>
      <c r="E2305" s="76">
        <f>VLOOKUP(Tabla3[[#This Row],[Actividad]],Validación!AA:AB,2,0)</f>
        <v>11</v>
      </c>
      <c r="F2305" s="76" t="s">
        <v>193</v>
      </c>
      <c r="G2305" s="76">
        <f>VLOOKUP(H2305,Validación!W:Y,3,0)</f>
        <v>8</v>
      </c>
      <c r="H2305" s="76" t="s">
        <v>343</v>
      </c>
      <c r="I2305" s="76">
        <f>VLOOKUP(J2305,Validación!K:N,4,0)</f>
        <v>3</v>
      </c>
      <c r="J2305" s="76" t="s">
        <v>162</v>
      </c>
      <c r="K2305" s="76" t="s">
        <v>68</v>
      </c>
      <c r="L2305" s="76" t="str">
        <f t="shared" si="71"/>
        <v>N</v>
      </c>
    </row>
    <row r="2306" spans="1:12" x14ac:dyDescent="0.25">
      <c r="A2306" s="76" t="str">
        <f t="shared" ref="A2306:A2369" si="72">CONCATENATE(C2306,E2306,G2306,I2306,L2306,)</f>
        <v>BB1183N</v>
      </c>
      <c r="B2306" s="76" t="s">
        <v>32</v>
      </c>
      <c r="C2306" s="76" t="str">
        <f>VLOOKUP(B2306,Validación!G:I,3,0)</f>
        <v>BB</v>
      </c>
      <c r="D2306" s="122" t="s">
        <v>457</v>
      </c>
      <c r="E2306" s="76">
        <f>VLOOKUP(Tabla3[[#This Row],[Actividad]],Validación!AA:AB,2,0)</f>
        <v>11</v>
      </c>
      <c r="F2306" s="76" t="s">
        <v>193</v>
      </c>
      <c r="G2306" s="76">
        <f>VLOOKUP(H2306,Validación!W:Y,3,0)</f>
        <v>8</v>
      </c>
      <c r="H2306" s="76" t="s">
        <v>343</v>
      </c>
      <c r="I2306" s="76">
        <f>VLOOKUP(J2306,Validación!K:N,4,0)</f>
        <v>3</v>
      </c>
      <c r="J2306" s="76" t="s">
        <v>162</v>
      </c>
      <c r="K2306" s="76" t="s">
        <v>68</v>
      </c>
      <c r="L2306" s="76" t="str">
        <f t="shared" ref="L2306:L2369" si="73">VLOOKUP(K2306,O:P,2,0)</f>
        <v>N</v>
      </c>
    </row>
    <row r="2307" spans="1:12" x14ac:dyDescent="0.25">
      <c r="A2307" s="76" t="str">
        <f t="shared" si="72"/>
        <v>W1183N</v>
      </c>
      <c r="B2307" s="76" t="s">
        <v>132</v>
      </c>
      <c r="C2307" s="76" t="str">
        <f>VLOOKUP(B2307,Validación!G:I,3,0)</f>
        <v>W</v>
      </c>
      <c r="D2307" s="122" t="s">
        <v>302</v>
      </c>
      <c r="E2307" s="76">
        <f>VLOOKUP(Tabla3[[#This Row],[Actividad]],Validación!AA:AB,2,0)</f>
        <v>11</v>
      </c>
      <c r="F2307" s="76" t="s">
        <v>193</v>
      </c>
      <c r="G2307" s="76">
        <f>VLOOKUP(H2307,Validación!W:Y,3,0)</f>
        <v>8</v>
      </c>
      <c r="H2307" s="76" t="s">
        <v>343</v>
      </c>
      <c r="I2307" s="76">
        <f>VLOOKUP(J2307,Validación!K:N,4,0)</f>
        <v>3</v>
      </c>
      <c r="J2307" s="76" t="s">
        <v>162</v>
      </c>
      <c r="K2307" s="76" t="s">
        <v>68</v>
      </c>
      <c r="L2307" s="76" t="str">
        <f t="shared" si="73"/>
        <v>N</v>
      </c>
    </row>
    <row r="2308" spans="1:12" x14ac:dyDescent="0.25">
      <c r="A2308" s="76" t="str">
        <f t="shared" si="72"/>
        <v>CC1183N</v>
      </c>
      <c r="B2308" s="76" t="s">
        <v>55</v>
      </c>
      <c r="C2308" s="76" t="str">
        <f>VLOOKUP(B2308,Validación!G:I,3,0)</f>
        <v>CC</v>
      </c>
      <c r="D2308" s="122" t="s">
        <v>303</v>
      </c>
      <c r="E2308" s="76">
        <f>VLOOKUP(Tabla3[[#This Row],[Actividad]],Validación!AA:AB,2,0)</f>
        <v>11</v>
      </c>
      <c r="F2308" s="76" t="s">
        <v>193</v>
      </c>
      <c r="G2308" s="76">
        <f>VLOOKUP(H2308,Validación!W:Y,3,0)</f>
        <v>8</v>
      </c>
      <c r="H2308" s="76" t="s">
        <v>343</v>
      </c>
      <c r="I2308" s="76">
        <f>VLOOKUP(J2308,Validación!K:N,4,0)</f>
        <v>3</v>
      </c>
      <c r="J2308" s="76" t="s">
        <v>162</v>
      </c>
      <c r="K2308" s="76" t="s">
        <v>68</v>
      </c>
      <c r="L2308" s="76" t="str">
        <f t="shared" si="73"/>
        <v>N</v>
      </c>
    </row>
    <row r="2309" spans="1:12" x14ac:dyDescent="0.25">
      <c r="A2309" s="76" t="str">
        <f t="shared" si="72"/>
        <v>U1183N</v>
      </c>
      <c r="B2309" s="76" t="s">
        <v>425</v>
      </c>
      <c r="C2309" s="76" t="str">
        <f>VLOOKUP(B2309,Validación!G:I,3,0)</f>
        <v>U</v>
      </c>
      <c r="D2309" s="122" t="s">
        <v>458</v>
      </c>
      <c r="E2309" s="76">
        <f>VLOOKUP(Tabla3[[#This Row],[Actividad]],Validación!AA:AB,2,0)</f>
        <v>11</v>
      </c>
      <c r="F2309" s="76" t="s">
        <v>193</v>
      </c>
      <c r="G2309" s="76">
        <f>VLOOKUP(H2309,Validación!W:Y,3,0)</f>
        <v>8</v>
      </c>
      <c r="H2309" s="76" t="s">
        <v>343</v>
      </c>
      <c r="I2309" s="76">
        <f>VLOOKUP(J2309,Validación!K:N,4,0)</f>
        <v>3</v>
      </c>
      <c r="J2309" s="76" t="s">
        <v>162</v>
      </c>
      <c r="K2309" s="76" t="s">
        <v>68</v>
      </c>
      <c r="L2309" s="76" t="str">
        <f t="shared" si="73"/>
        <v>N</v>
      </c>
    </row>
    <row r="2310" spans="1:12" x14ac:dyDescent="0.25">
      <c r="A2310" s="76" t="str">
        <f t="shared" si="72"/>
        <v>I1183N</v>
      </c>
      <c r="B2310" s="76" t="s">
        <v>47</v>
      </c>
      <c r="C2310" s="76" t="str">
        <f>VLOOKUP(B2310,Validación!G:I,3,0)</f>
        <v>I</v>
      </c>
      <c r="D2310" s="122" t="s">
        <v>459</v>
      </c>
      <c r="E2310" s="76">
        <f>VLOOKUP(Tabla3[[#This Row],[Actividad]],Validación!AA:AB,2,0)</f>
        <v>11</v>
      </c>
      <c r="F2310" s="76" t="s">
        <v>193</v>
      </c>
      <c r="G2310" s="76">
        <f>VLOOKUP(H2310,Validación!W:Y,3,0)</f>
        <v>8</v>
      </c>
      <c r="H2310" s="76" t="s">
        <v>343</v>
      </c>
      <c r="I2310" s="76">
        <f>VLOOKUP(J2310,Validación!K:N,4,0)</f>
        <v>3</v>
      </c>
      <c r="J2310" s="76" t="s">
        <v>162</v>
      </c>
      <c r="K2310" s="76" t="s">
        <v>68</v>
      </c>
      <c r="L2310" s="76" t="str">
        <f t="shared" si="73"/>
        <v>N</v>
      </c>
    </row>
    <row r="2311" spans="1:12" x14ac:dyDescent="0.25">
      <c r="A2311" s="76" t="str">
        <f t="shared" si="72"/>
        <v>Y1183N</v>
      </c>
      <c r="B2311" s="76" t="s">
        <v>134</v>
      </c>
      <c r="C2311" s="76" t="str">
        <f>VLOOKUP(B2311,Validación!G:I,3,0)</f>
        <v>Y</v>
      </c>
      <c r="D2311" s="122" t="s">
        <v>306</v>
      </c>
      <c r="E2311" s="76">
        <f>VLOOKUP(Tabla3[[#This Row],[Actividad]],Validación!AA:AB,2,0)</f>
        <v>11</v>
      </c>
      <c r="F2311" s="76" t="s">
        <v>193</v>
      </c>
      <c r="G2311" s="76">
        <f>VLOOKUP(H2311,Validación!W:Y,3,0)</f>
        <v>8</v>
      </c>
      <c r="H2311" s="76" t="s">
        <v>343</v>
      </c>
      <c r="I2311" s="76">
        <f>VLOOKUP(J2311,Validación!K:N,4,0)</f>
        <v>3</v>
      </c>
      <c r="J2311" s="76" t="s">
        <v>162</v>
      </c>
      <c r="K2311" s="76" t="s">
        <v>68</v>
      </c>
      <c r="L2311" s="76" t="str">
        <f t="shared" si="73"/>
        <v>N</v>
      </c>
    </row>
    <row r="2312" spans="1:12" x14ac:dyDescent="0.25">
      <c r="A2312" s="76" t="str">
        <f t="shared" si="72"/>
        <v>R1183N</v>
      </c>
      <c r="B2312" s="76" t="s">
        <v>51</v>
      </c>
      <c r="C2312" s="76" t="str">
        <f>VLOOKUP(B2312,Validación!G:I,3,0)</f>
        <v>R</v>
      </c>
      <c r="D2312" s="122">
        <v>109</v>
      </c>
      <c r="E2312" s="76">
        <f>VLOOKUP(Tabla3[[#This Row],[Actividad]],Validación!AA:AB,2,0)</f>
        <v>11</v>
      </c>
      <c r="F2312" s="76" t="s">
        <v>193</v>
      </c>
      <c r="G2312" s="76">
        <f>VLOOKUP(H2312,Validación!W:Y,3,0)</f>
        <v>8</v>
      </c>
      <c r="H2312" s="76" t="s">
        <v>343</v>
      </c>
      <c r="I2312" s="76">
        <f>VLOOKUP(J2312,Validación!K:N,4,0)</f>
        <v>3</v>
      </c>
      <c r="J2312" s="76" t="s">
        <v>162</v>
      </c>
      <c r="K2312" s="76" t="s">
        <v>68</v>
      </c>
      <c r="L2312" s="76" t="str">
        <f t="shared" si="73"/>
        <v>N</v>
      </c>
    </row>
    <row r="2313" spans="1:12" x14ac:dyDescent="0.25">
      <c r="A2313" s="76" t="str">
        <f t="shared" si="72"/>
        <v>HH1183N</v>
      </c>
      <c r="B2313" s="76" t="s">
        <v>122</v>
      </c>
      <c r="C2313" s="76" t="str">
        <f>VLOOKUP(B2313,Validación!G:I,3,0)</f>
        <v>HH</v>
      </c>
      <c r="D2313" s="122" t="s">
        <v>460</v>
      </c>
      <c r="E2313" s="76">
        <f>VLOOKUP(Tabla3[[#This Row],[Actividad]],Validación!AA:AB,2,0)</f>
        <v>11</v>
      </c>
      <c r="F2313" s="76" t="s">
        <v>193</v>
      </c>
      <c r="G2313" s="76">
        <f>VLOOKUP(H2313,Validación!W:Y,3,0)</f>
        <v>8</v>
      </c>
      <c r="H2313" s="76" t="s">
        <v>343</v>
      </c>
      <c r="I2313" s="76">
        <f>VLOOKUP(J2313,Validación!K:N,4,0)</f>
        <v>3</v>
      </c>
      <c r="J2313" s="76" t="s">
        <v>162</v>
      </c>
      <c r="K2313" s="76" t="s">
        <v>68</v>
      </c>
      <c r="L2313" s="76" t="str">
        <f t="shared" si="73"/>
        <v>N</v>
      </c>
    </row>
    <row r="2314" spans="1:12" x14ac:dyDescent="0.25">
      <c r="A2314" s="76" t="str">
        <f t="shared" si="72"/>
        <v>II1183N</v>
      </c>
      <c r="B2314" s="173" t="s">
        <v>423</v>
      </c>
      <c r="C2314" s="76" t="str">
        <f>VLOOKUP(B2314,Validación!G:I,3,0)</f>
        <v>II</v>
      </c>
      <c r="D2314" s="122" t="s">
        <v>309</v>
      </c>
      <c r="E2314" s="76">
        <f>VLOOKUP(Tabla3[[#This Row],[Actividad]],Validación!AA:AB,2,0)</f>
        <v>11</v>
      </c>
      <c r="F2314" s="76" t="s">
        <v>193</v>
      </c>
      <c r="G2314" s="76">
        <f>VLOOKUP(H2314,Validación!W:Y,3,0)</f>
        <v>8</v>
      </c>
      <c r="H2314" s="76" t="s">
        <v>343</v>
      </c>
      <c r="I2314" s="76">
        <f>VLOOKUP(J2314,Validación!K:N,4,0)</f>
        <v>3</v>
      </c>
      <c r="J2314" s="76" t="s">
        <v>162</v>
      </c>
      <c r="K2314" s="76" t="s">
        <v>68</v>
      </c>
      <c r="L2314" s="76" t="str">
        <f t="shared" si="73"/>
        <v>N</v>
      </c>
    </row>
    <row r="2315" spans="1:12" x14ac:dyDescent="0.25">
      <c r="A2315" s="76" t="str">
        <f t="shared" si="72"/>
        <v>L1183N</v>
      </c>
      <c r="B2315" s="76" t="s">
        <v>48</v>
      </c>
      <c r="C2315" s="76" t="str">
        <f>VLOOKUP(B2315,Validación!G:I,3,0)</f>
        <v>L</v>
      </c>
      <c r="D2315" s="122" t="s">
        <v>461</v>
      </c>
      <c r="E2315" s="76">
        <f>VLOOKUP(Tabla3[[#This Row],[Actividad]],Validación!AA:AB,2,0)</f>
        <v>11</v>
      </c>
      <c r="F2315" s="76" t="s">
        <v>193</v>
      </c>
      <c r="G2315" s="76">
        <f>VLOOKUP(H2315,Validación!W:Y,3,0)</f>
        <v>8</v>
      </c>
      <c r="H2315" s="76" t="s">
        <v>343</v>
      </c>
      <c r="I2315" s="76">
        <f>VLOOKUP(J2315,Validación!K:N,4,0)</f>
        <v>3</v>
      </c>
      <c r="J2315" s="76" t="s">
        <v>162</v>
      </c>
      <c r="K2315" s="76" t="s">
        <v>68</v>
      </c>
      <c r="L2315" s="76" t="str">
        <f t="shared" si="73"/>
        <v>N</v>
      </c>
    </row>
    <row r="2316" spans="1:12" x14ac:dyDescent="0.25">
      <c r="A2316" s="76" t="str">
        <f t="shared" si="72"/>
        <v>B1183N</v>
      </c>
      <c r="B2316" s="76" t="s">
        <v>43</v>
      </c>
      <c r="C2316" s="76" t="str">
        <f>VLOOKUP(B2316,Validación!G:I,3,0)</f>
        <v>B</v>
      </c>
      <c r="D2316" s="122" t="s">
        <v>462</v>
      </c>
      <c r="E2316" s="76">
        <f>VLOOKUP(Tabla3[[#This Row],[Actividad]],Validación!AA:AB,2,0)</f>
        <v>11</v>
      </c>
      <c r="F2316" s="76" t="s">
        <v>193</v>
      </c>
      <c r="G2316" s="76">
        <f>VLOOKUP(H2316,Validación!W:Y,3,0)</f>
        <v>8</v>
      </c>
      <c r="H2316" s="76" t="s">
        <v>343</v>
      </c>
      <c r="I2316" s="76">
        <f>VLOOKUP(J2316,Validación!K:N,4,0)</f>
        <v>3</v>
      </c>
      <c r="J2316" s="76" t="s">
        <v>162</v>
      </c>
      <c r="K2316" s="76" t="s">
        <v>68</v>
      </c>
      <c r="L2316" s="76" t="str">
        <f t="shared" si="73"/>
        <v>N</v>
      </c>
    </row>
    <row r="2317" spans="1:12" x14ac:dyDescent="0.25">
      <c r="A2317" s="76" t="str">
        <f t="shared" si="72"/>
        <v>A1183N</v>
      </c>
      <c r="B2317" s="76" t="s">
        <v>42</v>
      </c>
      <c r="C2317" s="76" t="str">
        <f>VLOOKUP(B2317,Validación!G:I,3,0)</f>
        <v>A</v>
      </c>
      <c r="D2317" s="122" t="s">
        <v>463</v>
      </c>
      <c r="E2317" s="76">
        <f>VLOOKUP(Tabla3[[#This Row],[Actividad]],Validación!AA:AB,2,0)</f>
        <v>11</v>
      </c>
      <c r="F2317" s="76" t="s">
        <v>193</v>
      </c>
      <c r="G2317" s="76">
        <f>VLOOKUP(H2317,Validación!W:Y,3,0)</f>
        <v>8</v>
      </c>
      <c r="H2317" s="76" t="s">
        <v>343</v>
      </c>
      <c r="I2317" s="76">
        <f>VLOOKUP(J2317,Validación!K:N,4,0)</f>
        <v>3</v>
      </c>
      <c r="J2317" s="76" t="s">
        <v>162</v>
      </c>
      <c r="K2317" s="76" t="s">
        <v>68</v>
      </c>
      <c r="L2317" s="76" t="str">
        <f t="shared" si="73"/>
        <v>N</v>
      </c>
    </row>
    <row r="2318" spans="1:12" x14ac:dyDescent="0.25">
      <c r="A2318" s="76" t="str">
        <f t="shared" si="72"/>
        <v>X1188N</v>
      </c>
      <c r="B2318" s="76" t="s">
        <v>133</v>
      </c>
      <c r="C2318" s="76" t="str">
        <f>VLOOKUP(B2318,Validación!G:I,3,0)</f>
        <v>X</v>
      </c>
      <c r="D2318" s="122">
        <v>122201</v>
      </c>
      <c r="E2318" s="76">
        <f>VLOOKUP(Tabla3[[#This Row],[Actividad]],Validación!AA:AB,2,0)</f>
        <v>11</v>
      </c>
      <c r="F2318" s="76" t="s">
        <v>193</v>
      </c>
      <c r="G2318" s="76">
        <f>VLOOKUP(H2318,Validación!W:Y,3,0)</f>
        <v>8</v>
      </c>
      <c r="H2318" s="76" t="s">
        <v>343</v>
      </c>
      <c r="I2318" s="76">
        <f>VLOOKUP(J2318,Validación!K:N,4,0)</f>
        <v>8</v>
      </c>
      <c r="J2318" s="76" t="s">
        <v>167</v>
      </c>
      <c r="K2318" s="76" t="s">
        <v>68</v>
      </c>
      <c r="L2318" s="76" t="str">
        <f t="shared" si="73"/>
        <v>N</v>
      </c>
    </row>
    <row r="2319" spans="1:12" x14ac:dyDescent="0.25">
      <c r="A2319" s="76" t="str">
        <f t="shared" si="72"/>
        <v>C1188N</v>
      </c>
      <c r="B2319" s="76" t="s">
        <v>44</v>
      </c>
      <c r="C2319" s="76" t="str">
        <f>VLOOKUP(B2319,Validación!G:I,3,0)</f>
        <v>C</v>
      </c>
      <c r="D2319" s="122" t="s">
        <v>289</v>
      </c>
      <c r="E2319" s="76">
        <f>VLOOKUP(Tabla3[[#This Row],[Actividad]],Validación!AA:AB,2,0)</f>
        <v>11</v>
      </c>
      <c r="F2319" s="76" t="s">
        <v>193</v>
      </c>
      <c r="G2319" s="76">
        <f>VLOOKUP(H2319,Validación!W:Y,3,0)</f>
        <v>8</v>
      </c>
      <c r="H2319" s="76" t="s">
        <v>343</v>
      </c>
      <c r="I2319" s="76">
        <f>VLOOKUP(J2319,Validación!K:N,4,0)</f>
        <v>8</v>
      </c>
      <c r="J2319" s="76" t="s">
        <v>167</v>
      </c>
      <c r="K2319" s="76" t="s">
        <v>68</v>
      </c>
      <c r="L2319" s="76" t="str">
        <f t="shared" si="73"/>
        <v>N</v>
      </c>
    </row>
    <row r="2320" spans="1:12" x14ac:dyDescent="0.25">
      <c r="A2320" s="76" t="str">
        <f t="shared" si="72"/>
        <v>T1188N</v>
      </c>
      <c r="B2320" s="76" t="s">
        <v>52</v>
      </c>
      <c r="C2320" s="76" t="str">
        <f>VLOOKUP(B2320,Validación!G:I,3,0)</f>
        <v>T</v>
      </c>
      <c r="D2320" s="122">
        <v>122202</v>
      </c>
      <c r="E2320" s="76">
        <f>VLOOKUP(Tabla3[[#This Row],[Actividad]],Validación!AA:AB,2,0)</f>
        <v>11</v>
      </c>
      <c r="F2320" s="76" t="s">
        <v>193</v>
      </c>
      <c r="G2320" s="76">
        <f>VLOOKUP(H2320,Validación!W:Y,3,0)</f>
        <v>8</v>
      </c>
      <c r="H2320" s="76" t="s">
        <v>343</v>
      </c>
      <c r="I2320" s="76">
        <f>VLOOKUP(J2320,Validación!K:N,4,0)</f>
        <v>8</v>
      </c>
      <c r="J2320" s="76" t="s">
        <v>167</v>
      </c>
      <c r="K2320" s="76" t="s">
        <v>68</v>
      </c>
      <c r="L2320" s="76" t="str">
        <f t="shared" si="73"/>
        <v>N</v>
      </c>
    </row>
    <row r="2321" spans="1:12" x14ac:dyDescent="0.25">
      <c r="A2321" s="76" t="str">
        <f t="shared" si="72"/>
        <v>EE1188N</v>
      </c>
      <c r="B2321" s="76" t="s">
        <v>33</v>
      </c>
      <c r="C2321" s="76" t="str">
        <f>VLOOKUP(B2321,Validación!G:I,3,0)</f>
        <v>EE</v>
      </c>
      <c r="D2321" s="122" t="s">
        <v>290</v>
      </c>
      <c r="E2321" s="76">
        <f>VLOOKUP(Tabla3[[#This Row],[Actividad]],Validación!AA:AB,2,0)</f>
        <v>11</v>
      </c>
      <c r="F2321" s="76" t="s">
        <v>193</v>
      </c>
      <c r="G2321" s="76">
        <f>VLOOKUP(H2321,Validación!W:Y,3,0)</f>
        <v>8</v>
      </c>
      <c r="H2321" s="76" t="s">
        <v>343</v>
      </c>
      <c r="I2321" s="76">
        <f>VLOOKUP(J2321,Validación!K:N,4,0)</f>
        <v>8</v>
      </c>
      <c r="J2321" s="76" t="s">
        <v>167</v>
      </c>
      <c r="K2321" s="76" t="s">
        <v>68</v>
      </c>
      <c r="L2321" s="76" t="str">
        <f t="shared" si="73"/>
        <v>N</v>
      </c>
    </row>
    <row r="2322" spans="1:12" x14ac:dyDescent="0.25">
      <c r="A2322" s="76" t="str">
        <f t="shared" si="72"/>
        <v>E1188N</v>
      </c>
      <c r="B2322" s="76" t="s">
        <v>45</v>
      </c>
      <c r="C2322" s="76" t="str">
        <f>VLOOKUP(B2322,Validación!G:I,3,0)</f>
        <v>E</v>
      </c>
      <c r="D2322" s="122" t="s">
        <v>180</v>
      </c>
      <c r="E2322" s="76">
        <f>VLOOKUP(Tabla3[[#This Row],[Actividad]],Validación!AA:AB,2,0)</f>
        <v>11</v>
      </c>
      <c r="F2322" s="76" t="s">
        <v>193</v>
      </c>
      <c r="G2322" s="76">
        <f>VLOOKUP(H2322,Validación!W:Y,3,0)</f>
        <v>8</v>
      </c>
      <c r="H2322" s="76" t="s">
        <v>343</v>
      </c>
      <c r="I2322" s="76">
        <f>VLOOKUP(J2322,Validación!K:N,4,0)</f>
        <v>8</v>
      </c>
      <c r="J2322" s="76" t="s">
        <v>167</v>
      </c>
      <c r="K2322" s="76" t="s">
        <v>68</v>
      </c>
      <c r="L2322" s="76" t="str">
        <f t="shared" si="73"/>
        <v>N</v>
      </c>
    </row>
    <row r="2323" spans="1:12" x14ac:dyDescent="0.25">
      <c r="A2323" s="76" t="str">
        <f t="shared" si="72"/>
        <v>J1188N</v>
      </c>
      <c r="B2323" s="76" t="s">
        <v>30</v>
      </c>
      <c r="C2323" s="76" t="str">
        <f>VLOOKUP(B2323,Validación!G:I,3,0)</f>
        <v>J</v>
      </c>
      <c r="D2323" s="122" t="s">
        <v>292</v>
      </c>
      <c r="E2323" s="76">
        <f>VLOOKUP(Tabla3[[#This Row],[Actividad]],Validación!AA:AB,2,0)</f>
        <v>11</v>
      </c>
      <c r="F2323" s="76" t="s">
        <v>193</v>
      </c>
      <c r="G2323" s="76">
        <f>VLOOKUP(H2323,Validación!W:Y,3,0)</f>
        <v>8</v>
      </c>
      <c r="H2323" s="76" t="s">
        <v>343</v>
      </c>
      <c r="I2323" s="76">
        <f>VLOOKUP(J2323,Validación!K:N,4,0)</f>
        <v>8</v>
      </c>
      <c r="J2323" s="76" t="s">
        <v>167</v>
      </c>
      <c r="K2323" s="76" t="s">
        <v>68</v>
      </c>
      <c r="L2323" s="76" t="str">
        <f t="shared" si="73"/>
        <v>N</v>
      </c>
    </row>
    <row r="2324" spans="1:12" x14ac:dyDescent="0.25">
      <c r="A2324" s="76" t="str">
        <f t="shared" si="72"/>
        <v>H1188N</v>
      </c>
      <c r="B2324" s="76" t="s">
        <v>46</v>
      </c>
      <c r="C2324" s="76" t="str">
        <f>VLOOKUP(B2324,Validación!G:I,3,0)</f>
        <v>H</v>
      </c>
      <c r="D2324" s="122" t="s">
        <v>115</v>
      </c>
      <c r="E2324" s="76">
        <f>VLOOKUP(Tabla3[[#This Row],[Actividad]],Validación!AA:AB,2,0)</f>
        <v>11</v>
      </c>
      <c r="F2324" s="76" t="s">
        <v>193</v>
      </c>
      <c r="G2324" s="76">
        <f>VLOOKUP(H2324,Validación!W:Y,3,0)</f>
        <v>8</v>
      </c>
      <c r="H2324" s="76" t="s">
        <v>343</v>
      </c>
      <c r="I2324" s="76">
        <f>VLOOKUP(J2324,Validación!K:N,4,0)</f>
        <v>8</v>
      </c>
      <c r="J2324" s="76" t="s">
        <v>167</v>
      </c>
      <c r="K2324" s="76" t="s">
        <v>68</v>
      </c>
      <c r="L2324" s="76" t="str">
        <f t="shared" si="73"/>
        <v>N</v>
      </c>
    </row>
    <row r="2325" spans="1:12" x14ac:dyDescent="0.25">
      <c r="A2325" s="76" t="str">
        <f t="shared" si="72"/>
        <v>Q1188N</v>
      </c>
      <c r="B2325" s="76" t="s">
        <v>130</v>
      </c>
      <c r="C2325" s="76" t="str">
        <f>VLOOKUP(B2325,Validación!G:I,3,0)</f>
        <v>Q</v>
      </c>
      <c r="D2325" s="122" t="s">
        <v>293</v>
      </c>
      <c r="E2325" s="76">
        <f>VLOOKUP(Tabla3[[#This Row],[Actividad]],Validación!AA:AB,2,0)</f>
        <v>11</v>
      </c>
      <c r="F2325" s="76" t="s">
        <v>193</v>
      </c>
      <c r="G2325" s="76">
        <f>VLOOKUP(H2325,Validación!W:Y,3,0)</f>
        <v>8</v>
      </c>
      <c r="H2325" s="76" t="s">
        <v>343</v>
      </c>
      <c r="I2325" s="76">
        <f>VLOOKUP(J2325,Validación!K:N,4,0)</f>
        <v>8</v>
      </c>
      <c r="J2325" s="76" t="s">
        <v>167</v>
      </c>
      <c r="K2325" s="76" t="s">
        <v>68</v>
      </c>
      <c r="L2325" s="76" t="str">
        <f t="shared" si="73"/>
        <v>N</v>
      </c>
    </row>
    <row r="2326" spans="1:12" x14ac:dyDescent="0.25">
      <c r="A2326" s="76" t="str">
        <f t="shared" si="72"/>
        <v>P1188N</v>
      </c>
      <c r="B2326" s="76" t="s">
        <v>50</v>
      </c>
      <c r="C2326" s="76" t="str">
        <f>VLOOKUP(B2326,Validación!G:I,3,0)</f>
        <v>P</v>
      </c>
      <c r="D2326" s="122" t="s">
        <v>295</v>
      </c>
      <c r="E2326" s="76">
        <f>VLOOKUP(Tabla3[[#This Row],[Actividad]],Validación!AA:AB,2,0)</f>
        <v>11</v>
      </c>
      <c r="F2326" s="76" t="s">
        <v>193</v>
      </c>
      <c r="G2326" s="76">
        <f>VLOOKUP(H2326,Validación!W:Y,3,0)</f>
        <v>8</v>
      </c>
      <c r="H2326" s="76" t="s">
        <v>343</v>
      </c>
      <c r="I2326" s="76">
        <f>VLOOKUP(J2326,Validación!K:N,4,0)</f>
        <v>8</v>
      </c>
      <c r="J2326" s="76" t="s">
        <v>167</v>
      </c>
      <c r="K2326" s="76" t="s">
        <v>68</v>
      </c>
      <c r="L2326" s="76" t="str">
        <f t="shared" si="73"/>
        <v>N</v>
      </c>
    </row>
    <row r="2327" spans="1:12" x14ac:dyDescent="0.25">
      <c r="A2327" s="76" t="str">
        <f t="shared" si="72"/>
        <v>K1188N</v>
      </c>
      <c r="B2327" s="76" t="s">
        <v>31</v>
      </c>
      <c r="C2327" s="76" t="str">
        <f>VLOOKUP(B2327,Validación!G:I,3,0)</f>
        <v>K</v>
      </c>
      <c r="D2327" s="122" t="s">
        <v>297</v>
      </c>
      <c r="E2327" s="76">
        <f>VLOOKUP(Tabla3[[#This Row],[Actividad]],Validación!AA:AB,2,0)</f>
        <v>11</v>
      </c>
      <c r="F2327" s="76" t="s">
        <v>193</v>
      </c>
      <c r="G2327" s="76">
        <f>VLOOKUP(H2327,Validación!W:Y,3,0)</f>
        <v>8</v>
      </c>
      <c r="H2327" s="76" t="s">
        <v>343</v>
      </c>
      <c r="I2327" s="76">
        <f>VLOOKUP(J2327,Validación!K:N,4,0)</f>
        <v>8</v>
      </c>
      <c r="J2327" s="76" t="s">
        <v>167</v>
      </c>
      <c r="K2327" s="76" t="s">
        <v>68</v>
      </c>
      <c r="L2327" s="76" t="str">
        <f t="shared" si="73"/>
        <v>N</v>
      </c>
    </row>
    <row r="2328" spans="1:12" x14ac:dyDescent="0.25">
      <c r="A2328" s="76" t="str">
        <f t="shared" si="72"/>
        <v>N1188N</v>
      </c>
      <c r="B2328" s="76" t="s">
        <v>49</v>
      </c>
      <c r="C2328" s="76" t="str">
        <f>VLOOKUP(B2328,Validación!G:I,3,0)</f>
        <v>N</v>
      </c>
      <c r="D2328" s="122" t="s">
        <v>298</v>
      </c>
      <c r="E2328" s="76">
        <f>VLOOKUP(Tabla3[[#This Row],[Actividad]],Validación!AA:AB,2,0)</f>
        <v>11</v>
      </c>
      <c r="F2328" s="76" t="s">
        <v>193</v>
      </c>
      <c r="G2328" s="76">
        <f>VLOOKUP(H2328,Validación!W:Y,3,0)</f>
        <v>8</v>
      </c>
      <c r="H2328" s="76" t="s">
        <v>343</v>
      </c>
      <c r="I2328" s="76">
        <f>VLOOKUP(J2328,Validación!K:N,4,0)</f>
        <v>8</v>
      </c>
      <c r="J2328" s="76" t="s">
        <v>167</v>
      </c>
      <c r="K2328" s="76" t="s">
        <v>68</v>
      </c>
      <c r="L2328" s="76" t="str">
        <f t="shared" si="73"/>
        <v>N</v>
      </c>
    </row>
    <row r="2329" spans="1:12" x14ac:dyDescent="0.25">
      <c r="A2329" s="76" t="str">
        <f t="shared" si="72"/>
        <v>AA1188N</v>
      </c>
      <c r="B2329" s="76" t="s">
        <v>54</v>
      </c>
      <c r="C2329" s="76" t="str">
        <f>VLOOKUP(B2329,Validación!G:I,3,0)</f>
        <v>AA</v>
      </c>
      <c r="D2329" s="122" t="s">
        <v>118</v>
      </c>
      <c r="E2329" s="76">
        <f>VLOOKUP(Tabla3[[#This Row],[Actividad]],Validación!AA:AB,2,0)</f>
        <v>11</v>
      </c>
      <c r="F2329" s="76" t="s">
        <v>193</v>
      </c>
      <c r="G2329" s="76">
        <f>VLOOKUP(H2329,Validación!W:Y,3,0)</f>
        <v>8</v>
      </c>
      <c r="H2329" s="76" t="s">
        <v>343</v>
      </c>
      <c r="I2329" s="76">
        <f>VLOOKUP(J2329,Validación!K:N,4,0)</f>
        <v>8</v>
      </c>
      <c r="J2329" s="76" t="s">
        <v>167</v>
      </c>
      <c r="K2329" s="76" t="s">
        <v>68</v>
      </c>
      <c r="L2329" s="76" t="str">
        <f t="shared" si="73"/>
        <v>N</v>
      </c>
    </row>
    <row r="2330" spans="1:12" x14ac:dyDescent="0.25">
      <c r="A2330" s="76" t="str">
        <f t="shared" si="72"/>
        <v>G1188N</v>
      </c>
      <c r="B2330" s="76" t="s">
        <v>427</v>
      </c>
      <c r="C2330" s="76" t="str">
        <f>VLOOKUP(B2330,Validación!G:I,3,0)</f>
        <v>G</v>
      </c>
      <c r="D2330" s="122" t="s">
        <v>299</v>
      </c>
      <c r="E2330" s="76">
        <f>VLOOKUP(Tabla3[[#This Row],[Actividad]],Validación!AA:AB,2,0)</f>
        <v>11</v>
      </c>
      <c r="F2330" s="76" t="s">
        <v>193</v>
      </c>
      <c r="G2330" s="76">
        <f>VLOOKUP(H2330,Validación!W:Y,3,0)</f>
        <v>8</v>
      </c>
      <c r="H2330" s="76" t="s">
        <v>343</v>
      </c>
      <c r="I2330" s="76">
        <f>VLOOKUP(J2330,Validación!K:N,4,0)</f>
        <v>8</v>
      </c>
      <c r="J2330" s="76" t="s">
        <v>167</v>
      </c>
      <c r="K2330" s="76" t="s">
        <v>68</v>
      </c>
      <c r="L2330" s="76" t="str">
        <f t="shared" si="73"/>
        <v>N</v>
      </c>
    </row>
    <row r="2331" spans="1:12" x14ac:dyDescent="0.25">
      <c r="A2331" s="76" t="str">
        <f t="shared" si="72"/>
        <v>D1188N</v>
      </c>
      <c r="B2331" s="76" t="s">
        <v>203</v>
      </c>
      <c r="C2331" s="76" t="str">
        <f>VLOOKUP(B2331,Validación!G:I,3,0)</f>
        <v>D</v>
      </c>
      <c r="D2331" s="122">
        <v>122327</v>
      </c>
      <c r="E2331" s="76">
        <f>VLOOKUP(Tabla3[[#This Row],[Actividad]],Validación!AA:AB,2,0)</f>
        <v>11</v>
      </c>
      <c r="F2331" s="76" t="s">
        <v>193</v>
      </c>
      <c r="G2331" s="76">
        <f>VLOOKUP(H2331,Validación!W:Y,3,0)</f>
        <v>8</v>
      </c>
      <c r="H2331" s="76" t="s">
        <v>343</v>
      </c>
      <c r="I2331" s="76">
        <f>VLOOKUP(J2331,Validación!K:N,4,0)</f>
        <v>8</v>
      </c>
      <c r="J2331" s="76" t="s">
        <v>167</v>
      </c>
      <c r="K2331" s="76" t="s">
        <v>68</v>
      </c>
      <c r="L2331" s="76" t="str">
        <f t="shared" si="73"/>
        <v>N</v>
      </c>
    </row>
    <row r="2332" spans="1:12" x14ac:dyDescent="0.25">
      <c r="A2332" s="76" t="str">
        <f t="shared" si="72"/>
        <v>F1188N</v>
      </c>
      <c r="B2332" s="76" t="s">
        <v>426</v>
      </c>
      <c r="C2332" s="76" t="str">
        <f>VLOOKUP(B2332,Validación!G:I,3,0)</f>
        <v>F</v>
      </c>
      <c r="D2332" s="122" t="s">
        <v>456</v>
      </c>
      <c r="E2332" s="76">
        <f>VLOOKUP(Tabla3[[#This Row],[Actividad]],Validación!AA:AB,2,0)</f>
        <v>11</v>
      </c>
      <c r="F2332" s="76" t="s">
        <v>193</v>
      </c>
      <c r="G2332" s="76">
        <f>VLOOKUP(H2332,Validación!W:Y,3,0)</f>
        <v>8</v>
      </c>
      <c r="H2332" s="76" t="s">
        <v>343</v>
      </c>
      <c r="I2332" s="76">
        <f>VLOOKUP(J2332,Validación!K:N,4,0)</f>
        <v>8</v>
      </c>
      <c r="J2332" s="76" t="s">
        <v>167</v>
      </c>
      <c r="K2332" s="76" t="s">
        <v>68</v>
      </c>
      <c r="L2332" s="76" t="str">
        <f t="shared" si="73"/>
        <v>N</v>
      </c>
    </row>
    <row r="2333" spans="1:12" x14ac:dyDescent="0.25">
      <c r="A2333" s="76" t="str">
        <f t="shared" si="72"/>
        <v>FF1188N</v>
      </c>
      <c r="B2333" s="76" t="s">
        <v>41</v>
      </c>
      <c r="C2333" s="76" t="str">
        <f>VLOOKUP(B2333,Validación!G:I,3,0)</f>
        <v>FF</v>
      </c>
      <c r="D2333" s="122" t="s">
        <v>301</v>
      </c>
      <c r="E2333" s="76">
        <f>VLOOKUP(Tabla3[[#This Row],[Actividad]],Validación!AA:AB,2,0)</f>
        <v>11</v>
      </c>
      <c r="F2333" s="76" t="s">
        <v>193</v>
      </c>
      <c r="G2333" s="76">
        <f>VLOOKUP(H2333,Validación!W:Y,3,0)</f>
        <v>8</v>
      </c>
      <c r="H2333" s="76" t="s">
        <v>343</v>
      </c>
      <c r="I2333" s="76">
        <f>VLOOKUP(J2333,Validación!K:N,4,0)</f>
        <v>8</v>
      </c>
      <c r="J2333" s="76" t="s">
        <v>167</v>
      </c>
      <c r="K2333" s="76" t="s">
        <v>68</v>
      </c>
      <c r="L2333" s="76" t="str">
        <f t="shared" si="73"/>
        <v>N</v>
      </c>
    </row>
    <row r="2334" spans="1:12" x14ac:dyDescent="0.25">
      <c r="A2334" s="76" t="str">
        <f t="shared" si="72"/>
        <v>BB1188N</v>
      </c>
      <c r="B2334" s="76" t="s">
        <v>32</v>
      </c>
      <c r="C2334" s="76" t="str">
        <f>VLOOKUP(B2334,Validación!G:I,3,0)</f>
        <v>BB</v>
      </c>
      <c r="D2334" s="122" t="s">
        <v>457</v>
      </c>
      <c r="E2334" s="76">
        <f>VLOOKUP(Tabla3[[#This Row],[Actividad]],Validación!AA:AB,2,0)</f>
        <v>11</v>
      </c>
      <c r="F2334" s="76" t="s">
        <v>193</v>
      </c>
      <c r="G2334" s="76">
        <f>VLOOKUP(H2334,Validación!W:Y,3,0)</f>
        <v>8</v>
      </c>
      <c r="H2334" s="76" t="s">
        <v>343</v>
      </c>
      <c r="I2334" s="76">
        <f>VLOOKUP(J2334,Validación!K:N,4,0)</f>
        <v>8</v>
      </c>
      <c r="J2334" s="76" t="s">
        <v>167</v>
      </c>
      <c r="K2334" s="76" t="s">
        <v>68</v>
      </c>
      <c r="L2334" s="76" t="str">
        <f t="shared" si="73"/>
        <v>N</v>
      </c>
    </row>
    <row r="2335" spans="1:12" x14ac:dyDescent="0.25">
      <c r="A2335" s="76" t="str">
        <f t="shared" si="72"/>
        <v>W1188N</v>
      </c>
      <c r="B2335" s="76" t="s">
        <v>132</v>
      </c>
      <c r="C2335" s="76" t="str">
        <f>VLOOKUP(B2335,Validación!G:I,3,0)</f>
        <v>W</v>
      </c>
      <c r="D2335" s="122" t="s">
        <v>302</v>
      </c>
      <c r="E2335" s="76">
        <f>VLOOKUP(Tabla3[[#This Row],[Actividad]],Validación!AA:AB,2,0)</f>
        <v>11</v>
      </c>
      <c r="F2335" s="76" t="s">
        <v>193</v>
      </c>
      <c r="G2335" s="76">
        <f>VLOOKUP(H2335,Validación!W:Y,3,0)</f>
        <v>8</v>
      </c>
      <c r="H2335" s="76" t="s">
        <v>343</v>
      </c>
      <c r="I2335" s="76">
        <f>VLOOKUP(J2335,Validación!K:N,4,0)</f>
        <v>8</v>
      </c>
      <c r="J2335" s="76" t="s">
        <v>167</v>
      </c>
      <c r="K2335" s="76" t="s">
        <v>68</v>
      </c>
      <c r="L2335" s="76" t="str">
        <f t="shared" si="73"/>
        <v>N</v>
      </c>
    </row>
    <row r="2336" spans="1:12" x14ac:dyDescent="0.25">
      <c r="A2336" s="76" t="str">
        <f t="shared" si="72"/>
        <v>CC1188N</v>
      </c>
      <c r="B2336" s="76" t="s">
        <v>55</v>
      </c>
      <c r="C2336" s="76" t="str">
        <f>VLOOKUP(B2336,Validación!G:I,3,0)</f>
        <v>CC</v>
      </c>
      <c r="D2336" s="122" t="s">
        <v>303</v>
      </c>
      <c r="E2336" s="76">
        <f>VLOOKUP(Tabla3[[#This Row],[Actividad]],Validación!AA:AB,2,0)</f>
        <v>11</v>
      </c>
      <c r="F2336" s="76" t="s">
        <v>193</v>
      </c>
      <c r="G2336" s="76">
        <f>VLOOKUP(H2336,Validación!W:Y,3,0)</f>
        <v>8</v>
      </c>
      <c r="H2336" s="76" t="s">
        <v>343</v>
      </c>
      <c r="I2336" s="76">
        <f>VLOOKUP(J2336,Validación!K:N,4,0)</f>
        <v>8</v>
      </c>
      <c r="J2336" s="76" t="s">
        <v>167</v>
      </c>
      <c r="K2336" s="76" t="s">
        <v>68</v>
      </c>
      <c r="L2336" s="76" t="str">
        <f t="shared" si="73"/>
        <v>N</v>
      </c>
    </row>
    <row r="2337" spans="1:12" x14ac:dyDescent="0.25">
      <c r="A2337" s="76" t="str">
        <f t="shared" si="72"/>
        <v>U1188N</v>
      </c>
      <c r="B2337" s="76" t="s">
        <v>425</v>
      </c>
      <c r="C2337" s="76" t="str">
        <f>VLOOKUP(B2337,Validación!G:I,3,0)</f>
        <v>U</v>
      </c>
      <c r="D2337" s="122" t="s">
        <v>458</v>
      </c>
      <c r="E2337" s="76">
        <f>VLOOKUP(Tabla3[[#This Row],[Actividad]],Validación!AA:AB,2,0)</f>
        <v>11</v>
      </c>
      <c r="F2337" s="76" t="s">
        <v>193</v>
      </c>
      <c r="G2337" s="76">
        <f>VLOOKUP(H2337,Validación!W:Y,3,0)</f>
        <v>8</v>
      </c>
      <c r="H2337" s="76" t="s">
        <v>343</v>
      </c>
      <c r="I2337" s="76">
        <f>VLOOKUP(J2337,Validación!K:N,4,0)</f>
        <v>8</v>
      </c>
      <c r="J2337" s="76" t="s">
        <v>167</v>
      </c>
      <c r="K2337" s="76" t="s">
        <v>68</v>
      </c>
      <c r="L2337" s="76" t="str">
        <f t="shared" si="73"/>
        <v>N</v>
      </c>
    </row>
    <row r="2338" spans="1:12" x14ac:dyDescent="0.25">
      <c r="A2338" s="76" t="str">
        <f t="shared" si="72"/>
        <v>I1188N</v>
      </c>
      <c r="B2338" s="76" t="s">
        <v>47</v>
      </c>
      <c r="C2338" s="76" t="str">
        <f>VLOOKUP(B2338,Validación!G:I,3,0)</f>
        <v>I</v>
      </c>
      <c r="D2338" s="122" t="s">
        <v>459</v>
      </c>
      <c r="E2338" s="76">
        <f>VLOOKUP(Tabla3[[#This Row],[Actividad]],Validación!AA:AB,2,0)</f>
        <v>11</v>
      </c>
      <c r="F2338" s="76" t="s">
        <v>193</v>
      </c>
      <c r="G2338" s="76">
        <f>VLOOKUP(H2338,Validación!W:Y,3,0)</f>
        <v>8</v>
      </c>
      <c r="H2338" s="76" t="s">
        <v>343</v>
      </c>
      <c r="I2338" s="76">
        <f>VLOOKUP(J2338,Validación!K:N,4,0)</f>
        <v>8</v>
      </c>
      <c r="J2338" s="76" t="s">
        <v>167</v>
      </c>
      <c r="K2338" s="76" t="s">
        <v>68</v>
      </c>
      <c r="L2338" s="76" t="str">
        <f t="shared" si="73"/>
        <v>N</v>
      </c>
    </row>
    <row r="2339" spans="1:12" x14ac:dyDescent="0.25">
      <c r="A2339" s="76" t="str">
        <f t="shared" si="72"/>
        <v>Y1188N</v>
      </c>
      <c r="B2339" s="76" t="s">
        <v>134</v>
      </c>
      <c r="C2339" s="76" t="str">
        <f>VLOOKUP(B2339,Validación!G:I,3,0)</f>
        <v>Y</v>
      </c>
      <c r="D2339" s="122" t="s">
        <v>306</v>
      </c>
      <c r="E2339" s="76">
        <f>VLOOKUP(Tabla3[[#This Row],[Actividad]],Validación!AA:AB,2,0)</f>
        <v>11</v>
      </c>
      <c r="F2339" s="76" t="s">
        <v>193</v>
      </c>
      <c r="G2339" s="76">
        <f>VLOOKUP(H2339,Validación!W:Y,3,0)</f>
        <v>8</v>
      </c>
      <c r="H2339" s="76" t="s">
        <v>343</v>
      </c>
      <c r="I2339" s="76">
        <f>VLOOKUP(J2339,Validación!K:N,4,0)</f>
        <v>8</v>
      </c>
      <c r="J2339" s="76" t="s">
        <v>167</v>
      </c>
      <c r="K2339" s="76" t="s">
        <v>68</v>
      </c>
      <c r="L2339" s="76" t="str">
        <f t="shared" si="73"/>
        <v>N</v>
      </c>
    </row>
    <row r="2340" spans="1:12" x14ac:dyDescent="0.25">
      <c r="A2340" s="76" t="str">
        <f t="shared" si="72"/>
        <v>R1188N</v>
      </c>
      <c r="B2340" s="76" t="s">
        <v>51</v>
      </c>
      <c r="C2340" s="76" t="str">
        <f>VLOOKUP(B2340,Validación!G:I,3,0)</f>
        <v>R</v>
      </c>
      <c r="D2340" s="122">
        <v>109</v>
      </c>
      <c r="E2340" s="76">
        <f>VLOOKUP(Tabla3[[#This Row],[Actividad]],Validación!AA:AB,2,0)</f>
        <v>11</v>
      </c>
      <c r="F2340" s="76" t="s">
        <v>193</v>
      </c>
      <c r="G2340" s="76">
        <f>VLOOKUP(H2340,Validación!W:Y,3,0)</f>
        <v>8</v>
      </c>
      <c r="H2340" s="76" t="s">
        <v>343</v>
      </c>
      <c r="I2340" s="76">
        <f>VLOOKUP(J2340,Validación!K:N,4,0)</f>
        <v>8</v>
      </c>
      <c r="J2340" s="76" t="s">
        <v>167</v>
      </c>
      <c r="K2340" s="76" t="s">
        <v>68</v>
      </c>
      <c r="L2340" s="76" t="str">
        <f t="shared" si="73"/>
        <v>N</v>
      </c>
    </row>
    <row r="2341" spans="1:12" x14ac:dyDescent="0.25">
      <c r="A2341" s="76" t="str">
        <f t="shared" si="72"/>
        <v>HH1188N</v>
      </c>
      <c r="B2341" s="76" t="s">
        <v>122</v>
      </c>
      <c r="C2341" s="76" t="str">
        <f>VLOOKUP(B2341,Validación!G:I,3,0)</f>
        <v>HH</v>
      </c>
      <c r="D2341" s="122" t="s">
        <v>460</v>
      </c>
      <c r="E2341" s="76">
        <f>VLOOKUP(Tabla3[[#This Row],[Actividad]],Validación!AA:AB,2,0)</f>
        <v>11</v>
      </c>
      <c r="F2341" s="76" t="s">
        <v>193</v>
      </c>
      <c r="G2341" s="76">
        <f>VLOOKUP(H2341,Validación!W:Y,3,0)</f>
        <v>8</v>
      </c>
      <c r="H2341" s="76" t="s">
        <v>343</v>
      </c>
      <c r="I2341" s="76">
        <f>VLOOKUP(J2341,Validación!K:N,4,0)</f>
        <v>8</v>
      </c>
      <c r="J2341" s="76" t="s">
        <v>167</v>
      </c>
      <c r="K2341" s="76" t="s">
        <v>68</v>
      </c>
      <c r="L2341" s="76" t="str">
        <f t="shared" si="73"/>
        <v>N</v>
      </c>
    </row>
    <row r="2342" spans="1:12" x14ac:dyDescent="0.25">
      <c r="A2342" s="76" t="str">
        <f t="shared" si="72"/>
        <v>II1188N</v>
      </c>
      <c r="B2342" s="173" t="s">
        <v>423</v>
      </c>
      <c r="C2342" s="76" t="str">
        <f>VLOOKUP(B2342,Validación!G:I,3,0)</f>
        <v>II</v>
      </c>
      <c r="D2342" s="122" t="s">
        <v>309</v>
      </c>
      <c r="E2342" s="76">
        <f>VLOOKUP(Tabla3[[#This Row],[Actividad]],Validación!AA:AB,2,0)</f>
        <v>11</v>
      </c>
      <c r="F2342" s="76" t="s">
        <v>193</v>
      </c>
      <c r="G2342" s="76">
        <f>VLOOKUP(H2342,Validación!W:Y,3,0)</f>
        <v>8</v>
      </c>
      <c r="H2342" s="76" t="s">
        <v>343</v>
      </c>
      <c r="I2342" s="76">
        <f>VLOOKUP(J2342,Validación!K:N,4,0)</f>
        <v>8</v>
      </c>
      <c r="J2342" s="76" t="s">
        <v>167</v>
      </c>
      <c r="K2342" s="76" t="s">
        <v>68</v>
      </c>
      <c r="L2342" s="76" t="str">
        <f t="shared" si="73"/>
        <v>N</v>
      </c>
    </row>
    <row r="2343" spans="1:12" x14ac:dyDescent="0.25">
      <c r="A2343" s="76" t="str">
        <f t="shared" si="72"/>
        <v>L1188N</v>
      </c>
      <c r="B2343" s="76" t="s">
        <v>48</v>
      </c>
      <c r="C2343" s="76" t="str">
        <f>VLOOKUP(B2343,Validación!G:I,3,0)</f>
        <v>L</v>
      </c>
      <c r="D2343" s="122" t="s">
        <v>461</v>
      </c>
      <c r="E2343" s="76">
        <f>VLOOKUP(Tabla3[[#This Row],[Actividad]],Validación!AA:AB,2,0)</f>
        <v>11</v>
      </c>
      <c r="F2343" s="76" t="s">
        <v>193</v>
      </c>
      <c r="G2343" s="76">
        <f>VLOOKUP(H2343,Validación!W:Y,3,0)</f>
        <v>8</v>
      </c>
      <c r="H2343" s="76" t="s">
        <v>343</v>
      </c>
      <c r="I2343" s="76">
        <f>VLOOKUP(J2343,Validación!K:N,4,0)</f>
        <v>8</v>
      </c>
      <c r="J2343" s="76" t="s">
        <v>167</v>
      </c>
      <c r="K2343" s="76" t="s">
        <v>68</v>
      </c>
      <c r="L2343" s="76" t="str">
        <f t="shared" si="73"/>
        <v>N</v>
      </c>
    </row>
    <row r="2344" spans="1:12" x14ac:dyDescent="0.25">
      <c r="A2344" s="76" t="str">
        <f t="shared" si="72"/>
        <v>B1188N</v>
      </c>
      <c r="B2344" s="76" t="s">
        <v>43</v>
      </c>
      <c r="C2344" s="76" t="str">
        <f>VLOOKUP(B2344,Validación!G:I,3,0)</f>
        <v>B</v>
      </c>
      <c r="D2344" s="122" t="s">
        <v>462</v>
      </c>
      <c r="E2344" s="76">
        <f>VLOOKUP(Tabla3[[#This Row],[Actividad]],Validación!AA:AB,2,0)</f>
        <v>11</v>
      </c>
      <c r="F2344" s="76" t="s">
        <v>193</v>
      </c>
      <c r="G2344" s="76">
        <f>VLOOKUP(H2344,Validación!W:Y,3,0)</f>
        <v>8</v>
      </c>
      <c r="H2344" s="76" t="s">
        <v>343</v>
      </c>
      <c r="I2344" s="76">
        <f>VLOOKUP(J2344,Validación!K:N,4,0)</f>
        <v>8</v>
      </c>
      <c r="J2344" s="76" t="s">
        <v>167</v>
      </c>
      <c r="K2344" s="76" t="s">
        <v>68</v>
      </c>
      <c r="L2344" s="76" t="str">
        <f t="shared" si="73"/>
        <v>N</v>
      </c>
    </row>
    <row r="2345" spans="1:12" x14ac:dyDescent="0.25">
      <c r="A2345" s="76" t="str">
        <f t="shared" si="72"/>
        <v>A1188N</v>
      </c>
      <c r="B2345" s="76" t="s">
        <v>42</v>
      </c>
      <c r="C2345" s="76" t="str">
        <f>VLOOKUP(B2345,Validación!G:I,3,0)</f>
        <v>A</v>
      </c>
      <c r="D2345" s="122" t="s">
        <v>463</v>
      </c>
      <c r="E2345" s="76">
        <f>VLOOKUP(Tabla3[[#This Row],[Actividad]],Validación!AA:AB,2,0)</f>
        <v>11</v>
      </c>
      <c r="F2345" s="76" t="s">
        <v>193</v>
      </c>
      <c r="G2345" s="76">
        <f>VLOOKUP(H2345,Validación!W:Y,3,0)</f>
        <v>8</v>
      </c>
      <c r="H2345" s="76" t="s">
        <v>343</v>
      </c>
      <c r="I2345" s="76">
        <f>VLOOKUP(J2345,Validación!K:N,4,0)</f>
        <v>8</v>
      </c>
      <c r="J2345" s="76" t="s">
        <v>167</v>
      </c>
      <c r="K2345" s="76" t="s">
        <v>68</v>
      </c>
      <c r="L2345" s="76" t="str">
        <f t="shared" si="73"/>
        <v>N</v>
      </c>
    </row>
    <row r="2346" spans="1:12" x14ac:dyDescent="0.25">
      <c r="A2346" s="76" t="str">
        <f t="shared" si="72"/>
        <v>X11810N</v>
      </c>
      <c r="B2346" s="76" t="s">
        <v>133</v>
      </c>
      <c r="C2346" s="76" t="str">
        <f>VLOOKUP(B2346,Validación!G:I,3,0)</f>
        <v>X</v>
      </c>
      <c r="D2346" s="122">
        <v>122201</v>
      </c>
      <c r="E2346" s="76">
        <f>VLOOKUP(Tabla3[[#This Row],[Actividad]],Validación!AA:AB,2,0)</f>
        <v>11</v>
      </c>
      <c r="F2346" s="76" t="s">
        <v>193</v>
      </c>
      <c r="G2346" s="76">
        <f>VLOOKUP(H2346,Validación!W:Y,3,0)</f>
        <v>8</v>
      </c>
      <c r="H2346" s="76" t="s">
        <v>343</v>
      </c>
      <c r="I2346" s="76">
        <f>VLOOKUP(J2346,Validación!K:N,4,0)</f>
        <v>10</v>
      </c>
      <c r="J2346" s="76" t="s">
        <v>169</v>
      </c>
      <c r="K2346" s="76" t="s">
        <v>68</v>
      </c>
      <c r="L2346" s="76" t="str">
        <f t="shared" si="73"/>
        <v>N</v>
      </c>
    </row>
    <row r="2347" spans="1:12" x14ac:dyDescent="0.25">
      <c r="A2347" s="76" t="str">
        <f t="shared" si="72"/>
        <v>C11810N</v>
      </c>
      <c r="B2347" s="76" t="s">
        <v>44</v>
      </c>
      <c r="C2347" s="76" t="str">
        <f>VLOOKUP(B2347,Validación!G:I,3,0)</f>
        <v>C</v>
      </c>
      <c r="D2347" s="122" t="s">
        <v>289</v>
      </c>
      <c r="E2347" s="76">
        <f>VLOOKUP(Tabla3[[#This Row],[Actividad]],Validación!AA:AB,2,0)</f>
        <v>11</v>
      </c>
      <c r="F2347" s="76" t="s">
        <v>193</v>
      </c>
      <c r="G2347" s="76">
        <f>VLOOKUP(H2347,Validación!W:Y,3,0)</f>
        <v>8</v>
      </c>
      <c r="H2347" s="76" t="s">
        <v>343</v>
      </c>
      <c r="I2347" s="76">
        <f>VLOOKUP(J2347,Validación!K:N,4,0)</f>
        <v>10</v>
      </c>
      <c r="J2347" s="76" t="s">
        <v>169</v>
      </c>
      <c r="K2347" s="76" t="s">
        <v>68</v>
      </c>
      <c r="L2347" s="76" t="str">
        <f t="shared" si="73"/>
        <v>N</v>
      </c>
    </row>
    <row r="2348" spans="1:12" x14ac:dyDescent="0.25">
      <c r="A2348" s="76" t="str">
        <f t="shared" si="72"/>
        <v>T11810N</v>
      </c>
      <c r="B2348" s="76" t="s">
        <v>52</v>
      </c>
      <c r="C2348" s="76" t="str">
        <f>VLOOKUP(B2348,Validación!G:I,3,0)</f>
        <v>T</v>
      </c>
      <c r="D2348" s="122">
        <v>122202</v>
      </c>
      <c r="E2348" s="76">
        <f>VLOOKUP(Tabla3[[#This Row],[Actividad]],Validación!AA:AB,2,0)</f>
        <v>11</v>
      </c>
      <c r="F2348" s="76" t="s">
        <v>193</v>
      </c>
      <c r="G2348" s="76">
        <f>VLOOKUP(H2348,Validación!W:Y,3,0)</f>
        <v>8</v>
      </c>
      <c r="H2348" s="76" t="s">
        <v>343</v>
      </c>
      <c r="I2348" s="76">
        <f>VLOOKUP(J2348,Validación!K:N,4,0)</f>
        <v>10</v>
      </c>
      <c r="J2348" s="76" t="s">
        <v>169</v>
      </c>
      <c r="K2348" s="76" t="s">
        <v>68</v>
      </c>
      <c r="L2348" s="76" t="str">
        <f t="shared" si="73"/>
        <v>N</v>
      </c>
    </row>
    <row r="2349" spans="1:12" x14ac:dyDescent="0.25">
      <c r="A2349" s="76" t="str">
        <f t="shared" si="72"/>
        <v>EE11810N</v>
      </c>
      <c r="B2349" s="76" t="s">
        <v>33</v>
      </c>
      <c r="C2349" s="76" t="str">
        <f>VLOOKUP(B2349,Validación!G:I,3,0)</f>
        <v>EE</v>
      </c>
      <c r="D2349" s="122" t="s">
        <v>290</v>
      </c>
      <c r="E2349" s="76">
        <f>VLOOKUP(Tabla3[[#This Row],[Actividad]],Validación!AA:AB,2,0)</f>
        <v>11</v>
      </c>
      <c r="F2349" s="76" t="s">
        <v>193</v>
      </c>
      <c r="G2349" s="76">
        <f>VLOOKUP(H2349,Validación!W:Y,3,0)</f>
        <v>8</v>
      </c>
      <c r="H2349" s="76" t="s">
        <v>343</v>
      </c>
      <c r="I2349" s="76">
        <f>VLOOKUP(J2349,Validación!K:N,4,0)</f>
        <v>10</v>
      </c>
      <c r="J2349" s="76" t="s">
        <v>169</v>
      </c>
      <c r="K2349" s="76" t="s">
        <v>68</v>
      </c>
      <c r="L2349" s="76" t="str">
        <f t="shared" si="73"/>
        <v>N</v>
      </c>
    </row>
    <row r="2350" spans="1:12" x14ac:dyDescent="0.25">
      <c r="A2350" s="76" t="str">
        <f t="shared" si="72"/>
        <v>E11810N</v>
      </c>
      <c r="B2350" s="76" t="s">
        <v>45</v>
      </c>
      <c r="C2350" s="76" t="str">
        <f>VLOOKUP(B2350,Validación!G:I,3,0)</f>
        <v>E</v>
      </c>
      <c r="D2350" s="122" t="s">
        <v>180</v>
      </c>
      <c r="E2350" s="76">
        <f>VLOOKUP(Tabla3[[#This Row],[Actividad]],Validación!AA:AB,2,0)</f>
        <v>11</v>
      </c>
      <c r="F2350" s="76" t="s">
        <v>193</v>
      </c>
      <c r="G2350" s="76">
        <f>VLOOKUP(H2350,Validación!W:Y,3,0)</f>
        <v>8</v>
      </c>
      <c r="H2350" s="76" t="s">
        <v>343</v>
      </c>
      <c r="I2350" s="76">
        <f>VLOOKUP(J2350,Validación!K:N,4,0)</f>
        <v>10</v>
      </c>
      <c r="J2350" s="76" t="s">
        <v>169</v>
      </c>
      <c r="K2350" s="76" t="s">
        <v>68</v>
      </c>
      <c r="L2350" s="76" t="str">
        <f t="shared" si="73"/>
        <v>N</v>
      </c>
    </row>
    <row r="2351" spans="1:12" x14ac:dyDescent="0.25">
      <c r="A2351" s="76" t="str">
        <f t="shared" si="72"/>
        <v>J11810N</v>
      </c>
      <c r="B2351" s="76" t="s">
        <v>30</v>
      </c>
      <c r="C2351" s="76" t="str">
        <f>VLOOKUP(B2351,Validación!G:I,3,0)</f>
        <v>J</v>
      </c>
      <c r="D2351" s="122" t="s">
        <v>292</v>
      </c>
      <c r="E2351" s="76">
        <f>VLOOKUP(Tabla3[[#This Row],[Actividad]],Validación!AA:AB,2,0)</f>
        <v>11</v>
      </c>
      <c r="F2351" s="76" t="s">
        <v>193</v>
      </c>
      <c r="G2351" s="76">
        <f>VLOOKUP(H2351,Validación!W:Y,3,0)</f>
        <v>8</v>
      </c>
      <c r="H2351" s="76" t="s">
        <v>343</v>
      </c>
      <c r="I2351" s="76">
        <f>VLOOKUP(J2351,Validación!K:N,4,0)</f>
        <v>10</v>
      </c>
      <c r="J2351" s="76" t="s">
        <v>169</v>
      </c>
      <c r="K2351" s="76" t="s">
        <v>68</v>
      </c>
      <c r="L2351" s="76" t="str">
        <f t="shared" si="73"/>
        <v>N</v>
      </c>
    </row>
    <row r="2352" spans="1:12" x14ac:dyDescent="0.25">
      <c r="A2352" s="76" t="str">
        <f t="shared" si="72"/>
        <v>H11810N</v>
      </c>
      <c r="B2352" s="76" t="s">
        <v>46</v>
      </c>
      <c r="C2352" s="76" t="str">
        <f>VLOOKUP(B2352,Validación!G:I,3,0)</f>
        <v>H</v>
      </c>
      <c r="D2352" s="122" t="s">
        <v>115</v>
      </c>
      <c r="E2352" s="76">
        <f>VLOOKUP(Tabla3[[#This Row],[Actividad]],Validación!AA:AB,2,0)</f>
        <v>11</v>
      </c>
      <c r="F2352" s="76" t="s">
        <v>193</v>
      </c>
      <c r="G2352" s="76">
        <f>VLOOKUP(H2352,Validación!W:Y,3,0)</f>
        <v>8</v>
      </c>
      <c r="H2352" s="76" t="s">
        <v>343</v>
      </c>
      <c r="I2352" s="76">
        <f>VLOOKUP(J2352,Validación!K:N,4,0)</f>
        <v>10</v>
      </c>
      <c r="J2352" s="76" t="s">
        <v>169</v>
      </c>
      <c r="K2352" s="76" t="s">
        <v>68</v>
      </c>
      <c r="L2352" s="76" t="str">
        <f t="shared" si="73"/>
        <v>N</v>
      </c>
    </row>
    <row r="2353" spans="1:12" x14ac:dyDescent="0.25">
      <c r="A2353" s="76" t="str">
        <f t="shared" si="72"/>
        <v>Q11810N</v>
      </c>
      <c r="B2353" s="76" t="s">
        <v>130</v>
      </c>
      <c r="C2353" s="76" t="str">
        <f>VLOOKUP(B2353,Validación!G:I,3,0)</f>
        <v>Q</v>
      </c>
      <c r="D2353" s="122" t="s">
        <v>293</v>
      </c>
      <c r="E2353" s="76">
        <f>VLOOKUP(Tabla3[[#This Row],[Actividad]],Validación!AA:AB,2,0)</f>
        <v>11</v>
      </c>
      <c r="F2353" s="76" t="s">
        <v>193</v>
      </c>
      <c r="G2353" s="76">
        <f>VLOOKUP(H2353,Validación!W:Y,3,0)</f>
        <v>8</v>
      </c>
      <c r="H2353" s="76" t="s">
        <v>343</v>
      </c>
      <c r="I2353" s="76">
        <f>VLOOKUP(J2353,Validación!K:N,4,0)</f>
        <v>10</v>
      </c>
      <c r="J2353" s="76" t="s">
        <v>169</v>
      </c>
      <c r="K2353" s="76" t="s">
        <v>68</v>
      </c>
      <c r="L2353" s="76" t="str">
        <f t="shared" si="73"/>
        <v>N</v>
      </c>
    </row>
    <row r="2354" spans="1:12" x14ac:dyDescent="0.25">
      <c r="A2354" s="76" t="str">
        <f t="shared" si="72"/>
        <v>P11810N</v>
      </c>
      <c r="B2354" s="76" t="s">
        <v>50</v>
      </c>
      <c r="C2354" s="76" t="str">
        <f>VLOOKUP(B2354,Validación!G:I,3,0)</f>
        <v>P</v>
      </c>
      <c r="D2354" s="122" t="s">
        <v>295</v>
      </c>
      <c r="E2354" s="76">
        <f>VLOOKUP(Tabla3[[#This Row],[Actividad]],Validación!AA:AB,2,0)</f>
        <v>11</v>
      </c>
      <c r="F2354" s="76" t="s">
        <v>193</v>
      </c>
      <c r="G2354" s="76">
        <f>VLOOKUP(H2354,Validación!W:Y,3,0)</f>
        <v>8</v>
      </c>
      <c r="H2354" s="76" t="s">
        <v>343</v>
      </c>
      <c r="I2354" s="76">
        <f>VLOOKUP(J2354,Validación!K:N,4,0)</f>
        <v>10</v>
      </c>
      <c r="J2354" s="76" t="s">
        <v>169</v>
      </c>
      <c r="K2354" s="76" t="s">
        <v>68</v>
      </c>
      <c r="L2354" s="76" t="str">
        <f t="shared" si="73"/>
        <v>N</v>
      </c>
    </row>
    <row r="2355" spans="1:12" x14ac:dyDescent="0.25">
      <c r="A2355" s="76" t="str">
        <f t="shared" si="72"/>
        <v>K11810N</v>
      </c>
      <c r="B2355" s="76" t="s">
        <v>31</v>
      </c>
      <c r="C2355" s="76" t="str">
        <f>VLOOKUP(B2355,Validación!G:I,3,0)</f>
        <v>K</v>
      </c>
      <c r="D2355" s="122" t="s">
        <v>297</v>
      </c>
      <c r="E2355" s="76">
        <f>VLOOKUP(Tabla3[[#This Row],[Actividad]],Validación!AA:AB,2,0)</f>
        <v>11</v>
      </c>
      <c r="F2355" s="76" t="s">
        <v>193</v>
      </c>
      <c r="G2355" s="76">
        <f>VLOOKUP(H2355,Validación!W:Y,3,0)</f>
        <v>8</v>
      </c>
      <c r="H2355" s="76" t="s">
        <v>343</v>
      </c>
      <c r="I2355" s="76">
        <f>VLOOKUP(J2355,Validación!K:N,4,0)</f>
        <v>10</v>
      </c>
      <c r="J2355" s="76" t="s">
        <v>169</v>
      </c>
      <c r="K2355" s="76" t="s">
        <v>68</v>
      </c>
      <c r="L2355" s="76" t="str">
        <f t="shared" si="73"/>
        <v>N</v>
      </c>
    </row>
    <row r="2356" spans="1:12" x14ac:dyDescent="0.25">
      <c r="A2356" s="76" t="str">
        <f t="shared" si="72"/>
        <v>N11810N</v>
      </c>
      <c r="B2356" s="76" t="s">
        <v>49</v>
      </c>
      <c r="C2356" s="76" t="str">
        <f>VLOOKUP(B2356,Validación!G:I,3,0)</f>
        <v>N</v>
      </c>
      <c r="D2356" s="122" t="s">
        <v>298</v>
      </c>
      <c r="E2356" s="76">
        <f>VLOOKUP(Tabla3[[#This Row],[Actividad]],Validación!AA:AB,2,0)</f>
        <v>11</v>
      </c>
      <c r="F2356" s="76" t="s">
        <v>193</v>
      </c>
      <c r="G2356" s="76">
        <f>VLOOKUP(H2356,Validación!W:Y,3,0)</f>
        <v>8</v>
      </c>
      <c r="H2356" s="76" t="s">
        <v>343</v>
      </c>
      <c r="I2356" s="76">
        <f>VLOOKUP(J2356,Validación!K:N,4,0)</f>
        <v>10</v>
      </c>
      <c r="J2356" s="76" t="s">
        <v>169</v>
      </c>
      <c r="K2356" s="76" t="s">
        <v>68</v>
      </c>
      <c r="L2356" s="76" t="str">
        <f t="shared" si="73"/>
        <v>N</v>
      </c>
    </row>
    <row r="2357" spans="1:12" x14ac:dyDescent="0.25">
      <c r="A2357" s="76" t="str">
        <f t="shared" si="72"/>
        <v>AA11810N</v>
      </c>
      <c r="B2357" s="76" t="s">
        <v>54</v>
      </c>
      <c r="C2357" s="76" t="str">
        <f>VLOOKUP(B2357,Validación!G:I,3,0)</f>
        <v>AA</v>
      </c>
      <c r="D2357" s="122" t="s">
        <v>118</v>
      </c>
      <c r="E2357" s="76">
        <f>VLOOKUP(Tabla3[[#This Row],[Actividad]],Validación!AA:AB,2,0)</f>
        <v>11</v>
      </c>
      <c r="F2357" s="76" t="s">
        <v>193</v>
      </c>
      <c r="G2357" s="76">
        <f>VLOOKUP(H2357,Validación!W:Y,3,0)</f>
        <v>8</v>
      </c>
      <c r="H2357" s="76" t="s">
        <v>343</v>
      </c>
      <c r="I2357" s="76">
        <f>VLOOKUP(J2357,Validación!K:N,4,0)</f>
        <v>10</v>
      </c>
      <c r="J2357" s="76" t="s">
        <v>169</v>
      </c>
      <c r="K2357" s="76" t="s">
        <v>68</v>
      </c>
      <c r="L2357" s="76" t="str">
        <f t="shared" si="73"/>
        <v>N</v>
      </c>
    </row>
    <row r="2358" spans="1:12" x14ac:dyDescent="0.25">
      <c r="A2358" s="76" t="str">
        <f t="shared" si="72"/>
        <v>G11810N</v>
      </c>
      <c r="B2358" s="76" t="s">
        <v>427</v>
      </c>
      <c r="C2358" s="76" t="str">
        <f>VLOOKUP(B2358,Validación!G:I,3,0)</f>
        <v>G</v>
      </c>
      <c r="D2358" s="122" t="s">
        <v>299</v>
      </c>
      <c r="E2358" s="76">
        <f>VLOOKUP(Tabla3[[#This Row],[Actividad]],Validación!AA:AB,2,0)</f>
        <v>11</v>
      </c>
      <c r="F2358" s="76" t="s">
        <v>193</v>
      </c>
      <c r="G2358" s="76">
        <f>VLOOKUP(H2358,Validación!W:Y,3,0)</f>
        <v>8</v>
      </c>
      <c r="H2358" s="76" t="s">
        <v>343</v>
      </c>
      <c r="I2358" s="76">
        <f>VLOOKUP(J2358,Validación!K:N,4,0)</f>
        <v>10</v>
      </c>
      <c r="J2358" s="76" t="s">
        <v>169</v>
      </c>
      <c r="K2358" s="76" t="s">
        <v>68</v>
      </c>
      <c r="L2358" s="76" t="str">
        <f t="shared" si="73"/>
        <v>N</v>
      </c>
    </row>
    <row r="2359" spans="1:12" x14ac:dyDescent="0.25">
      <c r="A2359" s="76" t="str">
        <f t="shared" si="72"/>
        <v>D11810N</v>
      </c>
      <c r="B2359" s="76" t="s">
        <v>203</v>
      </c>
      <c r="C2359" s="76" t="str">
        <f>VLOOKUP(B2359,Validación!G:I,3,0)</f>
        <v>D</v>
      </c>
      <c r="D2359" s="122">
        <v>122327</v>
      </c>
      <c r="E2359" s="76">
        <f>VLOOKUP(Tabla3[[#This Row],[Actividad]],Validación!AA:AB,2,0)</f>
        <v>11</v>
      </c>
      <c r="F2359" s="76" t="s">
        <v>193</v>
      </c>
      <c r="G2359" s="76">
        <f>VLOOKUP(H2359,Validación!W:Y,3,0)</f>
        <v>8</v>
      </c>
      <c r="H2359" s="76" t="s">
        <v>343</v>
      </c>
      <c r="I2359" s="76">
        <f>VLOOKUP(J2359,Validación!K:N,4,0)</f>
        <v>10</v>
      </c>
      <c r="J2359" s="76" t="s">
        <v>169</v>
      </c>
      <c r="K2359" s="76" t="s">
        <v>68</v>
      </c>
      <c r="L2359" s="76" t="str">
        <f t="shared" si="73"/>
        <v>N</v>
      </c>
    </row>
    <row r="2360" spans="1:12" x14ac:dyDescent="0.25">
      <c r="A2360" s="76" t="str">
        <f t="shared" si="72"/>
        <v>F11810N</v>
      </c>
      <c r="B2360" s="76" t="s">
        <v>426</v>
      </c>
      <c r="C2360" s="76" t="str">
        <f>VLOOKUP(B2360,Validación!G:I,3,0)</f>
        <v>F</v>
      </c>
      <c r="D2360" s="122" t="s">
        <v>456</v>
      </c>
      <c r="E2360" s="76">
        <f>VLOOKUP(Tabla3[[#This Row],[Actividad]],Validación!AA:AB,2,0)</f>
        <v>11</v>
      </c>
      <c r="F2360" s="76" t="s">
        <v>193</v>
      </c>
      <c r="G2360" s="76">
        <f>VLOOKUP(H2360,Validación!W:Y,3,0)</f>
        <v>8</v>
      </c>
      <c r="H2360" s="76" t="s">
        <v>343</v>
      </c>
      <c r="I2360" s="76">
        <f>VLOOKUP(J2360,Validación!K:N,4,0)</f>
        <v>10</v>
      </c>
      <c r="J2360" s="76" t="s">
        <v>169</v>
      </c>
      <c r="K2360" s="76" t="s">
        <v>68</v>
      </c>
      <c r="L2360" s="76" t="str">
        <f t="shared" si="73"/>
        <v>N</v>
      </c>
    </row>
    <row r="2361" spans="1:12" x14ac:dyDescent="0.25">
      <c r="A2361" s="76" t="str">
        <f t="shared" si="72"/>
        <v>FF11810N</v>
      </c>
      <c r="B2361" s="76" t="s">
        <v>41</v>
      </c>
      <c r="C2361" s="76" t="str">
        <f>VLOOKUP(B2361,Validación!G:I,3,0)</f>
        <v>FF</v>
      </c>
      <c r="D2361" s="122" t="s">
        <v>301</v>
      </c>
      <c r="E2361" s="76">
        <f>VLOOKUP(Tabla3[[#This Row],[Actividad]],Validación!AA:AB,2,0)</f>
        <v>11</v>
      </c>
      <c r="F2361" s="76" t="s">
        <v>193</v>
      </c>
      <c r="G2361" s="76">
        <f>VLOOKUP(H2361,Validación!W:Y,3,0)</f>
        <v>8</v>
      </c>
      <c r="H2361" s="76" t="s">
        <v>343</v>
      </c>
      <c r="I2361" s="76">
        <f>VLOOKUP(J2361,Validación!K:N,4,0)</f>
        <v>10</v>
      </c>
      <c r="J2361" s="76" t="s">
        <v>169</v>
      </c>
      <c r="K2361" s="76" t="s">
        <v>68</v>
      </c>
      <c r="L2361" s="76" t="str">
        <f t="shared" si="73"/>
        <v>N</v>
      </c>
    </row>
    <row r="2362" spans="1:12" x14ac:dyDescent="0.25">
      <c r="A2362" s="76" t="str">
        <f t="shared" si="72"/>
        <v>BB11810N</v>
      </c>
      <c r="B2362" s="76" t="s">
        <v>32</v>
      </c>
      <c r="C2362" s="76" t="str">
        <f>VLOOKUP(B2362,Validación!G:I,3,0)</f>
        <v>BB</v>
      </c>
      <c r="D2362" s="122" t="s">
        <v>457</v>
      </c>
      <c r="E2362" s="76">
        <f>VLOOKUP(Tabla3[[#This Row],[Actividad]],Validación!AA:AB,2,0)</f>
        <v>11</v>
      </c>
      <c r="F2362" s="76" t="s">
        <v>193</v>
      </c>
      <c r="G2362" s="76">
        <f>VLOOKUP(H2362,Validación!W:Y,3,0)</f>
        <v>8</v>
      </c>
      <c r="H2362" s="76" t="s">
        <v>343</v>
      </c>
      <c r="I2362" s="76">
        <f>VLOOKUP(J2362,Validación!K:N,4,0)</f>
        <v>10</v>
      </c>
      <c r="J2362" s="76" t="s">
        <v>169</v>
      </c>
      <c r="K2362" s="76" t="s">
        <v>68</v>
      </c>
      <c r="L2362" s="76" t="str">
        <f t="shared" si="73"/>
        <v>N</v>
      </c>
    </row>
    <row r="2363" spans="1:12" x14ac:dyDescent="0.25">
      <c r="A2363" s="76" t="str">
        <f t="shared" si="72"/>
        <v>W11810N</v>
      </c>
      <c r="B2363" s="76" t="s">
        <v>132</v>
      </c>
      <c r="C2363" s="76" t="str">
        <f>VLOOKUP(B2363,Validación!G:I,3,0)</f>
        <v>W</v>
      </c>
      <c r="D2363" s="122" t="s">
        <v>302</v>
      </c>
      <c r="E2363" s="76">
        <f>VLOOKUP(Tabla3[[#This Row],[Actividad]],Validación!AA:AB,2,0)</f>
        <v>11</v>
      </c>
      <c r="F2363" s="76" t="s">
        <v>193</v>
      </c>
      <c r="G2363" s="76">
        <f>VLOOKUP(H2363,Validación!W:Y,3,0)</f>
        <v>8</v>
      </c>
      <c r="H2363" s="76" t="s">
        <v>343</v>
      </c>
      <c r="I2363" s="76">
        <f>VLOOKUP(J2363,Validación!K:N,4,0)</f>
        <v>10</v>
      </c>
      <c r="J2363" s="76" t="s">
        <v>169</v>
      </c>
      <c r="K2363" s="76" t="s">
        <v>68</v>
      </c>
      <c r="L2363" s="76" t="str">
        <f t="shared" si="73"/>
        <v>N</v>
      </c>
    </row>
    <row r="2364" spans="1:12" x14ac:dyDescent="0.25">
      <c r="A2364" s="76" t="str">
        <f t="shared" si="72"/>
        <v>CC11810N</v>
      </c>
      <c r="B2364" s="76" t="s">
        <v>55</v>
      </c>
      <c r="C2364" s="76" t="str">
        <f>VLOOKUP(B2364,Validación!G:I,3,0)</f>
        <v>CC</v>
      </c>
      <c r="D2364" s="122" t="s">
        <v>303</v>
      </c>
      <c r="E2364" s="76">
        <f>VLOOKUP(Tabla3[[#This Row],[Actividad]],Validación!AA:AB,2,0)</f>
        <v>11</v>
      </c>
      <c r="F2364" s="76" t="s">
        <v>193</v>
      </c>
      <c r="G2364" s="76">
        <f>VLOOKUP(H2364,Validación!W:Y,3,0)</f>
        <v>8</v>
      </c>
      <c r="H2364" s="76" t="s">
        <v>343</v>
      </c>
      <c r="I2364" s="76">
        <f>VLOOKUP(J2364,Validación!K:N,4,0)</f>
        <v>10</v>
      </c>
      <c r="J2364" s="76" t="s">
        <v>169</v>
      </c>
      <c r="K2364" s="76" t="s">
        <v>68</v>
      </c>
      <c r="L2364" s="76" t="str">
        <f t="shared" si="73"/>
        <v>N</v>
      </c>
    </row>
    <row r="2365" spans="1:12" x14ac:dyDescent="0.25">
      <c r="A2365" s="76" t="str">
        <f t="shared" si="72"/>
        <v>U11810N</v>
      </c>
      <c r="B2365" s="76" t="s">
        <v>425</v>
      </c>
      <c r="C2365" s="76" t="str">
        <f>VLOOKUP(B2365,Validación!G:I,3,0)</f>
        <v>U</v>
      </c>
      <c r="D2365" s="122" t="s">
        <v>458</v>
      </c>
      <c r="E2365" s="76">
        <f>VLOOKUP(Tabla3[[#This Row],[Actividad]],Validación!AA:AB,2,0)</f>
        <v>11</v>
      </c>
      <c r="F2365" s="76" t="s">
        <v>193</v>
      </c>
      <c r="G2365" s="76">
        <f>VLOOKUP(H2365,Validación!W:Y,3,0)</f>
        <v>8</v>
      </c>
      <c r="H2365" s="76" t="s">
        <v>343</v>
      </c>
      <c r="I2365" s="76">
        <f>VLOOKUP(J2365,Validación!K:N,4,0)</f>
        <v>10</v>
      </c>
      <c r="J2365" s="76" t="s">
        <v>169</v>
      </c>
      <c r="K2365" s="76" t="s">
        <v>68</v>
      </c>
      <c r="L2365" s="76" t="str">
        <f t="shared" si="73"/>
        <v>N</v>
      </c>
    </row>
    <row r="2366" spans="1:12" x14ac:dyDescent="0.25">
      <c r="A2366" s="76" t="str">
        <f t="shared" si="72"/>
        <v>I11810N</v>
      </c>
      <c r="B2366" s="76" t="s">
        <v>47</v>
      </c>
      <c r="C2366" s="76" t="str">
        <f>VLOOKUP(B2366,Validación!G:I,3,0)</f>
        <v>I</v>
      </c>
      <c r="D2366" s="122" t="s">
        <v>459</v>
      </c>
      <c r="E2366" s="76">
        <f>VLOOKUP(Tabla3[[#This Row],[Actividad]],Validación!AA:AB,2,0)</f>
        <v>11</v>
      </c>
      <c r="F2366" s="76" t="s">
        <v>193</v>
      </c>
      <c r="G2366" s="76">
        <f>VLOOKUP(H2366,Validación!W:Y,3,0)</f>
        <v>8</v>
      </c>
      <c r="H2366" s="76" t="s">
        <v>343</v>
      </c>
      <c r="I2366" s="76">
        <f>VLOOKUP(J2366,Validación!K:N,4,0)</f>
        <v>10</v>
      </c>
      <c r="J2366" s="76" t="s">
        <v>169</v>
      </c>
      <c r="K2366" s="76" t="s">
        <v>68</v>
      </c>
      <c r="L2366" s="76" t="str">
        <f t="shared" si="73"/>
        <v>N</v>
      </c>
    </row>
    <row r="2367" spans="1:12" x14ac:dyDescent="0.25">
      <c r="A2367" s="76" t="str">
        <f t="shared" si="72"/>
        <v>Y11810N</v>
      </c>
      <c r="B2367" s="76" t="s">
        <v>134</v>
      </c>
      <c r="C2367" s="76" t="str">
        <f>VLOOKUP(B2367,Validación!G:I,3,0)</f>
        <v>Y</v>
      </c>
      <c r="D2367" s="122" t="s">
        <v>306</v>
      </c>
      <c r="E2367" s="76">
        <f>VLOOKUP(Tabla3[[#This Row],[Actividad]],Validación!AA:AB,2,0)</f>
        <v>11</v>
      </c>
      <c r="F2367" s="76" t="s">
        <v>193</v>
      </c>
      <c r="G2367" s="76">
        <f>VLOOKUP(H2367,Validación!W:Y,3,0)</f>
        <v>8</v>
      </c>
      <c r="H2367" s="76" t="s">
        <v>343</v>
      </c>
      <c r="I2367" s="76">
        <f>VLOOKUP(J2367,Validación!K:N,4,0)</f>
        <v>10</v>
      </c>
      <c r="J2367" s="76" t="s">
        <v>169</v>
      </c>
      <c r="K2367" s="76" t="s">
        <v>68</v>
      </c>
      <c r="L2367" s="76" t="str">
        <f t="shared" si="73"/>
        <v>N</v>
      </c>
    </row>
    <row r="2368" spans="1:12" x14ac:dyDescent="0.25">
      <c r="A2368" s="76" t="str">
        <f t="shared" si="72"/>
        <v>R11810N</v>
      </c>
      <c r="B2368" s="76" t="s">
        <v>51</v>
      </c>
      <c r="C2368" s="76" t="str">
        <f>VLOOKUP(B2368,Validación!G:I,3,0)</f>
        <v>R</v>
      </c>
      <c r="D2368" s="122">
        <v>109</v>
      </c>
      <c r="E2368" s="76">
        <f>VLOOKUP(Tabla3[[#This Row],[Actividad]],Validación!AA:AB,2,0)</f>
        <v>11</v>
      </c>
      <c r="F2368" s="76" t="s">
        <v>193</v>
      </c>
      <c r="G2368" s="76">
        <f>VLOOKUP(H2368,Validación!W:Y,3,0)</f>
        <v>8</v>
      </c>
      <c r="H2368" s="76" t="s">
        <v>343</v>
      </c>
      <c r="I2368" s="76">
        <f>VLOOKUP(J2368,Validación!K:N,4,0)</f>
        <v>10</v>
      </c>
      <c r="J2368" s="76" t="s">
        <v>169</v>
      </c>
      <c r="K2368" s="76" t="s">
        <v>68</v>
      </c>
      <c r="L2368" s="76" t="str">
        <f t="shared" si="73"/>
        <v>N</v>
      </c>
    </row>
    <row r="2369" spans="1:12" x14ac:dyDescent="0.25">
      <c r="A2369" s="76" t="str">
        <f t="shared" si="72"/>
        <v>HH11810N</v>
      </c>
      <c r="B2369" s="76" t="s">
        <v>122</v>
      </c>
      <c r="C2369" s="76" t="str">
        <f>VLOOKUP(B2369,Validación!G:I,3,0)</f>
        <v>HH</v>
      </c>
      <c r="D2369" s="122" t="s">
        <v>460</v>
      </c>
      <c r="E2369" s="76">
        <f>VLOOKUP(Tabla3[[#This Row],[Actividad]],Validación!AA:AB,2,0)</f>
        <v>11</v>
      </c>
      <c r="F2369" s="76" t="s">
        <v>193</v>
      </c>
      <c r="G2369" s="76">
        <f>VLOOKUP(H2369,Validación!W:Y,3,0)</f>
        <v>8</v>
      </c>
      <c r="H2369" s="76" t="s">
        <v>343</v>
      </c>
      <c r="I2369" s="76">
        <f>VLOOKUP(J2369,Validación!K:N,4,0)</f>
        <v>10</v>
      </c>
      <c r="J2369" s="76" t="s">
        <v>169</v>
      </c>
      <c r="K2369" s="76" t="s">
        <v>68</v>
      </c>
      <c r="L2369" s="76" t="str">
        <f t="shared" si="73"/>
        <v>N</v>
      </c>
    </row>
    <row r="2370" spans="1:12" x14ac:dyDescent="0.25">
      <c r="A2370" s="76" t="str">
        <f t="shared" ref="A2370:A2433" si="74">CONCATENATE(C2370,E2370,G2370,I2370,L2370,)</f>
        <v>II11810N</v>
      </c>
      <c r="B2370" s="173" t="s">
        <v>423</v>
      </c>
      <c r="C2370" s="76" t="str">
        <f>VLOOKUP(B2370,Validación!G:I,3,0)</f>
        <v>II</v>
      </c>
      <c r="D2370" s="122" t="s">
        <v>309</v>
      </c>
      <c r="E2370" s="76">
        <f>VLOOKUP(Tabla3[[#This Row],[Actividad]],Validación!AA:AB,2,0)</f>
        <v>11</v>
      </c>
      <c r="F2370" s="76" t="s">
        <v>193</v>
      </c>
      <c r="G2370" s="76">
        <f>VLOOKUP(H2370,Validación!W:Y,3,0)</f>
        <v>8</v>
      </c>
      <c r="H2370" s="76" t="s">
        <v>343</v>
      </c>
      <c r="I2370" s="76">
        <f>VLOOKUP(J2370,Validación!K:N,4,0)</f>
        <v>10</v>
      </c>
      <c r="J2370" s="76" t="s">
        <v>169</v>
      </c>
      <c r="K2370" s="76" t="s">
        <v>68</v>
      </c>
      <c r="L2370" s="76" t="str">
        <f t="shared" ref="L2370:L2433" si="75">VLOOKUP(K2370,O:P,2,0)</f>
        <v>N</v>
      </c>
    </row>
    <row r="2371" spans="1:12" x14ac:dyDescent="0.25">
      <c r="A2371" s="76" t="str">
        <f t="shared" si="74"/>
        <v>L11810N</v>
      </c>
      <c r="B2371" s="76" t="s">
        <v>48</v>
      </c>
      <c r="C2371" s="76" t="str">
        <f>VLOOKUP(B2371,Validación!G:I,3,0)</f>
        <v>L</v>
      </c>
      <c r="D2371" s="122" t="s">
        <v>461</v>
      </c>
      <c r="E2371" s="76">
        <f>VLOOKUP(Tabla3[[#This Row],[Actividad]],Validación!AA:AB,2,0)</f>
        <v>11</v>
      </c>
      <c r="F2371" s="76" t="s">
        <v>193</v>
      </c>
      <c r="G2371" s="76">
        <f>VLOOKUP(H2371,Validación!W:Y,3,0)</f>
        <v>8</v>
      </c>
      <c r="H2371" s="76" t="s">
        <v>343</v>
      </c>
      <c r="I2371" s="76">
        <f>VLOOKUP(J2371,Validación!K:N,4,0)</f>
        <v>10</v>
      </c>
      <c r="J2371" s="76" t="s">
        <v>169</v>
      </c>
      <c r="K2371" s="76" t="s">
        <v>68</v>
      </c>
      <c r="L2371" s="76" t="str">
        <f t="shared" si="75"/>
        <v>N</v>
      </c>
    </row>
    <row r="2372" spans="1:12" x14ac:dyDescent="0.25">
      <c r="A2372" s="76" t="str">
        <f t="shared" si="74"/>
        <v>B11810N</v>
      </c>
      <c r="B2372" s="76" t="s">
        <v>43</v>
      </c>
      <c r="C2372" s="76" t="str">
        <f>VLOOKUP(B2372,Validación!G:I,3,0)</f>
        <v>B</v>
      </c>
      <c r="D2372" s="122" t="s">
        <v>462</v>
      </c>
      <c r="E2372" s="76">
        <f>VLOOKUP(Tabla3[[#This Row],[Actividad]],Validación!AA:AB,2,0)</f>
        <v>11</v>
      </c>
      <c r="F2372" s="76" t="s">
        <v>193</v>
      </c>
      <c r="G2372" s="76">
        <f>VLOOKUP(H2372,Validación!W:Y,3,0)</f>
        <v>8</v>
      </c>
      <c r="H2372" s="76" t="s">
        <v>343</v>
      </c>
      <c r="I2372" s="76">
        <f>VLOOKUP(J2372,Validación!K:N,4,0)</f>
        <v>10</v>
      </c>
      <c r="J2372" s="76" t="s">
        <v>169</v>
      </c>
      <c r="K2372" s="76" t="s">
        <v>68</v>
      </c>
      <c r="L2372" s="76" t="str">
        <f t="shared" si="75"/>
        <v>N</v>
      </c>
    </row>
    <row r="2373" spans="1:12" x14ac:dyDescent="0.25">
      <c r="A2373" s="76" t="str">
        <f t="shared" si="74"/>
        <v>A11810N</v>
      </c>
      <c r="B2373" s="76" t="s">
        <v>42</v>
      </c>
      <c r="C2373" s="76" t="str">
        <f>VLOOKUP(B2373,Validación!G:I,3,0)</f>
        <v>A</v>
      </c>
      <c r="D2373" s="122" t="s">
        <v>463</v>
      </c>
      <c r="E2373" s="76">
        <f>VLOOKUP(Tabla3[[#This Row],[Actividad]],Validación!AA:AB,2,0)</f>
        <v>11</v>
      </c>
      <c r="F2373" s="76" t="s">
        <v>193</v>
      </c>
      <c r="G2373" s="76">
        <f>VLOOKUP(H2373,Validación!W:Y,3,0)</f>
        <v>8</v>
      </c>
      <c r="H2373" s="76" t="s">
        <v>343</v>
      </c>
      <c r="I2373" s="76">
        <f>VLOOKUP(J2373,Validación!K:N,4,0)</f>
        <v>10</v>
      </c>
      <c r="J2373" s="76" t="s">
        <v>169</v>
      </c>
      <c r="K2373" s="76" t="s">
        <v>68</v>
      </c>
      <c r="L2373" s="76" t="str">
        <f t="shared" si="75"/>
        <v>N</v>
      </c>
    </row>
    <row r="2374" spans="1:12" x14ac:dyDescent="0.25">
      <c r="A2374" s="76" t="str">
        <f t="shared" si="74"/>
        <v>X11815N</v>
      </c>
      <c r="B2374" s="76" t="s">
        <v>133</v>
      </c>
      <c r="C2374" s="76" t="str">
        <f>VLOOKUP(B2374,Validación!G:I,3,0)</f>
        <v>X</v>
      </c>
      <c r="D2374" s="122">
        <v>122201</v>
      </c>
      <c r="E2374" s="76">
        <f>VLOOKUP(Tabla3[[#This Row],[Actividad]],Validación!AA:AB,2,0)</f>
        <v>11</v>
      </c>
      <c r="F2374" s="76" t="s">
        <v>193</v>
      </c>
      <c r="G2374" s="76">
        <f>VLOOKUP(H2374,Validación!W:Y,3,0)</f>
        <v>8</v>
      </c>
      <c r="H2374" s="76" t="s">
        <v>343</v>
      </c>
      <c r="I2374" s="76">
        <f>VLOOKUP(J2374,Validación!K:N,4,0)</f>
        <v>15</v>
      </c>
      <c r="J2374" s="76" t="s">
        <v>342</v>
      </c>
      <c r="K2374" s="76" t="s">
        <v>68</v>
      </c>
      <c r="L2374" s="76" t="str">
        <f t="shared" si="75"/>
        <v>N</v>
      </c>
    </row>
    <row r="2375" spans="1:12" x14ac:dyDescent="0.25">
      <c r="A2375" s="76" t="str">
        <f t="shared" si="74"/>
        <v>C11815N</v>
      </c>
      <c r="B2375" s="76" t="s">
        <v>44</v>
      </c>
      <c r="C2375" s="76" t="str">
        <f>VLOOKUP(B2375,Validación!G:I,3,0)</f>
        <v>C</v>
      </c>
      <c r="D2375" s="122" t="s">
        <v>289</v>
      </c>
      <c r="E2375" s="76">
        <f>VLOOKUP(Tabla3[[#This Row],[Actividad]],Validación!AA:AB,2,0)</f>
        <v>11</v>
      </c>
      <c r="F2375" s="76" t="s">
        <v>193</v>
      </c>
      <c r="G2375" s="76">
        <f>VLOOKUP(H2375,Validación!W:Y,3,0)</f>
        <v>8</v>
      </c>
      <c r="H2375" s="76" t="s">
        <v>343</v>
      </c>
      <c r="I2375" s="76">
        <f>VLOOKUP(J2375,Validación!K:N,4,0)</f>
        <v>15</v>
      </c>
      <c r="J2375" s="76" t="s">
        <v>342</v>
      </c>
      <c r="K2375" s="76" t="s">
        <v>68</v>
      </c>
      <c r="L2375" s="76" t="str">
        <f t="shared" si="75"/>
        <v>N</v>
      </c>
    </row>
    <row r="2376" spans="1:12" x14ac:dyDescent="0.25">
      <c r="A2376" s="76" t="str">
        <f t="shared" si="74"/>
        <v>T11815N</v>
      </c>
      <c r="B2376" s="76" t="s">
        <v>52</v>
      </c>
      <c r="C2376" s="76" t="str">
        <f>VLOOKUP(B2376,Validación!G:I,3,0)</f>
        <v>T</v>
      </c>
      <c r="D2376" s="122">
        <v>122202</v>
      </c>
      <c r="E2376" s="76">
        <f>VLOOKUP(Tabla3[[#This Row],[Actividad]],Validación!AA:AB,2,0)</f>
        <v>11</v>
      </c>
      <c r="F2376" s="76" t="s">
        <v>193</v>
      </c>
      <c r="G2376" s="76">
        <f>VLOOKUP(H2376,Validación!W:Y,3,0)</f>
        <v>8</v>
      </c>
      <c r="H2376" s="76" t="s">
        <v>343</v>
      </c>
      <c r="I2376" s="76">
        <f>VLOOKUP(J2376,Validación!K:N,4,0)</f>
        <v>15</v>
      </c>
      <c r="J2376" s="76" t="s">
        <v>342</v>
      </c>
      <c r="K2376" s="76" t="s">
        <v>68</v>
      </c>
      <c r="L2376" s="76" t="str">
        <f t="shared" si="75"/>
        <v>N</v>
      </c>
    </row>
    <row r="2377" spans="1:12" x14ac:dyDescent="0.25">
      <c r="A2377" s="76" t="str">
        <f t="shared" si="74"/>
        <v>EE11815N</v>
      </c>
      <c r="B2377" s="76" t="s">
        <v>33</v>
      </c>
      <c r="C2377" s="76" t="str">
        <f>VLOOKUP(B2377,Validación!G:I,3,0)</f>
        <v>EE</v>
      </c>
      <c r="D2377" s="122" t="s">
        <v>290</v>
      </c>
      <c r="E2377" s="76">
        <f>VLOOKUP(Tabla3[[#This Row],[Actividad]],Validación!AA:AB,2,0)</f>
        <v>11</v>
      </c>
      <c r="F2377" s="76" t="s">
        <v>193</v>
      </c>
      <c r="G2377" s="76">
        <f>VLOOKUP(H2377,Validación!W:Y,3,0)</f>
        <v>8</v>
      </c>
      <c r="H2377" s="76" t="s">
        <v>343</v>
      </c>
      <c r="I2377" s="76">
        <f>VLOOKUP(J2377,Validación!K:N,4,0)</f>
        <v>15</v>
      </c>
      <c r="J2377" s="76" t="s">
        <v>342</v>
      </c>
      <c r="K2377" s="76" t="s">
        <v>68</v>
      </c>
      <c r="L2377" s="76" t="str">
        <f t="shared" si="75"/>
        <v>N</v>
      </c>
    </row>
    <row r="2378" spans="1:12" x14ac:dyDescent="0.25">
      <c r="A2378" s="76" t="str">
        <f t="shared" si="74"/>
        <v>E11815N</v>
      </c>
      <c r="B2378" s="76" t="s">
        <v>45</v>
      </c>
      <c r="C2378" s="76" t="str">
        <f>VLOOKUP(B2378,Validación!G:I,3,0)</f>
        <v>E</v>
      </c>
      <c r="D2378" s="122" t="s">
        <v>180</v>
      </c>
      <c r="E2378" s="76">
        <f>VLOOKUP(Tabla3[[#This Row],[Actividad]],Validación!AA:AB,2,0)</f>
        <v>11</v>
      </c>
      <c r="F2378" s="76" t="s">
        <v>193</v>
      </c>
      <c r="G2378" s="76">
        <f>VLOOKUP(H2378,Validación!W:Y,3,0)</f>
        <v>8</v>
      </c>
      <c r="H2378" s="76" t="s">
        <v>343</v>
      </c>
      <c r="I2378" s="76">
        <f>VLOOKUP(J2378,Validación!K:N,4,0)</f>
        <v>15</v>
      </c>
      <c r="J2378" s="76" t="s">
        <v>342</v>
      </c>
      <c r="K2378" s="76" t="s">
        <v>68</v>
      </c>
      <c r="L2378" s="76" t="str">
        <f t="shared" si="75"/>
        <v>N</v>
      </c>
    </row>
    <row r="2379" spans="1:12" x14ac:dyDescent="0.25">
      <c r="A2379" s="76" t="str">
        <f t="shared" si="74"/>
        <v>J11815N</v>
      </c>
      <c r="B2379" s="76" t="s">
        <v>30</v>
      </c>
      <c r="C2379" s="76" t="str">
        <f>VLOOKUP(B2379,Validación!G:I,3,0)</f>
        <v>J</v>
      </c>
      <c r="D2379" s="122" t="s">
        <v>292</v>
      </c>
      <c r="E2379" s="76">
        <f>VLOOKUP(Tabla3[[#This Row],[Actividad]],Validación!AA:AB,2,0)</f>
        <v>11</v>
      </c>
      <c r="F2379" s="76" t="s">
        <v>193</v>
      </c>
      <c r="G2379" s="76">
        <f>VLOOKUP(H2379,Validación!W:Y,3,0)</f>
        <v>8</v>
      </c>
      <c r="H2379" s="76" t="s">
        <v>343</v>
      </c>
      <c r="I2379" s="76">
        <f>VLOOKUP(J2379,Validación!K:N,4,0)</f>
        <v>15</v>
      </c>
      <c r="J2379" s="76" t="s">
        <v>342</v>
      </c>
      <c r="K2379" s="76" t="s">
        <v>68</v>
      </c>
      <c r="L2379" s="76" t="str">
        <f t="shared" si="75"/>
        <v>N</v>
      </c>
    </row>
    <row r="2380" spans="1:12" x14ac:dyDescent="0.25">
      <c r="A2380" s="76" t="str">
        <f t="shared" si="74"/>
        <v>H11815N</v>
      </c>
      <c r="B2380" s="76" t="s">
        <v>46</v>
      </c>
      <c r="C2380" s="76" t="str">
        <f>VLOOKUP(B2380,Validación!G:I,3,0)</f>
        <v>H</v>
      </c>
      <c r="D2380" s="122" t="s">
        <v>115</v>
      </c>
      <c r="E2380" s="76">
        <f>VLOOKUP(Tabla3[[#This Row],[Actividad]],Validación!AA:AB,2,0)</f>
        <v>11</v>
      </c>
      <c r="F2380" s="76" t="s">
        <v>193</v>
      </c>
      <c r="G2380" s="76">
        <f>VLOOKUP(H2380,Validación!W:Y,3,0)</f>
        <v>8</v>
      </c>
      <c r="H2380" s="76" t="s">
        <v>343</v>
      </c>
      <c r="I2380" s="76">
        <f>VLOOKUP(J2380,Validación!K:N,4,0)</f>
        <v>15</v>
      </c>
      <c r="J2380" s="76" t="s">
        <v>342</v>
      </c>
      <c r="K2380" s="76" t="s">
        <v>68</v>
      </c>
      <c r="L2380" s="76" t="str">
        <f t="shared" si="75"/>
        <v>N</v>
      </c>
    </row>
    <row r="2381" spans="1:12" x14ac:dyDescent="0.25">
      <c r="A2381" s="76" t="str">
        <f t="shared" si="74"/>
        <v>Q11815N</v>
      </c>
      <c r="B2381" s="76" t="s">
        <v>130</v>
      </c>
      <c r="C2381" s="76" t="str">
        <f>VLOOKUP(B2381,Validación!G:I,3,0)</f>
        <v>Q</v>
      </c>
      <c r="D2381" s="122" t="s">
        <v>293</v>
      </c>
      <c r="E2381" s="76">
        <f>VLOOKUP(Tabla3[[#This Row],[Actividad]],Validación!AA:AB,2,0)</f>
        <v>11</v>
      </c>
      <c r="F2381" s="76" t="s">
        <v>193</v>
      </c>
      <c r="G2381" s="76">
        <f>VLOOKUP(H2381,Validación!W:Y,3,0)</f>
        <v>8</v>
      </c>
      <c r="H2381" s="76" t="s">
        <v>343</v>
      </c>
      <c r="I2381" s="76">
        <f>VLOOKUP(J2381,Validación!K:N,4,0)</f>
        <v>15</v>
      </c>
      <c r="J2381" s="76" t="s">
        <v>342</v>
      </c>
      <c r="K2381" s="76" t="s">
        <v>68</v>
      </c>
      <c r="L2381" s="76" t="str">
        <f t="shared" si="75"/>
        <v>N</v>
      </c>
    </row>
    <row r="2382" spans="1:12" x14ac:dyDescent="0.25">
      <c r="A2382" s="76" t="str">
        <f t="shared" si="74"/>
        <v>P11815N</v>
      </c>
      <c r="B2382" s="76" t="s">
        <v>50</v>
      </c>
      <c r="C2382" s="76" t="str">
        <f>VLOOKUP(B2382,Validación!G:I,3,0)</f>
        <v>P</v>
      </c>
      <c r="D2382" s="122" t="s">
        <v>295</v>
      </c>
      <c r="E2382" s="76">
        <f>VLOOKUP(Tabla3[[#This Row],[Actividad]],Validación!AA:AB,2,0)</f>
        <v>11</v>
      </c>
      <c r="F2382" s="76" t="s">
        <v>193</v>
      </c>
      <c r="G2382" s="76">
        <f>VLOOKUP(H2382,Validación!W:Y,3,0)</f>
        <v>8</v>
      </c>
      <c r="H2382" s="76" t="s">
        <v>343</v>
      </c>
      <c r="I2382" s="76">
        <f>VLOOKUP(J2382,Validación!K:N,4,0)</f>
        <v>15</v>
      </c>
      <c r="J2382" s="76" t="s">
        <v>342</v>
      </c>
      <c r="K2382" s="76" t="s">
        <v>68</v>
      </c>
      <c r="L2382" s="76" t="str">
        <f t="shared" si="75"/>
        <v>N</v>
      </c>
    </row>
    <row r="2383" spans="1:12" x14ac:dyDescent="0.25">
      <c r="A2383" s="76" t="str">
        <f t="shared" si="74"/>
        <v>K11815N</v>
      </c>
      <c r="B2383" s="76" t="s">
        <v>31</v>
      </c>
      <c r="C2383" s="76" t="str">
        <f>VLOOKUP(B2383,Validación!G:I,3,0)</f>
        <v>K</v>
      </c>
      <c r="D2383" s="122" t="s">
        <v>297</v>
      </c>
      <c r="E2383" s="76">
        <f>VLOOKUP(Tabla3[[#This Row],[Actividad]],Validación!AA:AB,2,0)</f>
        <v>11</v>
      </c>
      <c r="F2383" s="76" t="s">
        <v>193</v>
      </c>
      <c r="G2383" s="76">
        <f>VLOOKUP(H2383,Validación!W:Y,3,0)</f>
        <v>8</v>
      </c>
      <c r="H2383" s="76" t="s">
        <v>343</v>
      </c>
      <c r="I2383" s="76">
        <f>VLOOKUP(J2383,Validación!K:N,4,0)</f>
        <v>15</v>
      </c>
      <c r="J2383" s="76" t="s">
        <v>342</v>
      </c>
      <c r="K2383" s="76" t="s">
        <v>68</v>
      </c>
      <c r="L2383" s="76" t="str">
        <f t="shared" si="75"/>
        <v>N</v>
      </c>
    </row>
    <row r="2384" spans="1:12" x14ac:dyDescent="0.25">
      <c r="A2384" s="76" t="str">
        <f t="shared" si="74"/>
        <v>N11815N</v>
      </c>
      <c r="B2384" s="76" t="s">
        <v>49</v>
      </c>
      <c r="C2384" s="76" t="str">
        <f>VLOOKUP(B2384,Validación!G:I,3,0)</f>
        <v>N</v>
      </c>
      <c r="D2384" s="122" t="s">
        <v>298</v>
      </c>
      <c r="E2384" s="76">
        <f>VLOOKUP(Tabla3[[#This Row],[Actividad]],Validación!AA:AB,2,0)</f>
        <v>11</v>
      </c>
      <c r="F2384" s="76" t="s">
        <v>193</v>
      </c>
      <c r="G2384" s="76">
        <f>VLOOKUP(H2384,Validación!W:Y,3,0)</f>
        <v>8</v>
      </c>
      <c r="H2384" s="76" t="s">
        <v>343</v>
      </c>
      <c r="I2384" s="76">
        <f>VLOOKUP(J2384,Validación!K:N,4,0)</f>
        <v>15</v>
      </c>
      <c r="J2384" s="76" t="s">
        <v>342</v>
      </c>
      <c r="K2384" s="76" t="s">
        <v>68</v>
      </c>
      <c r="L2384" s="76" t="str">
        <f t="shared" si="75"/>
        <v>N</v>
      </c>
    </row>
    <row r="2385" spans="1:12" x14ac:dyDescent="0.25">
      <c r="A2385" s="76" t="str">
        <f t="shared" si="74"/>
        <v>AA11815N</v>
      </c>
      <c r="B2385" s="76" t="s">
        <v>54</v>
      </c>
      <c r="C2385" s="76" t="str">
        <f>VLOOKUP(B2385,Validación!G:I,3,0)</f>
        <v>AA</v>
      </c>
      <c r="D2385" s="122" t="s">
        <v>118</v>
      </c>
      <c r="E2385" s="76">
        <f>VLOOKUP(Tabla3[[#This Row],[Actividad]],Validación!AA:AB,2,0)</f>
        <v>11</v>
      </c>
      <c r="F2385" s="76" t="s">
        <v>193</v>
      </c>
      <c r="G2385" s="76">
        <f>VLOOKUP(H2385,Validación!W:Y,3,0)</f>
        <v>8</v>
      </c>
      <c r="H2385" s="76" t="s">
        <v>343</v>
      </c>
      <c r="I2385" s="76">
        <f>VLOOKUP(J2385,Validación!K:N,4,0)</f>
        <v>15</v>
      </c>
      <c r="J2385" s="76" t="s">
        <v>342</v>
      </c>
      <c r="K2385" s="76" t="s">
        <v>68</v>
      </c>
      <c r="L2385" s="76" t="str">
        <f t="shared" si="75"/>
        <v>N</v>
      </c>
    </row>
    <row r="2386" spans="1:12" x14ac:dyDescent="0.25">
      <c r="A2386" s="76" t="str">
        <f t="shared" si="74"/>
        <v>G11815N</v>
      </c>
      <c r="B2386" s="76" t="s">
        <v>427</v>
      </c>
      <c r="C2386" s="76" t="str">
        <f>VLOOKUP(B2386,Validación!G:I,3,0)</f>
        <v>G</v>
      </c>
      <c r="D2386" s="122" t="s">
        <v>299</v>
      </c>
      <c r="E2386" s="76">
        <f>VLOOKUP(Tabla3[[#This Row],[Actividad]],Validación!AA:AB,2,0)</f>
        <v>11</v>
      </c>
      <c r="F2386" s="76" t="s">
        <v>193</v>
      </c>
      <c r="G2386" s="76">
        <f>VLOOKUP(H2386,Validación!W:Y,3,0)</f>
        <v>8</v>
      </c>
      <c r="H2386" s="76" t="s">
        <v>343</v>
      </c>
      <c r="I2386" s="76">
        <f>VLOOKUP(J2386,Validación!K:N,4,0)</f>
        <v>15</v>
      </c>
      <c r="J2386" s="76" t="s">
        <v>342</v>
      </c>
      <c r="K2386" s="76" t="s">
        <v>68</v>
      </c>
      <c r="L2386" s="76" t="str">
        <f t="shared" si="75"/>
        <v>N</v>
      </c>
    </row>
    <row r="2387" spans="1:12" x14ac:dyDescent="0.25">
      <c r="A2387" s="76" t="str">
        <f t="shared" si="74"/>
        <v>D11815N</v>
      </c>
      <c r="B2387" s="76" t="s">
        <v>203</v>
      </c>
      <c r="C2387" s="76" t="str">
        <f>VLOOKUP(B2387,Validación!G:I,3,0)</f>
        <v>D</v>
      </c>
      <c r="D2387" s="122">
        <v>122327</v>
      </c>
      <c r="E2387" s="76">
        <f>VLOOKUP(Tabla3[[#This Row],[Actividad]],Validación!AA:AB,2,0)</f>
        <v>11</v>
      </c>
      <c r="F2387" s="76" t="s">
        <v>193</v>
      </c>
      <c r="G2387" s="76">
        <f>VLOOKUP(H2387,Validación!W:Y,3,0)</f>
        <v>8</v>
      </c>
      <c r="H2387" s="76" t="s">
        <v>343</v>
      </c>
      <c r="I2387" s="76">
        <f>VLOOKUP(J2387,Validación!K:N,4,0)</f>
        <v>15</v>
      </c>
      <c r="J2387" s="76" t="s">
        <v>342</v>
      </c>
      <c r="K2387" s="76" t="s">
        <v>68</v>
      </c>
      <c r="L2387" s="76" t="str">
        <f t="shared" si="75"/>
        <v>N</v>
      </c>
    </row>
    <row r="2388" spans="1:12" x14ac:dyDescent="0.25">
      <c r="A2388" s="76" t="str">
        <f t="shared" si="74"/>
        <v>F11815N</v>
      </c>
      <c r="B2388" s="76" t="s">
        <v>426</v>
      </c>
      <c r="C2388" s="76" t="str">
        <f>VLOOKUP(B2388,Validación!G:I,3,0)</f>
        <v>F</v>
      </c>
      <c r="D2388" s="122" t="s">
        <v>456</v>
      </c>
      <c r="E2388" s="76">
        <f>VLOOKUP(Tabla3[[#This Row],[Actividad]],Validación!AA:AB,2,0)</f>
        <v>11</v>
      </c>
      <c r="F2388" s="76" t="s">
        <v>193</v>
      </c>
      <c r="G2388" s="76">
        <f>VLOOKUP(H2388,Validación!W:Y,3,0)</f>
        <v>8</v>
      </c>
      <c r="H2388" s="76" t="s">
        <v>343</v>
      </c>
      <c r="I2388" s="76">
        <f>VLOOKUP(J2388,Validación!K:N,4,0)</f>
        <v>15</v>
      </c>
      <c r="J2388" s="76" t="s">
        <v>342</v>
      </c>
      <c r="K2388" s="76" t="s">
        <v>68</v>
      </c>
      <c r="L2388" s="76" t="str">
        <f t="shared" si="75"/>
        <v>N</v>
      </c>
    </row>
    <row r="2389" spans="1:12" x14ac:dyDescent="0.25">
      <c r="A2389" s="76" t="str">
        <f t="shared" si="74"/>
        <v>FF11815N</v>
      </c>
      <c r="B2389" s="76" t="s">
        <v>41</v>
      </c>
      <c r="C2389" s="76" t="str">
        <f>VLOOKUP(B2389,Validación!G:I,3,0)</f>
        <v>FF</v>
      </c>
      <c r="D2389" s="122" t="s">
        <v>301</v>
      </c>
      <c r="E2389" s="76">
        <f>VLOOKUP(Tabla3[[#This Row],[Actividad]],Validación!AA:AB,2,0)</f>
        <v>11</v>
      </c>
      <c r="F2389" s="76" t="s">
        <v>193</v>
      </c>
      <c r="G2389" s="76">
        <f>VLOOKUP(H2389,Validación!W:Y,3,0)</f>
        <v>8</v>
      </c>
      <c r="H2389" s="76" t="s">
        <v>343</v>
      </c>
      <c r="I2389" s="76">
        <f>VLOOKUP(J2389,Validación!K:N,4,0)</f>
        <v>15</v>
      </c>
      <c r="J2389" s="76" t="s">
        <v>342</v>
      </c>
      <c r="K2389" s="76" t="s">
        <v>68</v>
      </c>
      <c r="L2389" s="76" t="str">
        <f t="shared" si="75"/>
        <v>N</v>
      </c>
    </row>
    <row r="2390" spans="1:12" x14ac:dyDescent="0.25">
      <c r="A2390" s="76" t="str">
        <f t="shared" si="74"/>
        <v>BB11815N</v>
      </c>
      <c r="B2390" s="76" t="s">
        <v>32</v>
      </c>
      <c r="C2390" s="76" t="str">
        <f>VLOOKUP(B2390,Validación!G:I,3,0)</f>
        <v>BB</v>
      </c>
      <c r="D2390" s="122" t="s">
        <v>457</v>
      </c>
      <c r="E2390" s="76">
        <f>VLOOKUP(Tabla3[[#This Row],[Actividad]],Validación!AA:AB,2,0)</f>
        <v>11</v>
      </c>
      <c r="F2390" s="76" t="s">
        <v>193</v>
      </c>
      <c r="G2390" s="76">
        <f>VLOOKUP(H2390,Validación!W:Y,3,0)</f>
        <v>8</v>
      </c>
      <c r="H2390" s="76" t="s">
        <v>343</v>
      </c>
      <c r="I2390" s="76">
        <f>VLOOKUP(J2390,Validación!K:N,4,0)</f>
        <v>15</v>
      </c>
      <c r="J2390" s="76" t="s">
        <v>342</v>
      </c>
      <c r="K2390" s="76" t="s">
        <v>68</v>
      </c>
      <c r="L2390" s="76" t="str">
        <f t="shared" si="75"/>
        <v>N</v>
      </c>
    </row>
    <row r="2391" spans="1:12" x14ac:dyDescent="0.25">
      <c r="A2391" s="76" t="str">
        <f t="shared" si="74"/>
        <v>W11815N</v>
      </c>
      <c r="B2391" s="76" t="s">
        <v>132</v>
      </c>
      <c r="C2391" s="76" t="str">
        <f>VLOOKUP(B2391,Validación!G:I,3,0)</f>
        <v>W</v>
      </c>
      <c r="D2391" s="122" t="s">
        <v>302</v>
      </c>
      <c r="E2391" s="76">
        <f>VLOOKUP(Tabla3[[#This Row],[Actividad]],Validación!AA:AB,2,0)</f>
        <v>11</v>
      </c>
      <c r="F2391" s="76" t="s">
        <v>193</v>
      </c>
      <c r="G2391" s="76">
        <f>VLOOKUP(H2391,Validación!W:Y,3,0)</f>
        <v>8</v>
      </c>
      <c r="H2391" s="76" t="s">
        <v>343</v>
      </c>
      <c r="I2391" s="76">
        <f>VLOOKUP(J2391,Validación!K:N,4,0)</f>
        <v>15</v>
      </c>
      <c r="J2391" s="76" t="s">
        <v>342</v>
      </c>
      <c r="K2391" s="76" t="s">
        <v>68</v>
      </c>
      <c r="L2391" s="76" t="str">
        <f t="shared" si="75"/>
        <v>N</v>
      </c>
    </row>
    <row r="2392" spans="1:12" x14ac:dyDescent="0.25">
      <c r="A2392" s="76" t="str">
        <f t="shared" si="74"/>
        <v>CC11815N</v>
      </c>
      <c r="B2392" s="76" t="s">
        <v>55</v>
      </c>
      <c r="C2392" s="76" t="str">
        <f>VLOOKUP(B2392,Validación!G:I,3,0)</f>
        <v>CC</v>
      </c>
      <c r="D2392" s="122" t="s">
        <v>303</v>
      </c>
      <c r="E2392" s="76">
        <f>VLOOKUP(Tabla3[[#This Row],[Actividad]],Validación!AA:AB,2,0)</f>
        <v>11</v>
      </c>
      <c r="F2392" s="76" t="s">
        <v>193</v>
      </c>
      <c r="G2392" s="76">
        <f>VLOOKUP(H2392,Validación!W:Y,3,0)</f>
        <v>8</v>
      </c>
      <c r="H2392" s="76" t="s">
        <v>343</v>
      </c>
      <c r="I2392" s="76">
        <f>VLOOKUP(J2392,Validación!K:N,4,0)</f>
        <v>15</v>
      </c>
      <c r="J2392" s="76" t="s">
        <v>342</v>
      </c>
      <c r="K2392" s="76" t="s">
        <v>68</v>
      </c>
      <c r="L2392" s="76" t="str">
        <f t="shared" si="75"/>
        <v>N</v>
      </c>
    </row>
    <row r="2393" spans="1:12" x14ac:dyDescent="0.25">
      <c r="A2393" s="76" t="str">
        <f t="shared" si="74"/>
        <v>U11815N</v>
      </c>
      <c r="B2393" s="76" t="s">
        <v>425</v>
      </c>
      <c r="C2393" s="76" t="str">
        <f>VLOOKUP(B2393,Validación!G:I,3,0)</f>
        <v>U</v>
      </c>
      <c r="D2393" s="122" t="s">
        <v>458</v>
      </c>
      <c r="E2393" s="76">
        <f>VLOOKUP(Tabla3[[#This Row],[Actividad]],Validación!AA:AB,2,0)</f>
        <v>11</v>
      </c>
      <c r="F2393" s="76" t="s">
        <v>193</v>
      </c>
      <c r="G2393" s="76">
        <f>VLOOKUP(H2393,Validación!W:Y,3,0)</f>
        <v>8</v>
      </c>
      <c r="H2393" s="76" t="s">
        <v>343</v>
      </c>
      <c r="I2393" s="76">
        <f>VLOOKUP(J2393,Validación!K:N,4,0)</f>
        <v>15</v>
      </c>
      <c r="J2393" s="76" t="s">
        <v>342</v>
      </c>
      <c r="K2393" s="76" t="s">
        <v>68</v>
      </c>
      <c r="L2393" s="76" t="str">
        <f t="shared" si="75"/>
        <v>N</v>
      </c>
    </row>
    <row r="2394" spans="1:12" x14ac:dyDescent="0.25">
      <c r="A2394" s="76" t="str">
        <f t="shared" si="74"/>
        <v>I11815N</v>
      </c>
      <c r="B2394" s="76" t="s">
        <v>47</v>
      </c>
      <c r="C2394" s="76" t="str">
        <f>VLOOKUP(B2394,Validación!G:I,3,0)</f>
        <v>I</v>
      </c>
      <c r="D2394" s="122" t="s">
        <v>459</v>
      </c>
      <c r="E2394" s="76">
        <f>VLOOKUP(Tabla3[[#This Row],[Actividad]],Validación!AA:AB,2,0)</f>
        <v>11</v>
      </c>
      <c r="F2394" s="76" t="s">
        <v>193</v>
      </c>
      <c r="G2394" s="76">
        <f>VLOOKUP(H2394,Validación!W:Y,3,0)</f>
        <v>8</v>
      </c>
      <c r="H2394" s="76" t="s">
        <v>343</v>
      </c>
      <c r="I2394" s="76">
        <f>VLOOKUP(J2394,Validación!K:N,4,0)</f>
        <v>15</v>
      </c>
      <c r="J2394" s="76" t="s">
        <v>342</v>
      </c>
      <c r="K2394" s="76" t="s">
        <v>68</v>
      </c>
      <c r="L2394" s="76" t="str">
        <f t="shared" si="75"/>
        <v>N</v>
      </c>
    </row>
    <row r="2395" spans="1:12" x14ac:dyDescent="0.25">
      <c r="A2395" s="76" t="str">
        <f t="shared" si="74"/>
        <v>Y11815N</v>
      </c>
      <c r="B2395" s="76" t="s">
        <v>134</v>
      </c>
      <c r="C2395" s="76" t="str">
        <f>VLOOKUP(B2395,Validación!G:I,3,0)</f>
        <v>Y</v>
      </c>
      <c r="D2395" s="122" t="s">
        <v>306</v>
      </c>
      <c r="E2395" s="76">
        <f>VLOOKUP(Tabla3[[#This Row],[Actividad]],Validación!AA:AB,2,0)</f>
        <v>11</v>
      </c>
      <c r="F2395" s="76" t="s">
        <v>193</v>
      </c>
      <c r="G2395" s="76">
        <f>VLOOKUP(H2395,Validación!W:Y,3,0)</f>
        <v>8</v>
      </c>
      <c r="H2395" s="76" t="s">
        <v>343</v>
      </c>
      <c r="I2395" s="76">
        <f>VLOOKUP(J2395,Validación!K:N,4,0)</f>
        <v>15</v>
      </c>
      <c r="J2395" s="76" t="s">
        <v>342</v>
      </c>
      <c r="K2395" s="76" t="s">
        <v>68</v>
      </c>
      <c r="L2395" s="76" t="str">
        <f t="shared" si="75"/>
        <v>N</v>
      </c>
    </row>
    <row r="2396" spans="1:12" x14ac:dyDescent="0.25">
      <c r="A2396" s="76" t="str">
        <f t="shared" si="74"/>
        <v>R11815N</v>
      </c>
      <c r="B2396" s="76" t="s">
        <v>51</v>
      </c>
      <c r="C2396" s="76" t="str">
        <f>VLOOKUP(B2396,Validación!G:I,3,0)</f>
        <v>R</v>
      </c>
      <c r="D2396" s="122">
        <v>109</v>
      </c>
      <c r="E2396" s="76">
        <f>VLOOKUP(Tabla3[[#This Row],[Actividad]],Validación!AA:AB,2,0)</f>
        <v>11</v>
      </c>
      <c r="F2396" s="76" t="s">
        <v>193</v>
      </c>
      <c r="G2396" s="76">
        <f>VLOOKUP(H2396,Validación!W:Y,3,0)</f>
        <v>8</v>
      </c>
      <c r="H2396" s="76" t="s">
        <v>343</v>
      </c>
      <c r="I2396" s="76">
        <f>VLOOKUP(J2396,Validación!K:N,4,0)</f>
        <v>15</v>
      </c>
      <c r="J2396" s="76" t="s">
        <v>342</v>
      </c>
      <c r="K2396" s="76" t="s">
        <v>68</v>
      </c>
      <c r="L2396" s="76" t="str">
        <f t="shared" si="75"/>
        <v>N</v>
      </c>
    </row>
    <row r="2397" spans="1:12" x14ac:dyDescent="0.25">
      <c r="A2397" s="76" t="str">
        <f t="shared" si="74"/>
        <v>HH11815N</v>
      </c>
      <c r="B2397" s="76" t="s">
        <v>122</v>
      </c>
      <c r="C2397" s="76" t="str">
        <f>VLOOKUP(B2397,Validación!G:I,3,0)</f>
        <v>HH</v>
      </c>
      <c r="D2397" s="122" t="s">
        <v>460</v>
      </c>
      <c r="E2397" s="76">
        <f>VLOOKUP(Tabla3[[#This Row],[Actividad]],Validación!AA:AB,2,0)</f>
        <v>11</v>
      </c>
      <c r="F2397" s="76" t="s">
        <v>193</v>
      </c>
      <c r="G2397" s="76">
        <f>VLOOKUP(H2397,Validación!W:Y,3,0)</f>
        <v>8</v>
      </c>
      <c r="H2397" s="76" t="s">
        <v>343</v>
      </c>
      <c r="I2397" s="76">
        <f>VLOOKUP(J2397,Validación!K:N,4,0)</f>
        <v>15</v>
      </c>
      <c r="J2397" s="76" t="s">
        <v>342</v>
      </c>
      <c r="K2397" s="76" t="s">
        <v>68</v>
      </c>
      <c r="L2397" s="76" t="str">
        <f t="shared" si="75"/>
        <v>N</v>
      </c>
    </row>
    <row r="2398" spans="1:12" x14ac:dyDescent="0.25">
      <c r="A2398" s="76" t="str">
        <f t="shared" si="74"/>
        <v>II11815N</v>
      </c>
      <c r="B2398" s="173" t="s">
        <v>423</v>
      </c>
      <c r="C2398" s="76" t="str">
        <f>VLOOKUP(B2398,Validación!G:I,3,0)</f>
        <v>II</v>
      </c>
      <c r="D2398" s="122" t="s">
        <v>309</v>
      </c>
      <c r="E2398" s="76">
        <f>VLOOKUP(Tabla3[[#This Row],[Actividad]],Validación!AA:AB,2,0)</f>
        <v>11</v>
      </c>
      <c r="F2398" s="76" t="s">
        <v>193</v>
      </c>
      <c r="G2398" s="76">
        <f>VLOOKUP(H2398,Validación!W:Y,3,0)</f>
        <v>8</v>
      </c>
      <c r="H2398" s="76" t="s">
        <v>343</v>
      </c>
      <c r="I2398" s="76">
        <f>VLOOKUP(J2398,Validación!K:N,4,0)</f>
        <v>15</v>
      </c>
      <c r="J2398" s="76" t="s">
        <v>342</v>
      </c>
      <c r="K2398" s="76" t="s">
        <v>68</v>
      </c>
      <c r="L2398" s="76" t="str">
        <f t="shared" si="75"/>
        <v>N</v>
      </c>
    </row>
    <row r="2399" spans="1:12" x14ac:dyDescent="0.25">
      <c r="A2399" s="76" t="str">
        <f t="shared" si="74"/>
        <v>L11815N</v>
      </c>
      <c r="B2399" s="76" t="s">
        <v>48</v>
      </c>
      <c r="C2399" s="76" t="str">
        <f>VLOOKUP(B2399,Validación!G:I,3,0)</f>
        <v>L</v>
      </c>
      <c r="D2399" s="122" t="s">
        <v>461</v>
      </c>
      <c r="E2399" s="76">
        <f>VLOOKUP(Tabla3[[#This Row],[Actividad]],Validación!AA:AB,2,0)</f>
        <v>11</v>
      </c>
      <c r="F2399" s="76" t="s">
        <v>193</v>
      </c>
      <c r="G2399" s="76">
        <f>VLOOKUP(H2399,Validación!W:Y,3,0)</f>
        <v>8</v>
      </c>
      <c r="H2399" s="76" t="s">
        <v>343</v>
      </c>
      <c r="I2399" s="76">
        <f>VLOOKUP(J2399,Validación!K:N,4,0)</f>
        <v>15</v>
      </c>
      <c r="J2399" s="76" t="s">
        <v>342</v>
      </c>
      <c r="K2399" s="76" t="s">
        <v>68</v>
      </c>
      <c r="L2399" s="76" t="str">
        <f t="shared" si="75"/>
        <v>N</v>
      </c>
    </row>
    <row r="2400" spans="1:12" x14ac:dyDescent="0.25">
      <c r="A2400" s="76" t="str">
        <f t="shared" si="74"/>
        <v>B11815N</v>
      </c>
      <c r="B2400" s="76" t="s">
        <v>43</v>
      </c>
      <c r="C2400" s="76" t="str">
        <f>VLOOKUP(B2400,Validación!G:I,3,0)</f>
        <v>B</v>
      </c>
      <c r="D2400" s="122" t="s">
        <v>462</v>
      </c>
      <c r="E2400" s="76">
        <f>VLOOKUP(Tabla3[[#This Row],[Actividad]],Validación!AA:AB,2,0)</f>
        <v>11</v>
      </c>
      <c r="F2400" s="76" t="s">
        <v>193</v>
      </c>
      <c r="G2400" s="76">
        <f>VLOOKUP(H2400,Validación!W:Y,3,0)</f>
        <v>8</v>
      </c>
      <c r="H2400" s="76" t="s">
        <v>343</v>
      </c>
      <c r="I2400" s="76">
        <f>VLOOKUP(J2400,Validación!K:N,4,0)</f>
        <v>15</v>
      </c>
      <c r="J2400" s="76" t="s">
        <v>342</v>
      </c>
      <c r="K2400" s="76" t="s">
        <v>68</v>
      </c>
      <c r="L2400" s="76" t="str">
        <f t="shared" si="75"/>
        <v>N</v>
      </c>
    </row>
    <row r="2401" spans="1:12" x14ac:dyDescent="0.25">
      <c r="A2401" s="76" t="str">
        <f t="shared" si="74"/>
        <v>A11815N</v>
      </c>
      <c r="B2401" s="76" t="s">
        <v>42</v>
      </c>
      <c r="C2401" s="76" t="str">
        <f>VLOOKUP(B2401,Validación!G:I,3,0)</f>
        <v>A</v>
      </c>
      <c r="D2401" s="122" t="s">
        <v>463</v>
      </c>
      <c r="E2401" s="76">
        <f>VLOOKUP(Tabla3[[#This Row],[Actividad]],Validación!AA:AB,2,0)</f>
        <v>11</v>
      </c>
      <c r="F2401" s="76" t="s">
        <v>193</v>
      </c>
      <c r="G2401" s="76">
        <f>VLOOKUP(H2401,Validación!W:Y,3,0)</f>
        <v>8</v>
      </c>
      <c r="H2401" s="76" t="s">
        <v>343</v>
      </c>
      <c r="I2401" s="76">
        <f>VLOOKUP(J2401,Validación!K:N,4,0)</f>
        <v>15</v>
      </c>
      <c r="J2401" s="20" t="s">
        <v>342</v>
      </c>
      <c r="K2401" s="76" t="s">
        <v>68</v>
      </c>
      <c r="L2401" s="76" t="str">
        <f t="shared" si="75"/>
        <v>N</v>
      </c>
    </row>
    <row r="2402" spans="1:12" x14ac:dyDescent="0.25">
      <c r="A2402" s="76" t="str">
        <f t="shared" si="74"/>
        <v>C1381N</v>
      </c>
      <c r="B2402" s="76" t="s">
        <v>44</v>
      </c>
      <c r="C2402" s="76" t="str">
        <f>VLOOKUP(B2402,Validación!G:I,3,0)</f>
        <v>C</v>
      </c>
      <c r="D2402" s="122" t="s">
        <v>331</v>
      </c>
      <c r="E2402" s="76">
        <f>VLOOKUP(Tabla3[[#This Row],[Actividad]],Validación!AA:AB,2,0)</f>
        <v>13</v>
      </c>
      <c r="F2402" s="76" t="s">
        <v>195</v>
      </c>
      <c r="G2402" s="76">
        <f>VLOOKUP(H2402,Validación!W:Y,3,0)</f>
        <v>8</v>
      </c>
      <c r="H2402" s="76" t="s">
        <v>343</v>
      </c>
      <c r="I2402" s="76">
        <f>VLOOKUP(J2402,Validación!K:N,4,0)</f>
        <v>1</v>
      </c>
      <c r="J2402" s="76" t="s">
        <v>200</v>
      </c>
      <c r="K2402" s="76" t="s">
        <v>68</v>
      </c>
      <c r="L2402" s="76" t="str">
        <f t="shared" si="75"/>
        <v>N</v>
      </c>
    </row>
    <row r="2403" spans="1:12" x14ac:dyDescent="0.25">
      <c r="A2403" s="76" t="str">
        <f t="shared" si="74"/>
        <v>EE1381N</v>
      </c>
      <c r="B2403" s="76" t="s">
        <v>33</v>
      </c>
      <c r="C2403" s="76" t="str">
        <f>VLOOKUP(B2403,Validación!G:I,3,0)</f>
        <v>EE</v>
      </c>
      <c r="D2403" s="122" t="s">
        <v>334</v>
      </c>
      <c r="E2403" s="76">
        <f>VLOOKUP(Tabla3[[#This Row],[Actividad]],Validación!AA:AB,2,0)</f>
        <v>13</v>
      </c>
      <c r="F2403" s="76" t="s">
        <v>195</v>
      </c>
      <c r="G2403" s="76">
        <f>VLOOKUP(H2403,Validación!W:Y,3,0)</f>
        <v>8</v>
      </c>
      <c r="H2403" s="76" t="s">
        <v>343</v>
      </c>
      <c r="I2403" s="76">
        <f>VLOOKUP(J2403,Validación!K:N,4,0)</f>
        <v>1</v>
      </c>
      <c r="J2403" s="76" t="s">
        <v>200</v>
      </c>
      <c r="K2403" s="76" t="s">
        <v>68</v>
      </c>
      <c r="L2403" s="76" t="str">
        <f t="shared" si="75"/>
        <v>N</v>
      </c>
    </row>
    <row r="2404" spans="1:12" x14ac:dyDescent="0.25">
      <c r="A2404" s="76" t="str">
        <f t="shared" si="74"/>
        <v>E1381N</v>
      </c>
      <c r="B2404" s="76" t="s">
        <v>45</v>
      </c>
      <c r="C2404" s="76" t="str">
        <f>VLOOKUP(B2404,Validación!G:I,3,0)</f>
        <v>E</v>
      </c>
      <c r="D2404" s="122" t="s">
        <v>339</v>
      </c>
      <c r="E2404" s="76">
        <f>VLOOKUP(Tabla3[[#This Row],[Actividad]],Validación!AA:AB,2,0)</f>
        <v>13</v>
      </c>
      <c r="F2404" s="76" t="s">
        <v>195</v>
      </c>
      <c r="G2404" s="76">
        <f>VLOOKUP(H2404,Validación!W:Y,3,0)</f>
        <v>8</v>
      </c>
      <c r="H2404" s="76" t="s">
        <v>343</v>
      </c>
      <c r="I2404" s="76">
        <f>VLOOKUP(J2404,Validación!K:N,4,0)</f>
        <v>1</v>
      </c>
      <c r="J2404" s="76" t="s">
        <v>200</v>
      </c>
      <c r="K2404" s="76" t="s">
        <v>68</v>
      </c>
      <c r="L2404" s="76" t="str">
        <f t="shared" si="75"/>
        <v>N</v>
      </c>
    </row>
    <row r="2405" spans="1:12" x14ac:dyDescent="0.25">
      <c r="A2405" s="76" t="str">
        <f t="shared" si="74"/>
        <v>J1381N</v>
      </c>
      <c r="B2405" s="76" t="s">
        <v>30</v>
      </c>
      <c r="C2405" s="76" t="str">
        <f>VLOOKUP(B2405,Validación!G:I,3,0)</f>
        <v>J</v>
      </c>
      <c r="D2405" s="122" t="s">
        <v>340</v>
      </c>
      <c r="E2405" s="76">
        <f>VLOOKUP(Tabla3[[#This Row],[Actividad]],Validación!AA:AB,2,0)</f>
        <v>13</v>
      </c>
      <c r="F2405" s="76" t="s">
        <v>195</v>
      </c>
      <c r="G2405" s="76">
        <f>VLOOKUP(H2405,Validación!W:Y,3,0)</f>
        <v>8</v>
      </c>
      <c r="H2405" s="76" t="s">
        <v>343</v>
      </c>
      <c r="I2405" s="76">
        <f>VLOOKUP(J2405,Validación!K:N,4,0)</f>
        <v>1</v>
      </c>
      <c r="J2405" s="76" t="s">
        <v>200</v>
      </c>
      <c r="K2405" s="76" t="s">
        <v>68</v>
      </c>
      <c r="L2405" s="76" t="str">
        <f t="shared" si="75"/>
        <v>N</v>
      </c>
    </row>
    <row r="2406" spans="1:12" x14ac:dyDescent="0.25">
      <c r="A2406" s="76" t="str">
        <f t="shared" si="74"/>
        <v>H1381N</v>
      </c>
      <c r="B2406" s="76" t="s">
        <v>46</v>
      </c>
      <c r="C2406" s="76" t="str">
        <f>VLOOKUP(B2406,Validación!G:I,3,0)</f>
        <v>H</v>
      </c>
      <c r="D2406" s="122">
        <v>121790</v>
      </c>
      <c r="E2406" s="76">
        <f>VLOOKUP(Tabla3[[#This Row],[Actividad]],Validación!AA:AB,2,0)</f>
        <v>13</v>
      </c>
      <c r="F2406" s="76" t="s">
        <v>195</v>
      </c>
      <c r="G2406" s="76">
        <f>VLOOKUP(H2406,Validación!W:Y,3,0)</f>
        <v>8</v>
      </c>
      <c r="H2406" s="76" t="s">
        <v>343</v>
      </c>
      <c r="I2406" s="76">
        <f>VLOOKUP(J2406,Validación!K:N,4,0)</f>
        <v>1</v>
      </c>
      <c r="J2406" s="76" t="s">
        <v>200</v>
      </c>
      <c r="K2406" s="76" t="s">
        <v>68</v>
      </c>
      <c r="L2406" s="76" t="str">
        <f t="shared" si="75"/>
        <v>N</v>
      </c>
    </row>
    <row r="2407" spans="1:12" x14ac:dyDescent="0.25">
      <c r="A2407" s="76" t="str">
        <f t="shared" si="74"/>
        <v>Q1381N</v>
      </c>
      <c r="B2407" s="76" t="s">
        <v>130</v>
      </c>
      <c r="C2407" s="76" t="str">
        <f>VLOOKUP(B2407,Validación!G:I,3,0)</f>
        <v>Q</v>
      </c>
      <c r="D2407" s="122" t="s">
        <v>327</v>
      </c>
      <c r="E2407" s="76">
        <f>VLOOKUP(Tabla3[[#This Row],[Actividad]],Validación!AA:AB,2,0)</f>
        <v>13</v>
      </c>
      <c r="F2407" s="76" t="s">
        <v>195</v>
      </c>
      <c r="G2407" s="76">
        <f>VLOOKUP(H2407,Validación!W:Y,3,0)</f>
        <v>8</v>
      </c>
      <c r="H2407" s="76" t="s">
        <v>343</v>
      </c>
      <c r="I2407" s="76">
        <f>VLOOKUP(J2407,Validación!K:N,4,0)</f>
        <v>1</v>
      </c>
      <c r="J2407" s="76" t="s">
        <v>200</v>
      </c>
      <c r="K2407" s="76" t="s">
        <v>68</v>
      </c>
      <c r="L2407" s="76" t="str">
        <f t="shared" si="75"/>
        <v>N</v>
      </c>
    </row>
    <row r="2408" spans="1:12" x14ac:dyDescent="0.25">
      <c r="A2408" s="76" t="str">
        <f t="shared" si="74"/>
        <v>P1381N</v>
      </c>
      <c r="B2408" s="76" t="s">
        <v>50</v>
      </c>
      <c r="C2408" s="76" t="str">
        <f>VLOOKUP(B2408,Validación!G:I,3,0)</f>
        <v>P</v>
      </c>
      <c r="D2408" s="122">
        <v>122270</v>
      </c>
      <c r="E2408" s="76">
        <f>VLOOKUP(Tabla3[[#This Row],[Actividad]],Validación!AA:AB,2,0)</f>
        <v>13</v>
      </c>
      <c r="F2408" s="76" t="s">
        <v>195</v>
      </c>
      <c r="G2408" s="76">
        <f>VLOOKUP(H2408,Validación!W:Y,3,0)</f>
        <v>8</v>
      </c>
      <c r="H2408" s="76" t="s">
        <v>343</v>
      </c>
      <c r="I2408" s="76">
        <f>VLOOKUP(J2408,Validación!K:N,4,0)</f>
        <v>1</v>
      </c>
      <c r="J2408" s="76" t="s">
        <v>200</v>
      </c>
      <c r="K2408" s="76" t="s">
        <v>68</v>
      </c>
      <c r="L2408" s="76" t="str">
        <f t="shared" si="75"/>
        <v>N</v>
      </c>
    </row>
    <row r="2409" spans="1:12" x14ac:dyDescent="0.25">
      <c r="A2409" s="76" t="str">
        <f t="shared" si="74"/>
        <v>K1381N</v>
      </c>
      <c r="B2409" s="76" t="s">
        <v>31</v>
      </c>
      <c r="C2409" s="76" t="str">
        <f>VLOOKUP(B2409,Validación!G:I,3,0)</f>
        <v>K</v>
      </c>
      <c r="D2409" s="122" t="s">
        <v>297</v>
      </c>
      <c r="E2409" s="76">
        <f>VLOOKUP(Tabla3[[#This Row],[Actividad]],Validación!AA:AB,2,0)</f>
        <v>13</v>
      </c>
      <c r="F2409" s="76" t="s">
        <v>195</v>
      </c>
      <c r="G2409" s="76">
        <f>VLOOKUP(H2409,Validación!W:Y,3,0)</f>
        <v>8</v>
      </c>
      <c r="H2409" s="76" t="s">
        <v>343</v>
      </c>
      <c r="I2409" s="76">
        <f>VLOOKUP(J2409,Validación!K:N,4,0)</f>
        <v>1</v>
      </c>
      <c r="J2409" s="76" t="s">
        <v>200</v>
      </c>
      <c r="K2409" s="76" t="s">
        <v>68</v>
      </c>
      <c r="L2409" s="76" t="str">
        <f t="shared" si="75"/>
        <v>N</v>
      </c>
    </row>
    <row r="2410" spans="1:12" x14ac:dyDescent="0.25">
      <c r="A2410" s="76" t="str">
        <f t="shared" si="74"/>
        <v>N1381N</v>
      </c>
      <c r="B2410" s="76" t="s">
        <v>49</v>
      </c>
      <c r="C2410" s="76" t="str">
        <f>VLOOKUP(B2410,Validación!G:I,3,0)</f>
        <v>N</v>
      </c>
      <c r="D2410" s="122" t="s">
        <v>328</v>
      </c>
      <c r="E2410" s="76">
        <f>VLOOKUP(Tabla3[[#This Row],[Actividad]],Validación!AA:AB,2,0)</f>
        <v>13</v>
      </c>
      <c r="F2410" s="76" t="s">
        <v>195</v>
      </c>
      <c r="G2410" s="76">
        <f>VLOOKUP(H2410,Validación!W:Y,3,0)</f>
        <v>8</v>
      </c>
      <c r="H2410" s="76" t="s">
        <v>343</v>
      </c>
      <c r="I2410" s="76">
        <f>VLOOKUP(J2410,Validación!K:N,4,0)</f>
        <v>1</v>
      </c>
      <c r="J2410" s="76" t="s">
        <v>200</v>
      </c>
      <c r="K2410" s="76" t="s">
        <v>68</v>
      </c>
      <c r="L2410" s="76" t="str">
        <f t="shared" si="75"/>
        <v>N</v>
      </c>
    </row>
    <row r="2411" spans="1:12" x14ac:dyDescent="0.25">
      <c r="A2411" s="76" t="str">
        <f t="shared" si="74"/>
        <v>AA1381N</v>
      </c>
      <c r="B2411" s="76" t="s">
        <v>54</v>
      </c>
      <c r="C2411" s="76" t="str">
        <f>VLOOKUP(B2411,Validación!G:I,3,0)</f>
        <v>AA</v>
      </c>
      <c r="D2411" s="122" t="s">
        <v>317</v>
      </c>
      <c r="E2411" s="76">
        <f>VLOOKUP(Tabla3[[#This Row],[Actividad]],Validación!AA:AB,2,0)</f>
        <v>13</v>
      </c>
      <c r="F2411" s="76" t="s">
        <v>195</v>
      </c>
      <c r="G2411" s="76">
        <f>VLOOKUP(H2411,Validación!W:Y,3,0)</f>
        <v>8</v>
      </c>
      <c r="H2411" s="76" t="s">
        <v>343</v>
      </c>
      <c r="I2411" s="76">
        <f>VLOOKUP(J2411,Validación!K:N,4,0)</f>
        <v>1</v>
      </c>
      <c r="J2411" s="76" t="s">
        <v>200</v>
      </c>
      <c r="K2411" s="76" t="s">
        <v>68</v>
      </c>
      <c r="L2411" s="76" t="str">
        <f t="shared" si="75"/>
        <v>N</v>
      </c>
    </row>
    <row r="2412" spans="1:12" x14ac:dyDescent="0.25">
      <c r="A2412" s="76" t="str">
        <f t="shared" si="74"/>
        <v>F1381N</v>
      </c>
      <c r="B2412" s="76" t="s">
        <v>426</v>
      </c>
      <c r="C2412" s="76" t="str">
        <f>VLOOKUP(B2412,Validación!G:I,3,0)</f>
        <v>F</v>
      </c>
      <c r="D2412" s="122" t="s">
        <v>333</v>
      </c>
      <c r="E2412" s="76">
        <f>VLOOKUP(Tabla3[[#This Row],[Actividad]],Validación!AA:AB,2,0)</f>
        <v>13</v>
      </c>
      <c r="F2412" s="76" t="s">
        <v>195</v>
      </c>
      <c r="G2412" s="76">
        <f>VLOOKUP(H2412,Validación!W:Y,3,0)</f>
        <v>8</v>
      </c>
      <c r="H2412" s="76" t="s">
        <v>343</v>
      </c>
      <c r="I2412" s="76">
        <f>VLOOKUP(J2412,Validación!K:N,4,0)</f>
        <v>1</v>
      </c>
      <c r="J2412" s="76" t="s">
        <v>200</v>
      </c>
      <c r="K2412" s="76" t="s">
        <v>68</v>
      </c>
      <c r="L2412" s="76" t="str">
        <f t="shared" si="75"/>
        <v>N</v>
      </c>
    </row>
    <row r="2413" spans="1:12" x14ac:dyDescent="0.25">
      <c r="A2413" s="76" t="str">
        <f t="shared" si="74"/>
        <v>W1381N</v>
      </c>
      <c r="B2413" s="76" t="s">
        <v>132</v>
      </c>
      <c r="C2413" s="76" t="str">
        <f>VLOOKUP(B2413,Validación!G:I,3,0)</f>
        <v>W</v>
      </c>
      <c r="D2413" s="122" t="s">
        <v>486</v>
      </c>
      <c r="E2413" s="76">
        <f>VLOOKUP(Tabla3[[#This Row],[Actividad]],Validación!AA:AB,2,0)</f>
        <v>13</v>
      </c>
      <c r="F2413" s="76" t="s">
        <v>195</v>
      </c>
      <c r="G2413" s="76">
        <f>VLOOKUP(H2413,Validación!W:Y,3,0)</f>
        <v>8</v>
      </c>
      <c r="H2413" s="76" t="s">
        <v>343</v>
      </c>
      <c r="I2413" s="76">
        <f>VLOOKUP(J2413,Validación!K:N,4,0)</f>
        <v>1</v>
      </c>
      <c r="J2413" s="76" t="s">
        <v>200</v>
      </c>
      <c r="K2413" s="76" t="s">
        <v>68</v>
      </c>
      <c r="L2413" s="76" t="str">
        <f t="shared" si="75"/>
        <v>N</v>
      </c>
    </row>
    <row r="2414" spans="1:12" x14ac:dyDescent="0.25">
      <c r="A2414" s="76" t="str">
        <f t="shared" si="74"/>
        <v>U1381N</v>
      </c>
      <c r="B2414" s="76" t="s">
        <v>425</v>
      </c>
      <c r="C2414" s="76" t="str">
        <f>VLOOKUP(B2414,Validación!G:I,3,0)</f>
        <v>U</v>
      </c>
      <c r="D2414" s="122">
        <v>122196</v>
      </c>
      <c r="E2414" s="76">
        <f>VLOOKUP(Tabla3[[#This Row],[Actividad]],Validación!AA:AB,2,0)</f>
        <v>13</v>
      </c>
      <c r="F2414" s="76" t="s">
        <v>195</v>
      </c>
      <c r="G2414" s="76">
        <f>VLOOKUP(H2414,Validación!W:Y,3,0)</f>
        <v>8</v>
      </c>
      <c r="H2414" s="76" t="s">
        <v>343</v>
      </c>
      <c r="I2414" s="76">
        <f>VLOOKUP(J2414,Validación!K:N,4,0)</f>
        <v>1</v>
      </c>
      <c r="J2414" s="76" t="s">
        <v>200</v>
      </c>
      <c r="K2414" s="76" t="s">
        <v>68</v>
      </c>
      <c r="L2414" s="76" t="str">
        <f t="shared" si="75"/>
        <v>N</v>
      </c>
    </row>
    <row r="2415" spans="1:12" x14ac:dyDescent="0.25">
      <c r="A2415" s="76" t="str">
        <f t="shared" si="74"/>
        <v>R1381N</v>
      </c>
      <c r="B2415" s="76" t="s">
        <v>51</v>
      </c>
      <c r="C2415" s="76" t="str">
        <f>VLOOKUP(B2415,Validación!G:I,3,0)</f>
        <v>R</v>
      </c>
      <c r="D2415" s="122">
        <v>109</v>
      </c>
      <c r="E2415" s="76">
        <f>VLOOKUP(Tabla3[[#This Row],[Actividad]],Validación!AA:AB,2,0)</f>
        <v>13</v>
      </c>
      <c r="F2415" s="76" t="s">
        <v>195</v>
      </c>
      <c r="G2415" s="76">
        <f>VLOOKUP(H2415,Validación!W:Y,3,0)</f>
        <v>8</v>
      </c>
      <c r="H2415" s="76" t="s">
        <v>343</v>
      </c>
      <c r="I2415" s="76">
        <f>VLOOKUP(J2415,Validación!K:N,4,0)</f>
        <v>1</v>
      </c>
      <c r="J2415" s="76" t="s">
        <v>200</v>
      </c>
      <c r="K2415" s="76" t="s">
        <v>68</v>
      </c>
      <c r="L2415" s="76" t="str">
        <f t="shared" si="75"/>
        <v>N</v>
      </c>
    </row>
    <row r="2416" spans="1:12" x14ac:dyDescent="0.25">
      <c r="A2416" s="76" t="str">
        <f t="shared" si="74"/>
        <v>HH1381N</v>
      </c>
      <c r="B2416" s="76" t="s">
        <v>122</v>
      </c>
      <c r="C2416" s="76" t="str">
        <f>VLOOKUP(B2416,Validación!G:I,3,0)</f>
        <v>HH</v>
      </c>
      <c r="D2416" s="122" t="s">
        <v>477</v>
      </c>
      <c r="E2416" s="76">
        <f>VLOOKUP(Tabla3[[#This Row],[Actividad]],Validación!AA:AB,2,0)</f>
        <v>13</v>
      </c>
      <c r="F2416" s="76" t="s">
        <v>195</v>
      </c>
      <c r="G2416" s="76">
        <f>VLOOKUP(H2416,Validación!W:Y,3,0)</f>
        <v>8</v>
      </c>
      <c r="H2416" s="76" t="s">
        <v>343</v>
      </c>
      <c r="I2416" s="76">
        <f>VLOOKUP(J2416,Validación!K:N,4,0)</f>
        <v>1</v>
      </c>
      <c r="J2416" s="76" t="s">
        <v>200</v>
      </c>
      <c r="K2416" s="76" t="s">
        <v>68</v>
      </c>
      <c r="L2416" s="76" t="str">
        <f t="shared" si="75"/>
        <v>N</v>
      </c>
    </row>
    <row r="2417" spans="1:12" x14ac:dyDescent="0.25">
      <c r="A2417" s="76" t="str">
        <f t="shared" si="74"/>
        <v>L1381N</v>
      </c>
      <c r="B2417" s="76" t="s">
        <v>48</v>
      </c>
      <c r="C2417" s="76" t="str">
        <f>VLOOKUP(B2417,Validación!G:I,3,0)</f>
        <v>L</v>
      </c>
      <c r="D2417" s="122" t="s">
        <v>478</v>
      </c>
      <c r="E2417" s="76">
        <f>VLOOKUP(Tabla3[[#This Row],[Actividad]],Validación!AA:AB,2,0)</f>
        <v>13</v>
      </c>
      <c r="F2417" s="76" t="s">
        <v>195</v>
      </c>
      <c r="G2417" s="76">
        <f>VLOOKUP(H2417,Validación!W:Y,3,0)</f>
        <v>8</v>
      </c>
      <c r="H2417" s="76" t="s">
        <v>343</v>
      </c>
      <c r="I2417" s="76">
        <f>VLOOKUP(J2417,Validación!K:N,4,0)</f>
        <v>1</v>
      </c>
      <c r="J2417" s="76" t="s">
        <v>200</v>
      </c>
      <c r="K2417" s="76" t="s">
        <v>68</v>
      </c>
      <c r="L2417" s="76" t="str">
        <f t="shared" si="75"/>
        <v>N</v>
      </c>
    </row>
    <row r="2418" spans="1:12" x14ac:dyDescent="0.25">
      <c r="A2418" s="76" t="str">
        <f t="shared" si="74"/>
        <v>B1381N</v>
      </c>
      <c r="B2418" s="76" t="s">
        <v>43</v>
      </c>
      <c r="C2418" s="76" t="str">
        <f>VLOOKUP(B2418,Validación!G:I,3,0)</f>
        <v>B</v>
      </c>
      <c r="D2418" s="122" t="s">
        <v>479</v>
      </c>
      <c r="E2418" s="76">
        <f>VLOOKUP(Tabla3[[#This Row],[Actividad]],Validación!AA:AB,2,0)</f>
        <v>13</v>
      </c>
      <c r="F2418" s="76" t="s">
        <v>195</v>
      </c>
      <c r="G2418" s="76">
        <f>VLOOKUP(H2418,Validación!W:Y,3,0)</f>
        <v>8</v>
      </c>
      <c r="H2418" s="76" t="s">
        <v>343</v>
      </c>
      <c r="I2418" s="76">
        <f>VLOOKUP(J2418,Validación!K:N,4,0)</f>
        <v>1</v>
      </c>
      <c r="J2418" s="76" t="s">
        <v>200</v>
      </c>
      <c r="K2418" s="76" t="s">
        <v>68</v>
      </c>
      <c r="L2418" s="76" t="str">
        <f t="shared" si="75"/>
        <v>N</v>
      </c>
    </row>
    <row r="2419" spans="1:12" x14ac:dyDescent="0.25">
      <c r="A2419" s="76" t="str">
        <f t="shared" si="74"/>
        <v>A1381N</v>
      </c>
      <c r="B2419" s="76" t="s">
        <v>42</v>
      </c>
      <c r="C2419" s="76" t="str">
        <f>VLOOKUP(B2419,Validación!G:I,3,0)</f>
        <v>A</v>
      </c>
      <c r="D2419" s="122" t="s">
        <v>487</v>
      </c>
      <c r="E2419" s="76">
        <f>VLOOKUP(Tabla3[[#This Row],[Actividad]],Validación!AA:AB,2,0)</f>
        <v>13</v>
      </c>
      <c r="F2419" s="76" t="s">
        <v>195</v>
      </c>
      <c r="G2419" s="76">
        <f>VLOOKUP(H2419,Validación!W:Y,3,0)</f>
        <v>8</v>
      </c>
      <c r="H2419" s="76" t="s">
        <v>343</v>
      </c>
      <c r="I2419" s="76">
        <f>VLOOKUP(J2419,Validación!K:N,4,0)</f>
        <v>1</v>
      </c>
      <c r="J2419" s="76" t="s">
        <v>200</v>
      </c>
      <c r="K2419" s="76" t="s">
        <v>68</v>
      </c>
      <c r="L2419" s="76" t="str">
        <f t="shared" si="75"/>
        <v>N</v>
      </c>
    </row>
    <row r="2420" spans="1:12" x14ac:dyDescent="0.25">
      <c r="A2420" s="76" t="str">
        <f t="shared" si="74"/>
        <v>C1382N</v>
      </c>
      <c r="B2420" s="76" t="s">
        <v>44</v>
      </c>
      <c r="C2420" s="76" t="str">
        <f>VLOOKUP(B2420,Validación!G:I,3,0)</f>
        <v>C</v>
      </c>
      <c r="D2420" s="122" t="s">
        <v>331</v>
      </c>
      <c r="E2420" s="76">
        <f>VLOOKUP(Tabla3[[#This Row],[Actividad]],Validación!AA:AB,2,0)</f>
        <v>13</v>
      </c>
      <c r="F2420" s="76" t="s">
        <v>195</v>
      </c>
      <c r="G2420" s="76">
        <f>VLOOKUP(H2420,Validación!W:Y,3,0)</f>
        <v>8</v>
      </c>
      <c r="H2420" s="76" t="s">
        <v>343</v>
      </c>
      <c r="I2420" s="76">
        <f>VLOOKUP(J2420,Validación!K:N,4,0)</f>
        <v>2</v>
      </c>
      <c r="J2420" s="76" t="s">
        <v>161</v>
      </c>
      <c r="K2420" s="76" t="s">
        <v>68</v>
      </c>
      <c r="L2420" s="76" t="str">
        <f t="shared" si="75"/>
        <v>N</v>
      </c>
    </row>
    <row r="2421" spans="1:12" x14ac:dyDescent="0.25">
      <c r="A2421" s="76" t="str">
        <f t="shared" si="74"/>
        <v>EE1382N</v>
      </c>
      <c r="B2421" s="76" t="s">
        <v>33</v>
      </c>
      <c r="C2421" s="76" t="str">
        <f>VLOOKUP(B2421,Validación!G:I,3,0)</f>
        <v>EE</v>
      </c>
      <c r="D2421" s="122" t="s">
        <v>334</v>
      </c>
      <c r="E2421" s="76">
        <f>VLOOKUP(Tabla3[[#This Row],[Actividad]],Validación!AA:AB,2,0)</f>
        <v>13</v>
      </c>
      <c r="F2421" s="76" t="s">
        <v>195</v>
      </c>
      <c r="G2421" s="76">
        <f>VLOOKUP(H2421,Validación!W:Y,3,0)</f>
        <v>8</v>
      </c>
      <c r="H2421" s="76" t="s">
        <v>343</v>
      </c>
      <c r="I2421" s="76">
        <f>VLOOKUP(J2421,Validación!K:N,4,0)</f>
        <v>2</v>
      </c>
      <c r="J2421" s="76" t="s">
        <v>161</v>
      </c>
      <c r="K2421" s="76" t="s">
        <v>68</v>
      </c>
      <c r="L2421" s="76" t="str">
        <f t="shared" si="75"/>
        <v>N</v>
      </c>
    </row>
    <row r="2422" spans="1:12" x14ac:dyDescent="0.25">
      <c r="A2422" s="76" t="str">
        <f t="shared" si="74"/>
        <v>E1382N</v>
      </c>
      <c r="B2422" s="76" t="s">
        <v>45</v>
      </c>
      <c r="C2422" s="76" t="str">
        <f>VLOOKUP(B2422,Validación!G:I,3,0)</f>
        <v>E</v>
      </c>
      <c r="D2422" s="122" t="s">
        <v>339</v>
      </c>
      <c r="E2422" s="76">
        <f>VLOOKUP(Tabla3[[#This Row],[Actividad]],Validación!AA:AB,2,0)</f>
        <v>13</v>
      </c>
      <c r="F2422" s="76" t="s">
        <v>195</v>
      </c>
      <c r="G2422" s="76">
        <f>VLOOKUP(H2422,Validación!W:Y,3,0)</f>
        <v>8</v>
      </c>
      <c r="H2422" s="76" t="s">
        <v>343</v>
      </c>
      <c r="I2422" s="76">
        <f>VLOOKUP(J2422,Validación!K:N,4,0)</f>
        <v>2</v>
      </c>
      <c r="J2422" s="76" t="s">
        <v>161</v>
      </c>
      <c r="K2422" s="76" t="s">
        <v>68</v>
      </c>
      <c r="L2422" s="76" t="str">
        <f t="shared" si="75"/>
        <v>N</v>
      </c>
    </row>
    <row r="2423" spans="1:12" x14ac:dyDescent="0.25">
      <c r="A2423" s="76" t="str">
        <f t="shared" si="74"/>
        <v>J1382N</v>
      </c>
      <c r="B2423" s="76" t="s">
        <v>30</v>
      </c>
      <c r="C2423" s="76" t="str">
        <f>VLOOKUP(B2423,Validación!G:I,3,0)</f>
        <v>J</v>
      </c>
      <c r="D2423" s="122" t="s">
        <v>340</v>
      </c>
      <c r="E2423" s="76">
        <f>VLOOKUP(Tabla3[[#This Row],[Actividad]],Validación!AA:AB,2,0)</f>
        <v>13</v>
      </c>
      <c r="F2423" s="76" t="s">
        <v>195</v>
      </c>
      <c r="G2423" s="76">
        <f>VLOOKUP(H2423,Validación!W:Y,3,0)</f>
        <v>8</v>
      </c>
      <c r="H2423" s="76" t="s">
        <v>343</v>
      </c>
      <c r="I2423" s="76">
        <f>VLOOKUP(J2423,Validación!K:N,4,0)</f>
        <v>2</v>
      </c>
      <c r="J2423" s="76" t="s">
        <v>161</v>
      </c>
      <c r="K2423" s="76" t="s">
        <v>68</v>
      </c>
      <c r="L2423" s="76" t="str">
        <f t="shared" si="75"/>
        <v>N</v>
      </c>
    </row>
    <row r="2424" spans="1:12" x14ac:dyDescent="0.25">
      <c r="A2424" s="76" t="str">
        <f t="shared" si="74"/>
        <v>H1382N</v>
      </c>
      <c r="B2424" s="76" t="s">
        <v>46</v>
      </c>
      <c r="C2424" s="76" t="str">
        <f>VLOOKUP(B2424,Validación!G:I,3,0)</f>
        <v>H</v>
      </c>
      <c r="D2424" s="122">
        <v>121790</v>
      </c>
      <c r="E2424" s="76">
        <f>VLOOKUP(Tabla3[[#This Row],[Actividad]],Validación!AA:AB,2,0)</f>
        <v>13</v>
      </c>
      <c r="F2424" s="76" t="s">
        <v>195</v>
      </c>
      <c r="G2424" s="76">
        <f>VLOOKUP(H2424,Validación!W:Y,3,0)</f>
        <v>8</v>
      </c>
      <c r="H2424" s="76" t="s">
        <v>343</v>
      </c>
      <c r="I2424" s="76">
        <f>VLOOKUP(J2424,Validación!K:N,4,0)</f>
        <v>2</v>
      </c>
      <c r="J2424" s="76" t="s">
        <v>161</v>
      </c>
      <c r="K2424" s="76" t="s">
        <v>68</v>
      </c>
      <c r="L2424" s="76" t="str">
        <f t="shared" si="75"/>
        <v>N</v>
      </c>
    </row>
    <row r="2425" spans="1:12" x14ac:dyDescent="0.25">
      <c r="A2425" s="76" t="str">
        <f t="shared" si="74"/>
        <v>Q1382N</v>
      </c>
      <c r="B2425" s="76" t="s">
        <v>130</v>
      </c>
      <c r="C2425" s="76" t="str">
        <f>VLOOKUP(B2425,Validación!G:I,3,0)</f>
        <v>Q</v>
      </c>
      <c r="D2425" s="122" t="s">
        <v>327</v>
      </c>
      <c r="E2425" s="76">
        <f>VLOOKUP(Tabla3[[#This Row],[Actividad]],Validación!AA:AB,2,0)</f>
        <v>13</v>
      </c>
      <c r="F2425" s="76" t="s">
        <v>195</v>
      </c>
      <c r="G2425" s="76">
        <f>VLOOKUP(H2425,Validación!W:Y,3,0)</f>
        <v>8</v>
      </c>
      <c r="H2425" s="76" t="s">
        <v>343</v>
      </c>
      <c r="I2425" s="76">
        <f>VLOOKUP(J2425,Validación!K:N,4,0)</f>
        <v>2</v>
      </c>
      <c r="J2425" s="76" t="s">
        <v>161</v>
      </c>
      <c r="K2425" s="76" t="s">
        <v>68</v>
      </c>
      <c r="L2425" s="76" t="str">
        <f t="shared" si="75"/>
        <v>N</v>
      </c>
    </row>
    <row r="2426" spans="1:12" x14ac:dyDescent="0.25">
      <c r="A2426" s="76" t="str">
        <f t="shared" si="74"/>
        <v>P1382N</v>
      </c>
      <c r="B2426" s="76" t="s">
        <v>50</v>
      </c>
      <c r="C2426" s="76" t="str">
        <f>VLOOKUP(B2426,Validación!G:I,3,0)</f>
        <v>P</v>
      </c>
      <c r="D2426" s="122">
        <v>122270</v>
      </c>
      <c r="E2426" s="76">
        <f>VLOOKUP(Tabla3[[#This Row],[Actividad]],Validación!AA:AB,2,0)</f>
        <v>13</v>
      </c>
      <c r="F2426" s="76" t="s">
        <v>195</v>
      </c>
      <c r="G2426" s="76">
        <f>VLOOKUP(H2426,Validación!W:Y,3,0)</f>
        <v>8</v>
      </c>
      <c r="H2426" s="76" t="s">
        <v>343</v>
      </c>
      <c r="I2426" s="76">
        <f>VLOOKUP(J2426,Validación!K:N,4,0)</f>
        <v>2</v>
      </c>
      <c r="J2426" s="76" t="s">
        <v>161</v>
      </c>
      <c r="K2426" s="76" t="s">
        <v>68</v>
      </c>
      <c r="L2426" s="76" t="str">
        <f t="shared" si="75"/>
        <v>N</v>
      </c>
    </row>
    <row r="2427" spans="1:12" x14ac:dyDescent="0.25">
      <c r="A2427" s="76" t="str">
        <f t="shared" si="74"/>
        <v>K1382N</v>
      </c>
      <c r="B2427" s="76" t="s">
        <v>31</v>
      </c>
      <c r="C2427" s="76" t="str">
        <f>VLOOKUP(B2427,Validación!G:I,3,0)</f>
        <v>K</v>
      </c>
      <c r="D2427" s="122" t="s">
        <v>297</v>
      </c>
      <c r="E2427" s="76">
        <f>VLOOKUP(Tabla3[[#This Row],[Actividad]],Validación!AA:AB,2,0)</f>
        <v>13</v>
      </c>
      <c r="F2427" s="76" t="s">
        <v>195</v>
      </c>
      <c r="G2427" s="76">
        <f>VLOOKUP(H2427,Validación!W:Y,3,0)</f>
        <v>8</v>
      </c>
      <c r="H2427" s="76" t="s">
        <v>343</v>
      </c>
      <c r="I2427" s="76">
        <f>VLOOKUP(J2427,Validación!K:N,4,0)</f>
        <v>2</v>
      </c>
      <c r="J2427" s="76" t="s">
        <v>161</v>
      </c>
      <c r="K2427" s="76" t="s">
        <v>68</v>
      </c>
      <c r="L2427" s="76" t="str">
        <f t="shared" si="75"/>
        <v>N</v>
      </c>
    </row>
    <row r="2428" spans="1:12" x14ac:dyDescent="0.25">
      <c r="A2428" s="76" t="str">
        <f t="shared" si="74"/>
        <v>N1382N</v>
      </c>
      <c r="B2428" s="76" t="s">
        <v>49</v>
      </c>
      <c r="C2428" s="76" t="str">
        <f>VLOOKUP(B2428,Validación!G:I,3,0)</f>
        <v>N</v>
      </c>
      <c r="D2428" s="122" t="s">
        <v>328</v>
      </c>
      <c r="E2428" s="76">
        <f>VLOOKUP(Tabla3[[#This Row],[Actividad]],Validación!AA:AB,2,0)</f>
        <v>13</v>
      </c>
      <c r="F2428" s="76" t="s">
        <v>195</v>
      </c>
      <c r="G2428" s="76">
        <f>VLOOKUP(H2428,Validación!W:Y,3,0)</f>
        <v>8</v>
      </c>
      <c r="H2428" s="76" t="s">
        <v>343</v>
      </c>
      <c r="I2428" s="76">
        <f>VLOOKUP(J2428,Validación!K:N,4,0)</f>
        <v>2</v>
      </c>
      <c r="J2428" s="76" t="s">
        <v>161</v>
      </c>
      <c r="K2428" s="76" t="s">
        <v>68</v>
      </c>
      <c r="L2428" s="76" t="str">
        <f t="shared" si="75"/>
        <v>N</v>
      </c>
    </row>
    <row r="2429" spans="1:12" x14ac:dyDescent="0.25">
      <c r="A2429" s="76" t="str">
        <f t="shared" si="74"/>
        <v>AA1382N</v>
      </c>
      <c r="B2429" s="76" t="s">
        <v>54</v>
      </c>
      <c r="C2429" s="76" t="str">
        <f>VLOOKUP(B2429,Validación!G:I,3,0)</f>
        <v>AA</v>
      </c>
      <c r="D2429" s="122" t="s">
        <v>317</v>
      </c>
      <c r="E2429" s="76">
        <f>VLOOKUP(Tabla3[[#This Row],[Actividad]],Validación!AA:AB,2,0)</f>
        <v>13</v>
      </c>
      <c r="F2429" s="76" t="s">
        <v>195</v>
      </c>
      <c r="G2429" s="76">
        <f>VLOOKUP(H2429,Validación!W:Y,3,0)</f>
        <v>8</v>
      </c>
      <c r="H2429" s="76" t="s">
        <v>343</v>
      </c>
      <c r="I2429" s="76">
        <f>VLOOKUP(J2429,Validación!K:N,4,0)</f>
        <v>2</v>
      </c>
      <c r="J2429" s="76" t="s">
        <v>161</v>
      </c>
      <c r="K2429" s="76" t="s">
        <v>68</v>
      </c>
      <c r="L2429" s="76" t="str">
        <f t="shared" si="75"/>
        <v>N</v>
      </c>
    </row>
    <row r="2430" spans="1:12" x14ac:dyDescent="0.25">
      <c r="A2430" s="76" t="str">
        <f t="shared" si="74"/>
        <v>F1382N</v>
      </c>
      <c r="B2430" s="76" t="s">
        <v>426</v>
      </c>
      <c r="C2430" s="76" t="str">
        <f>VLOOKUP(B2430,Validación!G:I,3,0)</f>
        <v>F</v>
      </c>
      <c r="D2430" s="122" t="s">
        <v>333</v>
      </c>
      <c r="E2430" s="76">
        <f>VLOOKUP(Tabla3[[#This Row],[Actividad]],Validación!AA:AB,2,0)</f>
        <v>13</v>
      </c>
      <c r="F2430" s="76" t="s">
        <v>195</v>
      </c>
      <c r="G2430" s="76">
        <f>VLOOKUP(H2430,Validación!W:Y,3,0)</f>
        <v>8</v>
      </c>
      <c r="H2430" s="76" t="s">
        <v>343</v>
      </c>
      <c r="I2430" s="76">
        <f>VLOOKUP(J2430,Validación!K:N,4,0)</f>
        <v>2</v>
      </c>
      <c r="J2430" s="76" t="s">
        <v>161</v>
      </c>
      <c r="K2430" s="76" t="s">
        <v>68</v>
      </c>
      <c r="L2430" s="76" t="str">
        <f t="shared" si="75"/>
        <v>N</v>
      </c>
    </row>
    <row r="2431" spans="1:12" x14ac:dyDescent="0.25">
      <c r="A2431" s="76" t="str">
        <f t="shared" si="74"/>
        <v>W1382N</v>
      </c>
      <c r="B2431" s="76" t="s">
        <v>132</v>
      </c>
      <c r="C2431" s="76" t="str">
        <f>VLOOKUP(B2431,Validación!G:I,3,0)</f>
        <v>W</v>
      </c>
      <c r="D2431" s="122" t="s">
        <v>486</v>
      </c>
      <c r="E2431" s="76">
        <f>VLOOKUP(Tabla3[[#This Row],[Actividad]],Validación!AA:AB,2,0)</f>
        <v>13</v>
      </c>
      <c r="F2431" s="76" t="s">
        <v>195</v>
      </c>
      <c r="G2431" s="76">
        <f>VLOOKUP(H2431,Validación!W:Y,3,0)</f>
        <v>8</v>
      </c>
      <c r="H2431" s="76" t="s">
        <v>343</v>
      </c>
      <c r="I2431" s="76">
        <f>VLOOKUP(J2431,Validación!K:N,4,0)</f>
        <v>2</v>
      </c>
      <c r="J2431" s="76" t="s">
        <v>161</v>
      </c>
      <c r="K2431" s="76" t="s">
        <v>68</v>
      </c>
      <c r="L2431" s="76" t="str">
        <f t="shared" si="75"/>
        <v>N</v>
      </c>
    </row>
    <row r="2432" spans="1:12" x14ac:dyDescent="0.25">
      <c r="A2432" s="76" t="str">
        <f t="shared" si="74"/>
        <v>U1382N</v>
      </c>
      <c r="B2432" s="76" t="s">
        <v>425</v>
      </c>
      <c r="C2432" s="76" t="str">
        <f>VLOOKUP(B2432,Validación!G:I,3,0)</f>
        <v>U</v>
      </c>
      <c r="D2432" s="122">
        <v>122196</v>
      </c>
      <c r="E2432" s="76">
        <f>VLOOKUP(Tabla3[[#This Row],[Actividad]],Validación!AA:AB,2,0)</f>
        <v>13</v>
      </c>
      <c r="F2432" s="76" t="s">
        <v>195</v>
      </c>
      <c r="G2432" s="76">
        <f>VLOOKUP(H2432,Validación!W:Y,3,0)</f>
        <v>8</v>
      </c>
      <c r="H2432" s="76" t="s">
        <v>343</v>
      </c>
      <c r="I2432" s="76">
        <f>VLOOKUP(J2432,Validación!K:N,4,0)</f>
        <v>2</v>
      </c>
      <c r="J2432" s="76" t="s">
        <v>161</v>
      </c>
      <c r="K2432" s="76" t="s">
        <v>68</v>
      </c>
      <c r="L2432" s="76" t="str">
        <f t="shared" si="75"/>
        <v>N</v>
      </c>
    </row>
    <row r="2433" spans="1:12" x14ac:dyDescent="0.25">
      <c r="A2433" s="76" t="str">
        <f t="shared" si="74"/>
        <v>R1382N</v>
      </c>
      <c r="B2433" s="76" t="s">
        <v>51</v>
      </c>
      <c r="C2433" s="76" t="str">
        <f>VLOOKUP(B2433,Validación!G:I,3,0)</f>
        <v>R</v>
      </c>
      <c r="D2433" s="122">
        <v>109</v>
      </c>
      <c r="E2433" s="76">
        <f>VLOOKUP(Tabla3[[#This Row],[Actividad]],Validación!AA:AB,2,0)</f>
        <v>13</v>
      </c>
      <c r="F2433" s="76" t="s">
        <v>195</v>
      </c>
      <c r="G2433" s="76">
        <f>VLOOKUP(H2433,Validación!W:Y,3,0)</f>
        <v>8</v>
      </c>
      <c r="H2433" s="76" t="s">
        <v>343</v>
      </c>
      <c r="I2433" s="76">
        <f>VLOOKUP(J2433,Validación!K:N,4,0)</f>
        <v>2</v>
      </c>
      <c r="J2433" s="76" t="s">
        <v>161</v>
      </c>
      <c r="K2433" s="76" t="s">
        <v>68</v>
      </c>
      <c r="L2433" s="76" t="str">
        <f t="shared" si="75"/>
        <v>N</v>
      </c>
    </row>
    <row r="2434" spans="1:12" x14ac:dyDescent="0.25">
      <c r="A2434" s="76" t="str">
        <f t="shared" ref="A2434:A2497" si="76">CONCATENATE(C2434,E2434,G2434,I2434,L2434,)</f>
        <v>HH1382N</v>
      </c>
      <c r="B2434" s="76" t="s">
        <v>122</v>
      </c>
      <c r="C2434" s="76" t="str">
        <f>VLOOKUP(B2434,Validación!G:I,3,0)</f>
        <v>HH</v>
      </c>
      <c r="D2434" s="122" t="s">
        <v>477</v>
      </c>
      <c r="E2434" s="76">
        <f>VLOOKUP(Tabla3[[#This Row],[Actividad]],Validación!AA:AB,2,0)</f>
        <v>13</v>
      </c>
      <c r="F2434" s="76" t="s">
        <v>195</v>
      </c>
      <c r="G2434" s="76">
        <f>VLOOKUP(H2434,Validación!W:Y,3,0)</f>
        <v>8</v>
      </c>
      <c r="H2434" s="76" t="s">
        <v>343</v>
      </c>
      <c r="I2434" s="76">
        <f>VLOOKUP(J2434,Validación!K:N,4,0)</f>
        <v>2</v>
      </c>
      <c r="J2434" s="76" t="s">
        <v>161</v>
      </c>
      <c r="K2434" s="76" t="s">
        <v>68</v>
      </c>
      <c r="L2434" s="76" t="str">
        <f t="shared" ref="L2434:L2497" si="77">VLOOKUP(K2434,O:P,2,0)</f>
        <v>N</v>
      </c>
    </row>
    <row r="2435" spans="1:12" x14ac:dyDescent="0.25">
      <c r="A2435" s="76" t="str">
        <f t="shared" si="76"/>
        <v>L1382N</v>
      </c>
      <c r="B2435" s="76" t="s">
        <v>48</v>
      </c>
      <c r="C2435" s="76" t="str">
        <f>VLOOKUP(B2435,Validación!G:I,3,0)</f>
        <v>L</v>
      </c>
      <c r="D2435" s="122" t="s">
        <v>478</v>
      </c>
      <c r="E2435" s="76">
        <f>VLOOKUP(Tabla3[[#This Row],[Actividad]],Validación!AA:AB,2,0)</f>
        <v>13</v>
      </c>
      <c r="F2435" s="76" t="s">
        <v>195</v>
      </c>
      <c r="G2435" s="76">
        <f>VLOOKUP(H2435,Validación!W:Y,3,0)</f>
        <v>8</v>
      </c>
      <c r="H2435" s="76" t="s">
        <v>343</v>
      </c>
      <c r="I2435" s="76">
        <f>VLOOKUP(J2435,Validación!K:N,4,0)</f>
        <v>2</v>
      </c>
      <c r="J2435" s="76" t="s">
        <v>161</v>
      </c>
      <c r="K2435" s="76" t="s">
        <v>68</v>
      </c>
      <c r="L2435" s="76" t="str">
        <f t="shared" si="77"/>
        <v>N</v>
      </c>
    </row>
    <row r="2436" spans="1:12" x14ac:dyDescent="0.25">
      <c r="A2436" s="76" t="str">
        <f t="shared" si="76"/>
        <v>B1382N</v>
      </c>
      <c r="B2436" s="76" t="s">
        <v>43</v>
      </c>
      <c r="C2436" s="76" t="str">
        <f>VLOOKUP(B2436,Validación!G:I,3,0)</f>
        <v>B</v>
      </c>
      <c r="D2436" s="122" t="s">
        <v>479</v>
      </c>
      <c r="E2436" s="76">
        <f>VLOOKUP(Tabla3[[#This Row],[Actividad]],Validación!AA:AB,2,0)</f>
        <v>13</v>
      </c>
      <c r="F2436" s="76" t="s">
        <v>195</v>
      </c>
      <c r="G2436" s="76">
        <f>VLOOKUP(H2436,Validación!W:Y,3,0)</f>
        <v>8</v>
      </c>
      <c r="H2436" s="76" t="s">
        <v>343</v>
      </c>
      <c r="I2436" s="76">
        <f>VLOOKUP(J2436,Validación!K:N,4,0)</f>
        <v>2</v>
      </c>
      <c r="J2436" s="76" t="s">
        <v>161</v>
      </c>
      <c r="K2436" s="76" t="s">
        <v>68</v>
      </c>
      <c r="L2436" s="76" t="str">
        <f t="shared" si="77"/>
        <v>N</v>
      </c>
    </row>
    <row r="2437" spans="1:12" x14ac:dyDescent="0.25">
      <c r="A2437" s="76" t="str">
        <f t="shared" si="76"/>
        <v>A1382N</v>
      </c>
      <c r="B2437" s="76" t="s">
        <v>42</v>
      </c>
      <c r="C2437" s="76" t="str">
        <f>VLOOKUP(B2437,Validación!G:I,3,0)</f>
        <v>A</v>
      </c>
      <c r="D2437" s="122" t="s">
        <v>487</v>
      </c>
      <c r="E2437" s="76">
        <f>VLOOKUP(Tabla3[[#This Row],[Actividad]],Validación!AA:AB,2,0)</f>
        <v>13</v>
      </c>
      <c r="F2437" s="76" t="s">
        <v>195</v>
      </c>
      <c r="G2437" s="76">
        <f>VLOOKUP(H2437,Validación!W:Y,3,0)</f>
        <v>8</v>
      </c>
      <c r="H2437" s="76" t="s">
        <v>343</v>
      </c>
      <c r="I2437" s="76">
        <f>VLOOKUP(J2437,Validación!K:N,4,0)</f>
        <v>2</v>
      </c>
      <c r="J2437" s="76" t="s">
        <v>161</v>
      </c>
      <c r="K2437" s="76" t="s">
        <v>68</v>
      </c>
      <c r="L2437" s="76" t="str">
        <f t="shared" si="77"/>
        <v>N</v>
      </c>
    </row>
    <row r="2438" spans="1:12" x14ac:dyDescent="0.25">
      <c r="A2438" s="76" t="str">
        <f t="shared" si="76"/>
        <v>C1383N</v>
      </c>
      <c r="B2438" s="76" t="s">
        <v>44</v>
      </c>
      <c r="C2438" s="76" t="str">
        <f>VLOOKUP(B2438,Validación!G:I,3,0)</f>
        <v>C</v>
      </c>
      <c r="D2438" s="122" t="s">
        <v>331</v>
      </c>
      <c r="E2438" s="76">
        <f>VLOOKUP(Tabla3[[#This Row],[Actividad]],Validación!AA:AB,2,0)</f>
        <v>13</v>
      </c>
      <c r="F2438" s="76" t="s">
        <v>195</v>
      </c>
      <c r="G2438" s="76">
        <f>VLOOKUP(H2438,Validación!W:Y,3,0)</f>
        <v>8</v>
      </c>
      <c r="H2438" s="76" t="s">
        <v>343</v>
      </c>
      <c r="I2438" s="76">
        <f>VLOOKUP(J2438,Validación!K:N,4,0)</f>
        <v>3</v>
      </c>
      <c r="J2438" s="76" t="s">
        <v>162</v>
      </c>
      <c r="K2438" s="76" t="s">
        <v>68</v>
      </c>
      <c r="L2438" s="76" t="str">
        <f t="shared" si="77"/>
        <v>N</v>
      </c>
    </row>
    <row r="2439" spans="1:12" x14ac:dyDescent="0.25">
      <c r="A2439" s="76" t="str">
        <f t="shared" si="76"/>
        <v>EE1383N</v>
      </c>
      <c r="B2439" s="76" t="s">
        <v>33</v>
      </c>
      <c r="C2439" s="76" t="str">
        <f>VLOOKUP(B2439,Validación!G:I,3,0)</f>
        <v>EE</v>
      </c>
      <c r="D2439" s="122" t="s">
        <v>334</v>
      </c>
      <c r="E2439" s="76">
        <f>VLOOKUP(Tabla3[[#This Row],[Actividad]],Validación!AA:AB,2,0)</f>
        <v>13</v>
      </c>
      <c r="F2439" s="76" t="s">
        <v>195</v>
      </c>
      <c r="G2439" s="76">
        <f>VLOOKUP(H2439,Validación!W:Y,3,0)</f>
        <v>8</v>
      </c>
      <c r="H2439" s="76" t="s">
        <v>343</v>
      </c>
      <c r="I2439" s="76">
        <f>VLOOKUP(J2439,Validación!K:N,4,0)</f>
        <v>3</v>
      </c>
      <c r="J2439" s="76" t="s">
        <v>162</v>
      </c>
      <c r="K2439" s="76" t="s">
        <v>68</v>
      </c>
      <c r="L2439" s="76" t="str">
        <f t="shared" si="77"/>
        <v>N</v>
      </c>
    </row>
    <row r="2440" spans="1:12" x14ac:dyDescent="0.25">
      <c r="A2440" s="76" t="str">
        <f t="shared" si="76"/>
        <v>E1383N</v>
      </c>
      <c r="B2440" s="76" t="s">
        <v>45</v>
      </c>
      <c r="C2440" s="76" t="str">
        <f>VLOOKUP(B2440,Validación!G:I,3,0)</f>
        <v>E</v>
      </c>
      <c r="D2440" s="122" t="s">
        <v>339</v>
      </c>
      <c r="E2440" s="76">
        <f>VLOOKUP(Tabla3[[#This Row],[Actividad]],Validación!AA:AB,2,0)</f>
        <v>13</v>
      </c>
      <c r="F2440" s="76" t="s">
        <v>195</v>
      </c>
      <c r="G2440" s="76">
        <f>VLOOKUP(H2440,Validación!W:Y,3,0)</f>
        <v>8</v>
      </c>
      <c r="H2440" s="76" t="s">
        <v>343</v>
      </c>
      <c r="I2440" s="76">
        <f>VLOOKUP(J2440,Validación!K:N,4,0)</f>
        <v>3</v>
      </c>
      <c r="J2440" s="76" t="s">
        <v>162</v>
      </c>
      <c r="K2440" s="76" t="s">
        <v>68</v>
      </c>
      <c r="L2440" s="76" t="str">
        <f t="shared" si="77"/>
        <v>N</v>
      </c>
    </row>
    <row r="2441" spans="1:12" x14ac:dyDescent="0.25">
      <c r="A2441" s="76" t="str">
        <f t="shared" si="76"/>
        <v>J1383N</v>
      </c>
      <c r="B2441" s="76" t="s">
        <v>30</v>
      </c>
      <c r="C2441" s="76" t="str">
        <f>VLOOKUP(B2441,Validación!G:I,3,0)</f>
        <v>J</v>
      </c>
      <c r="D2441" s="122" t="s">
        <v>340</v>
      </c>
      <c r="E2441" s="76">
        <f>VLOOKUP(Tabla3[[#This Row],[Actividad]],Validación!AA:AB,2,0)</f>
        <v>13</v>
      </c>
      <c r="F2441" s="76" t="s">
        <v>195</v>
      </c>
      <c r="G2441" s="76">
        <f>VLOOKUP(H2441,Validación!W:Y,3,0)</f>
        <v>8</v>
      </c>
      <c r="H2441" s="76" t="s">
        <v>343</v>
      </c>
      <c r="I2441" s="76">
        <f>VLOOKUP(J2441,Validación!K:N,4,0)</f>
        <v>3</v>
      </c>
      <c r="J2441" s="76" t="s">
        <v>162</v>
      </c>
      <c r="K2441" s="76" t="s">
        <v>68</v>
      </c>
      <c r="L2441" s="76" t="str">
        <f t="shared" si="77"/>
        <v>N</v>
      </c>
    </row>
    <row r="2442" spans="1:12" x14ac:dyDescent="0.25">
      <c r="A2442" s="76" t="str">
        <f t="shared" si="76"/>
        <v>H1383N</v>
      </c>
      <c r="B2442" s="76" t="s">
        <v>46</v>
      </c>
      <c r="C2442" s="76" t="str">
        <f>VLOOKUP(B2442,Validación!G:I,3,0)</f>
        <v>H</v>
      </c>
      <c r="D2442" s="122">
        <v>121790</v>
      </c>
      <c r="E2442" s="76">
        <f>VLOOKUP(Tabla3[[#This Row],[Actividad]],Validación!AA:AB,2,0)</f>
        <v>13</v>
      </c>
      <c r="F2442" s="76" t="s">
        <v>195</v>
      </c>
      <c r="G2442" s="76">
        <f>VLOOKUP(H2442,Validación!W:Y,3,0)</f>
        <v>8</v>
      </c>
      <c r="H2442" s="76" t="s">
        <v>343</v>
      </c>
      <c r="I2442" s="76">
        <f>VLOOKUP(J2442,Validación!K:N,4,0)</f>
        <v>3</v>
      </c>
      <c r="J2442" s="76" t="s">
        <v>162</v>
      </c>
      <c r="K2442" s="76" t="s">
        <v>68</v>
      </c>
      <c r="L2442" s="76" t="str">
        <f t="shared" si="77"/>
        <v>N</v>
      </c>
    </row>
    <row r="2443" spans="1:12" x14ac:dyDescent="0.25">
      <c r="A2443" s="76" t="str">
        <f t="shared" si="76"/>
        <v>Q1383N</v>
      </c>
      <c r="B2443" s="76" t="s">
        <v>130</v>
      </c>
      <c r="C2443" s="76" t="str">
        <f>VLOOKUP(B2443,Validación!G:I,3,0)</f>
        <v>Q</v>
      </c>
      <c r="D2443" s="122" t="s">
        <v>327</v>
      </c>
      <c r="E2443" s="76">
        <f>VLOOKUP(Tabla3[[#This Row],[Actividad]],Validación!AA:AB,2,0)</f>
        <v>13</v>
      </c>
      <c r="F2443" s="76" t="s">
        <v>195</v>
      </c>
      <c r="G2443" s="76">
        <f>VLOOKUP(H2443,Validación!W:Y,3,0)</f>
        <v>8</v>
      </c>
      <c r="H2443" s="76" t="s">
        <v>343</v>
      </c>
      <c r="I2443" s="76">
        <f>VLOOKUP(J2443,Validación!K:N,4,0)</f>
        <v>3</v>
      </c>
      <c r="J2443" s="76" t="s">
        <v>162</v>
      </c>
      <c r="K2443" s="76" t="s">
        <v>68</v>
      </c>
      <c r="L2443" s="76" t="str">
        <f t="shared" si="77"/>
        <v>N</v>
      </c>
    </row>
    <row r="2444" spans="1:12" x14ac:dyDescent="0.25">
      <c r="A2444" s="76" t="str">
        <f t="shared" si="76"/>
        <v>P1383N</v>
      </c>
      <c r="B2444" s="76" t="s">
        <v>50</v>
      </c>
      <c r="C2444" s="76" t="str">
        <f>VLOOKUP(B2444,Validación!G:I,3,0)</f>
        <v>P</v>
      </c>
      <c r="D2444" s="122">
        <v>122270</v>
      </c>
      <c r="E2444" s="76">
        <f>VLOOKUP(Tabla3[[#This Row],[Actividad]],Validación!AA:AB,2,0)</f>
        <v>13</v>
      </c>
      <c r="F2444" s="76" t="s">
        <v>195</v>
      </c>
      <c r="G2444" s="76">
        <f>VLOOKUP(H2444,Validación!W:Y,3,0)</f>
        <v>8</v>
      </c>
      <c r="H2444" s="76" t="s">
        <v>343</v>
      </c>
      <c r="I2444" s="76">
        <f>VLOOKUP(J2444,Validación!K:N,4,0)</f>
        <v>3</v>
      </c>
      <c r="J2444" s="76" t="s">
        <v>162</v>
      </c>
      <c r="K2444" s="76" t="s">
        <v>68</v>
      </c>
      <c r="L2444" s="76" t="str">
        <f t="shared" si="77"/>
        <v>N</v>
      </c>
    </row>
    <row r="2445" spans="1:12" x14ac:dyDescent="0.25">
      <c r="A2445" s="76" t="str">
        <f t="shared" si="76"/>
        <v>K1383N</v>
      </c>
      <c r="B2445" s="76" t="s">
        <v>31</v>
      </c>
      <c r="C2445" s="76" t="str">
        <f>VLOOKUP(B2445,Validación!G:I,3,0)</f>
        <v>K</v>
      </c>
      <c r="D2445" s="122" t="s">
        <v>297</v>
      </c>
      <c r="E2445" s="76">
        <f>VLOOKUP(Tabla3[[#This Row],[Actividad]],Validación!AA:AB,2,0)</f>
        <v>13</v>
      </c>
      <c r="F2445" s="76" t="s">
        <v>195</v>
      </c>
      <c r="G2445" s="76">
        <f>VLOOKUP(H2445,Validación!W:Y,3,0)</f>
        <v>8</v>
      </c>
      <c r="H2445" s="76" t="s">
        <v>343</v>
      </c>
      <c r="I2445" s="76">
        <f>VLOOKUP(J2445,Validación!K:N,4,0)</f>
        <v>3</v>
      </c>
      <c r="J2445" s="76" t="s">
        <v>162</v>
      </c>
      <c r="K2445" s="76" t="s">
        <v>68</v>
      </c>
      <c r="L2445" s="76" t="str">
        <f t="shared" si="77"/>
        <v>N</v>
      </c>
    </row>
    <row r="2446" spans="1:12" x14ac:dyDescent="0.25">
      <c r="A2446" s="76" t="str">
        <f t="shared" si="76"/>
        <v>N1383N</v>
      </c>
      <c r="B2446" s="76" t="s">
        <v>49</v>
      </c>
      <c r="C2446" s="76" t="str">
        <f>VLOOKUP(B2446,Validación!G:I,3,0)</f>
        <v>N</v>
      </c>
      <c r="D2446" s="122" t="s">
        <v>328</v>
      </c>
      <c r="E2446" s="76">
        <f>VLOOKUP(Tabla3[[#This Row],[Actividad]],Validación!AA:AB,2,0)</f>
        <v>13</v>
      </c>
      <c r="F2446" s="76" t="s">
        <v>195</v>
      </c>
      <c r="G2446" s="76">
        <f>VLOOKUP(H2446,Validación!W:Y,3,0)</f>
        <v>8</v>
      </c>
      <c r="H2446" s="76" t="s">
        <v>343</v>
      </c>
      <c r="I2446" s="76">
        <f>VLOOKUP(J2446,Validación!K:N,4,0)</f>
        <v>3</v>
      </c>
      <c r="J2446" s="76" t="s">
        <v>162</v>
      </c>
      <c r="K2446" s="76" t="s">
        <v>68</v>
      </c>
      <c r="L2446" s="76" t="str">
        <f t="shared" si="77"/>
        <v>N</v>
      </c>
    </row>
    <row r="2447" spans="1:12" x14ac:dyDescent="0.25">
      <c r="A2447" s="76" t="str">
        <f t="shared" si="76"/>
        <v>AA1383N</v>
      </c>
      <c r="B2447" s="76" t="s">
        <v>54</v>
      </c>
      <c r="C2447" s="76" t="str">
        <f>VLOOKUP(B2447,Validación!G:I,3,0)</f>
        <v>AA</v>
      </c>
      <c r="D2447" s="122" t="s">
        <v>317</v>
      </c>
      <c r="E2447" s="76">
        <f>VLOOKUP(Tabla3[[#This Row],[Actividad]],Validación!AA:AB,2,0)</f>
        <v>13</v>
      </c>
      <c r="F2447" s="76" t="s">
        <v>195</v>
      </c>
      <c r="G2447" s="76">
        <f>VLOOKUP(H2447,Validación!W:Y,3,0)</f>
        <v>8</v>
      </c>
      <c r="H2447" s="76" t="s">
        <v>343</v>
      </c>
      <c r="I2447" s="76">
        <f>VLOOKUP(J2447,Validación!K:N,4,0)</f>
        <v>3</v>
      </c>
      <c r="J2447" s="76" t="s">
        <v>162</v>
      </c>
      <c r="K2447" s="76" t="s">
        <v>68</v>
      </c>
      <c r="L2447" s="76" t="str">
        <f t="shared" si="77"/>
        <v>N</v>
      </c>
    </row>
    <row r="2448" spans="1:12" x14ac:dyDescent="0.25">
      <c r="A2448" s="76" t="str">
        <f t="shared" si="76"/>
        <v>F1383N</v>
      </c>
      <c r="B2448" s="76" t="s">
        <v>426</v>
      </c>
      <c r="C2448" s="76" t="str">
        <f>VLOOKUP(B2448,Validación!G:I,3,0)</f>
        <v>F</v>
      </c>
      <c r="D2448" s="122" t="s">
        <v>333</v>
      </c>
      <c r="E2448" s="76">
        <f>VLOOKUP(Tabla3[[#This Row],[Actividad]],Validación!AA:AB,2,0)</f>
        <v>13</v>
      </c>
      <c r="F2448" s="76" t="s">
        <v>195</v>
      </c>
      <c r="G2448" s="76">
        <f>VLOOKUP(H2448,Validación!W:Y,3,0)</f>
        <v>8</v>
      </c>
      <c r="H2448" s="76" t="s">
        <v>343</v>
      </c>
      <c r="I2448" s="76">
        <f>VLOOKUP(J2448,Validación!K:N,4,0)</f>
        <v>3</v>
      </c>
      <c r="J2448" s="76" t="s">
        <v>162</v>
      </c>
      <c r="K2448" s="76" t="s">
        <v>68</v>
      </c>
      <c r="L2448" s="76" t="str">
        <f t="shared" si="77"/>
        <v>N</v>
      </c>
    </row>
    <row r="2449" spans="1:12" x14ac:dyDescent="0.25">
      <c r="A2449" s="76" t="str">
        <f t="shared" si="76"/>
        <v>W1383N</v>
      </c>
      <c r="B2449" s="76" t="s">
        <v>132</v>
      </c>
      <c r="C2449" s="76" t="str">
        <f>VLOOKUP(B2449,Validación!G:I,3,0)</f>
        <v>W</v>
      </c>
      <c r="D2449" s="122" t="s">
        <v>486</v>
      </c>
      <c r="E2449" s="76">
        <f>VLOOKUP(Tabla3[[#This Row],[Actividad]],Validación!AA:AB,2,0)</f>
        <v>13</v>
      </c>
      <c r="F2449" s="76" t="s">
        <v>195</v>
      </c>
      <c r="G2449" s="76">
        <f>VLOOKUP(H2449,Validación!W:Y,3,0)</f>
        <v>8</v>
      </c>
      <c r="H2449" s="76" t="s">
        <v>343</v>
      </c>
      <c r="I2449" s="76">
        <f>VLOOKUP(J2449,Validación!K:N,4,0)</f>
        <v>3</v>
      </c>
      <c r="J2449" s="76" t="s">
        <v>162</v>
      </c>
      <c r="K2449" s="76" t="s">
        <v>68</v>
      </c>
      <c r="L2449" s="76" t="str">
        <f t="shared" si="77"/>
        <v>N</v>
      </c>
    </row>
    <row r="2450" spans="1:12" x14ac:dyDescent="0.25">
      <c r="A2450" s="76" t="str">
        <f t="shared" si="76"/>
        <v>U1383N</v>
      </c>
      <c r="B2450" s="76" t="s">
        <v>425</v>
      </c>
      <c r="C2450" s="76" t="str">
        <f>VLOOKUP(B2450,Validación!G:I,3,0)</f>
        <v>U</v>
      </c>
      <c r="D2450" s="122">
        <v>122196</v>
      </c>
      <c r="E2450" s="76">
        <f>VLOOKUP(Tabla3[[#This Row],[Actividad]],Validación!AA:AB,2,0)</f>
        <v>13</v>
      </c>
      <c r="F2450" s="76" t="s">
        <v>195</v>
      </c>
      <c r="G2450" s="76">
        <f>VLOOKUP(H2450,Validación!W:Y,3,0)</f>
        <v>8</v>
      </c>
      <c r="H2450" s="76" t="s">
        <v>343</v>
      </c>
      <c r="I2450" s="76">
        <f>VLOOKUP(J2450,Validación!K:N,4,0)</f>
        <v>3</v>
      </c>
      <c r="J2450" s="76" t="s">
        <v>162</v>
      </c>
      <c r="K2450" s="76" t="s">
        <v>68</v>
      </c>
      <c r="L2450" s="76" t="str">
        <f t="shared" si="77"/>
        <v>N</v>
      </c>
    </row>
    <row r="2451" spans="1:12" x14ac:dyDescent="0.25">
      <c r="A2451" s="76" t="str">
        <f t="shared" si="76"/>
        <v>R1383N</v>
      </c>
      <c r="B2451" s="76" t="s">
        <v>51</v>
      </c>
      <c r="C2451" s="76" t="str">
        <f>VLOOKUP(B2451,Validación!G:I,3,0)</f>
        <v>R</v>
      </c>
      <c r="D2451" s="122">
        <v>109</v>
      </c>
      <c r="E2451" s="76">
        <f>VLOOKUP(Tabla3[[#This Row],[Actividad]],Validación!AA:AB,2,0)</f>
        <v>13</v>
      </c>
      <c r="F2451" s="76" t="s">
        <v>195</v>
      </c>
      <c r="G2451" s="76">
        <f>VLOOKUP(H2451,Validación!W:Y,3,0)</f>
        <v>8</v>
      </c>
      <c r="H2451" s="76" t="s">
        <v>343</v>
      </c>
      <c r="I2451" s="76">
        <f>VLOOKUP(J2451,Validación!K:N,4,0)</f>
        <v>3</v>
      </c>
      <c r="J2451" s="76" t="s">
        <v>162</v>
      </c>
      <c r="K2451" s="76" t="s">
        <v>68</v>
      </c>
      <c r="L2451" s="76" t="str">
        <f t="shared" si="77"/>
        <v>N</v>
      </c>
    </row>
    <row r="2452" spans="1:12" x14ac:dyDescent="0.25">
      <c r="A2452" s="76" t="str">
        <f t="shared" si="76"/>
        <v>HH1383N</v>
      </c>
      <c r="B2452" s="76" t="s">
        <v>122</v>
      </c>
      <c r="C2452" s="76" t="str">
        <f>VLOOKUP(B2452,Validación!G:I,3,0)</f>
        <v>HH</v>
      </c>
      <c r="D2452" s="122" t="s">
        <v>477</v>
      </c>
      <c r="E2452" s="76">
        <f>VLOOKUP(Tabla3[[#This Row],[Actividad]],Validación!AA:AB,2,0)</f>
        <v>13</v>
      </c>
      <c r="F2452" s="76" t="s">
        <v>195</v>
      </c>
      <c r="G2452" s="76">
        <f>VLOOKUP(H2452,Validación!W:Y,3,0)</f>
        <v>8</v>
      </c>
      <c r="H2452" s="76" t="s">
        <v>343</v>
      </c>
      <c r="I2452" s="76">
        <f>VLOOKUP(J2452,Validación!K:N,4,0)</f>
        <v>3</v>
      </c>
      <c r="J2452" s="76" t="s">
        <v>162</v>
      </c>
      <c r="K2452" s="76" t="s">
        <v>68</v>
      </c>
      <c r="L2452" s="76" t="str">
        <f t="shared" si="77"/>
        <v>N</v>
      </c>
    </row>
    <row r="2453" spans="1:12" x14ac:dyDescent="0.25">
      <c r="A2453" s="76" t="str">
        <f t="shared" si="76"/>
        <v>L1383N</v>
      </c>
      <c r="B2453" s="76" t="s">
        <v>48</v>
      </c>
      <c r="C2453" s="76" t="str">
        <f>VLOOKUP(B2453,Validación!G:I,3,0)</f>
        <v>L</v>
      </c>
      <c r="D2453" s="122" t="s">
        <v>478</v>
      </c>
      <c r="E2453" s="76">
        <f>VLOOKUP(Tabla3[[#This Row],[Actividad]],Validación!AA:AB,2,0)</f>
        <v>13</v>
      </c>
      <c r="F2453" s="76" t="s">
        <v>195</v>
      </c>
      <c r="G2453" s="76">
        <f>VLOOKUP(H2453,Validación!W:Y,3,0)</f>
        <v>8</v>
      </c>
      <c r="H2453" s="76" t="s">
        <v>343</v>
      </c>
      <c r="I2453" s="76">
        <f>VLOOKUP(J2453,Validación!K:N,4,0)</f>
        <v>3</v>
      </c>
      <c r="J2453" s="76" t="s">
        <v>162</v>
      </c>
      <c r="K2453" s="76" t="s">
        <v>68</v>
      </c>
      <c r="L2453" s="76" t="str">
        <f t="shared" si="77"/>
        <v>N</v>
      </c>
    </row>
    <row r="2454" spans="1:12" x14ac:dyDescent="0.25">
      <c r="A2454" s="76" t="str">
        <f t="shared" si="76"/>
        <v>B1383N</v>
      </c>
      <c r="B2454" s="76" t="s">
        <v>43</v>
      </c>
      <c r="C2454" s="76" t="str">
        <f>VLOOKUP(B2454,Validación!G:I,3,0)</f>
        <v>B</v>
      </c>
      <c r="D2454" s="122" t="s">
        <v>479</v>
      </c>
      <c r="E2454" s="76">
        <f>VLOOKUP(Tabla3[[#This Row],[Actividad]],Validación!AA:AB,2,0)</f>
        <v>13</v>
      </c>
      <c r="F2454" s="76" t="s">
        <v>195</v>
      </c>
      <c r="G2454" s="76">
        <f>VLOOKUP(H2454,Validación!W:Y,3,0)</f>
        <v>8</v>
      </c>
      <c r="H2454" s="76" t="s">
        <v>343</v>
      </c>
      <c r="I2454" s="76">
        <f>VLOOKUP(J2454,Validación!K:N,4,0)</f>
        <v>3</v>
      </c>
      <c r="J2454" s="76" t="s">
        <v>162</v>
      </c>
      <c r="K2454" s="76" t="s">
        <v>68</v>
      </c>
      <c r="L2454" s="76" t="str">
        <f t="shared" si="77"/>
        <v>N</v>
      </c>
    </row>
    <row r="2455" spans="1:12" x14ac:dyDescent="0.25">
      <c r="A2455" s="76" t="str">
        <f t="shared" si="76"/>
        <v>A1383N</v>
      </c>
      <c r="B2455" s="76" t="s">
        <v>42</v>
      </c>
      <c r="C2455" s="76" t="str">
        <f>VLOOKUP(B2455,Validación!G:I,3,0)</f>
        <v>A</v>
      </c>
      <c r="D2455" s="122" t="s">
        <v>487</v>
      </c>
      <c r="E2455" s="76">
        <f>VLOOKUP(Tabla3[[#This Row],[Actividad]],Validación!AA:AB,2,0)</f>
        <v>13</v>
      </c>
      <c r="F2455" s="76" t="s">
        <v>195</v>
      </c>
      <c r="G2455" s="76">
        <f>VLOOKUP(H2455,Validación!W:Y,3,0)</f>
        <v>8</v>
      </c>
      <c r="H2455" s="76" t="s">
        <v>343</v>
      </c>
      <c r="I2455" s="76">
        <f>VLOOKUP(J2455,Validación!K:N,4,0)</f>
        <v>3</v>
      </c>
      <c r="J2455" s="76" t="s">
        <v>162</v>
      </c>
      <c r="K2455" s="76" t="s">
        <v>68</v>
      </c>
      <c r="L2455" s="76" t="str">
        <f t="shared" si="77"/>
        <v>N</v>
      </c>
    </row>
    <row r="2456" spans="1:12" x14ac:dyDescent="0.25">
      <c r="A2456" s="76" t="str">
        <f t="shared" si="76"/>
        <v>C1388N</v>
      </c>
      <c r="B2456" s="76" t="s">
        <v>44</v>
      </c>
      <c r="C2456" s="76" t="str">
        <f>VLOOKUP(B2456,Validación!G:I,3,0)</f>
        <v>C</v>
      </c>
      <c r="D2456" s="122" t="s">
        <v>331</v>
      </c>
      <c r="E2456" s="76">
        <f>VLOOKUP(Tabla3[[#This Row],[Actividad]],Validación!AA:AB,2,0)</f>
        <v>13</v>
      </c>
      <c r="F2456" s="76" t="s">
        <v>195</v>
      </c>
      <c r="G2456" s="76">
        <f>VLOOKUP(H2456,Validación!W:Y,3,0)</f>
        <v>8</v>
      </c>
      <c r="H2456" s="76" t="s">
        <v>343</v>
      </c>
      <c r="I2456" s="76">
        <f>VLOOKUP(J2456,Validación!K:N,4,0)</f>
        <v>8</v>
      </c>
      <c r="J2456" s="76" t="s">
        <v>167</v>
      </c>
      <c r="K2456" s="76" t="s">
        <v>68</v>
      </c>
      <c r="L2456" s="76" t="str">
        <f t="shared" si="77"/>
        <v>N</v>
      </c>
    </row>
    <row r="2457" spans="1:12" x14ac:dyDescent="0.25">
      <c r="A2457" s="76" t="str">
        <f t="shared" si="76"/>
        <v>EE1388N</v>
      </c>
      <c r="B2457" s="76" t="s">
        <v>33</v>
      </c>
      <c r="C2457" s="76" t="str">
        <f>VLOOKUP(B2457,Validación!G:I,3,0)</f>
        <v>EE</v>
      </c>
      <c r="D2457" s="122" t="s">
        <v>334</v>
      </c>
      <c r="E2457" s="76">
        <f>VLOOKUP(Tabla3[[#This Row],[Actividad]],Validación!AA:AB,2,0)</f>
        <v>13</v>
      </c>
      <c r="F2457" s="76" t="s">
        <v>195</v>
      </c>
      <c r="G2457" s="76">
        <f>VLOOKUP(H2457,Validación!W:Y,3,0)</f>
        <v>8</v>
      </c>
      <c r="H2457" s="76" t="s">
        <v>343</v>
      </c>
      <c r="I2457" s="76">
        <f>VLOOKUP(J2457,Validación!K:N,4,0)</f>
        <v>8</v>
      </c>
      <c r="J2457" s="76" t="s">
        <v>167</v>
      </c>
      <c r="K2457" s="76" t="s">
        <v>68</v>
      </c>
      <c r="L2457" s="76" t="str">
        <f t="shared" si="77"/>
        <v>N</v>
      </c>
    </row>
    <row r="2458" spans="1:12" x14ac:dyDescent="0.25">
      <c r="A2458" s="76" t="str">
        <f t="shared" si="76"/>
        <v>E1388N</v>
      </c>
      <c r="B2458" s="76" t="s">
        <v>45</v>
      </c>
      <c r="C2458" s="76" t="str">
        <f>VLOOKUP(B2458,Validación!G:I,3,0)</f>
        <v>E</v>
      </c>
      <c r="D2458" s="122" t="s">
        <v>339</v>
      </c>
      <c r="E2458" s="76">
        <f>VLOOKUP(Tabla3[[#This Row],[Actividad]],Validación!AA:AB,2,0)</f>
        <v>13</v>
      </c>
      <c r="F2458" s="76" t="s">
        <v>195</v>
      </c>
      <c r="G2458" s="76">
        <f>VLOOKUP(H2458,Validación!W:Y,3,0)</f>
        <v>8</v>
      </c>
      <c r="H2458" s="76" t="s">
        <v>343</v>
      </c>
      <c r="I2458" s="76">
        <f>VLOOKUP(J2458,Validación!K:N,4,0)</f>
        <v>8</v>
      </c>
      <c r="J2458" s="76" t="s">
        <v>167</v>
      </c>
      <c r="K2458" s="76" t="s">
        <v>68</v>
      </c>
      <c r="L2458" s="76" t="str">
        <f t="shared" si="77"/>
        <v>N</v>
      </c>
    </row>
    <row r="2459" spans="1:12" x14ac:dyDescent="0.25">
      <c r="A2459" s="76" t="str">
        <f t="shared" si="76"/>
        <v>J1388N</v>
      </c>
      <c r="B2459" s="76" t="s">
        <v>30</v>
      </c>
      <c r="C2459" s="76" t="str">
        <f>VLOOKUP(B2459,Validación!G:I,3,0)</f>
        <v>J</v>
      </c>
      <c r="D2459" s="122" t="s">
        <v>340</v>
      </c>
      <c r="E2459" s="76">
        <f>VLOOKUP(Tabla3[[#This Row],[Actividad]],Validación!AA:AB,2,0)</f>
        <v>13</v>
      </c>
      <c r="F2459" s="76" t="s">
        <v>195</v>
      </c>
      <c r="G2459" s="76">
        <f>VLOOKUP(H2459,Validación!W:Y,3,0)</f>
        <v>8</v>
      </c>
      <c r="H2459" s="76" t="s">
        <v>343</v>
      </c>
      <c r="I2459" s="76">
        <f>VLOOKUP(J2459,Validación!K:N,4,0)</f>
        <v>8</v>
      </c>
      <c r="J2459" s="76" t="s">
        <v>167</v>
      </c>
      <c r="K2459" s="76" t="s">
        <v>68</v>
      </c>
      <c r="L2459" s="76" t="str">
        <f t="shared" si="77"/>
        <v>N</v>
      </c>
    </row>
    <row r="2460" spans="1:12" x14ac:dyDescent="0.25">
      <c r="A2460" s="76" t="str">
        <f t="shared" si="76"/>
        <v>H1388N</v>
      </c>
      <c r="B2460" s="76" t="s">
        <v>46</v>
      </c>
      <c r="C2460" s="76" t="str">
        <f>VLOOKUP(B2460,Validación!G:I,3,0)</f>
        <v>H</v>
      </c>
      <c r="D2460" s="122">
        <v>121790</v>
      </c>
      <c r="E2460" s="76">
        <f>VLOOKUP(Tabla3[[#This Row],[Actividad]],Validación!AA:AB,2,0)</f>
        <v>13</v>
      </c>
      <c r="F2460" s="76" t="s">
        <v>195</v>
      </c>
      <c r="G2460" s="76">
        <f>VLOOKUP(H2460,Validación!W:Y,3,0)</f>
        <v>8</v>
      </c>
      <c r="H2460" s="76" t="s">
        <v>343</v>
      </c>
      <c r="I2460" s="76">
        <f>VLOOKUP(J2460,Validación!K:N,4,0)</f>
        <v>8</v>
      </c>
      <c r="J2460" s="76" t="s">
        <v>167</v>
      </c>
      <c r="K2460" s="76" t="s">
        <v>68</v>
      </c>
      <c r="L2460" s="76" t="str">
        <f t="shared" si="77"/>
        <v>N</v>
      </c>
    </row>
    <row r="2461" spans="1:12" x14ac:dyDescent="0.25">
      <c r="A2461" s="76" t="str">
        <f t="shared" si="76"/>
        <v>Q1388N</v>
      </c>
      <c r="B2461" s="76" t="s">
        <v>130</v>
      </c>
      <c r="C2461" s="76" t="str">
        <f>VLOOKUP(B2461,Validación!G:I,3,0)</f>
        <v>Q</v>
      </c>
      <c r="D2461" s="122" t="s">
        <v>327</v>
      </c>
      <c r="E2461" s="76">
        <f>VLOOKUP(Tabla3[[#This Row],[Actividad]],Validación!AA:AB,2,0)</f>
        <v>13</v>
      </c>
      <c r="F2461" s="76" t="s">
        <v>195</v>
      </c>
      <c r="G2461" s="76">
        <f>VLOOKUP(H2461,Validación!W:Y,3,0)</f>
        <v>8</v>
      </c>
      <c r="H2461" s="76" t="s">
        <v>343</v>
      </c>
      <c r="I2461" s="76">
        <f>VLOOKUP(J2461,Validación!K:N,4,0)</f>
        <v>8</v>
      </c>
      <c r="J2461" s="76" t="s">
        <v>167</v>
      </c>
      <c r="K2461" s="76" t="s">
        <v>68</v>
      </c>
      <c r="L2461" s="76" t="str">
        <f t="shared" si="77"/>
        <v>N</v>
      </c>
    </row>
    <row r="2462" spans="1:12" x14ac:dyDescent="0.25">
      <c r="A2462" s="76" t="str">
        <f t="shared" si="76"/>
        <v>P1388N</v>
      </c>
      <c r="B2462" s="76" t="s">
        <v>50</v>
      </c>
      <c r="C2462" s="76" t="str">
        <f>VLOOKUP(B2462,Validación!G:I,3,0)</f>
        <v>P</v>
      </c>
      <c r="D2462" s="122">
        <v>122270</v>
      </c>
      <c r="E2462" s="76">
        <f>VLOOKUP(Tabla3[[#This Row],[Actividad]],Validación!AA:AB,2,0)</f>
        <v>13</v>
      </c>
      <c r="F2462" s="76" t="s">
        <v>195</v>
      </c>
      <c r="G2462" s="76">
        <f>VLOOKUP(H2462,Validación!W:Y,3,0)</f>
        <v>8</v>
      </c>
      <c r="H2462" s="76" t="s">
        <v>343</v>
      </c>
      <c r="I2462" s="76">
        <f>VLOOKUP(J2462,Validación!K:N,4,0)</f>
        <v>8</v>
      </c>
      <c r="J2462" s="76" t="s">
        <v>167</v>
      </c>
      <c r="K2462" s="76" t="s">
        <v>68</v>
      </c>
      <c r="L2462" s="76" t="str">
        <f t="shared" si="77"/>
        <v>N</v>
      </c>
    </row>
    <row r="2463" spans="1:12" x14ac:dyDescent="0.25">
      <c r="A2463" s="76" t="str">
        <f t="shared" si="76"/>
        <v>K1388N</v>
      </c>
      <c r="B2463" s="76" t="s">
        <v>31</v>
      </c>
      <c r="C2463" s="76" t="str">
        <f>VLOOKUP(B2463,Validación!G:I,3,0)</f>
        <v>K</v>
      </c>
      <c r="D2463" s="122" t="s">
        <v>297</v>
      </c>
      <c r="E2463" s="76">
        <f>VLOOKUP(Tabla3[[#This Row],[Actividad]],Validación!AA:AB,2,0)</f>
        <v>13</v>
      </c>
      <c r="F2463" s="76" t="s">
        <v>195</v>
      </c>
      <c r="G2463" s="76">
        <f>VLOOKUP(H2463,Validación!W:Y,3,0)</f>
        <v>8</v>
      </c>
      <c r="H2463" s="76" t="s">
        <v>343</v>
      </c>
      <c r="I2463" s="76">
        <f>VLOOKUP(J2463,Validación!K:N,4,0)</f>
        <v>8</v>
      </c>
      <c r="J2463" s="76" t="s">
        <v>167</v>
      </c>
      <c r="K2463" s="76" t="s">
        <v>68</v>
      </c>
      <c r="L2463" s="76" t="str">
        <f t="shared" si="77"/>
        <v>N</v>
      </c>
    </row>
    <row r="2464" spans="1:12" x14ac:dyDescent="0.25">
      <c r="A2464" s="76" t="str">
        <f t="shared" si="76"/>
        <v>N1388N</v>
      </c>
      <c r="B2464" s="76" t="s">
        <v>49</v>
      </c>
      <c r="C2464" s="76" t="str">
        <f>VLOOKUP(B2464,Validación!G:I,3,0)</f>
        <v>N</v>
      </c>
      <c r="D2464" s="122" t="s">
        <v>328</v>
      </c>
      <c r="E2464" s="76">
        <f>VLOOKUP(Tabla3[[#This Row],[Actividad]],Validación!AA:AB,2,0)</f>
        <v>13</v>
      </c>
      <c r="F2464" s="76" t="s">
        <v>195</v>
      </c>
      <c r="G2464" s="76">
        <f>VLOOKUP(H2464,Validación!W:Y,3,0)</f>
        <v>8</v>
      </c>
      <c r="H2464" s="76" t="s">
        <v>343</v>
      </c>
      <c r="I2464" s="76">
        <f>VLOOKUP(J2464,Validación!K:N,4,0)</f>
        <v>8</v>
      </c>
      <c r="J2464" s="76" t="s">
        <v>167</v>
      </c>
      <c r="K2464" s="76" t="s">
        <v>68</v>
      </c>
      <c r="L2464" s="76" t="str">
        <f t="shared" si="77"/>
        <v>N</v>
      </c>
    </row>
    <row r="2465" spans="1:12" x14ac:dyDescent="0.25">
      <c r="A2465" s="76" t="str">
        <f t="shared" si="76"/>
        <v>AA1388N</v>
      </c>
      <c r="B2465" s="76" t="s">
        <v>54</v>
      </c>
      <c r="C2465" s="76" t="str">
        <f>VLOOKUP(B2465,Validación!G:I,3,0)</f>
        <v>AA</v>
      </c>
      <c r="D2465" s="122" t="s">
        <v>317</v>
      </c>
      <c r="E2465" s="76">
        <f>VLOOKUP(Tabla3[[#This Row],[Actividad]],Validación!AA:AB,2,0)</f>
        <v>13</v>
      </c>
      <c r="F2465" s="76" t="s">
        <v>195</v>
      </c>
      <c r="G2465" s="76">
        <f>VLOOKUP(H2465,Validación!W:Y,3,0)</f>
        <v>8</v>
      </c>
      <c r="H2465" s="76" t="s">
        <v>343</v>
      </c>
      <c r="I2465" s="76">
        <f>VLOOKUP(J2465,Validación!K:N,4,0)</f>
        <v>8</v>
      </c>
      <c r="J2465" s="76" t="s">
        <v>167</v>
      </c>
      <c r="K2465" s="76" t="s">
        <v>68</v>
      </c>
      <c r="L2465" s="76" t="str">
        <f t="shared" si="77"/>
        <v>N</v>
      </c>
    </row>
    <row r="2466" spans="1:12" x14ac:dyDescent="0.25">
      <c r="A2466" s="76" t="str">
        <f t="shared" si="76"/>
        <v>F1388N</v>
      </c>
      <c r="B2466" s="76" t="s">
        <v>426</v>
      </c>
      <c r="C2466" s="76" t="str">
        <f>VLOOKUP(B2466,Validación!G:I,3,0)</f>
        <v>F</v>
      </c>
      <c r="D2466" s="122" t="s">
        <v>333</v>
      </c>
      <c r="E2466" s="76">
        <f>VLOOKUP(Tabla3[[#This Row],[Actividad]],Validación!AA:AB,2,0)</f>
        <v>13</v>
      </c>
      <c r="F2466" s="76" t="s">
        <v>195</v>
      </c>
      <c r="G2466" s="76">
        <f>VLOOKUP(H2466,Validación!W:Y,3,0)</f>
        <v>8</v>
      </c>
      <c r="H2466" s="76" t="s">
        <v>343</v>
      </c>
      <c r="I2466" s="76">
        <f>VLOOKUP(J2466,Validación!K:N,4,0)</f>
        <v>8</v>
      </c>
      <c r="J2466" s="76" t="s">
        <v>167</v>
      </c>
      <c r="K2466" s="76" t="s">
        <v>68</v>
      </c>
      <c r="L2466" s="76" t="str">
        <f t="shared" si="77"/>
        <v>N</v>
      </c>
    </row>
    <row r="2467" spans="1:12" x14ac:dyDescent="0.25">
      <c r="A2467" s="76" t="str">
        <f t="shared" si="76"/>
        <v>W1388N</v>
      </c>
      <c r="B2467" s="76" t="s">
        <v>132</v>
      </c>
      <c r="C2467" s="76" t="str">
        <f>VLOOKUP(B2467,Validación!G:I,3,0)</f>
        <v>W</v>
      </c>
      <c r="D2467" s="122" t="s">
        <v>486</v>
      </c>
      <c r="E2467" s="76">
        <f>VLOOKUP(Tabla3[[#This Row],[Actividad]],Validación!AA:AB,2,0)</f>
        <v>13</v>
      </c>
      <c r="F2467" s="76" t="s">
        <v>195</v>
      </c>
      <c r="G2467" s="76">
        <f>VLOOKUP(H2467,Validación!W:Y,3,0)</f>
        <v>8</v>
      </c>
      <c r="H2467" s="76" t="s">
        <v>343</v>
      </c>
      <c r="I2467" s="76">
        <f>VLOOKUP(J2467,Validación!K:N,4,0)</f>
        <v>8</v>
      </c>
      <c r="J2467" s="76" t="s">
        <v>167</v>
      </c>
      <c r="K2467" s="76" t="s">
        <v>68</v>
      </c>
      <c r="L2467" s="76" t="str">
        <f t="shared" si="77"/>
        <v>N</v>
      </c>
    </row>
    <row r="2468" spans="1:12" x14ac:dyDescent="0.25">
      <c r="A2468" s="76" t="str">
        <f t="shared" si="76"/>
        <v>U1388N</v>
      </c>
      <c r="B2468" s="76" t="s">
        <v>425</v>
      </c>
      <c r="C2468" s="76" t="str">
        <f>VLOOKUP(B2468,Validación!G:I,3,0)</f>
        <v>U</v>
      </c>
      <c r="D2468" s="122">
        <v>122196</v>
      </c>
      <c r="E2468" s="76">
        <f>VLOOKUP(Tabla3[[#This Row],[Actividad]],Validación!AA:AB,2,0)</f>
        <v>13</v>
      </c>
      <c r="F2468" s="76" t="s">
        <v>195</v>
      </c>
      <c r="G2468" s="76">
        <f>VLOOKUP(H2468,Validación!W:Y,3,0)</f>
        <v>8</v>
      </c>
      <c r="H2468" s="76" t="s">
        <v>343</v>
      </c>
      <c r="I2468" s="76">
        <f>VLOOKUP(J2468,Validación!K:N,4,0)</f>
        <v>8</v>
      </c>
      <c r="J2468" s="76" t="s">
        <v>167</v>
      </c>
      <c r="K2468" s="76" t="s">
        <v>68</v>
      </c>
      <c r="L2468" s="76" t="str">
        <f t="shared" si="77"/>
        <v>N</v>
      </c>
    </row>
    <row r="2469" spans="1:12" x14ac:dyDescent="0.25">
      <c r="A2469" s="76" t="str">
        <f t="shared" si="76"/>
        <v>R1388N</v>
      </c>
      <c r="B2469" s="76" t="s">
        <v>51</v>
      </c>
      <c r="C2469" s="76" t="str">
        <f>VLOOKUP(B2469,Validación!G:I,3,0)</f>
        <v>R</v>
      </c>
      <c r="D2469" s="122">
        <v>109</v>
      </c>
      <c r="E2469" s="76">
        <f>VLOOKUP(Tabla3[[#This Row],[Actividad]],Validación!AA:AB,2,0)</f>
        <v>13</v>
      </c>
      <c r="F2469" s="76" t="s">
        <v>195</v>
      </c>
      <c r="G2469" s="76">
        <f>VLOOKUP(H2469,Validación!W:Y,3,0)</f>
        <v>8</v>
      </c>
      <c r="H2469" s="76" t="s">
        <v>343</v>
      </c>
      <c r="I2469" s="76">
        <f>VLOOKUP(J2469,Validación!K:N,4,0)</f>
        <v>8</v>
      </c>
      <c r="J2469" s="76" t="s">
        <v>167</v>
      </c>
      <c r="K2469" s="76" t="s">
        <v>68</v>
      </c>
      <c r="L2469" s="76" t="str">
        <f t="shared" si="77"/>
        <v>N</v>
      </c>
    </row>
    <row r="2470" spans="1:12" x14ac:dyDescent="0.25">
      <c r="A2470" s="76" t="str">
        <f t="shared" si="76"/>
        <v>HH1388N</v>
      </c>
      <c r="B2470" s="76" t="s">
        <v>122</v>
      </c>
      <c r="C2470" s="76" t="str">
        <f>VLOOKUP(B2470,Validación!G:I,3,0)</f>
        <v>HH</v>
      </c>
      <c r="D2470" s="122" t="s">
        <v>477</v>
      </c>
      <c r="E2470" s="76">
        <f>VLOOKUP(Tabla3[[#This Row],[Actividad]],Validación!AA:AB,2,0)</f>
        <v>13</v>
      </c>
      <c r="F2470" s="76" t="s">
        <v>195</v>
      </c>
      <c r="G2470" s="76">
        <f>VLOOKUP(H2470,Validación!W:Y,3,0)</f>
        <v>8</v>
      </c>
      <c r="H2470" s="76" t="s">
        <v>343</v>
      </c>
      <c r="I2470" s="76">
        <f>VLOOKUP(J2470,Validación!K:N,4,0)</f>
        <v>8</v>
      </c>
      <c r="J2470" s="76" t="s">
        <v>167</v>
      </c>
      <c r="K2470" s="76" t="s">
        <v>68</v>
      </c>
      <c r="L2470" s="76" t="str">
        <f t="shared" si="77"/>
        <v>N</v>
      </c>
    </row>
    <row r="2471" spans="1:12" x14ac:dyDescent="0.25">
      <c r="A2471" s="76" t="str">
        <f t="shared" si="76"/>
        <v>L1388N</v>
      </c>
      <c r="B2471" s="76" t="s">
        <v>48</v>
      </c>
      <c r="C2471" s="76" t="str">
        <f>VLOOKUP(B2471,Validación!G:I,3,0)</f>
        <v>L</v>
      </c>
      <c r="D2471" s="122" t="s">
        <v>478</v>
      </c>
      <c r="E2471" s="76">
        <f>VLOOKUP(Tabla3[[#This Row],[Actividad]],Validación!AA:AB,2,0)</f>
        <v>13</v>
      </c>
      <c r="F2471" s="76" t="s">
        <v>195</v>
      </c>
      <c r="G2471" s="76">
        <f>VLOOKUP(H2471,Validación!W:Y,3,0)</f>
        <v>8</v>
      </c>
      <c r="H2471" s="76" t="s">
        <v>343</v>
      </c>
      <c r="I2471" s="76">
        <f>VLOOKUP(J2471,Validación!K:N,4,0)</f>
        <v>8</v>
      </c>
      <c r="J2471" s="76" t="s">
        <v>167</v>
      </c>
      <c r="K2471" s="76" t="s">
        <v>68</v>
      </c>
      <c r="L2471" s="76" t="str">
        <f t="shared" si="77"/>
        <v>N</v>
      </c>
    </row>
    <row r="2472" spans="1:12" x14ac:dyDescent="0.25">
      <c r="A2472" s="76" t="str">
        <f t="shared" si="76"/>
        <v>B1388N</v>
      </c>
      <c r="B2472" s="76" t="s">
        <v>43</v>
      </c>
      <c r="C2472" s="76" t="str">
        <f>VLOOKUP(B2472,Validación!G:I,3,0)</f>
        <v>B</v>
      </c>
      <c r="D2472" s="122" t="s">
        <v>479</v>
      </c>
      <c r="E2472" s="76">
        <f>VLOOKUP(Tabla3[[#This Row],[Actividad]],Validación!AA:AB,2,0)</f>
        <v>13</v>
      </c>
      <c r="F2472" s="76" t="s">
        <v>195</v>
      </c>
      <c r="G2472" s="76">
        <f>VLOOKUP(H2472,Validación!W:Y,3,0)</f>
        <v>8</v>
      </c>
      <c r="H2472" s="76" t="s">
        <v>343</v>
      </c>
      <c r="I2472" s="76">
        <f>VLOOKUP(J2472,Validación!K:N,4,0)</f>
        <v>8</v>
      </c>
      <c r="J2472" s="76" t="s">
        <v>167</v>
      </c>
      <c r="K2472" s="76" t="s">
        <v>68</v>
      </c>
      <c r="L2472" s="76" t="str">
        <f t="shared" si="77"/>
        <v>N</v>
      </c>
    </row>
    <row r="2473" spans="1:12" x14ac:dyDescent="0.25">
      <c r="A2473" s="76" t="str">
        <f t="shared" si="76"/>
        <v>A1388N</v>
      </c>
      <c r="B2473" s="76" t="s">
        <v>42</v>
      </c>
      <c r="C2473" s="76" t="str">
        <f>VLOOKUP(B2473,Validación!G:I,3,0)</f>
        <v>A</v>
      </c>
      <c r="D2473" s="122" t="s">
        <v>487</v>
      </c>
      <c r="E2473" s="76">
        <f>VLOOKUP(Tabla3[[#This Row],[Actividad]],Validación!AA:AB,2,0)</f>
        <v>13</v>
      </c>
      <c r="F2473" s="76" t="s">
        <v>195</v>
      </c>
      <c r="G2473" s="76">
        <f>VLOOKUP(H2473,Validación!W:Y,3,0)</f>
        <v>8</v>
      </c>
      <c r="H2473" s="76" t="s">
        <v>343</v>
      </c>
      <c r="I2473" s="76">
        <f>VLOOKUP(J2473,Validación!K:N,4,0)</f>
        <v>8</v>
      </c>
      <c r="J2473" s="76" t="s">
        <v>167</v>
      </c>
      <c r="K2473" s="76" t="s">
        <v>68</v>
      </c>
      <c r="L2473" s="76" t="str">
        <f t="shared" si="77"/>
        <v>N</v>
      </c>
    </row>
    <row r="2474" spans="1:12" x14ac:dyDescent="0.25">
      <c r="A2474" s="76" t="str">
        <f t="shared" si="76"/>
        <v>C13810N</v>
      </c>
      <c r="B2474" s="76" t="s">
        <v>44</v>
      </c>
      <c r="C2474" s="76" t="str">
        <f>VLOOKUP(B2474,Validación!G:I,3,0)</f>
        <v>C</v>
      </c>
      <c r="D2474" s="122" t="s">
        <v>331</v>
      </c>
      <c r="E2474" s="76">
        <f>VLOOKUP(Tabla3[[#This Row],[Actividad]],Validación!AA:AB,2,0)</f>
        <v>13</v>
      </c>
      <c r="F2474" s="76" t="s">
        <v>195</v>
      </c>
      <c r="G2474" s="76">
        <f>VLOOKUP(H2474,Validación!W:Y,3,0)</f>
        <v>8</v>
      </c>
      <c r="H2474" s="76" t="s">
        <v>343</v>
      </c>
      <c r="I2474" s="76">
        <f>VLOOKUP(J2474,Validación!K:N,4,0)</f>
        <v>10</v>
      </c>
      <c r="J2474" s="76" t="s">
        <v>169</v>
      </c>
      <c r="K2474" s="76" t="s">
        <v>68</v>
      </c>
      <c r="L2474" s="76" t="str">
        <f t="shared" si="77"/>
        <v>N</v>
      </c>
    </row>
    <row r="2475" spans="1:12" x14ac:dyDescent="0.25">
      <c r="A2475" s="76" t="str">
        <f t="shared" si="76"/>
        <v>EE13810N</v>
      </c>
      <c r="B2475" s="76" t="s">
        <v>33</v>
      </c>
      <c r="C2475" s="76" t="str">
        <f>VLOOKUP(B2475,Validación!G:I,3,0)</f>
        <v>EE</v>
      </c>
      <c r="D2475" s="122" t="s">
        <v>334</v>
      </c>
      <c r="E2475" s="76">
        <f>VLOOKUP(Tabla3[[#This Row],[Actividad]],Validación!AA:AB,2,0)</f>
        <v>13</v>
      </c>
      <c r="F2475" s="76" t="s">
        <v>195</v>
      </c>
      <c r="G2475" s="76">
        <f>VLOOKUP(H2475,Validación!W:Y,3,0)</f>
        <v>8</v>
      </c>
      <c r="H2475" s="76" t="s">
        <v>343</v>
      </c>
      <c r="I2475" s="76">
        <f>VLOOKUP(J2475,Validación!K:N,4,0)</f>
        <v>10</v>
      </c>
      <c r="J2475" s="76" t="s">
        <v>169</v>
      </c>
      <c r="K2475" s="76" t="s">
        <v>68</v>
      </c>
      <c r="L2475" s="76" t="str">
        <f t="shared" si="77"/>
        <v>N</v>
      </c>
    </row>
    <row r="2476" spans="1:12" x14ac:dyDescent="0.25">
      <c r="A2476" s="76" t="str">
        <f t="shared" si="76"/>
        <v>E13810N</v>
      </c>
      <c r="B2476" s="76" t="s">
        <v>45</v>
      </c>
      <c r="C2476" s="76" t="str">
        <f>VLOOKUP(B2476,Validación!G:I,3,0)</f>
        <v>E</v>
      </c>
      <c r="D2476" s="122" t="s">
        <v>339</v>
      </c>
      <c r="E2476" s="76">
        <f>VLOOKUP(Tabla3[[#This Row],[Actividad]],Validación!AA:AB,2,0)</f>
        <v>13</v>
      </c>
      <c r="F2476" s="76" t="s">
        <v>195</v>
      </c>
      <c r="G2476" s="76">
        <f>VLOOKUP(H2476,Validación!W:Y,3,0)</f>
        <v>8</v>
      </c>
      <c r="H2476" s="76" t="s">
        <v>343</v>
      </c>
      <c r="I2476" s="76">
        <f>VLOOKUP(J2476,Validación!K:N,4,0)</f>
        <v>10</v>
      </c>
      <c r="J2476" s="76" t="s">
        <v>169</v>
      </c>
      <c r="K2476" s="76" t="s">
        <v>68</v>
      </c>
      <c r="L2476" s="76" t="str">
        <f t="shared" si="77"/>
        <v>N</v>
      </c>
    </row>
    <row r="2477" spans="1:12" x14ac:dyDescent="0.25">
      <c r="A2477" s="76" t="str">
        <f t="shared" si="76"/>
        <v>J13810N</v>
      </c>
      <c r="B2477" s="76" t="s">
        <v>30</v>
      </c>
      <c r="C2477" s="76" t="str">
        <f>VLOOKUP(B2477,Validación!G:I,3,0)</f>
        <v>J</v>
      </c>
      <c r="D2477" s="122" t="s">
        <v>340</v>
      </c>
      <c r="E2477" s="76">
        <f>VLOOKUP(Tabla3[[#This Row],[Actividad]],Validación!AA:AB,2,0)</f>
        <v>13</v>
      </c>
      <c r="F2477" s="76" t="s">
        <v>195</v>
      </c>
      <c r="G2477" s="76">
        <f>VLOOKUP(H2477,Validación!W:Y,3,0)</f>
        <v>8</v>
      </c>
      <c r="H2477" s="76" t="s">
        <v>343</v>
      </c>
      <c r="I2477" s="76">
        <f>VLOOKUP(J2477,Validación!K:N,4,0)</f>
        <v>10</v>
      </c>
      <c r="J2477" s="76" t="s">
        <v>169</v>
      </c>
      <c r="K2477" s="76" t="s">
        <v>68</v>
      </c>
      <c r="L2477" s="76" t="str">
        <f t="shared" si="77"/>
        <v>N</v>
      </c>
    </row>
    <row r="2478" spans="1:12" x14ac:dyDescent="0.25">
      <c r="A2478" s="76" t="str">
        <f t="shared" si="76"/>
        <v>H13810N</v>
      </c>
      <c r="B2478" s="76" t="s">
        <v>46</v>
      </c>
      <c r="C2478" s="76" t="str">
        <f>VLOOKUP(B2478,Validación!G:I,3,0)</f>
        <v>H</v>
      </c>
      <c r="D2478" s="122">
        <v>121790</v>
      </c>
      <c r="E2478" s="76">
        <f>VLOOKUP(Tabla3[[#This Row],[Actividad]],Validación!AA:AB,2,0)</f>
        <v>13</v>
      </c>
      <c r="F2478" s="76" t="s">
        <v>195</v>
      </c>
      <c r="G2478" s="76">
        <f>VLOOKUP(H2478,Validación!W:Y,3,0)</f>
        <v>8</v>
      </c>
      <c r="H2478" s="76" t="s">
        <v>343</v>
      </c>
      <c r="I2478" s="76">
        <f>VLOOKUP(J2478,Validación!K:N,4,0)</f>
        <v>10</v>
      </c>
      <c r="J2478" s="76" t="s">
        <v>169</v>
      </c>
      <c r="K2478" s="76" t="s">
        <v>68</v>
      </c>
      <c r="L2478" s="76" t="str">
        <f t="shared" si="77"/>
        <v>N</v>
      </c>
    </row>
    <row r="2479" spans="1:12" x14ac:dyDescent="0.25">
      <c r="A2479" s="76" t="str">
        <f t="shared" si="76"/>
        <v>Q13810N</v>
      </c>
      <c r="B2479" s="76" t="s">
        <v>130</v>
      </c>
      <c r="C2479" s="76" t="str">
        <f>VLOOKUP(B2479,Validación!G:I,3,0)</f>
        <v>Q</v>
      </c>
      <c r="D2479" s="122" t="s">
        <v>327</v>
      </c>
      <c r="E2479" s="76">
        <f>VLOOKUP(Tabla3[[#This Row],[Actividad]],Validación!AA:AB,2,0)</f>
        <v>13</v>
      </c>
      <c r="F2479" s="76" t="s">
        <v>195</v>
      </c>
      <c r="G2479" s="76">
        <f>VLOOKUP(H2479,Validación!W:Y,3,0)</f>
        <v>8</v>
      </c>
      <c r="H2479" s="76" t="s">
        <v>343</v>
      </c>
      <c r="I2479" s="76">
        <f>VLOOKUP(J2479,Validación!K:N,4,0)</f>
        <v>10</v>
      </c>
      <c r="J2479" s="76" t="s">
        <v>169</v>
      </c>
      <c r="K2479" s="76" t="s">
        <v>68</v>
      </c>
      <c r="L2479" s="76" t="str">
        <f t="shared" si="77"/>
        <v>N</v>
      </c>
    </row>
    <row r="2480" spans="1:12" x14ac:dyDescent="0.25">
      <c r="A2480" s="76" t="str">
        <f t="shared" si="76"/>
        <v>P13810N</v>
      </c>
      <c r="B2480" s="76" t="s">
        <v>50</v>
      </c>
      <c r="C2480" s="76" t="str">
        <f>VLOOKUP(B2480,Validación!G:I,3,0)</f>
        <v>P</v>
      </c>
      <c r="D2480" s="122">
        <v>122270</v>
      </c>
      <c r="E2480" s="76">
        <f>VLOOKUP(Tabla3[[#This Row],[Actividad]],Validación!AA:AB,2,0)</f>
        <v>13</v>
      </c>
      <c r="F2480" s="76" t="s">
        <v>195</v>
      </c>
      <c r="G2480" s="76">
        <f>VLOOKUP(H2480,Validación!W:Y,3,0)</f>
        <v>8</v>
      </c>
      <c r="H2480" s="76" t="s">
        <v>343</v>
      </c>
      <c r="I2480" s="76">
        <f>VLOOKUP(J2480,Validación!K:N,4,0)</f>
        <v>10</v>
      </c>
      <c r="J2480" s="76" t="s">
        <v>169</v>
      </c>
      <c r="K2480" s="76" t="s">
        <v>68</v>
      </c>
      <c r="L2480" s="76" t="str">
        <f t="shared" si="77"/>
        <v>N</v>
      </c>
    </row>
    <row r="2481" spans="1:12" x14ac:dyDescent="0.25">
      <c r="A2481" s="76" t="str">
        <f t="shared" si="76"/>
        <v>K13810N</v>
      </c>
      <c r="B2481" s="76" t="s">
        <v>31</v>
      </c>
      <c r="C2481" s="76" t="str">
        <f>VLOOKUP(B2481,Validación!G:I,3,0)</f>
        <v>K</v>
      </c>
      <c r="D2481" s="122" t="s">
        <v>297</v>
      </c>
      <c r="E2481" s="76">
        <f>VLOOKUP(Tabla3[[#This Row],[Actividad]],Validación!AA:AB,2,0)</f>
        <v>13</v>
      </c>
      <c r="F2481" s="76" t="s">
        <v>195</v>
      </c>
      <c r="G2481" s="76">
        <f>VLOOKUP(H2481,Validación!W:Y,3,0)</f>
        <v>8</v>
      </c>
      <c r="H2481" s="76" t="s">
        <v>343</v>
      </c>
      <c r="I2481" s="76">
        <f>VLOOKUP(J2481,Validación!K:N,4,0)</f>
        <v>10</v>
      </c>
      <c r="J2481" s="76" t="s">
        <v>169</v>
      </c>
      <c r="K2481" s="76" t="s">
        <v>68</v>
      </c>
      <c r="L2481" s="76" t="str">
        <f t="shared" si="77"/>
        <v>N</v>
      </c>
    </row>
    <row r="2482" spans="1:12" x14ac:dyDescent="0.25">
      <c r="A2482" s="76" t="str">
        <f t="shared" si="76"/>
        <v>N13810N</v>
      </c>
      <c r="B2482" s="76" t="s">
        <v>49</v>
      </c>
      <c r="C2482" s="76" t="str">
        <f>VLOOKUP(B2482,Validación!G:I,3,0)</f>
        <v>N</v>
      </c>
      <c r="D2482" s="122" t="s">
        <v>328</v>
      </c>
      <c r="E2482" s="76">
        <f>VLOOKUP(Tabla3[[#This Row],[Actividad]],Validación!AA:AB,2,0)</f>
        <v>13</v>
      </c>
      <c r="F2482" s="76" t="s">
        <v>195</v>
      </c>
      <c r="G2482" s="76">
        <f>VLOOKUP(H2482,Validación!W:Y,3,0)</f>
        <v>8</v>
      </c>
      <c r="H2482" s="76" t="s">
        <v>343</v>
      </c>
      <c r="I2482" s="76">
        <f>VLOOKUP(J2482,Validación!K:N,4,0)</f>
        <v>10</v>
      </c>
      <c r="J2482" s="76" t="s">
        <v>169</v>
      </c>
      <c r="K2482" s="76" t="s">
        <v>68</v>
      </c>
      <c r="L2482" s="76" t="str">
        <f t="shared" si="77"/>
        <v>N</v>
      </c>
    </row>
    <row r="2483" spans="1:12" x14ac:dyDescent="0.25">
      <c r="A2483" s="76" t="str">
        <f t="shared" si="76"/>
        <v>AA13810N</v>
      </c>
      <c r="B2483" s="76" t="s">
        <v>54</v>
      </c>
      <c r="C2483" s="76" t="str">
        <f>VLOOKUP(B2483,Validación!G:I,3,0)</f>
        <v>AA</v>
      </c>
      <c r="D2483" s="122" t="s">
        <v>317</v>
      </c>
      <c r="E2483" s="76">
        <f>VLOOKUP(Tabla3[[#This Row],[Actividad]],Validación!AA:AB,2,0)</f>
        <v>13</v>
      </c>
      <c r="F2483" s="76" t="s">
        <v>195</v>
      </c>
      <c r="G2483" s="76">
        <f>VLOOKUP(H2483,Validación!W:Y,3,0)</f>
        <v>8</v>
      </c>
      <c r="H2483" s="76" t="s">
        <v>343</v>
      </c>
      <c r="I2483" s="76">
        <f>VLOOKUP(J2483,Validación!K:N,4,0)</f>
        <v>10</v>
      </c>
      <c r="J2483" s="76" t="s">
        <v>169</v>
      </c>
      <c r="K2483" s="76" t="s">
        <v>68</v>
      </c>
      <c r="L2483" s="76" t="str">
        <f t="shared" si="77"/>
        <v>N</v>
      </c>
    </row>
    <row r="2484" spans="1:12" x14ac:dyDescent="0.25">
      <c r="A2484" s="76" t="str">
        <f t="shared" si="76"/>
        <v>F13810N</v>
      </c>
      <c r="B2484" s="76" t="s">
        <v>426</v>
      </c>
      <c r="C2484" s="76" t="str">
        <f>VLOOKUP(B2484,Validación!G:I,3,0)</f>
        <v>F</v>
      </c>
      <c r="D2484" s="122" t="s">
        <v>333</v>
      </c>
      <c r="E2484" s="76">
        <f>VLOOKUP(Tabla3[[#This Row],[Actividad]],Validación!AA:AB,2,0)</f>
        <v>13</v>
      </c>
      <c r="F2484" s="76" t="s">
        <v>195</v>
      </c>
      <c r="G2484" s="76">
        <f>VLOOKUP(H2484,Validación!W:Y,3,0)</f>
        <v>8</v>
      </c>
      <c r="H2484" s="76" t="s">
        <v>343</v>
      </c>
      <c r="I2484" s="76">
        <f>VLOOKUP(J2484,Validación!K:N,4,0)</f>
        <v>10</v>
      </c>
      <c r="J2484" s="76" t="s">
        <v>169</v>
      </c>
      <c r="K2484" s="76" t="s">
        <v>68</v>
      </c>
      <c r="L2484" s="76" t="str">
        <f t="shared" si="77"/>
        <v>N</v>
      </c>
    </row>
    <row r="2485" spans="1:12" x14ac:dyDescent="0.25">
      <c r="A2485" s="76" t="str">
        <f t="shared" si="76"/>
        <v>W13810N</v>
      </c>
      <c r="B2485" s="76" t="s">
        <v>132</v>
      </c>
      <c r="C2485" s="76" t="str">
        <f>VLOOKUP(B2485,Validación!G:I,3,0)</f>
        <v>W</v>
      </c>
      <c r="D2485" s="122" t="s">
        <v>486</v>
      </c>
      <c r="E2485" s="76">
        <f>VLOOKUP(Tabla3[[#This Row],[Actividad]],Validación!AA:AB,2,0)</f>
        <v>13</v>
      </c>
      <c r="F2485" s="76" t="s">
        <v>195</v>
      </c>
      <c r="G2485" s="76">
        <f>VLOOKUP(H2485,Validación!W:Y,3,0)</f>
        <v>8</v>
      </c>
      <c r="H2485" s="76" t="s">
        <v>343</v>
      </c>
      <c r="I2485" s="76">
        <f>VLOOKUP(J2485,Validación!K:N,4,0)</f>
        <v>10</v>
      </c>
      <c r="J2485" s="76" t="s">
        <v>169</v>
      </c>
      <c r="K2485" s="76" t="s">
        <v>68</v>
      </c>
      <c r="L2485" s="76" t="str">
        <f t="shared" si="77"/>
        <v>N</v>
      </c>
    </row>
    <row r="2486" spans="1:12" x14ac:dyDescent="0.25">
      <c r="A2486" s="76" t="str">
        <f t="shared" si="76"/>
        <v>U13810N</v>
      </c>
      <c r="B2486" s="76" t="s">
        <v>425</v>
      </c>
      <c r="C2486" s="76" t="str">
        <f>VLOOKUP(B2486,Validación!G:I,3,0)</f>
        <v>U</v>
      </c>
      <c r="D2486" s="122">
        <v>122196</v>
      </c>
      <c r="E2486" s="76">
        <f>VLOOKUP(Tabla3[[#This Row],[Actividad]],Validación!AA:AB,2,0)</f>
        <v>13</v>
      </c>
      <c r="F2486" s="76" t="s">
        <v>195</v>
      </c>
      <c r="G2486" s="76">
        <f>VLOOKUP(H2486,Validación!W:Y,3,0)</f>
        <v>8</v>
      </c>
      <c r="H2486" s="76" t="s">
        <v>343</v>
      </c>
      <c r="I2486" s="76">
        <f>VLOOKUP(J2486,Validación!K:N,4,0)</f>
        <v>10</v>
      </c>
      <c r="J2486" s="76" t="s">
        <v>169</v>
      </c>
      <c r="K2486" s="76" t="s">
        <v>68</v>
      </c>
      <c r="L2486" s="76" t="str">
        <f t="shared" si="77"/>
        <v>N</v>
      </c>
    </row>
    <row r="2487" spans="1:12" x14ac:dyDescent="0.25">
      <c r="A2487" s="76" t="str">
        <f t="shared" si="76"/>
        <v>R13810N</v>
      </c>
      <c r="B2487" s="76" t="s">
        <v>51</v>
      </c>
      <c r="C2487" s="76" t="str">
        <f>VLOOKUP(B2487,Validación!G:I,3,0)</f>
        <v>R</v>
      </c>
      <c r="D2487" s="122">
        <v>109</v>
      </c>
      <c r="E2487" s="76">
        <f>VLOOKUP(Tabla3[[#This Row],[Actividad]],Validación!AA:AB,2,0)</f>
        <v>13</v>
      </c>
      <c r="F2487" s="76" t="s">
        <v>195</v>
      </c>
      <c r="G2487" s="76">
        <f>VLOOKUP(H2487,Validación!W:Y,3,0)</f>
        <v>8</v>
      </c>
      <c r="H2487" s="76" t="s">
        <v>343</v>
      </c>
      <c r="I2487" s="76">
        <f>VLOOKUP(J2487,Validación!K:N,4,0)</f>
        <v>10</v>
      </c>
      <c r="J2487" s="76" t="s">
        <v>169</v>
      </c>
      <c r="K2487" s="76" t="s">
        <v>68</v>
      </c>
      <c r="L2487" s="76" t="str">
        <f t="shared" si="77"/>
        <v>N</v>
      </c>
    </row>
    <row r="2488" spans="1:12" x14ac:dyDescent="0.25">
      <c r="A2488" s="76" t="str">
        <f t="shared" si="76"/>
        <v>HH13810N</v>
      </c>
      <c r="B2488" s="76" t="s">
        <v>122</v>
      </c>
      <c r="C2488" s="76" t="str">
        <f>VLOOKUP(B2488,Validación!G:I,3,0)</f>
        <v>HH</v>
      </c>
      <c r="D2488" s="122" t="s">
        <v>477</v>
      </c>
      <c r="E2488" s="76">
        <f>VLOOKUP(Tabla3[[#This Row],[Actividad]],Validación!AA:AB,2,0)</f>
        <v>13</v>
      </c>
      <c r="F2488" s="76" t="s">
        <v>195</v>
      </c>
      <c r="G2488" s="76">
        <f>VLOOKUP(H2488,Validación!W:Y,3,0)</f>
        <v>8</v>
      </c>
      <c r="H2488" s="76" t="s">
        <v>343</v>
      </c>
      <c r="I2488" s="76">
        <f>VLOOKUP(J2488,Validación!K:N,4,0)</f>
        <v>10</v>
      </c>
      <c r="J2488" s="76" t="s">
        <v>169</v>
      </c>
      <c r="K2488" s="76" t="s">
        <v>68</v>
      </c>
      <c r="L2488" s="76" t="str">
        <f t="shared" si="77"/>
        <v>N</v>
      </c>
    </row>
    <row r="2489" spans="1:12" x14ac:dyDescent="0.25">
      <c r="A2489" s="76" t="str">
        <f t="shared" si="76"/>
        <v>L13810N</v>
      </c>
      <c r="B2489" s="76" t="s">
        <v>48</v>
      </c>
      <c r="C2489" s="76" t="str">
        <f>VLOOKUP(B2489,Validación!G:I,3,0)</f>
        <v>L</v>
      </c>
      <c r="D2489" s="122" t="s">
        <v>478</v>
      </c>
      <c r="E2489" s="76">
        <f>VLOOKUP(Tabla3[[#This Row],[Actividad]],Validación!AA:AB,2,0)</f>
        <v>13</v>
      </c>
      <c r="F2489" s="76" t="s">
        <v>195</v>
      </c>
      <c r="G2489" s="76">
        <f>VLOOKUP(H2489,Validación!W:Y,3,0)</f>
        <v>8</v>
      </c>
      <c r="H2489" s="76" t="s">
        <v>343</v>
      </c>
      <c r="I2489" s="76">
        <f>VLOOKUP(J2489,Validación!K:N,4,0)</f>
        <v>10</v>
      </c>
      <c r="J2489" s="76" t="s">
        <v>169</v>
      </c>
      <c r="K2489" s="76" t="s">
        <v>68</v>
      </c>
      <c r="L2489" s="76" t="str">
        <f t="shared" si="77"/>
        <v>N</v>
      </c>
    </row>
    <row r="2490" spans="1:12" x14ac:dyDescent="0.25">
      <c r="A2490" s="76" t="str">
        <f t="shared" si="76"/>
        <v>B13810N</v>
      </c>
      <c r="B2490" s="76" t="s">
        <v>43</v>
      </c>
      <c r="C2490" s="76" t="str">
        <f>VLOOKUP(B2490,Validación!G:I,3,0)</f>
        <v>B</v>
      </c>
      <c r="D2490" s="122" t="s">
        <v>479</v>
      </c>
      <c r="E2490" s="76">
        <f>VLOOKUP(Tabla3[[#This Row],[Actividad]],Validación!AA:AB,2,0)</f>
        <v>13</v>
      </c>
      <c r="F2490" s="76" t="s">
        <v>195</v>
      </c>
      <c r="G2490" s="76">
        <f>VLOOKUP(H2490,Validación!W:Y,3,0)</f>
        <v>8</v>
      </c>
      <c r="H2490" s="76" t="s">
        <v>343</v>
      </c>
      <c r="I2490" s="76">
        <f>VLOOKUP(J2490,Validación!K:N,4,0)</f>
        <v>10</v>
      </c>
      <c r="J2490" s="76" t="s">
        <v>169</v>
      </c>
      <c r="K2490" s="76" t="s">
        <v>68</v>
      </c>
      <c r="L2490" s="76" t="str">
        <f t="shared" si="77"/>
        <v>N</v>
      </c>
    </row>
    <row r="2491" spans="1:12" x14ac:dyDescent="0.25">
      <c r="A2491" s="76" t="str">
        <f t="shared" si="76"/>
        <v>A13810N</v>
      </c>
      <c r="B2491" s="76" t="s">
        <v>42</v>
      </c>
      <c r="C2491" s="76" t="str">
        <f>VLOOKUP(B2491,Validación!G:I,3,0)</f>
        <v>A</v>
      </c>
      <c r="D2491" s="122" t="s">
        <v>487</v>
      </c>
      <c r="E2491" s="76">
        <f>VLOOKUP(Tabla3[[#This Row],[Actividad]],Validación!AA:AB,2,0)</f>
        <v>13</v>
      </c>
      <c r="F2491" s="76" t="s">
        <v>195</v>
      </c>
      <c r="G2491" s="76">
        <f>VLOOKUP(H2491,Validación!W:Y,3,0)</f>
        <v>8</v>
      </c>
      <c r="H2491" s="76" t="s">
        <v>343</v>
      </c>
      <c r="I2491" s="76">
        <f>VLOOKUP(J2491,Validación!K:N,4,0)</f>
        <v>10</v>
      </c>
      <c r="J2491" s="76" t="s">
        <v>169</v>
      </c>
      <c r="K2491" s="76" t="s">
        <v>68</v>
      </c>
      <c r="L2491" s="76" t="str">
        <f t="shared" si="77"/>
        <v>N</v>
      </c>
    </row>
    <row r="2492" spans="1:12" x14ac:dyDescent="0.25">
      <c r="A2492" s="76" t="str">
        <f t="shared" si="76"/>
        <v>C13815N</v>
      </c>
      <c r="B2492" s="76" t="s">
        <v>44</v>
      </c>
      <c r="C2492" s="76" t="str">
        <f>VLOOKUP(B2492,Validación!G:I,3,0)</f>
        <v>C</v>
      </c>
      <c r="D2492" s="122" t="s">
        <v>331</v>
      </c>
      <c r="E2492" s="76">
        <f>VLOOKUP(Tabla3[[#This Row],[Actividad]],Validación!AA:AB,2,0)</f>
        <v>13</v>
      </c>
      <c r="F2492" s="76" t="s">
        <v>195</v>
      </c>
      <c r="G2492" s="76">
        <f>VLOOKUP(H2492,Validación!W:Y,3,0)</f>
        <v>8</v>
      </c>
      <c r="H2492" s="76" t="s">
        <v>343</v>
      </c>
      <c r="I2492" s="76">
        <f>VLOOKUP(J2492,Validación!K:N,4,0)</f>
        <v>15</v>
      </c>
      <c r="J2492" s="76" t="s">
        <v>342</v>
      </c>
      <c r="K2492" s="76" t="s">
        <v>68</v>
      </c>
      <c r="L2492" s="76" t="str">
        <f t="shared" si="77"/>
        <v>N</v>
      </c>
    </row>
    <row r="2493" spans="1:12" x14ac:dyDescent="0.25">
      <c r="A2493" s="76" t="str">
        <f t="shared" si="76"/>
        <v>EE13815N</v>
      </c>
      <c r="B2493" s="76" t="s">
        <v>33</v>
      </c>
      <c r="C2493" s="76" t="str">
        <f>VLOOKUP(B2493,Validación!G:I,3,0)</f>
        <v>EE</v>
      </c>
      <c r="D2493" s="122" t="s">
        <v>334</v>
      </c>
      <c r="E2493" s="76">
        <f>VLOOKUP(Tabla3[[#This Row],[Actividad]],Validación!AA:AB,2,0)</f>
        <v>13</v>
      </c>
      <c r="F2493" s="76" t="s">
        <v>195</v>
      </c>
      <c r="G2493" s="76">
        <f>VLOOKUP(H2493,Validación!W:Y,3,0)</f>
        <v>8</v>
      </c>
      <c r="H2493" s="76" t="s">
        <v>343</v>
      </c>
      <c r="I2493" s="76">
        <f>VLOOKUP(J2493,Validación!K:N,4,0)</f>
        <v>15</v>
      </c>
      <c r="J2493" s="76" t="s">
        <v>342</v>
      </c>
      <c r="K2493" s="76" t="s">
        <v>68</v>
      </c>
      <c r="L2493" s="76" t="str">
        <f t="shared" si="77"/>
        <v>N</v>
      </c>
    </row>
    <row r="2494" spans="1:12" x14ac:dyDescent="0.25">
      <c r="A2494" s="76" t="str">
        <f t="shared" si="76"/>
        <v>E13815N</v>
      </c>
      <c r="B2494" s="76" t="s">
        <v>45</v>
      </c>
      <c r="C2494" s="76" t="str">
        <f>VLOOKUP(B2494,Validación!G:I,3,0)</f>
        <v>E</v>
      </c>
      <c r="D2494" s="122" t="s">
        <v>339</v>
      </c>
      <c r="E2494" s="76">
        <f>VLOOKUP(Tabla3[[#This Row],[Actividad]],Validación!AA:AB,2,0)</f>
        <v>13</v>
      </c>
      <c r="F2494" s="76" t="s">
        <v>195</v>
      </c>
      <c r="G2494" s="76">
        <f>VLOOKUP(H2494,Validación!W:Y,3,0)</f>
        <v>8</v>
      </c>
      <c r="H2494" s="76" t="s">
        <v>343</v>
      </c>
      <c r="I2494" s="76">
        <f>VLOOKUP(J2494,Validación!K:N,4,0)</f>
        <v>15</v>
      </c>
      <c r="J2494" s="76" t="s">
        <v>342</v>
      </c>
      <c r="K2494" s="76" t="s">
        <v>68</v>
      </c>
      <c r="L2494" s="76" t="str">
        <f t="shared" si="77"/>
        <v>N</v>
      </c>
    </row>
    <row r="2495" spans="1:12" x14ac:dyDescent="0.25">
      <c r="A2495" s="76" t="str">
        <f t="shared" si="76"/>
        <v>J13815N</v>
      </c>
      <c r="B2495" s="76" t="s">
        <v>30</v>
      </c>
      <c r="C2495" s="76" t="str">
        <f>VLOOKUP(B2495,Validación!G:I,3,0)</f>
        <v>J</v>
      </c>
      <c r="D2495" s="122" t="s">
        <v>340</v>
      </c>
      <c r="E2495" s="76">
        <f>VLOOKUP(Tabla3[[#This Row],[Actividad]],Validación!AA:AB,2,0)</f>
        <v>13</v>
      </c>
      <c r="F2495" s="76" t="s">
        <v>195</v>
      </c>
      <c r="G2495" s="76">
        <f>VLOOKUP(H2495,Validación!W:Y,3,0)</f>
        <v>8</v>
      </c>
      <c r="H2495" s="76" t="s">
        <v>343</v>
      </c>
      <c r="I2495" s="76">
        <f>VLOOKUP(J2495,Validación!K:N,4,0)</f>
        <v>15</v>
      </c>
      <c r="J2495" s="76" t="s">
        <v>342</v>
      </c>
      <c r="K2495" s="76" t="s">
        <v>68</v>
      </c>
      <c r="L2495" s="76" t="str">
        <f t="shared" si="77"/>
        <v>N</v>
      </c>
    </row>
    <row r="2496" spans="1:12" x14ac:dyDescent="0.25">
      <c r="A2496" s="76" t="str">
        <f t="shared" si="76"/>
        <v>H13815N</v>
      </c>
      <c r="B2496" s="76" t="s">
        <v>46</v>
      </c>
      <c r="C2496" s="76" t="str">
        <f>VLOOKUP(B2496,Validación!G:I,3,0)</f>
        <v>H</v>
      </c>
      <c r="D2496" s="122">
        <v>121790</v>
      </c>
      <c r="E2496" s="76">
        <f>VLOOKUP(Tabla3[[#This Row],[Actividad]],Validación!AA:AB,2,0)</f>
        <v>13</v>
      </c>
      <c r="F2496" s="76" t="s">
        <v>195</v>
      </c>
      <c r="G2496" s="76">
        <f>VLOOKUP(H2496,Validación!W:Y,3,0)</f>
        <v>8</v>
      </c>
      <c r="H2496" s="76" t="s">
        <v>343</v>
      </c>
      <c r="I2496" s="76">
        <f>VLOOKUP(J2496,Validación!K:N,4,0)</f>
        <v>15</v>
      </c>
      <c r="J2496" s="76" t="s">
        <v>342</v>
      </c>
      <c r="K2496" s="76" t="s">
        <v>68</v>
      </c>
      <c r="L2496" s="76" t="str">
        <f t="shared" si="77"/>
        <v>N</v>
      </c>
    </row>
    <row r="2497" spans="1:12" x14ac:dyDescent="0.25">
      <c r="A2497" s="76" t="str">
        <f t="shared" si="76"/>
        <v>Q13815N</v>
      </c>
      <c r="B2497" s="76" t="s">
        <v>130</v>
      </c>
      <c r="C2497" s="76" t="str">
        <f>VLOOKUP(B2497,Validación!G:I,3,0)</f>
        <v>Q</v>
      </c>
      <c r="D2497" s="122" t="s">
        <v>327</v>
      </c>
      <c r="E2497" s="76">
        <f>VLOOKUP(Tabla3[[#This Row],[Actividad]],Validación!AA:AB,2,0)</f>
        <v>13</v>
      </c>
      <c r="F2497" s="76" t="s">
        <v>195</v>
      </c>
      <c r="G2497" s="76">
        <f>VLOOKUP(H2497,Validación!W:Y,3,0)</f>
        <v>8</v>
      </c>
      <c r="H2497" s="76" t="s">
        <v>343</v>
      </c>
      <c r="I2497" s="76">
        <f>VLOOKUP(J2497,Validación!K:N,4,0)</f>
        <v>15</v>
      </c>
      <c r="J2497" s="76" t="s">
        <v>342</v>
      </c>
      <c r="K2497" s="76" t="s">
        <v>68</v>
      </c>
      <c r="L2497" s="76" t="str">
        <f t="shared" si="77"/>
        <v>N</v>
      </c>
    </row>
    <row r="2498" spans="1:12" x14ac:dyDescent="0.25">
      <c r="A2498" s="76" t="str">
        <f t="shared" ref="A2498:A2561" si="78">CONCATENATE(C2498,E2498,G2498,I2498,L2498,)</f>
        <v>P13815N</v>
      </c>
      <c r="B2498" s="76" t="s">
        <v>50</v>
      </c>
      <c r="C2498" s="76" t="str">
        <f>VLOOKUP(B2498,Validación!G:I,3,0)</f>
        <v>P</v>
      </c>
      <c r="D2498" s="122">
        <v>122270</v>
      </c>
      <c r="E2498" s="76">
        <f>VLOOKUP(Tabla3[[#This Row],[Actividad]],Validación!AA:AB,2,0)</f>
        <v>13</v>
      </c>
      <c r="F2498" s="76" t="s">
        <v>195</v>
      </c>
      <c r="G2498" s="76">
        <f>VLOOKUP(H2498,Validación!W:Y,3,0)</f>
        <v>8</v>
      </c>
      <c r="H2498" s="76" t="s">
        <v>343</v>
      </c>
      <c r="I2498" s="76">
        <f>VLOOKUP(J2498,Validación!K:N,4,0)</f>
        <v>15</v>
      </c>
      <c r="J2498" s="76" t="s">
        <v>342</v>
      </c>
      <c r="K2498" s="76" t="s">
        <v>68</v>
      </c>
      <c r="L2498" s="76" t="str">
        <f t="shared" ref="L2498:L2561" si="79">VLOOKUP(K2498,O:P,2,0)</f>
        <v>N</v>
      </c>
    </row>
    <row r="2499" spans="1:12" x14ac:dyDescent="0.25">
      <c r="A2499" s="76" t="str">
        <f t="shared" si="78"/>
        <v>K13815N</v>
      </c>
      <c r="B2499" s="76" t="s">
        <v>31</v>
      </c>
      <c r="C2499" s="76" t="str">
        <f>VLOOKUP(B2499,Validación!G:I,3,0)</f>
        <v>K</v>
      </c>
      <c r="D2499" s="122" t="s">
        <v>297</v>
      </c>
      <c r="E2499" s="76">
        <f>VLOOKUP(Tabla3[[#This Row],[Actividad]],Validación!AA:AB,2,0)</f>
        <v>13</v>
      </c>
      <c r="F2499" s="76" t="s">
        <v>195</v>
      </c>
      <c r="G2499" s="76">
        <f>VLOOKUP(H2499,Validación!W:Y,3,0)</f>
        <v>8</v>
      </c>
      <c r="H2499" s="76" t="s">
        <v>343</v>
      </c>
      <c r="I2499" s="76">
        <f>VLOOKUP(J2499,Validación!K:N,4,0)</f>
        <v>15</v>
      </c>
      <c r="J2499" s="76" t="s">
        <v>342</v>
      </c>
      <c r="K2499" s="76" t="s">
        <v>68</v>
      </c>
      <c r="L2499" s="76" t="str">
        <f t="shared" si="79"/>
        <v>N</v>
      </c>
    </row>
    <row r="2500" spans="1:12" x14ac:dyDescent="0.25">
      <c r="A2500" s="76" t="str">
        <f t="shared" si="78"/>
        <v>N13815N</v>
      </c>
      <c r="B2500" s="76" t="s">
        <v>49</v>
      </c>
      <c r="C2500" s="76" t="str">
        <f>VLOOKUP(B2500,Validación!G:I,3,0)</f>
        <v>N</v>
      </c>
      <c r="D2500" s="122" t="s">
        <v>328</v>
      </c>
      <c r="E2500" s="76">
        <f>VLOOKUP(Tabla3[[#This Row],[Actividad]],Validación!AA:AB,2,0)</f>
        <v>13</v>
      </c>
      <c r="F2500" s="76" t="s">
        <v>195</v>
      </c>
      <c r="G2500" s="76">
        <f>VLOOKUP(H2500,Validación!W:Y,3,0)</f>
        <v>8</v>
      </c>
      <c r="H2500" s="76" t="s">
        <v>343</v>
      </c>
      <c r="I2500" s="76">
        <f>VLOOKUP(J2500,Validación!K:N,4,0)</f>
        <v>15</v>
      </c>
      <c r="J2500" s="76" t="s">
        <v>342</v>
      </c>
      <c r="K2500" s="76" t="s">
        <v>68</v>
      </c>
      <c r="L2500" s="76" t="str">
        <f t="shared" si="79"/>
        <v>N</v>
      </c>
    </row>
    <row r="2501" spans="1:12" x14ac:dyDescent="0.25">
      <c r="A2501" s="76" t="str">
        <f t="shared" si="78"/>
        <v>AA13815N</v>
      </c>
      <c r="B2501" s="76" t="s">
        <v>54</v>
      </c>
      <c r="C2501" s="76" t="str">
        <f>VLOOKUP(B2501,Validación!G:I,3,0)</f>
        <v>AA</v>
      </c>
      <c r="D2501" s="122" t="s">
        <v>317</v>
      </c>
      <c r="E2501" s="76">
        <f>VLOOKUP(Tabla3[[#This Row],[Actividad]],Validación!AA:AB,2,0)</f>
        <v>13</v>
      </c>
      <c r="F2501" s="76" t="s">
        <v>195</v>
      </c>
      <c r="G2501" s="76">
        <f>VLOOKUP(H2501,Validación!W:Y,3,0)</f>
        <v>8</v>
      </c>
      <c r="H2501" s="76" t="s">
        <v>343</v>
      </c>
      <c r="I2501" s="76">
        <f>VLOOKUP(J2501,Validación!K:N,4,0)</f>
        <v>15</v>
      </c>
      <c r="J2501" s="76" t="s">
        <v>342</v>
      </c>
      <c r="K2501" s="76" t="s">
        <v>68</v>
      </c>
      <c r="L2501" s="76" t="str">
        <f t="shared" si="79"/>
        <v>N</v>
      </c>
    </row>
    <row r="2502" spans="1:12" x14ac:dyDescent="0.25">
      <c r="A2502" s="76" t="str">
        <f t="shared" si="78"/>
        <v>F13815N</v>
      </c>
      <c r="B2502" s="76" t="s">
        <v>426</v>
      </c>
      <c r="C2502" s="76" t="str">
        <f>VLOOKUP(B2502,Validación!G:I,3,0)</f>
        <v>F</v>
      </c>
      <c r="D2502" s="122" t="s">
        <v>333</v>
      </c>
      <c r="E2502" s="76">
        <f>VLOOKUP(Tabla3[[#This Row],[Actividad]],Validación!AA:AB,2,0)</f>
        <v>13</v>
      </c>
      <c r="F2502" s="76" t="s">
        <v>195</v>
      </c>
      <c r="G2502" s="76">
        <f>VLOOKUP(H2502,Validación!W:Y,3,0)</f>
        <v>8</v>
      </c>
      <c r="H2502" s="76" t="s">
        <v>343</v>
      </c>
      <c r="I2502" s="76">
        <f>VLOOKUP(J2502,Validación!K:N,4,0)</f>
        <v>15</v>
      </c>
      <c r="J2502" s="76" t="s">
        <v>342</v>
      </c>
      <c r="K2502" s="76" t="s">
        <v>68</v>
      </c>
      <c r="L2502" s="76" t="str">
        <f t="shared" si="79"/>
        <v>N</v>
      </c>
    </row>
    <row r="2503" spans="1:12" x14ac:dyDescent="0.25">
      <c r="A2503" s="76" t="str">
        <f t="shared" si="78"/>
        <v>W13815N</v>
      </c>
      <c r="B2503" s="76" t="s">
        <v>132</v>
      </c>
      <c r="C2503" s="76" t="str">
        <f>VLOOKUP(B2503,Validación!G:I,3,0)</f>
        <v>W</v>
      </c>
      <c r="D2503" s="122" t="s">
        <v>486</v>
      </c>
      <c r="E2503" s="76">
        <f>VLOOKUP(Tabla3[[#This Row],[Actividad]],Validación!AA:AB,2,0)</f>
        <v>13</v>
      </c>
      <c r="F2503" s="76" t="s">
        <v>195</v>
      </c>
      <c r="G2503" s="76">
        <f>VLOOKUP(H2503,Validación!W:Y,3,0)</f>
        <v>8</v>
      </c>
      <c r="H2503" s="76" t="s">
        <v>343</v>
      </c>
      <c r="I2503" s="76">
        <f>VLOOKUP(J2503,Validación!K:N,4,0)</f>
        <v>15</v>
      </c>
      <c r="J2503" s="76" t="s">
        <v>342</v>
      </c>
      <c r="K2503" s="76" t="s">
        <v>68</v>
      </c>
      <c r="L2503" s="76" t="str">
        <f t="shared" si="79"/>
        <v>N</v>
      </c>
    </row>
    <row r="2504" spans="1:12" x14ac:dyDescent="0.25">
      <c r="A2504" s="76" t="str">
        <f t="shared" si="78"/>
        <v>U13815N</v>
      </c>
      <c r="B2504" s="76" t="s">
        <v>425</v>
      </c>
      <c r="C2504" s="76" t="str">
        <f>VLOOKUP(B2504,Validación!G:I,3,0)</f>
        <v>U</v>
      </c>
      <c r="D2504" s="122">
        <v>122196</v>
      </c>
      <c r="E2504" s="76">
        <f>VLOOKUP(Tabla3[[#This Row],[Actividad]],Validación!AA:AB,2,0)</f>
        <v>13</v>
      </c>
      <c r="F2504" s="76" t="s">
        <v>195</v>
      </c>
      <c r="G2504" s="76">
        <f>VLOOKUP(H2504,Validación!W:Y,3,0)</f>
        <v>8</v>
      </c>
      <c r="H2504" s="76" t="s">
        <v>343</v>
      </c>
      <c r="I2504" s="76">
        <f>VLOOKUP(J2504,Validación!K:N,4,0)</f>
        <v>15</v>
      </c>
      <c r="J2504" s="76" t="s">
        <v>342</v>
      </c>
      <c r="K2504" s="76" t="s">
        <v>68</v>
      </c>
      <c r="L2504" s="76" t="str">
        <f t="shared" si="79"/>
        <v>N</v>
      </c>
    </row>
    <row r="2505" spans="1:12" x14ac:dyDescent="0.25">
      <c r="A2505" s="76" t="str">
        <f t="shared" si="78"/>
        <v>R13815N</v>
      </c>
      <c r="B2505" s="76" t="s">
        <v>51</v>
      </c>
      <c r="C2505" s="76" t="str">
        <f>VLOOKUP(B2505,Validación!G:I,3,0)</f>
        <v>R</v>
      </c>
      <c r="D2505" s="122">
        <v>109</v>
      </c>
      <c r="E2505" s="76">
        <f>VLOOKUP(Tabla3[[#This Row],[Actividad]],Validación!AA:AB,2,0)</f>
        <v>13</v>
      </c>
      <c r="F2505" s="76" t="s">
        <v>195</v>
      </c>
      <c r="G2505" s="76">
        <f>VLOOKUP(H2505,Validación!W:Y,3,0)</f>
        <v>8</v>
      </c>
      <c r="H2505" s="76" t="s">
        <v>343</v>
      </c>
      <c r="I2505" s="76">
        <f>VLOOKUP(J2505,Validación!K:N,4,0)</f>
        <v>15</v>
      </c>
      <c r="J2505" s="76" t="s">
        <v>342</v>
      </c>
      <c r="K2505" s="76" t="s">
        <v>68</v>
      </c>
      <c r="L2505" s="76" t="str">
        <f t="shared" si="79"/>
        <v>N</v>
      </c>
    </row>
    <row r="2506" spans="1:12" x14ac:dyDescent="0.25">
      <c r="A2506" s="76" t="str">
        <f t="shared" si="78"/>
        <v>HH13815N</v>
      </c>
      <c r="B2506" s="76" t="s">
        <v>122</v>
      </c>
      <c r="C2506" s="76" t="str">
        <f>VLOOKUP(B2506,Validación!G:I,3,0)</f>
        <v>HH</v>
      </c>
      <c r="D2506" s="122" t="s">
        <v>477</v>
      </c>
      <c r="E2506" s="76">
        <f>VLOOKUP(Tabla3[[#This Row],[Actividad]],Validación!AA:AB,2,0)</f>
        <v>13</v>
      </c>
      <c r="F2506" s="76" t="s">
        <v>195</v>
      </c>
      <c r="G2506" s="76">
        <f>VLOOKUP(H2506,Validación!W:Y,3,0)</f>
        <v>8</v>
      </c>
      <c r="H2506" s="76" t="s">
        <v>343</v>
      </c>
      <c r="I2506" s="76">
        <f>VLOOKUP(J2506,Validación!K:N,4,0)</f>
        <v>15</v>
      </c>
      <c r="J2506" s="76" t="s">
        <v>342</v>
      </c>
      <c r="K2506" s="76" t="s">
        <v>68</v>
      </c>
      <c r="L2506" s="76" t="str">
        <f t="shared" si="79"/>
        <v>N</v>
      </c>
    </row>
    <row r="2507" spans="1:12" x14ac:dyDescent="0.25">
      <c r="A2507" s="76" t="str">
        <f t="shared" si="78"/>
        <v>L13815N</v>
      </c>
      <c r="B2507" s="76" t="s">
        <v>48</v>
      </c>
      <c r="C2507" s="76" t="str">
        <f>VLOOKUP(B2507,Validación!G:I,3,0)</f>
        <v>L</v>
      </c>
      <c r="D2507" s="122" t="s">
        <v>478</v>
      </c>
      <c r="E2507" s="76">
        <f>VLOOKUP(Tabla3[[#This Row],[Actividad]],Validación!AA:AB,2,0)</f>
        <v>13</v>
      </c>
      <c r="F2507" s="76" t="s">
        <v>195</v>
      </c>
      <c r="G2507" s="76">
        <f>VLOOKUP(H2507,Validación!W:Y,3,0)</f>
        <v>8</v>
      </c>
      <c r="H2507" s="76" t="s">
        <v>343</v>
      </c>
      <c r="I2507" s="76">
        <f>VLOOKUP(J2507,Validación!K:N,4,0)</f>
        <v>15</v>
      </c>
      <c r="J2507" s="76" t="s">
        <v>342</v>
      </c>
      <c r="K2507" s="76" t="s">
        <v>68</v>
      </c>
      <c r="L2507" s="76" t="str">
        <f t="shared" si="79"/>
        <v>N</v>
      </c>
    </row>
    <row r="2508" spans="1:12" x14ac:dyDescent="0.25">
      <c r="A2508" s="76" t="str">
        <f t="shared" si="78"/>
        <v>B13815N</v>
      </c>
      <c r="B2508" s="76" t="s">
        <v>43</v>
      </c>
      <c r="C2508" s="76" t="str">
        <f>VLOOKUP(B2508,Validación!G:I,3,0)</f>
        <v>B</v>
      </c>
      <c r="D2508" s="122" t="s">
        <v>479</v>
      </c>
      <c r="E2508" s="76">
        <f>VLOOKUP(Tabla3[[#This Row],[Actividad]],Validación!AA:AB,2,0)</f>
        <v>13</v>
      </c>
      <c r="F2508" s="76" t="s">
        <v>195</v>
      </c>
      <c r="G2508" s="76">
        <f>VLOOKUP(H2508,Validación!W:Y,3,0)</f>
        <v>8</v>
      </c>
      <c r="H2508" s="76" t="s">
        <v>343</v>
      </c>
      <c r="I2508" s="76">
        <f>VLOOKUP(J2508,Validación!K:N,4,0)</f>
        <v>15</v>
      </c>
      <c r="J2508" s="76" t="s">
        <v>342</v>
      </c>
      <c r="K2508" s="76" t="s">
        <v>68</v>
      </c>
      <c r="L2508" s="76" t="str">
        <f t="shared" si="79"/>
        <v>N</v>
      </c>
    </row>
    <row r="2509" spans="1:12" x14ac:dyDescent="0.25">
      <c r="A2509" s="76" t="str">
        <f t="shared" si="78"/>
        <v>A13815N</v>
      </c>
      <c r="B2509" s="76" t="s">
        <v>42</v>
      </c>
      <c r="C2509" s="76" t="str">
        <f>VLOOKUP(B2509,Validación!G:I,3,0)</f>
        <v>A</v>
      </c>
      <c r="D2509" s="122" t="s">
        <v>487</v>
      </c>
      <c r="E2509" s="76">
        <f>VLOOKUP(Tabla3[[#This Row],[Actividad]],Validación!AA:AB,2,0)</f>
        <v>13</v>
      </c>
      <c r="F2509" s="76" t="s">
        <v>195</v>
      </c>
      <c r="G2509" s="76">
        <f>VLOOKUP(H2509,Validación!W:Y,3,0)</f>
        <v>8</v>
      </c>
      <c r="H2509" s="76" t="s">
        <v>343</v>
      </c>
      <c r="I2509" s="76">
        <f>VLOOKUP(J2509,Validación!K:N,4,0)</f>
        <v>15</v>
      </c>
      <c r="J2509" s="76" t="s">
        <v>342</v>
      </c>
      <c r="K2509" s="76" t="s">
        <v>68</v>
      </c>
      <c r="L2509" s="76" t="str">
        <f t="shared" si="79"/>
        <v>N</v>
      </c>
    </row>
    <row r="2510" spans="1:12" x14ac:dyDescent="0.25">
      <c r="A2510" s="76" t="str">
        <f t="shared" si="78"/>
        <v>L1481N</v>
      </c>
      <c r="B2510" s="76" t="s">
        <v>48</v>
      </c>
      <c r="C2510" s="76" t="str">
        <f>VLOOKUP(B2510,Validación!G:I,3,0)</f>
        <v>L</v>
      </c>
      <c r="D2510" s="122">
        <v>1098</v>
      </c>
      <c r="E2510" s="76">
        <f>VLOOKUP(Tabla3[[#This Row],[Actividad]],Validación!AA:AB,2,0)</f>
        <v>14</v>
      </c>
      <c r="F2510" s="76" t="s">
        <v>196</v>
      </c>
      <c r="G2510" s="76">
        <f>VLOOKUP(H2510,Validación!W:Y,3,0)</f>
        <v>8</v>
      </c>
      <c r="H2510" s="76" t="s">
        <v>343</v>
      </c>
      <c r="I2510" s="76">
        <f>VLOOKUP(J2510,Validación!K:N,4,0)</f>
        <v>1</v>
      </c>
      <c r="J2510" s="76" t="s">
        <v>200</v>
      </c>
      <c r="K2510" s="76" t="s">
        <v>68</v>
      </c>
      <c r="L2510" s="76" t="str">
        <f t="shared" si="79"/>
        <v>N</v>
      </c>
    </row>
    <row r="2511" spans="1:12" x14ac:dyDescent="0.25">
      <c r="A2511" s="76" t="str">
        <f t="shared" si="78"/>
        <v>L1482N</v>
      </c>
      <c r="B2511" s="76" t="s">
        <v>48</v>
      </c>
      <c r="C2511" s="76" t="str">
        <f>VLOOKUP(B2511,Validación!G:I,3,0)</f>
        <v>L</v>
      </c>
      <c r="D2511" s="122">
        <v>1098</v>
      </c>
      <c r="E2511" s="76">
        <f>VLOOKUP(Tabla3[[#This Row],[Actividad]],Validación!AA:AB,2,0)</f>
        <v>14</v>
      </c>
      <c r="F2511" s="76" t="s">
        <v>196</v>
      </c>
      <c r="G2511" s="76">
        <f>VLOOKUP(H2511,Validación!W:Y,3,0)</f>
        <v>8</v>
      </c>
      <c r="H2511" s="76" t="s">
        <v>343</v>
      </c>
      <c r="I2511" s="76">
        <f>VLOOKUP(J2511,Validación!K:N,4,0)</f>
        <v>2</v>
      </c>
      <c r="J2511" s="76" t="s">
        <v>161</v>
      </c>
      <c r="K2511" s="76" t="s">
        <v>68</v>
      </c>
      <c r="L2511" s="76" t="str">
        <f t="shared" si="79"/>
        <v>N</v>
      </c>
    </row>
    <row r="2512" spans="1:12" x14ac:dyDescent="0.25">
      <c r="A2512" s="76" t="str">
        <f t="shared" si="78"/>
        <v>L1483N</v>
      </c>
      <c r="B2512" s="76" t="s">
        <v>48</v>
      </c>
      <c r="C2512" s="76" t="str">
        <f>VLOOKUP(B2512,Validación!G:I,3,0)</f>
        <v>L</v>
      </c>
      <c r="D2512" s="122">
        <v>1098</v>
      </c>
      <c r="E2512" s="76">
        <f>VLOOKUP(Tabla3[[#This Row],[Actividad]],Validación!AA:AB,2,0)</f>
        <v>14</v>
      </c>
      <c r="F2512" s="76" t="s">
        <v>196</v>
      </c>
      <c r="G2512" s="76">
        <f>VLOOKUP(H2512,Validación!W:Y,3,0)</f>
        <v>8</v>
      </c>
      <c r="H2512" s="76" t="s">
        <v>343</v>
      </c>
      <c r="I2512" s="76">
        <f>VLOOKUP(J2512,Validación!K:N,4,0)</f>
        <v>3</v>
      </c>
      <c r="J2512" s="76" t="s">
        <v>162</v>
      </c>
      <c r="K2512" s="76" t="s">
        <v>68</v>
      </c>
      <c r="L2512" s="76" t="str">
        <f t="shared" si="79"/>
        <v>N</v>
      </c>
    </row>
    <row r="2513" spans="1:12" x14ac:dyDescent="0.25">
      <c r="A2513" s="76" t="str">
        <f t="shared" si="78"/>
        <v>L1488N</v>
      </c>
      <c r="B2513" s="76" t="s">
        <v>48</v>
      </c>
      <c r="C2513" s="76" t="str">
        <f>VLOOKUP(B2513,Validación!G:I,3,0)</f>
        <v>L</v>
      </c>
      <c r="D2513" s="122">
        <v>1098</v>
      </c>
      <c r="E2513" s="76">
        <f>VLOOKUP(Tabla3[[#This Row],[Actividad]],Validación!AA:AB,2,0)</f>
        <v>14</v>
      </c>
      <c r="F2513" s="76" t="s">
        <v>196</v>
      </c>
      <c r="G2513" s="76">
        <f>VLOOKUP(H2513,Validación!W:Y,3,0)</f>
        <v>8</v>
      </c>
      <c r="H2513" s="76" t="s">
        <v>343</v>
      </c>
      <c r="I2513" s="76">
        <f>VLOOKUP(J2513,Validación!K:N,4,0)</f>
        <v>8</v>
      </c>
      <c r="J2513" s="76" t="s">
        <v>167</v>
      </c>
      <c r="K2513" s="76" t="s">
        <v>68</v>
      </c>
      <c r="L2513" s="76" t="str">
        <f t="shared" si="79"/>
        <v>N</v>
      </c>
    </row>
    <row r="2514" spans="1:12" x14ac:dyDescent="0.25">
      <c r="A2514" s="76" t="str">
        <f t="shared" si="78"/>
        <v>L14810N</v>
      </c>
      <c r="B2514" s="76" t="s">
        <v>48</v>
      </c>
      <c r="C2514" s="76" t="str">
        <f>VLOOKUP(B2514,Validación!G:I,3,0)</f>
        <v>L</v>
      </c>
      <c r="D2514" s="122">
        <v>1098</v>
      </c>
      <c r="E2514" s="76">
        <f>VLOOKUP(Tabla3[[#This Row],[Actividad]],Validación!AA:AB,2,0)</f>
        <v>14</v>
      </c>
      <c r="F2514" s="76" t="s">
        <v>196</v>
      </c>
      <c r="G2514" s="76">
        <f>VLOOKUP(H2514,Validación!W:Y,3,0)</f>
        <v>8</v>
      </c>
      <c r="H2514" s="76" t="s">
        <v>343</v>
      </c>
      <c r="I2514" s="76">
        <f>VLOOKUP(J2514,Validación!K:N,4,0)</f>
        <v>10</v>
      </c>
      <c r="J2514" s="76" t="s">
        <v>169</v>
      </c>
      <c r="K2514" s="76" t="s">
        <v>68</v>
      </c>
      <c r="L2514" s="76" t="str">
        <f t="shared" si="79"/>
        <v>N</v>
      </c>
    </row>
    <row r="2515" spans="1:12" x14ac:dyDescent="0.25">
      <c r="A2515" s="76" t="str">
        <f t="shared" si="78"/>
        <v>L14815N</v>
      </c>
      <c r="B2515" s="76" t="s">
        <v>48</v>
      </c>
      <c r="C2515" s="76" t="str">
        <f>VLOOKUP(B2515,Validación!G:I,3,0)</f>
        <v>L</v>
      </c>
      <c r="D2515" s="122">
        <v>1098</v>
      </c>
      <c r="E2515" s="76">
        <f>VLOOKUP(Tabla3[[#This Row],[Actividad]],Validación!AA:AB,2,0)</f>
        <v>14</v>
      </c>
      <c r="F2515" s="76" t="s">
        <v>196</v>
      </c>
      <c r="G2515" s="76">
        <f>VLOOKUP(H2515,Validación!W:Y,3,0)</f>
        <v>8</v>
      </c>
      <c r="H2515" s="76" t="s">
        <v>343</v>
      </c>
      <c r="I2515" s="76">
        <f>VLOOKUP(J2515,Validación!K:N,4,0)</f>
        <v>15</v>
      </c>
      <c r="J2515" s="76" t="s">
        <v>342</v>
      </c>
      <c r="K2515" s="76" t="s">
        <v>68</v>
      </c>
      <c r="L2515" s="76" t="str">
        <f t="shared" si="79"/>
        <v>N</v>
      </c>
    </row>
    <row r="2516" spans="1:12" x14ac:dyDescent="0.25">
      <c r="A2516" s="76" t="str">
        <f t="shared" si="78"/>
        <v>L1581N</v>
      </c>
      <c r="B2516" s="76" t="s">
        <v>48</v>
      </c>
      <c r="C2516" s="76" t="str">
        <f>VLOOKUP(B2516,Validación!G:I,3,0)</f>
        <v>L</v>
      </c>
      <c r="D2516" s="122">
        <v>120029</v>
      </c>
      <c r="E2516" s="76">
        <f>VLOOKUP(Tabla3[[#This Row],[Actividad]],Validación!AA:AB,2,0)</f>
        <v>15</v>
      </c>
      <c r="F2516" s="76" t="s">
        <v>197</v>
      </c>
      <c r="G2516" s="76">
        <f>VLOOKUP(H2516,Validación!W:Y,3,0)</f>
        <v>8</v>
      </c>
      <c r="H2516" s="76" t="s">
        <v>343</v>
      </c>
      <c r="I2516" s="76">
        <f>VLOOKUP(J2516,Validación!K:N,4,0)</f>
        <v>1</v>
      </c>
      <c r="J2516" s="76" t="s">
        <v>200</v>
      </c>
      <c r="K2516" s="76" t="s">
        <v>68</v>
      </c>
      <c r="L2516" s="76" t="str">
        <f t="shared" si="79"/>
        <v>N</v>
      </c>
    </row>
    <row r="2517" spans="1:12" x14ac:dyDescent="0.25">
      <c r="A2517" s="76" t="str">
        <f t="shared" si="78"/>
        <v>L1582N</v>
      </c>
      <c r="B2517" s="76" t="s">
        <v>48</v>
      </c>
      <c r="C2517" s="76" t="str">
        <f>VLOOKUP(B2517,Validación!G:I,3,0)</f>
        <v>L</v>
      </c>
      <c r="D2517" s="122">
        <v>120029</v>
      </c>
      <c r="E2517" s="76">
        <f>VLOOKUP(Tabla3[[#This Row],[Actividad]],Validación!AA:AB,2,0)</f>
        <v>15</v>
      </c>
      <c r="F2517" s="76" t="s">
        <v>197</v>
      </c>
      <c r="G2517" s="76">
        <f>VLOOKUP(H2517,Validación!W:Y,3,0)</f>
        <v>8</v>
      </c>
      <c r="H2517" s="76" t="s">
        <v>343</v>
      </c>
      <c r="I2517" s="76">
        <f>VLOOKUP(J2517,Validación!K:N,4,0)</f>
        <v>2</v>
      </c>
      <c r="J2517" s="76" t="s">
        <v>161</v>
      </c>
      <c r="K2517" s="76" t="s">
        <v>68</v>
      </c>
      <c r="L2517" s="76" t="str">
        <f t="shared" si="79"/>
        <v>N</v>
      </c>
    </row>
    <row r="2518" spans="1:12" x14ac:dyDescent="0.25">
      <c r="A2518" s="76" t="str">
        <f t="shared" si="78"/>
        <v>L1583N</v>
      </c>
      <c r="B2518" s="76" t="s">
        <v>48</v>
      </c>
      <c r="C2518" s="76" t="str">
        <f>VLOOKUP(B2518,Validación!G:I,3,0)</f>
        <v>L</v>
      </c>
      <c r="D2518" s="122">
        <v>120029</v>
      </c>
      <c r="E2518" s="76">
        <f>VLOOKUP(Tabla3[[#This Row],[Actividad]],Validación!AA:AB,2,0)</f>
        <v>15</v>
      </c>
      <c r="F2518" s="76" t="s">
        <v>197</v>
      </c>
      <c r="G2518" s="76">
        <f>VLOOKUP(H2518,Validación!W:Y,3,0)</f>
        <v>8</v>
      </c>
      <c r="H2518" s="76" t="s">
        <v>343</v>
      </c>
      <c r="I2518" s="76">
        <f>VLOOKUP(J2518,Validación!K:N,4,0)</f>
        <v>3</v>
      </c>
      <c r="J2518" s="76" t="s">
        <v>162</v>
      </c>
      <c r="K2518" s="76" t="s">
        <v>68</v>
      </c>
      <c r="L2518" s="76" t="str">
        <f t="shared" si="79"/>
        <v>N</v>
      </c>
    </row>
    <row r="2519" spans="1:12" x14ac:dyDescent="0.25">
      <c r="A2519" s="76" t="str">
        <f t="shared" si="78"/>
        <v>L1588N</v>
      </c>
      <c r="B2519" s="76" t="s">
        <v>48</v>
      </c>
      <c r="C2519" s="76" t="str">
        <f>VLOOKUP(B2519,Validación!G:I,3,0)</f>
        <v>L</v>
      </c>
      <c r="D2519" s="122">
        <v>120029</v>
      </c>
      <c r="E2519" s="76">
        <f>VLOOKUP(Tabla3[[#This Row],[Actividad]],Validación!AA:AB,2,0)</f>
        <v>15</v>
      </c>
      <c r="F2519" s="76" t="s">
        <v>197</v>
      </c>
      <c r="G2519" s="76">
        <f>VLOOKUP(H2519,Validación!W:Y,3,0)</f>
        <v>8</v>
      </c>
      <c r="H2519" s="76" t="s">
        <v>343</v>
      </c>
      <c r="I2519" s="76">
        <f>VLOOKUP(J2519,Validación!K:N,4,0)</f>
        <v>8</v>
      </c>
      <c r="J2519" s="76" t="s">
        <v>167</v>
      </c>
      <c r="K2519" s="76" t="s">
        <v>68</v>
      </c>
      <c r="L2519" s="76" t="str">
        <f t="shared" si="79"/>
        <v>N</v>
      </c>
    </row>
    <row r="2520" spans="1:12" x14ac:dyDescent="0.25">
      <c r="A2520" s="76" t="str">
        <f t="shared" si="78"/>
        <v>L15810N</v>
      </c>
      <c r="B2520" s="76" t="s">
        <v>48</v>
      </c>
      <c r="C2520" s="76" t="str">
        <f>VLOOKUP(B2520,Validación!G:I,3,0)</f>
        <v>L</v>
      </c>
      <c r="D2520" s="122">
        <v>120029</v>
      </c>
      <c r="E2520" s="76">
        <f>VLOOKUP(Tabla3[[#This Row],[Actividad]],Validación!AA:AB,2,0)</f>
        <v>15</v>
      </c>
      <c r="F2520" s="76" t="s">
        <v>197</v>
      </c>
      <c r="G2520" s="76">
        <f>VLOOKUP(H2520,Validación!W:Y,3,0)</f>
        <v>8</v>
      </c>
      <c r="H2520" s="76" t="s">
        <v>343</v>
      </c>
      <c r="I2520" s="76">
        <f>VLOOKUP(J2520,Validación!K:N,4,0)</f>
        <v>10</v>
      </c>
      <c r="J2520" s="76" t="s">
        <v>169</v>
      </c>
      <c r="K2520" s="76" t="s">
        <v>68</v>
      </c>
      <c r="L2520" s="76" t="str">
        <f t="shared" si="79"/>
        <v>N</v>
      </c>
    </row>
    <row r="2521" spans="1:12" x14ac:dyDescent="0.25">
      <c r="A2521" s="76" t="str">
        <f t="shared" si="78"/>
        <v>L15815N</v>
      </c>
      <c r="B2521" s="76" t="s">
        <v>48</v>
      </c>
      <c r="C2521" s="76" t="str">
        <f>VLOOKUP(B2521,Validación!G:I,3,0)</f>
        <v>L</v>
      </c>
      <c r="D2521" s="122">
        <v>120029</v>
      </c>
      <c r="E2521" s="76">
        <f>VLOOKUP(Tabla3[[#This Row],[Actividad]],Validación!AA:AB,2,0)</f>
        <v>15</v>
      </c>
      <c r="F2521" s="76" t="s">
        <v>197</v>
      </c>
      <c r="G2521" s="76">
        <f>VLOOKUP(H2521,Validación!W:Y,3,0)</f>
        <v>8</v>
      </c>
      <c r="H2521" s="76" t="s">
        <v>343</v>
      </c>
      <c r="I2521" s="76">
        <f>VLOOKUP(J2521,Validación!K:N,4,0)</f>
        <v>15</v>
      </c>
      <c r="J2521" s="76" t="s">
        <v>342</v>
      </c>
      <c r="K2521" s="76" t="s">
        <v>68</v>
      </c>
      <c r="L2521" s="76" t="str">
        <f t="shared" si="79"/>
        <v>N</v>
      </c>
    </row>
    <row r="2522" spans="1:12" x14ac:dyDescent="0.25">
      <c r="A2522" s="76" t="str">
        <f t="shared" si="78"/>
        <v>L1681N</v>
      </c>
      <c r="B2522" s="76" t="s">
        <v>48</v>
      </c>
      <c r="C2522" s="76" t="str">
        <f>VLOOKUP(B2522,Validación!G:I,3,0)</f>
        <v>L</v>
      </c>
      <c r="D2522" s="122" t="s">
        <v>472</v>
      </c>
      <c r="E2522" s="76">
        <f>VLOOKUP(Tabla3[[#This Row],[Actividad]],Validación!AA:AB,2,0)</f>
        <v>16</v>
      </c>
      <c r="F2522" s="76" t="s">
        <v>217</v>
      </c>
      <c r="G2522" s="76">
        <f>VLOOKUP(H2522,Validación!W:Y,3,0)</f>
        <v>8</v>
      </c>
      <c r="H2522" s="76" t="s">
        <v>343</v>
      </c>
      <c r="I2522" s="76">
        <f>VLOOKUP(J2522,Validación!K:N,4,0)</f>
        <v>1</v>
      </c>
      <c r="J2522" s="76" t="s">
        <v>200</v>
      </c>
      <c r="K2522" s="76" t="s">
        <v>68</v>
      </c>
      <c r="L2522" s="76" t="str">
        <f t="shared" si="79"/>
        <v>N</v>
      </c>
    </row>
    <row r="2523" spans="1:12" x14ac:dyDescent="0.25">
      <c r="A2523" s="76" t="str">
        <f t="shared" si="78"/>
        <v>L1682N</v>
      </c>
      <c r="B2523" s="76" t="s">
        <v>48</v>
      </c>
      <c r="C2523" s="76" t="str">
        <f>VLOOKUP(B2523,Validación!G:I,3,0)</f>
        <v>L</v>
      </c>
      <c r="D2523" s="122" t="s">
        <v>472</v>
      </c>
      <c r="E2523" s="76">
        <f>VLOOKUP(Tabla3[[#This Row],[Actividad]],Validación!AA:AB,2,0)</f>
        <v>16</v>
      </c>
      <c r="F2523" s="76" t="s">
        <v>217</v>
      </c>
      <c r="G2523" s="76">
        <f>VLOOKUP(H2523,Validación!W:Y,3,0)</f>
        <v>8</v>
      </c>
      <c r="H2523" s="76" t="s">
        <v>343</v>
      </c>
      <c r="I2523" s="76">
        <f>VLOOKUP(J2523,Validación!K:N,4,0)</f>
        <v>2</v>
      </c>
      <c r="J2523" s="76" t="s">
        <v>161</v>
      </c>
      <c r="K2523" s="76" t="s">
        <v>68</v>
      </c>
      <c r="L2523" s="76" t="str">
        <f t="shared" si="79"/>
        <v>N</v>
      </c>
    </row>
    <row r="2524" spans="1:12" x14ac:dyDescent="0.25">
      <c r="A2524" s="76" t="str">
        <f t="shared" si="78"/>
        <v>L1683N</v>
      </c>
      <c r="B2524" s="76" t="s">
        <v>48</v>
      </c>
      <c r="C2524" s="76" t="str">
        <f>VLOOKUP(B2524,Validación!G:I,3,0)</f>
        <v>L</v>
      </c>
      <c r="D2524" s="122" t="s">
        <v>472</v>
      </c>
      <c r="E2524" s="76">
        <f>VLOOKUP(Tabla3[[#This Row],[Actividad]],Validación!AA:AB,2,0)</f>
        <v>16</v>
      </c>
      <c r="F2524" s="76" t="s">
        <v>217</v>
      </c>
      <c r="G2524" s="76">
        <f>VLOOKUP(H2524,Validación!W:Y,3,0)</f>
        <v>8</v>
      </c>
      <c r="H2524" s="76" t="s">
        <v>343</v>
      </c>
      <c r="I2524" s="76">
        <f>VLOOKUP(J2524,Validación!K:N,4,0)</f>
        <v>3</v>
      </c>
      <c r="J2524" s="76" t="s">
        <v>162</v>
      </c>
      <c r="K2524" s="76" t="s">
        <v>68</v>
      </c>
      <c r="L2524" s="76" t="str">
        <f t="shared" si="79"/>
        <v>N</v>
      </c>
    </row>
    <row r="2525" spans="1:12" x14ac:dyDescent="0.25">
      <c r="A2525" s="76" t="str">
        <f t="shared" si="78"/>
        <v>L1688N</v>
      </c>
      <c r="B2525" s="76" t="s">
        <v>48</v>
      </c>
      <c r="C2525" s="76" t="str">
        <f>VLOOKUP(B2525,Validación!G:I,3,0)</f>
        <v>L</v>
      </c>
      <c r="D2525" s="122" t="s">
        <v>472</v>
      </c>
      <c r="E2525" s="76">
        <f>VLOOKUP(Tabla3[[#This Row],[Actividad]],Validación!AA:AB,2,0)</f>
        <v>16</v>
      </c>
      <c r="F2525" s="76" t="s">
        <v>217</v>
      </c>
      <c r="G2525" s="76">
        <f>VLOOKUP(H2525,Validación!W:Y,3,0)</f>
        <v>8</v>
      </c>
      <c r="H2525" s="76" t="s">
        <v>343</v>
      </c>
      <c r="I2525" s="76">
        <f>VLOOKUP(J2525,Validación!K:N,4,0)</f>
        <v>8</v>
      </c>
      <c r="J2525" s="76" t="s">
        <v>167</v>
      </c>
      <c r="K2525" s="76" t="s">
        <v>68</v>
      </c>
      <c r="L2525" s="76" t="str">
        <f t="shared" si="79"/>
        <v>N</v>
      </c>
    </row>
    <row r="2526" spans="1:12" x14ac:dyDescent="0.25">
      <c r="A2526" s="76" t="str">
        <f t="shared" si="78"/>
        <v>L16810N</v>
      </c>
      <c r="B2526" s="76" t="s">
        <v>48</v>
      </c>
      <c r="C2526" s="76" t="str">
        <f>VLOOKUP(B2526,Validación!G:I,3,0)</f>
        <v>L</v>
      </c>
      <c r="D2526" s="122" t="s">
        <v>472</v>
      </c>
      <c r="E2526" s="76">
        <f>VLOOKUP(Tabla3[[#This Row],[Actividad]],Validación!AA:AB,2,0)</f>
        <v>16</v>
      </c>
      <c r="F2526" s="76" t="s">
        <v>217</v>
      </c>
      <c r="G2526" s="76">
        <f>VLOOKUP(H2526,Validación!W:Y,3,0)</f>
        <v>8</v>
      </c>
      <c r="H2526" s="76" t="s">
        <v>343</v>
      </c>
      <c r="I2526" s="76">
        <f>VLOOKUP(J2526,Validación!K:N,4,0)</f>
        <v>10</v>
      </c>
      <c r="J2526" s="76" t="s">
        <v>169</v>
      </c>
      <c r="K2526" s="76" t="s">
        <v>68</v>
      </c>
      <c r="L2526" s="76" t="str">
        <f t="shared" si="79"/>
        <v>N</v>
      </c>
    </row>
    <row r="2527" spans="1:12" x14ac:dyDescent="0.25">
      <c r="A2527" s="76" t="str">
        <f t="shared" si="78"/>
        <v>L16815N</v>
      </c>
      <c r="B2527" s="76" t="s">
        <v>48</v>
      </c>
      <c r="C2527" s="76" t="str">
        <f>VLOOKUP(B2527,Validación!G:I,3,0)</f>
        <v>L</v>
      </c>
      <c r="D2527" s="122" t="s">
        <v>472</v>
      </c>
      <c r="E2527" s="76">
        <f>VLOOKUP(Tabla3[[#This Row],[Actividad]],Validación!AA:AB,2,0)</f>
        <v>16</v>
      </c>
      <c r="F2527" s="76" t="s">
        <v>217</v>
      </c>
      <c r="G2527" s="76">
        <f>VLOOKUP(H2527,Validación!W:Y,3,0)</f>
        <v>8</v>
      </c>
      <c r="H2527" s="76" t="s">
        <v>343</v>
      </c>
      <c r="I2527" s="76">
        <f>VLOOKUP(J2527,Validación!K:N,4,0)</f>
        <v>15</v>
      </c>
      <c r="J2527" s="76" t="s">
        <v>342</v>
      </c>
      <c r="K2527" s="76" t="s">
        <v>68</v>
      </c>
      <c r="L2527" s="76" t="str">
        <f t="shared" si="79"/>
        <v>N</v>
      </c>
    </row>
    <row r="2528" spans="1:12" x14ac:dyDescent="0.25">
      <c r="A2528" s="76" t="str">
        <f t="shared" si="78"/>
        <v>X11108N</v>
      </c>
      <c r="B2528" s="76" t="s">
        <v>133</v>
      </c>
      <c r="C2528" s="76" t="str">
        <f>VLOOKUP(B2528,Validación!G:I,3,0)</f>
        <v>X</v>
      </c>
      <c r="D2528" s="122">
        <v>122201</v>
      </c>
      <c r="E2528" s="76">
        <f>VLOOKUP(Tabla3[[#This Row],[Actividad]],Validación!AA:AB,2,0)</f>
        <v>11</v>
      </c>
      <c r="F2528" s="76" t="s">
        <v>193</v>
      </c>
      <c r="G2528" s="76">
        <f>VLOOKUP(H2528,Validación!W:Y,3,0)</f>
        <v>10</v>
      </c>
      <c r="H2528" s="76" t="s">
        <v>400</v>
      </c>
      <c r="I2528" s="76">
        <f>VLOOKUP(J2528,Validación!K:N,4,0)</f>
        <v>8</v>
      </c>
      <c r="J2528" s="76" t="s">
        <v>167</v>
      </c>
      <c r="K2528" s="76" t="s">
        <v>68</v>
      </c>
      <c r="L2528" s="76" t="str">
        <f t="shared" si="79"/>
        <v>N</v>
      </c>
    </row>
    <row r="2529" spans="1:12" x14ac:dyDescent="0.25">
      <c r="A2529" s="76" t="str">
        <f t="shared" si="78"/>
        <v>C11108N</v>
      </c>
      <c r="B2529" s="76" t="s">
        <v>44</v>
      </c>
      <c r="C2529" s="76" t="str">
        <f>VLOOKUP(B2529,Validación!G:I,3,0)</f>
        <v>C</v>
      </c>
      <c r="D2529" s="122" t="s">
        <v>289</v>
      </c>
      <c r="E2529" s="76">
        <f>VLOOKUP(Tabla3[[#This Row],[Actividad]],Validación!AA:AB,2,0)</f>
        <v>11</v>
      </c>
      <c r="F2529" s="76" t="s">
        <v>193</v>
      </c>
      <c r="G2529" s="76">
        <f>VLOOKUP(H2529,Validación!W:Y,3,0)</f>
        <v>10</v>
      </c>
      <c r="H2529" s="76" t="s">
        <v>400</v>
      </c>
      <c r="I2529" s="76">
        <f>VLOOKUP(J2529,Validación!K:N,4,0)</f>
        <v>8</v>
      </c>
      <c r="J2529" s="76" t="s">
        <v>167</v>
      </c>
      <c r="K2529" s="76" t="s">
        <v>68</v>
      </c>
      <c r="L2529" s="76" t="str">
        <f t="shared" si="79"/>
        <v>N</v>
      </c>
    </row>
    <row r="2530" spans="1:12" x14ac:dyDescent="0.25">
      <c r="A2530" s="76" t="str">
        <f t="shared" si="78"/>
        <v>T11108N</v>
      </c>
      <c r="B2530" s="76" t="s">
        <v>52</v>
      </c>
      <c r="C2530" s="76" t="str">
        <f>VLOOKUP(B2530,Validación!G:I,3,0)</f>
        <v>T</v>
      </c>
      <c r="D2530" s="122">
        <v>122202</v>
      </c>
      <c r="E2530" s="76">
        <f>VLOOKUP(Tabla3[[#This Row],[Actividad]],Validación!AA:AB,2,0)</f>
        <v>11</v>
      </c>
      <c r="F2530" s="76" t="s">
        <v>193</v>
      </c>
      <c r="G2530" s="76">
        <f>VLOOKUP(H2530,Validación!W:Y,3,0)</f>
        <v>10</v>
      </c>
      <c r="H2530" s="76" t="s">
        <v>400</v>
      </c>
      <c r="I2530" s="76">
        <f>VLOOKUP(J2530,Validación!K:N,4,0)</f>
        <v>8</v>
      </c>
      <c r="J2530" s="76" t="s">
        <v>167</v>
      </c>
      <c r="K2530" s="76" t="s">
        <v>68</v>
      </c>
      <c r="L2530" s="76" t="str">
        <f t="shared" si="79"/>
        <v>N</v>
      </c>
    </row>
    <row r="2531" spans="1:12" x14ac:dyDescent="0.25">
      <c r="A2531" s="76" t="str">
        <f t="shared" si="78"/>
        <v>EE11108N</v>
      </c>
      <c r="B2531" s="76" t="s">
        <v>33</v>
      </c>
      <c r="C2531" s="76" t="str">
        <f>VLOOKUP(B2531,Validación!G:I,3,0)</f>
        <v>EE</v>
      </c>
      <c r="D2531" s="122" t="s">
        <v>290</v>
      </c>
      <c r="E2531" s="76">
        <f>VLOOKUP(Tabla3[[#This Row],[Actividad]],Validación!AA:AB,2,0)</f>
        <v>11</v>
      </c>
      <c r="F2531" s="76" t="s">
        <v>193</v>
      </c>
      <c r="G2531" s="76">
        <f>VLOOKUP(H2531,Validación!W:Y,3,0)</f>
        <v>10</v>
      </c>
      <c r="H2531" s="76" t="s">
        <v>400</v>
      </c>
      <c r="I2531" s="76">
        <f>VLOOKUP(J2531,Validación!K:N,4,0)</f>
        <v>8</v>
      </c>
      <c r="J2531" s="76" t="s">
        <v>167</v>
      </c>
      <c r="K2531" s="76" t="s">
        <v>68</v>
      </c>
      <c r="L2531" s="76" t="str">
        <f t="shared" si="79"/>
        <v>N</v>
      </c>
    </row>
    <row r="2532" spans="1:12" x14ac:dyDescent="0.25">
      <c r="A2532" s="76" t="str">
        <f t="shared" si="78"/>
        <v>E11108N</v>
      </c>
      <c r="B2532" s="76" t="s">
        <v>45</v>
      </c>
      <c r="C2532" s="76" t="str">
        <f>VLOOKUP(B2532,Validación!G:I,3,0)</f>
        <v>E</v>
      </c>
      <c r="D2532" s="122" t="s">
        <v>180</v>
      </c>
      <c r="E2532" s="76">
        <f>VLOOKUP(Tabla3[[#This Row],[Actividad]],Validación!AA:AB,2,0)</f>
        <v>11</v>
      </c>
      <c r="F2532" s="76" t="s">
        <v>193</v>
      </c>
      <c r="G2532" s="76">
        <f>VLOOKUP(H2532,Validación!W:Y,3,0)</f>
        <v>10</v>
      </c>
      <c r="H2532" s="76" t="s">
        <v>400</v>
      </c>
      <c r="I2532" s="76">
        <f>VLOOKUP(J2532,Validación!K:N,4,0)</f>
        <v>8</v>
      </c>
      <c r="J2532" s="76" t="s">
        <v>167</v>
      </c>
      <c r="K2532" s="76" t="s">
        <v>68</v>
      </c>
      <c r="L2532" s="76" t="str">
        <f t="shared" si="79"/>
        <v>N</v>
      </c>
    </row>
    <row r="2533" spans="1:12" x14ac:dyDescent="0.25">
      <c r="A2533" s="76" t="str">
        <f t="shared" si="78"/>
        <v>J11108N</v>
      </c>
      <c r="B2533" s="76" t="s">
        <v>30</v>
      </c>
      <c r="C2533" s="76" t="str">
        <f>VLOOKUP(B2533,Validación!G:I,3,0)</f>
        <v>J</v>
      </c>
      <c r="D2533" s="122" t="s">
        <v>292</v>
      </c>
      <c r="E2533" s="76">
        <f>VLOOKUP(Tabla3[[#This Row],[Actividad]],Validación!AA:AB,2,0)</f>
        <v>11</v>
      </c>
      <c r="F2533" s="76" t="s">
        <v>193</v>
      </c>
      <c r="G2533" s="76">
        <f>VLOOKUP(H2533,Validación!W:Y,3,0)</f>
        <v>10</v>
      </c>
      <c r="H2533" s="76" t="s">
        <v>400</v>
      </c>
      <c r="I2533" s="76">
        <f>VLOOKUP(J2533,Validación!K:N,4,0)</f>
        <v>8</v>
      </c>
      <c r="J2533" s="76" t="s">
        <v>167</v>
      </c>
      <c r="K2533" s="76" t="s">
        <v>68</v>
      </c>
      <c r="L2533" s="76" t="str">
        <f t="shared" si="79"/>
        <v>N</v>
      </c>
    </row>
    <row r="2534" spans="1:12" x14ac:dyDescent="0.25">
      <c r="A2534" s="76" t="str">
        <f t="shared" si="78"/>
        <v>H11108N</v>
      </c>
      <c r="B2534" s="76" t="s">
        <v>46</v>
      </c>
      <c r="C2534" s="76" t="str">
        <f>VLOOKUP(B2534,Validación!G:I,3,0)</f>
        <v>H</v>
      </c>
      <c r="D2534" s="122" t="s">
        <v>115</v>
      </c>
      <c r="E2534" s="76">
        <f>VLOOKUP(Tabla3[[#This Row],[Actividad]],Validación!AA:AB,2,0)</f>
        <v>11</v>
      </c>
      <c r="F2534" s="76" t="s">
        <v>193</v>
      </c>
      <c r="G2534" s="76">
        <f>VLOOKUP(H2534,Validación!W:Y,3,0)</f>
        <v>10</v>
      </c>
      <c r="H2534" s="76" t="s">
        <v>400</v>
      </c>
      <c r="I2534" s="76">
        <f>VLOOKUP(J2534,Validación!K:N,4,0)</f>
        <v>8</v>
      </c>
      <c r="J2534" s="76" t="s">
        <v>167</v>
      </c>
      <c r="K2534" s="76" t="s">
        <v>68</v>
      </c>
      <c r="L2534" s="76" t="str">
        <f t="shared" si="79"/>
        <v>N</v>
      </c>
    </row>
    <row r="2535" spans="1:12" x14ac:dyDescent="0.25">
      <c r="A2535" s="76" t="str">
        <f t="shared" si="78"/>
        <v>Q11108N</v>
      </c>
      <c r="B2535" s="76" t="s">
        <v>130</v>
      </c>
      <c r="C2535" s="76" t="str">
        <f>VLOOKUP(B2535,Validación!G:I,3,0)</f>
        <v>Q</v>
      </c>
      <c r="D2535" s="122" t="s">
        <v>293</v>
      </c>
      <c r="E2535" s="76">
        <f>VLOOKUP(Tabla3[[#This Row],[Actividad]],Validación!AA:AB,2,0)</f>
        <v>11</v>
      </c>
      <c r="F2535" s="76" t="s">
        <v>193</v>
      </c>
      <c r="G2535" s="76">
        <f>VLOOKUP(H2535,Validación!W:Y,3,0)</f>
        <v>10</v>
      </c>
      <c r="H2535" s="76" t="s">
        <v>400</v>
      </c>
      <c r="I2535" s="76">
        <f>VLOOKUP(J2535,Validación!K:N,4,0)</f>
        <v>8</v>
      </c>
      <c r="J2535" s="76" t="s">
        <v>167</v>
      </c>
      <c r="K2535" s="76" t="s">
        <v>68</v>
      </c>
      <c r="L2535" s="76" t="str">
        <f t="shared" si="79"/>
        <v>N</v>
      </c>
    </row>
    <row r="2536" spans="1:12" x14ac:dyDescent="0.25">
      <c r="A2536" s="76" t="str">
        <f t="shared" si="78"/>
        <v>P11108N</v>
      </c>
      <c r="B2536" s="76" t="s">
        <v>50</v>
      </c>
      <c r="C2536" s="76" t="str">
        <f>VLOOKUP(B2536,Validación!G:I,3,0)</f>
        <v>P</v>
      </c>
      <c r="D2536" s="122" t="s">
        <v>295</v>
      </c>
      <c r="E2536" s="76">
        <f>VLOOKUP(Tabla3[[#This Row],[Actividad]],Validación!AA:AB,2,0)</f>
        <v>11</v>
      </c>
      <c r="F2536" s="76" t="s">
        <v>193</v>
      </c>
      <c r="G2536" s="76">
        <f>VLOOKUP(H2536,Validación!W:Y,3,0)</f>
        <v>10</v>
      </c>
      <c r="H2536" s="76" t="s">
        <v>400</v>
      </c>
      <c r="I2536" s="76">
        <f>VLOOKUP(J2536,Validación!K:N,4,0)</f>
        <v>8</v>
      </c>
      <c r="J2536" s="76" t="s">
        <v>167</v>
      </c>
      <c r="K2536" s="76" t="s">
        <v>68</v>
      </c>
      <c r="L2536" s="76" t="str">
        <f t="shared" si="79"/>
        <v>N</v>
      </c>
    </row>
    <row r="2537" spans="1:12" x14ac:dyDescent="0.25">
      <c r="A2537" s="76" t="str">
        <f t="shared" si="78"/>
        <v>K11108N</v>
      </c>
      <c r="B2537" s="76" t="s">
        <v>31</v>
      </c>
      <c r="C2537" s="76" t="str">
        <f>VLOOKUP(B2537,Validación!G:I,3,0)</f>
        <v>K</v>
      </c>
      <c r="D2537" s="122" t="s">
        <v>297</v>
      </c>
      <c r="E2537" s="76">
        <f>VLOOKUP(Tabla3[[#This Row],[Actividad]],Validación!AA:AB,2,0)</f>
        <v>11</v>
      </c>
      <c r="F2537" s="76" t="s">
        <v>193</v>
      </c>
      <c r="G2537" s="76">
        <f>VLOOKUP(H2537,Validación!W:Y,3,0)</f>
        <v>10</v>
      </c>
      <c r="H2537" s="76" t="s">
        <v>400</v>
      </c>
      <c r="I2537" s="76">
        <f>VLOOKUP(J2537,Validación!K:N,4,0)</f>
        <v>8</v>
      </c>
      <c r="J2537" s="76" t="s">
        <v>167</v>
      </c>
      <c r="K2537" s="76" t="s">
        <v>68</v>
      </c>
      <c r="L2537" s="76" t="str">
        <f t="shared" si="79"/>
        <v>N</v>
      </c>
    </row>
    <row r="2538" spans="1:12" x14ac:dyDescent="0.25">
      <c r="A2538" s="76" t="str">
        <f t="shared" si="78"/>
        <v>N11108N</v>
      </c>
      <c r="B2538" s="76" t="s">
        <v>49</v>
      </c>
      <c r="C2538" s="76" t="str">
        <f>VLOOKUP(B2538,Validación!G:I,3,0)</f>
        <v>N</v>
      </c>
      <c r="D2538" s="122" t="s">
        <v>298</v>
      </c>
      <c r="E2538" s="76">
        <f>VLOOKUP(Tabla3[[#This Row],[Actividad]],Validación!AA:AB,2,0)</f>
        <v>11</v>
      </c>
      <c r="F2538" s="76" t="s">
        <v>193</v>
      </c>
      <c r="G2538" s="76">
        <f>VLOOKUP(H2538,Validación!W:Y,3,0)</f>
        <v>10</v>
      </c>
      <c r="H2538" s="76" t="s">
        <v>400</v>
      </c>
      <c r="I2538" s="76">
        <f>VLOOKUP(J2538,Validación!K:N,4,0)</f>
        <v>8</v>
      </c>
      <c r="J2538" s="76" t="s">
        <v>167</v>
      </c>
      <c r="K2538" s="76" t="s">
        <v>68</v>
      </c>
      <c r="L2538" s="76" t="str">
        <f t="shared" si="79"/>
        <v>N</v>
      </c>
    </row>
    <row r="2539" spans="1:12" x14ac:dyDescent="0.25">
      <c r="A2539" s="76" t="str">
        <f t="shared" si="78"/>
        <v>AA11108N</v>
      </c>
      <c r="B2539" s="76" t="s">
        <v>54</v>
      </c>
      <c r="C2539" s="76" t="str">
        <f>VLOOKUP(B2539,Validación!G:I,3,0)</f>
        <v>AA</v>
      </c>
      <c r="D2539" s="122" t="s">
        <v>118</v>
      </c>
      <c r="E2539" s="76">
        <f>VLOOKUP(Tabla3[[#This Row],[Actividad]],Validación!AA:AB,2,0)</f>
        <v>11</v>
      </c>
      <c r="F2539" s="76" t="s">
        <v>193</v>
      </c>
      <c r="G2539" s="76">
        <f>VLOOKUP(H2539,Validación!W:Y,3,0)</f>
        <v>10</v>
      </c>
      <c r="H2539" s="76" t="s">
        <v>400</v>
      </c>
      <c r="I2539" s="76">
        <f>VLOOKUP(J2539,Validación!K:N,4,0)</f>
        <v>8</v>
      </c>
      <c r="J2539" s="76" t="s">
        <v>167</v>
      </c>
      <c r="K2539" s="76" t="s">
        <v>68</v>
      </c>
      <c r="L2539" s="76" t="str">
        <f t="shared" si="79"/>
        <v>N</v>
      </c>
    </row>
    <row r="2540" spans="1:12" x14ac:dyDescent="0.25">
      <c r="A2540" s="76" t="str">
        <f t="shared" si="78"/>
        <v>G11108N</v>
      </c>
      <c r="B2540" s="76" t="s">
        <v>427</v>
      </c>
      <c r="C2540" s="76" t="str">
        <f>VLOOKUP(B2540,Validación!G:I,3,0)</f>
        <v>G</v>
      </c>
      <c r="D2540" s="122" t="s">
        <v>299</v>
      </c>
      <c r="E2540" s="76">
        <f>VLOOKUP(Tabla3[[#This Row],[Actividad]],Validación!AA:AB,2,0)</f>
        <v>11</v>
      </c>
      <c r="F2540" s="76" t="s">
        <v>193</v>
      </c>
      <c r="G2540" s="76">
        <f>VLOOKUP(H2540,Validación!W:Y,3,0)</f>
        <v>10</v>
      </c>
      <c r="H2540" s="76" t="s">
        <v>400</v>
      </c>
      <c r="I2540" s="76">
        <f>VLOOKUP(J2540,Validación!K:N,4,0)</f>
        <v>8</v>
      </c>
      <c r="J2540" s="76" t="s">
        <v>167</v>
      </c>
      <c r="K2540" s="76" t="s">
        <v>68</v>
      </c>
      <c r="L2540" s="76" t="str">
        <f t="shared" si="79"/>
        <v>N</v>
      </c>
    </row>
    <row r="2541" spans="1:12" x14ac:dyDescent="0.25">
      <c r="A2541" s="76" t="str">
        <f t="shared" si="78"/>
        <v>D11108N</v>
      </c>
      <c r="B2541" s="76" t="s">
        <v>203</v>
      </c>
      <c r="C2541" s="76" t="str">
        <f>VLOOKUP(B2541,Validación!G:I,3,0)</f>
        <v>D</v>
      </c>
      <c r="D2541" s="122">
        <v>122327</v>
      </c>
      <c r="E2541" s="76">
        <f>VLOOKUP(Tabla3[[#This Row],[Actividad]],Validación!AA:AB,2,0)</f>
        <v>11</v>
      </c>
      <c r="F2541" s="76" t="s">
        <v>193</v>
      </c>
      <c r="G2541" s="76">
        <f>VLOOKUP(H2541,Validación!W:Y,3,0)</f>
        <v>10</v>
      </c>
      <c r="H2541" s="76" t="s">
        <v>400</v>
      </c>
      <c r="I2541" s="76">
        <f>VLOOKUP(J2541,Validación!K:N,4,0)</f>
        <v>8</v>
      </c>
      <c r="J2541" s="76" t="s">
        <v>167</v>
      </c>
      <c r="K2541" s="76" t="s">
        <v>68</v>
      </c>
      <c r="L2541" s="76" t="str">
        <f t="shared" si="79"/>
        <v>N</v>
      </c>
    </row>
    <row r="2542" spans="1:12" x14ac:dyDescent="0.25">
      <c r="A2542" s="76" t="str">
        <f t="shared" si="78"/>
        <v>F11108N</v>
      </c>
      <c r="B2542" s="76" t="s">
        <v>426</v>
      </c>
      <c r="C2542" s="76" t="str">
        <f>VLOOKUP(B2542,Validación!G:I,3,0)</f>
        <v>F</v>
      </c>
      <c r="D2542" s="122" t="s">
        <v>456</v>
      </c>
      <c r="E2542" s="76">
        <f>VLOOKUP(Tabla3[[#This Row],[Actividad]],Validación!AA:AB,2,0)</f>
        <v>11</v>
      </c>
      <c r="F2542" s="76" t="s">
        <v>193</v>
      </c>
      <c r="G2542" s="76">
        <f>VLOOKUP(H2542,Validación!W:Y,3,0)</f>
        <v>10</v>
      </c>
      <c r="H2542" s="76" t="s">
        <v>400</v>
      </c>
      <c r="I2542" s="76">
        <f>VLOOKUP(J2542,Validación!K:N,4,0)</f>
        <v>8</v>
      </c>
      <c r="J2542" s="76" t="s">
        <v>167</v>
      </c>
      <c r="K2542" s="76" t="s">
        <v>68</v>
      </c>
      <c r="L2542" s="76" t="str">
        <f t="shared" si="79"/>
        <v>N</v>
      </c>
    </row>
    <row r="2543" spans="1:12" x14ac:dyDescent="0.25">
      <c r="A2543" s="76" t="str">
        <f t="shared" si="78"/>
        <v>FF11108N</v>
      </c>
      <c r="B2543" s="76" t="s">
        <v>41</v>
      </c>
      <c r="C2543" s="76" t="str">
        <f>VLOOKUP(B2543,Validación!G:I,3,0)</f>
        <v>FF</v>
      </c>
      <c r="D2543" s="122" t="s">
        <v>301</v>
      </c>
      <c r="E2543" s="76">
        <f>VLOOKUP(Tabla3[[#This Row],[Actividad]],Validación!AA:AB,2,0)</f>
        <v>11</v>
      </c>
      <c r="F2543" s="76" t="s">
        <v>193</v>
      </c>
      <c r="G2543" s="76">
        <f>VLOOKUP(H2543,Validación!W:Y,3,0)</f>
        <v>10</v>
      </c>
      <c r="H2543" s="76" t="s">
        <v>400</v>
      </c>
      <c r="I2543" s="76">
        <f>VLOOKUP(J2543,Validación!K:N,4,0)</f>
        <v>8</v>
      </c>
      <c r="J2543" s="76" t="s">
        <v>167</v>
      </c>
      <c r="K2543" s="76" t="s">
        <v>68</v>
      </c>
      <c r="L2543" s="76" t="str">
        <f t="shared" si="79"/>
        <v>N</v>
      </c>
    </row>
    <row r="2544" spans="1:12" x14ac:dyDescent="0.25">
      <c r="A2544" s="76" t="str">
        <f t="shared" si="78"/>
        <v>BB11108N</v>
      </c>
      <c r="B2544" s="76" t="s">
        <v>32</v>
      </c>
      <c r="C2544" s="76" t="str">
        <f>VLOOKUP(B2544,Validación!G:I,3,0)</f>
        <v>BB</v>
      </c>
      <c r="D2544" s="122" t="s">
        <v>457</v>
      </c>
      <c r="E2544" s="76">
        <f>VLOOKUP(Tabla3[[#This Row],[Actividad]],Validación!AA:AB,2,0)</f>
        <v>11</v>
      </c>
      <c r="F2544" s="76" t="s">
        <v>193</v>
      </c>
      <c r="G2544" s="76">
        <f>VLOOKUP(H2544,Validación!W:Y,3,0)</f>
        <v>10</v>
      </c>
      <c r="H2544" s="76" t="s">
        <v>400</v>
      </c>
      <c r="I2544" s="76">
        <f>VLOOKUP(J2544,Validación!K:N,4,0)</f>
        <v>8</v>
      </c>
      <c r="J2544" s="76" t="s">
        <v>167</v>
      </c>
      <c r="K2544" s="76" t="s">
        <v>68</v>
      </c>
      <c r="L2544" s="76" t="str">
        <f t="shared" si="79"/>
        <v>N</v>
      </c>
    </row>
    <row r="2545" spans="1:12" x14ac:dyDescent="0.25">
      <c r="A2545" s="76" t="str">
        <f t="shared" si="78"/>
        <v>W11108N</v>
      </c>
      <c r="B2545" s="76" t="s">
        <v>132</v>
      </c>
      <c r="C2545" s="76" t="str">
        <f>VLOOKUP(B2545,Validación!G:I,3,0)</f>
        <v>W</v>
      </c>
      <c r="D2545" s="122" t="s">
        <v>302</v>
      </c>
      <c r="E2545" s="76">
        <f>VLOOKUP(Tabla3[[#This Row],[Actividad]],Validación!AA:AB,2,0)</f>
        <v>11</v>
      </c>
      <c r="F2545" s="76" t="s">
        <v>193</v>
      </c>
      <c r="G2545" s="76">
        <f>VLOOKUP(H2545,Validación!W:Y,3,0)</f>
        <v>10</v>
      </c>
      <c r="H2545" s="76" t="s">
        <v>400</v>
      </c>
      <c r="I2545" s="76">
        <f>VLOOKUP(J2545,Validación!K:N,4,0)</f>
        <v>8</v>
      </c>
      <c r="J2545" s="76" t="s">
        <v>167</v>
      </c>
      <c r="K2545" s="76" t="s">
        <v>68</v>
      </c>
      <c r="L2545" s="76" t="str">
        <f t="shared" si="79"/>
        <v>N</v>
      </c>
    </row>
    <row r="2546" spans="1:12" x14ac:dyDescent="0.25">
      <c r="A2546" s="76" t="str">
        <f t="shared" si="78"/>
        <v>CC11108N</v>
      </c>
      <c r="B2546" s="76" t="s">
        <v>55</v>
      </c>
      <c r="C2546" s="76" t="str">
        <f>VLOOKUP(B2546,Validación!G:I,3,0)</f>
        <v>CC</v>
      </c>
      <c r="D2546" s="122" t="s">
        <v>303</v>
      </c>
      <c r="E2546" s="76">
        <f>VLOOKUP(Tabla3[[#This Row],[Actividad]],Validación!AA:AB,2,0)</f>
        <v>11</v>
      </c>
      <c r="F2546" s="76" t="s">
        <v>193</v>
      </c>
      <c r="G2546" s="76">
        <f>VLOOKUP(H2546,Validación!W:Y,3,0)</f>
        <v>10</v>
      </c>
      <c r="H2546" s="76" t="s">
        <v>400</v>
      </c>
      <c r="I2546" s="76">
        <f>VLOOKUP(J2546,Validación!K:N,4,0)</f>
        <v>8</v>
      </c>
      <c r="J2546" s="76" t="s">
        <v>167</v>
      </c>
      <c r="K2546" s="76" t="s">
        <v>68</v>
      </c>
      <c r="L2546" s="76" t="str">
        <f t="shared" si="79"/>
        <v>N</v>
      </c>
    </row>
    <row r="2547" spans="1:12" x14ac:dyDescent="0.25">
      <c r="A2547" s="76" t="str">
        <f t="shared" si="78"/>
        <v>U11108N</v>
      </c>
      <c r="B2547" s="76" t="s">
        <v>425</v>
      </c>
      <c r="C2547" s="76" t="str">
        <f>VLOOKUP(B2547,Validación!G:I,3,0)</f>
        <v>U</v>
      </c>
      <c r="D2547" s="122" t="s">
        <v>458</v>
      </c>
      <c r="E2547" s="76">
        <f>VLOOKUP(Tabla3[[#This Row],[Actividad]],Validación!AA:AB,2,0)</f>
        <v>11</v>
      </c>
      <c r="F2547" s="76" t="s">
        <v>193</v>
      </c>
      <c r="G2547" s="76">
        <f>VLOOKUP(H2547,Validación!W:Y,3,0)</f>
        <v>10</v>
      </c>
      <c r="H2547" s="76" t="s">
        <v>400</v>
      </c>
      <c r="I2547" s="76">
        <f>VLOOKUP(J2547,Validación!K:N,4,0)</f>
        <v>8</v>
      </c>
      <c r="J2547" s="76" t="s">
        <v>167</v>
      </c>
      <c r="K2547" s="76" t="s">
        <v>68</v>
      </c>
      <c r="L2547" s="76" t="str">
        <f t="shared" si="79"/>
        <v>N</v>
      </c>
    </row>
    <row r="2548" spans="1:12" x14ac:dyDescent="0.25">
      <c r="A2548" s="76" t="str">
        <f t="shared" si="78"/>
        <v>I11108N</v>
      </c>
      <c r="B2548" s="76" t="s">
        <v>47</v>
      </c>
      <c r="C2548" s="76" t="str">
        <f>VLOOKUP(B2548,Validación!G:I,3,0)</f>
        <v>I</v>
      </c>
      <c r="D2548" s="122" t="s">
        <v>459</v>
      </c>
      <c r="E2548" s="76">
        <f>VLOOKUP(Tabla3[[#This Row],[Actividad]],Validación!AA:AB,2,0)</f>
        <v>11</v>
      </c>
      <c r="F2548" s="76" t="s">
        <v>193</v>
      </c>
      <c r="G2548" s="76">
        <f>VLOOKUP(H2548,Validación!W:Y,3,0)</f>
        <v>10</v>
      </c>
      <c r="H2548" s="76" t="s">
        <v>400</v>
      </c>
      <c r="I2548" s="76">
        <f>VLOOKUP(J2548,Validación!K:N,4,0)</f>
        <v>8</v>
      </c>
      <c r="J2548" s="76" t="s">
        <v>167</v>
      </c>
      <c r="K2548" s="76" t="s">
        <v>68</v>
      </c>
      <c r="L2548" s="76" t="str">
        <f t="shared" si="79"/>
        <v>N</v>
      </c>
    </row>
    <row r="2549" spans="1:12" x14ac:dyDescent="0.25">
      <c r="A2549" s="76" t="str">
        <f t="shared" si="78"/>
        <v>Y11108N</v>
      </c>
      <c r="B2549" s="76" t="s">
        <v>134</v>
      </c>
      <c r="C2549" s="76" t="str">
        <f>VLOOKUP(B2549,Validación!G:I,3,0)</f>
        <v>Y</v>
      </c>
      <c r="D2549" s="122" t="s">
        <v>306</v>
      </c>
      <c r="E2549" s="76">
        <f>VLOOKUP(Tabla3[[#This Row],[Actividad]],Validación!AA:AB,2,0)</f>
        <v>11</v>
      </c>
      <c r="F2549" s="76" t="s">
        <v>193</v>
      </c>
      <c r="G2549" s="76">
        <f>VLOOKUP(H2549,Validación!W:Y,3,0)</f>
        <v>10</v>
      </c>
      <c r="H2549" s="76" t="s">
        <v>400</v>
      </c>
      <c r="I2549" s="76">
        <f>VLOOKUP(J2549,Validación!K:N,4,0)</f>
        <v>8</v>
      </c>
      <c r="J2549" s="76" t="s">
        <v>167</v>
      </c>
      <c r="K2549" s="76" t="s">
        <v>68</v>
      </c>
      <c r="L2549" s="76" t="str">
        <f t="shared" si="79"/>
        <v>N</v>
      </c>
    </row>
    <row r="2550" spans="1:12" x14ac:dyDescent="0.25">
      <c r="A2550" s="76" t="str">
        <f t="shared" si="78"/>
        <v>R11108N</v>
      </c>
      <c r="B2550" s="76" t="s">
        <v>51</v>
      </c>
      <c r="C2550" s="76" t="str">
        <f>VLOOKUP(B2550,Validación!G:I,3,0)</f>
        <v>R</v>
      </c>
      <c r="D2550" s="122">
        <v>109</v>
      </c>
      <c r="E2550" s="76">
        <f>VLOOKUP(Tabla3[[#This Row],[Actividad]],Validación!AA:AB,2,0)</f>
        <v>11</v>
      </c>
      <c r="F2550" s="76" t="s">
        <v>193</v>
      </c>
      <c r="G2550" s="76">
        <f>VLOOKUP(H2550,Validación!W:Y,3,0)</f>
        <v>10</v>
      </c>
      <c r="H2550" s="76" t="s">
        <v>400</v>
      </c>
      <c r="I2550" s="76">
        <f>VLOOKUP(J2550,Validación!K:N,4,0)</f>
        <v>8</v>
      </c>
      <c r="J2550" s="76" t="s">
        <v>167</v>
      </c>
      <c r="K2550" s="76" t="s">
        <v>68</v>
      </c>
      <c r="L2550" s="76" t="str">
        <f t="shared" si="79"/>
        <v>N</v>
      </c>
    </row>
    <row r="2551" spans="1:12" x14ac:dyDescent="0.25">
      <c r="A2551" s="76" t="str">
        <f t="shared" si="78"/>
        <v>HH11108N</v>
      </c>
      <c r="B2551" s="76" t="s">
        <v>122</v>
      </c>
      <c r="C2551" s="76" t="str">
        <f>VLOOKUP(B2551,Validación!G:I,3,0)</f>
        <v>HH</v>
      </c>
      <c r="D2551" s="122" t="s">
        <v>460</v>
      </c>
      <c r="E2551" s="76">
        <f>VLOOKUP(Tabla3[[#This Row],[Actividad]],Validación!AA:AB,2,0)</f>
        <v>11</v>
      </c>
      <c r="F2551" s="76" t="s">
        <v>193</v>
      </c>
      <c r="G2551" s="76">
        <f>VLOOKUP(H2551,Validación!W:Y,3,0)</f>
        <v>10</v>
      </c>
      <c r="H2551" s="76" t="s">
        <v>400</v>
      </c>
      <c r="I2551" s="76">
        <f>VLOOKUP(J2551,Validación!K:N,4,0)</f>
        <v>8</v>
      </c>
      <c r="J2551" s="76" t="s">
        <v>167</v>
      </c>
      <c r="K2551" s="76" t="s">
        <v>68</v>
      </c>
      <c r="L2551" s="76" t="str">
        <f t="shared" si="79"/>
        <v>N</v>
      </c>
    </row>
    <row r="2552" spans="1:12" x14ac:dyDescent="0.25">
      <c r="A2552" s="76" t="str">
        <f t="shared" si="78"/>
        <v>II11108N</v>
      </c>
      <c r="B2552" s="173" t="s">
        <v>423</v>
      </c>
      <c r="C2552" s="76" t="str">
        <f>VLOOKUP(B2552,Validación!G:I,3,0)</f>
        <v>II</v>
      </c>
      <c r="D2552" s="122" t="s">
        <v>309</v>
      </c>
      <c r="E2552" s="76">
        <f>VLOOKUP(Tabla3[[#This Row],[Actividad]],Validación!AA:AB,2,0)</f>
        <v>11</v>
      </c>
      <c r="F2552" s="76" t="s">
        <v>193</v>
      </c>
      <c r="G2552" s="76">
        <f>VLOOKUP(H2552,Validación!W:Y,3,0)</f>
        <v>10</v>
      </c>
      <c r="H2552" s="76" t="s">
        <v>400</v>
      </c>
      <c r="I2552" s="76">
        <f>VLOOKUP(J2552,Validación!K:N,4,0)</f>
        <v>8</v>
      </c>
      <c r="J2552" s="76" t="s">
        <v>167</v>
      </c>
      <c r="K2552" s="76" t="s">
        <v>68</v>
      </c>
      <c r="L2552" s="76" t="str">
        <f t="shared" si="79"/>
        <v>N</v>
      </c>
    </row>
    <row r="2553" spans="1:12" x14ac:dyDescent="0.25">
      <c r="A2553" s="76" t="str">
        <f t="shared" si="78"/>
        <v>L11108N</v>
      </c>
      <c r="B2553" s="76" t="s">
        <v>48</v>
      </c>
      <c r="C2553" s="76" t="str">
        <f>VLOOKUP(B2553,Validación!G:I,3,0)</f>
        <v>L</v>
      </c>
      <c r="D2553" s="122" t="s">
        <v>461</v>
      </c>
      <c r="E2553" s="76">
        <f>VLOOKUP(Tabla3[[#This Row],[Actividad]],Validación!AA:AB,2,0)</f>
        <v>11</v>
      </c>
      <c r="F2553" s="76" t="s">
        <v>193</v>
      </c>
      <c r="G2553" s="76">
        <f>VLOOKUP(H2553,Validación!W:Y,3,0)</f>
        <v>10</v>
      </c>
      <c r="H2553" s="76" t="s">
        <v>400</v>
      </c>
      <c r="I2553" s="76">
        <f>VLOOKUP(J2553,Validación!K:N,4,0)</f>
        <v>8</v>
      </c>
      <c r="J2553" s="76" t="s">
        <v>167</v>
      </c>
      <c r="K2553" s="76" t="s">
        <v>68</v>
      </c>
      <c r="L2553" s="76" t="str">
        <f t="shared" si="79"/>
        <v>N</v>
      </c>
    </row>
    <row r="2554" spans="1:12" x14ac:dyDescent="0.25">
      <c r="A2554" s="76" t="str">
        <f t="shared" si="78"/>
        <v>B11108N</v>
      </c>
      <c r="B2554" s="76" t="s">
        <v>43</v>
      </c>
      <c r="C2554" s="76" t="str">
        <f>VLOOKUP(B2554,Validación!G:I,3,0)</f>
        <v>B</v>
      </c>
      <c r="D2554" s="122" t="s">
        <v>462</v>
      </c>
      <c r="E2554" s="76">
        <f>VLOOKUP(Tabla3[[#This Row],[Actividad]],Validación!AA:AB,2,0)</f>
        <v>11</v>
      </c>
      <c r="F2554" s="76" t="s">
        <v>193</v>
      </c>
      <c r="G2554" s="76">
        <f>VLOOKUP(H2554,Validación!W:Y,3,0)</f>
        <v>10</v>
      </c>
      <c r="H2554" s="76" t="s">
        <v>400</v>
      </c>
      <c r="I2554" s="76">
        <f>VLOOKUP(J2554,Validación!K:N,4,0)</f>
        <v>8</v>
      </c>
      <c r="J2554" s="76" t="s">
        <v>167</v>
      </c>
      <c r="K2554" s="76" t="s">
        <v>68</v>
      </c>
      <c r="L2554" s="76" t="str">
        <f t="shared" si="79"/>
        <v>N</v>
      </c>
    </row>
    <row r="2555" spans="1:12" x14ac:dyDescent="0.25">
      <c r="A2555" s="76" t="str">
        <f t="shared" si="78"/>
        <v>A11108N</v>
      </c>
      <c r="B2555" s="76" t="s">
        <v>42</v>
      </c>
      <c r="C2555" s="76" t="str">
        <f>VLOOKUP(B2555,Validación!G:I,3,0)</f>
        <v>A</v>
      </c>
      <c r="D2555" s="122" t="s">
        <v>463</v>
      </c>
      <c r="E2555" s="76">
        <f>VLOOKUP(Tabla3[[#This Row],[Actividad]],Validación!AA:AB,2,0)</f>
        <v>11</v>
      </c>
      <c r="F2555" s="76" t="s">
        <v>193</v>
      </c>
      <c r="G2555" s="76">
        <f>VLOOKUP(H2555,Validación!W:Y,3,0)</f>
        <v>10</v>
      </c>
      <c r="H2555" s="76" t="s">
        <v>400</v>
      </c>
      <c r="I2555" s="76">
        <f>VLOOKUP(J2555,Validación!K:N,4,0)</f>
        <v>8</v>
      </c>
      <c r="J2555" s="76" t="s">
        <v>167</v>
      </c>
      <c r="K2555" s="76" t="s">
        <v>68</v>
      </c>
      <c r="L2555" s="76" t="str">
        <f t="shared" si="79"/>
        <v>N</v>
      </c>
    </row>
    <row r="2556" spans="1:12" x14ac:dyDescent="0.25">
      <c r="A2556" s="76" t="str">
        <f t="shared" si="78"/>
        <v>X11109N</v>
      </c>
      <c r="B2556" s="76" t="s">
        <v>133</v>
      </c>
      <c r="C2556" s="76" t="str">
        <f>VLOOKUP(B2556,Validación!G:I,3,0)</f>
        <v>X</v>
      </c>
      <c r="D2556" s="122">
        <v>122201</v>
      </c>
      <c r="E2556" s="76">
        <f>VLOOKUP(Tabla3[[#This Row],[Actividad]],Validación!AA:AB,2,0)</f>
        <v>11</v>
      </c>
      <c r="F2556" s="76" t="s">
        <v>193</v>
      </c>
      <c r="G2556" s="76">
        <f>VLOOKUP(H2556,Validación!W:Y,3,0)</f>
        <v>10</v>
      </c>
      <c r="H2556" s="76" t="s">
        <v>400</v>
      </c>
      <c r="I2556" s="76">
        <f>VLOOKUP(J2556,Validación!K:N,4,0)</f>
        <v>9</v>
      </c>
      <c r="J2556" s="76" t="s">
        <v>168</v>
      </c>
      <c r="K2556" s="76" t="s">
        <v>68</v>
      </c>
      <c r="L2556" s="76" t="str">
        <f t="shared" si="79"/>
        <v>N</v>
      </c>
    </row>
    <row r="2557" spans="1:12" x14ac:dyDescent="0.25">
      <c r="A2557" s="76" t="str">
        <f t="shared" si="78"/>
        <v>C11109N</v>
      </c>
      <c r="B2557" s="76" t="s">
        <v>44</v>
      </c>
      <c r="C2557" s="76" t="str">
        <f>VLOOKUP(B2557,Validación!G:I,3,0)</f>
        <v>C</v>
      </c>
      <c r="D2557" s="122" t="s">
        <v>289</v>
      </c>
      <c r="E2557" s="76">
        <f>VLOOKUP(Tabla3[[#This Row],[Actividad]],Validación!AA:AB,2,0)</f>
        <v>11</v>
      </c>
      <c r="F2557" s="76" t="s">
        <v>193</v>
      </c>
      <c r="G2557" s="76">
        <f>VLOOKUP(H2557,Validación!W:Y,3,0)</f>
        <v>10</v>
      </c>
      <c r="H2557" s="76" t="s">
        <v>400</v>
      </c>
      <c r="I2557" s="76">
        <f>VLOOKUP(J2557,Validación!K:N,4,0)</f>
        <v>9</v>
      </c>
      <c r="J2557" s="76" t="s">
        <v>168</v>
      </c>
      <c r="K2557" s="76" t="s">
        <v>68</v>
      </c>
      <c r="L2557" s="76" t="str">
        <f t="shared" si="79"/>
        <v>N</v>
      </c>
    </row>
    <row r="2558" spans="1:12" x14ac:dyDescent="0.25">
      <c r="A2558" s="76" t="str">
        <f t="shared" si="78"/>
        <v>T11109N</v>
      </c>
      <c r="B2558" s="76" t="s">
        <v>52</v>
      </c>
      <c r="C2558" s="76" t="str">
        <f>VLOOKUP(B2558,Validación!G:I,3,0)</f>
        <v>T</v>
      </c>
      <c r="D2558" s="122">
        <v>122202</v>
      </c>
      <c r="E2558" s="76">
        <f>VLOOKUP(Tabla3[[#This Row],[Actividad]],Validación!AA:AB,2,0)</f>
        <v>11</v>
      </c>
      <c r="F2558" s="76" t="s">
        <v>193</v>
      </c>
      <c r="G2558" s="76">
        <f>VLOOKUP(H2558,Validación!W:Y,3,0)</f>
        <v>10</v>
      </c>
      <c r="H2558" s="76" t="s">
        <v>400</v>
      </c>
      <c r="I2558" s="76">
        <f>VLOOKUP(J2558,Validación!K:N,4,0)</f>
        <v>9</v>
      </c>
      <c r="J2558" s="76" t="s">
        <v>168</v>
      </c>
      <c r="K2558" s="76" t="s">
        <v>68</v>
      </c>
      <c r="L2558" s="76" t="str">
        <f t="shared" si="79"/>
        <v>N</v>
      </c>
    </row>
    <row r="2559" spans="1:12" x14ac:dyDescent="0.25">
      <c r="A2559" s="76" t="str">
        <f t="shared" si="78"/>
        <v>EE11109N</v>
      </c>
      <c r="B2559" s="76" t="s">
        <v>33</v>
      </c>
      <c r="C2559" s="76" t="str">
        <f>VLOOKUP(B2559,Validación!G:I,3,0)</f>
        <v>EE</v>
      </c>
      <c r="D2559" s="122" t="s">
        <v>290</v>
      </c>
      <c r="E2559" s="76">
        <f>VLOOKUP(Tabla3[[#This Row],[Actividad]],Validación!AA:AB,2,0)</f>
        <v>11</v>
      </c>
      <c r="F2559" s="76" t="s">
        <v>193</v>
      </c>
      <c r="G2559" s="76">
        <f>VLOOKUP(H2559,Validación!W:Y,3,0)</f>
        <v>10</v>
      </c>
      <c r="H2559" s="76" t="s">
        <v>400</v>
      </c>
      <c r="I2559" s="76">
        <f>VLOOKUP(J2559,Validación!K:N,4,0)</f>
        <v>9</v>
      </c>
      <c r="J2559" s="76" t="s">
        <v>168</v>
      </c>
      <c r="K2559" s="76" t="s">
        <v>68</v>
      </c>
      <c r="L2559" s="76" t="str">
        <f t="shared" si="79"/>
        <v>N</v>
      </c>
    </row>
    <row r="2560" spans="1:12" x14ac:dyDescent="0.25">
      <c r="A2560" s="76" t="str">
        <f t="shared" si="78"/>
        <v>E11109N</v>
      </c>
      <c r="B2560" s="76" t="s">
        <v>45</v>
      </c>
      <c r="C2560" s="76" t="str">
        <f>VLOOKUP(B2560,Validación!G:I,3,0)</f>
        <v>E</v>
      </c>
      <c r="D2560" s="122" t="s">
        <v>180</v>
      </c>
      <c r="E2560" s="76">
        <f>VLOOKUP(Tabla3[[#This Row],[Actividad]],Validación!AA:AB,2,0)</f>
        <v>11</v>
      </c>
      <c r="F2560" s="76" t="s">
        <v>193</v>
      </c>
      <c r="G2560" s="76">
        <f>VLOOKUP(H2560,Validación!W:Y,3,0)</f>
        <v>10</v>
      </c>
      <c r="H2560" s="76" t="s">
        <v>400</v>
      </c>
      <c r="I2560" s="76">
        <f>VLOOKUP(J2560,Validación!K:N,4,0)</f>
        <v>9</v>
      </c>
      <c r="J2560" s="76" t="s">
        <v>168</v>
      </c>
      <c r="K2560" s="76" t="s">
        <v>68</v>
      </c>
      <c r="L2560" s="76" t="str">
        <f t="shared" si="79"/>
        <v>N</v>
      </c>
    </row>
    <row r="2561" spans="1:12" x14ac:dyDescent="0.25">
      <c r="A2561" s="76" t="str">
        <f t="shared" si="78"/>
        <v>J11109N</v>
      </c>
      <c r="B2561" s="76" t="s">
        <v>30</v>
      </c>
      <c r="C2561" s="76" t="str">
        <f>VLOOKUP(B2561,Validación!G:I,3,0)</f>
        <v>J</v>
      </c>
      <c r="D2561" s="122" t="s">
        <v>292</v>
      </c>
      <c r="E2561" s="76">
        <f>VLOOKUP(Tabla3[[#This Row],[Actividad]],Validación!AA:AB,2,0)</f>
        <v>11</v>
      </c>
      <c r="F2561" s="76" t="s">
        <v>193</v>
      </c>
      <c r="G2561" s="76">
        <f>VLOOKUP(H2561,Validación!W:Y,3,0)</f>
        <v>10</v>
      </c>
      <c r="H2561" s="76" t="s">
        <v>400</v>
      </c>
      <c r="I2561" s="76">
        <f>VLOOKUP(J2561,Validación!K:N,4,0)</f>
        <v>9</v>
      </c>
      <c r="J2561" s="76" t="s">
        <v>168</v>
      </c>
      <c r="K2561" s="76" t="s">
        <v>68</v>
      </c>
      <c r="L2561" s="76" t="str">
        <f t="shared" si="79"/>
        <v>N</v>
      </c>
    </row>
    <row r="2562" spans="1:12" x14ac:dyDescent="0.25">
      <c r="A2562" s="76" t="str">
        <f t="shared" ref="A2562:A2625" si="80">CONCATENATE(C2562,E2562,G2562,I2562,L2562,)</f>
        <v>H11109N</v>
      </c>
      <c r="B2562" s="76" t="s">
        <v>46</v>
      </c>
      <c r="C2562" s="76" t="str">
        <f>VLOOKUP(B2562,Validación!G:I,3,0)</f>
        <v>H</v>
      </c>
      <c r="D2562" s="122" t="s">
        <v>115</v>
      </c>
      <c r="E2562" s="76">
        <f>VLOOKUP(Tabla3[[#This Row],[Actividad]],Validación!AA:AB,2,0)</f>
        <v>11</v>
      </c>
      <c r="F2562" s="76" t="s">
        <v>193</v>
      </c>
      <c r="G2562" s="76">
        <f>VLOOKUP(H2562,Validación!W:Y,3,0)</f>
        <v>10</v>
      </c>
      <c r="H2562" s="76" t="s">
        <v>400</v>
      </c>
      <c r="I2562" s="76">
        <f>VLOOKUP(J2562,Validación!K:N,4,0)</f>
        <v>9</v>
      </c>
      <c r="J2562" s="76" t="s">
        <v>168</v>
      </c>
      <c r="K2562" s="76" t="s">
        <v>68</v>
      </c>
      <c r="L2562" s="76" t="str">
        <f t="shared" ref="L2562:L2625" si="81">VLOOKUP(K2562,O:P,2,0)</f>
        <v>N</v>
      </c>
    </row>
    <row r="2563" spans="1:12" x14ac:dyDescent="0.25">
      <c r="A2563" s="76" t="str">
        <f t="shared" si="80"/>
        <v>Q11109N</v>
      </c>
      <c r="B2563" s="76" t="s">
        <v>130</v>
      </c>
      <c r="C2563" s="76" t="str">
        <f>VLOOKUP(B2563,Validación!G:I,3,0)</f>
        <v>Q</v>
      </c>
      <c r="D2563" s="122" t="s">
        <v>293</v>
      </c>
      <c r="E2563" s="76">
        <f>VLOOKUP(Tabla3[[#This Row],[Actividad]],Validación!AA:AB,2,0)</f>
        <v>11</v>
      </c>
      <c r="F2563" s="76" t="s">
        <v>193</v>
      </c>
      <c r="G2563" s="76">
        <f>VLOOKUP(H2563,Validación!W:Y,3,0)</f>
        <v>10</v>
      </c>
      <c r="H2563" s="76" t="s">
        <v>400</v>
      </c>
      <c r="I2563" s="76">
        <f>VLOOKUP(J2563,Validación!K:N,4,0)</f>
        <v>9</v>
      </c>
      <c r="J2563" s="76" t="s">
        <v>168</v>
      </c>
      <c r="K2563" s="76" t="s">
        <v>68</v>
      </c>
      <c r="L2563" s="76" t="str">
        <f t="shared" si="81"/>
        <v>N</v>
      </c>
    </row>
    <row r="2564" spans="1:12" x14ac:dyDescent="0.25">
      <c r="A2564" s="76" t="str">
        <f t="shared" si="80"/>
        <v>P11109N</v>
      </c>
      <c r="B2564" s="76" t="s">
        <v>50</v>
      </c>
      <c r="C2564" s="76" t="str">
        <f>VLOOKUP(B2564,Validación!G:I,3,0)</f>
        <v>P</v>
      </c>
      <c r="D2564" s="122" t="s">
        <v>295</v>
      </c>
      <c r="E2564" s="76">
        <f>VLOOKUP(Tabla3[[#This Row],[Actividad]],Validación!AA:AB,2,0)</f>
        <v>11</v>
      </c>
      <c r="F2564" s="76" t="s">
        <v>193</v>
      </c>
      <c r="G2564" s="76">
        <f>VLOOKUP(H2564,Validación!W:Y,3,0)</f>
        <v>10</v>
      </c>
      <c r="H2564" s="76" t="s">
        <v>400</v>
      </c>
      <c r="I2564" s="76">
        <f>VLOOKUP(J2564,Validación!K:N,4,0)</f>
        <v>9</v>
      </c>
      <c r="J2564" s="76" t="s">
        <v>168</v>
      </c>
      <c r="K2564" s="76" t="s">
        <v>68</v>
      </c>
      <c r="L2564" s="76" t="str">
        <f t="shared" si="81"/>
        <v>N</v>
      </c>
    </row>
    <row r="2565" spans="1:12" x14ac:dyDescent="0.25">
      <c r="A2565" s="76" t="str">
        <f t="shared" si="80"/>
        <v>K11109N</v>
      </c>
      <c r="B2565" s="76" t="s">
        <v>31</v>
      </c>
      <c r="C2565" s="76" t="str">
        <f>VLOOKUP(B2565,Validación!G:I,3,0)</f>
        <v>K</v>
      </c>
      <c r="D2565" s="122" t="s">
        <v>297</v>
      </c>
      <c r="E2565" s="76">
        <f>VLOOKUP(Tabla3[[#This Row],[Actividad]],Validación!AA:AB,2,0)</f>
        <v>11</v>
      </c>
      <c r="F2565" s="76" t="s">
        <v>193</v>
      </c>
      <c r="G2565" s="76">
        <f>VLOOKUP(H2565,Validación!W:Y,3,0)</f>
        <v>10</v>
      </c>
      <c r="H2565" s="76" t="s">
        <v>400</v>
      </c>
      <c r="I2565" s="76">
        <f>VLOOKUP(J2565,Validación!K:N,4,0)</f>
        <v>9</v>
      </c>
      <c r="J2565" s="76" t="s">
        <v>168</v>
      </c>
      <c r="K2565" s="76" t="s">
        <v>68</v>
      </c>
      <c r="L2565" s="76" t="str">
        <f t="shared" si="81"/>
        <v>N</v>
      </c>
    </row>
    <row r="2566" spans="1:12" x14ac:dyDescent="0.25">
      <c r="A2566" s="76" t="str">
        <f t="shared" si="80"/>
        <v>N11109N</v>
      </c>
      <c r="B2566" s="76" t="s">
        <v>49</v>
      </c>
      <c r="C2566" s="76" t="str">
        <f>VLOOKUP(B2566,Validación!G:I,3,0)</f>
        <v>N</v>
      </c>
      <c r="D2566" s="122" t="s">
        <v>298</v>
      </c>
      <c r="E2566" s="76">
        <f>VLOOKUP(Tabla3[[#This Row],[Actividad]],Validación!AA:AB,2,0)</f>
        <v>11</v>
      </c>
      <c r="F2566" s="76" t="s">
        <v>193</v>
      </c>
      <c r="G2566" s="76">
        <f>VLOOKUP(H2566,Validación!W:Y,3,0)</f>
        <v>10</v>
      </c>
      <c r="H2566" s="76" t="s">
        <v>400</v>
      </c>
      <c r="I2566" s="76">
        <f>VLOOKUP(J2566,Validación!K:N,4,0)</f>
        <v>9</v>
      </c>
      <c r="J2566" s="76" t="s">
        <v>168</v>
      </c>
      <c r="K2566" s="76" t="s">
        <v>68</v>
      </c>
      <c r="L2566" s="76" t="str">
        <f t="shared" si="81"/>
        <v>N</v>
      </c>
    </row>
    <row r="2567" spans="1:12" x14ac:dyDescent="0.25">
      <c r="A2567" s="76" t="str">
        <f t="shared" si="80"/>
        <v>AA11109N</v>
      </c>
      <c r="B2567" s="76" t="s">
        <v>54</v>
      </c>
      <c r="C2567" s="76" t="str">
        <f>VLOOKUP(B2567,Validación!G:I,3,0)</f>
        <v>AA</v>
      </c>
      <c r="D2567" s="122" t="s">
        <v>118</v>
      </c>
      <c r="E2567" s="76">
        <f>VLOOKUP(Tabla3[[#This Row],[Actividad]],Validación!AA:AB,2,0)</f>
        <v>11</v>
      </c>
      <c r="F2567" s="76" t="s">
        <v>193</v>
      </c>
      <c r="G2567" s="76">
        <f>VLOOKUP(H2567,Validación!W:Y,3,0)</f>
        <v>10</v>
      </c>
      <c r="H2567" s="76" t="s">
        <v>400</v>
      </c>
      <c r="I2567" s="76">
        <f>VLOOKUP(J2567,Validación!K:N,4,0)</f>
        <v>9</v>
      </c>
      <c r="J2567" s="76" t="s">
        <v>168</v>
      </c>
      <c r="K2567" s="76" t="s">
        <v>68</v>
      </c>
      <c r="L2567" s="76" t="str">
        <f t="shared" si="81"/>
        <v>N</v>
      </c>
    </row>
    <row r="2568" spans="1:12" x14ac:dyDescent="0.25">
      <c r="A2568" s="76" t="str">
        <f t="shared" si="80"/>
        <v>G11109N</v>
      </c>
      <c r="B2568" s="76" t="s">
        <v>427</v>
      </c>
      <c r="C2568" s="76" t="str">
        <f>VLOOKUP(B2568,Validación!G:I,3,0)</f>
        <v>G</v>
      </c>
      <c r="D2568" s="122" t="s">
        <v>299</v>
      </c>
      <c r="E2568" s="76">
        <f>VLOOKUP(Tabla3[[#This Row],[Actividad]],Validación!AA:AB,2,0)</f>
        <v>11</v>
      </c>
      <c r="F2568" s="76" t="s">
        <v>193</v>
      </c>
      <c r="G2568" s="76">
        <f>VLOOKUP(H2568,Validación!W:Y,3,0)</f>
        <v>10</v>
      </c>
      <c r="H2568" s="76" t="s">
        <v>400</v>
      </c>
      <c r="I2568" s="76">
        <f>VLOOKUP(J2568,Validación!K:N,4,0)</f>
        <v>9</v>
      </c>
      <c r="J2568" s="76" t="s">
        <v>168</v>
      </c>
      <c r="K2568" s="76" t="s">
        <v>68</v>
      </c>
      <c r="L2568" s="76" t="str">
        <f t="shared" si="81"/>
        <v>N</v>
      </c>
    </row>
    <row r="2569" spans="1:12" x14ac:dyDescent="0.25">
      <c r="A2569" s="76" t="str">
        <f t="shared" si="80"/>
        <v>D11109N</v>
      </c>
      <c r="B2569" s="76" t="s">
        <v>203</v>
      </c>
      <c r="C2569" s="76" t="str">
        <f>VLOOKUP(B2569,Validación!G:I,3,0)</f>
        <v>D</v>
      </c>
      <c r="D2569" s="122">
        <v>122327</v>
      </c>
      <c r="E2569" s="76">
        <f>VLOOKUP(Tabla3[[#This Row],[Actividad]],Validación!AA:AB,2,0)</f>
        <v>11</v>
      </c>
      <c r="F2569" s="76" t="s">
        <v>193</v>
      </c>
      <c r="G2569" s="76">
        <f>VLOOKUP(H2569,Validación!W:Y,3,0)</f>
        <v>10</v>
      </c>
      <c r="H2569" s="76" t="s">
        <v>400</v>
      </c>
      <c r="I2569" s="76">
        <f>VLOOKUP(J2569,Validación!K:N,4,0)</f>
        <v>9</v>
      </c>
      <c r="J2569" s="76" t="s">
        <v>168</v>
      </c>
      <c r="K2569" s="76" t="s">
        <v>68</v>
      </c>
      <c r="L2569" s="76" t="str">
        <f t="shared" si="81"/>
        <v>N</v>
      </c>
    </row>
    <row r="2570" spans="1:12" x14ac:dyDescent="0.25">
      <c r="A2570" s="76" t="str">
        <f t="shared" si="80"/>
        <v>F11109N</v>
      </c>
      <c r="B2570" s="76" t="s">
        <v>426</v>
      </c>
      <c r="C2570" s="76" t="str">
        <f>VLOOKUP(B2570,Validación!G:I,3,0)</f>
        <v>F</v>
      </c>
      <c r="D2570" s="122" t="s">
        <v>456</v>
      </c>
      <c r="E2570" s="76">
        <f>VLOOKUP(Tabla3[[#This Row],[Actividad]],Validación!AA:AB,2,0)</f>
        <v>11</v>
      </c>
      <c r="F2570" s="76" t="s">
        <v>193</v>
      </c>
      <c r="G2570" s="76">
        <f>VLOOKUP(H2570,Validación!W:Y,3,0)</f>
        <v>10</v>
      </c>
      <c r="H2570" s="76" t="s">
        <v>400</v>
      </c>
      <c r="I2570" s="76">
        <f>VLOOKUP(J2570,Validación!K:N,4,0)</f>
        <v>9</v>
      </c>
      <c r="J2570" s="76" t="s">
        <v>168</v>
      </c>
      <c r="K2570" s="76" t="s">
        <v>68</v>
      </c>
      <c r="L2570" s="76" t="str">
        <f t="shared" si="81"/>
        <v>N</v>
      </c>
    </row>
    <row r="2571" spans="1:12" x14ac:dyDescent="0.25">
      <c r="A2571" s="76" t="str">
        <f t="shared" si="80"/>
        <v>FF11109N</v>
      </c>
      <c r="B2571" s="76" t="s">
        <v>41</v>
      </c>
      <c r="C2571" s="76" t="str">
        <f>VLOOKUP(B2571,Validación!G:I,3,0)</f>
        <v>FF</v>
      </c>
      <c r="D2571" s="122" t="s">
        <v>301</v>
      </c>
      <c r="E2571" s="76">
        <f>VLOOKUP(Tabla3[[#This Row],[Actividad]],Validación!AA:AB,2,0)</f>
        <v>11</v>
      </c>
      <c r="F2571" s="76" t="s">
        <v>193</v>
      </c>
      <c r="G2571" s="76">
        <f>VLOOKUP(H2571,Validación!W:Y,3,0)</f>
        <v>10</v>
      </c>
      <c r="H2571" s="76" t="s">
        <v>400</v>
      </c>
      <c r="I2571" s="76">
        <f>VLOOKUP(J2571,Validación!K:N,4,0)</f>
        <v>9</v>
      </c>
      <c r="J2571" s="76" t="s">
        <v>168</v>
      </c>
      <c r="K2571" s="76" t="s">
        <v>68</v>
      </c>
      <c r="L2571" s="76" t="str">
        <f t="shared" si="81"/>
        <v>N</v>
      </c>
    </row>
    <row r="2572" spans="1:12" x14ac:dyDescent="0.25">
      <c r="A2572" s="76" t="str">
        <f t="shared" si="80"/>
        <v>BB11109N</v>
      </c>
      <c r="B2572" s="76" t="s">
        <v>32</v>
      </c>
      <c r="C2572" s="76" t="str">
        <f>VLOOKUP(B2572,Validación!G:I,3,0)</f>
        <v>BB</v>
      </c>
      <c r="D2572" s="122" t="s">
        <v>457</v>
      </c>
      <c r="E2572" s="76">
        <f>VLOOKUP(Tabla3[[#This Row],[Actividad]],Validación!AA:AB,2,0)</f>
        <v>11</v>
      </c>
      <c r="F2572" s="76" t="s">
        <v>193</v>
      </c>
      <c r="G2572" s="76">
        <f>VLOOKUP(H2572,Validación!W:Y,3,0)</f>
        <v>10</v>
      </c>
      <c r="H2572" s="76" t="s">
        <v>400</v>
      </c>
      <c r="I2572" s="76">
        <f>VLOOKUP(J2572,Validación!K:N,4,0)</f>
        <v>9</v>
      </c>
      <c r="J2572" s="76" t="s">
        <v>168</v>
      </c>
      <c r="K2572" s="76" t="s">
        <v>68</v>
      </c>
      <c r="L2572" s="76" t="str">
        <f t="shared" si="81"/>
        <v>N</v>
      </c>
    </row>
    <row r="2573" spans="1:12" x14ac:dyDescent="0.25">
      <c r="A2573" s="76" t="str">
        <f t="shared" si="80"/>
        <v>W11109N</v>
      </c>
      <c r="B2573" s="76" t="s">
        <v>132</v>
      </c>
      <c r="C2573" s="76" t="str">
        <f>VLOOKUP(B2573,Validación!G:I,3,0)</f>
        <v>W</v>
      </c>
      <c r="D2573" s="122" t="s">
        <v>302</v>
      </c>
      <c r="E2573" s="76">
        <f>VLOOKUP(Tabla3[[#This Row],[Actividad]],Validación!AA:AB,2,0)</f>
        <v>11</v>
      </c>
      <c r="F2573" s="76" t="s">
        <v>193</v>
      </c>
      <c r="G2573" s="76">
        <f>VLOOKUP(H2573,Validación!W:Y,3,0)</f>
        <v>10</v>
      </c>
      <c r="H2573" s="76" t="s">
        <v>400</v>
      </c>
      <c r="I2573" s="76">
        <f>VLOOKUP(J2573,Validación!K:N,4,0)</f>
        <v>9</v>
      </c>
      <c r="J2573" s="76" t="s">
        <v>168</v>
      </c>
      <c r="K2573" s="76" t="s">
        <v>68</v>
      </c>
      <c r="L2573" s="76" t="str">
        <f t="shared" si="81"/>
        <v>N</v>
      </c>
    </row>
    <row r="2574" spans="1:12" x14ac:dyDescent="0.25">
      <c r="A2574" s="76" t="str">
        <f t="shared" si="80"/>
        <v>CC11109N</v>
      </c>
      <c r="B2574" s="76" t="s">
        <v>55</v>
      </c>
      <c r="C2574" s="76" t="str">
        <f>VLOOKUP(B2574,Validación!G:I,3,0)</f>
        <v>CC</v>
      </c>
      <c r="D2574" s="122" t="s">
        <v>303</v>
      </c>
      <c r="E2574" s="76">
        <f>VLOOKUP(Tabla3[[#This Row],[Actividad]],Validación!AA:AB,2,0)</f>
        <v>11</v>
      </c>
      <c r="F2574" s="76" t="s">
        <v>193</v>
      </c>
      <c r="G2574" s="76">
        <f>VLOOKUP(H2574,Validación!W:Y,3,0)</f>
        <v>10</v>
      </c>
      <c r="H2574" s="76" t="s">
        <v>400</v>
      </c>
      <c r="I2574" s="76">
        <f>VLOOKUP(J2574,Validación!K:N,4,0)</f>
        <v>9</v>
      </c>
      <c r="J2574" s="76" t="s">
        <v>168</v>
      </c>
      <c r="K2574" s="76" t="s">
        <v>68</v>
      </c>
      <c r="L2574" s="76" t="str">
        <f t="shared" si="81"/>
        <v>N</v>
      </c>
    </row>
    <row r="2575" spans="1:12" x14ac:dyDescent="0.25">
      <c r="A2575" s="76" t="str">
        <f t="shared" si="80"/>
        <v>U11109N</v>
      </c>
      <c r="B2575" s="76" t="s">
        <v>425</v>
      </c>
      <c r="C2575" s="76" t="str">
        <f>VLOOKUP(B2575,Validación!G:I,3,0)</f>
        <v>U</v>
      </c>
      <c r="D2575" s="122" t="s">
        <v>458</v>
      </c>
      <c r="E2575" s="76">
        <f>VLOOKUP(Tabla3[[#This Row],[Actividad]],Validación!AA:AB,2,0)</f>
        <v>11</v>
      </c>
      <c r="F2575" s="76" t="s">
        <v>193</v>
      </c>
      <c r="G2575" s="76">
        <f>VLOOKUP(H2575,Validación!W:Y,3,0)</f>
        <v>10</v>
      </c>
      <c r="H2575" s="76" t="s">
        <v>400</v>
      </c>
      <c r="I2575" s="76">
        <f>VLOOKUP(J2575,Validación!K:N,4,0)</f>
        <v>9</v>
      </c>
      <c r="J2575" s="76" t="s">
        <v>168</v>
      </c>
      <c r="K2575" s="76" t="s">
        <v>68</v>
      </c>
      <c r="L2575" s="76" t="str">
        <f t="shared" si="81"/>
        <v>N</v>
      </c>
    </row>
    <row r="2576" spans="1:12" x14ac:dyDescent="0.25">
      <c r="A2576" s="76" t="str">
        <f t="shared" si="80"/>
        <v>I11109N</v>
      </c>
      <c r="B2576" s="76" t="s">
        <v>47</v>
      </c>
      <c r="C2576" s="76" t="str">
        <f>VLOOKUP(B2576,Validación!G:I,3,0)</f>
        <v>I</v>
      </c>
      <c r="D2576" s="122" t="s">
        <v>459</v>
      </c>
      <c r="E2576" s="76">
        <f>VLOOKUP(Tabla3[[#This Row],[Actividad]],Validación!AA:AB,2,0)</f>
        <v>11</v>
      </c>
      <c r="F2576" s="76" t="s">
        <v>193</v>
      </c>
      <c r="G2576" s="76">
        <f>VLOOKUP(H2576,Validación!W:Y,3,0)</f>
        <v>10</v>
      </c>
      <c r="H2576" s="76" t="s">
        <v>400</v>
      </c>
      <c r="I2576" s="76">
        <f>VLOOKUP(J2576,Validación!K:N,4,0)</f>
        <v>9</v>
      </c>
      <c r="J2576" s="76" t="s">
        <v>168</v>
      </c>
      <c r="K2576" s="76" t="s">
        <v>68</v>
      </c>
      <c r="L2576" s="76" t="str">
        <f t="shared" si="81"/>
        <v>N</v>
      </c>
    </row>
    <row r="2577" spans="1:12" x14ac:dyDescent="0.25">
      <c r="A2577" s="76" t="str">
        <f t="shared" si="80"/>
        <v>Y11109N</v>
      </c>
      <c r="B2577" s="76" t="s">
        <v>134</v>
      </c>
      <c r="C2577" s="76" t="str">
        <f>VLOOKUP(B2577,Validación!G:I,3,0)</f>
        <v>Y</v>
      </c>
      <c r="D2577" s="122" t="s">
        <v>306</v>
      </c>
      <c r="E2577" s="76">
        <f>VLOOKUP(Tabla3[[#This Row],[Actividad]],Validación!AA:AB,2,0)</f>
        <v>11</v>
      </c>
      <c r="F2577" s="76" t="s">
        <v>193</v>
      </c>
      <c r="G2577" s="76">
        <f>VLOOKUP(H2577,Validación!W:Y,3,0)</f>
        <v>10</v>
      </c>
      <c r="H2577" s="76" t="s">
        <v>400</v>
      </c>
      <c r="I2577" s="76">
        <f>VLOOKUP(J2577,Validación!K:N,4,0)</f>
        <v>9</v>
      </c>
      <c r="J2577" s="76" t="s">
        <v>168</v>
      </c>
      <c r="K2577" s="76" t="s">
        <v>68</v>
      </c>
      <c r="L2577" s="76" t="str">
        <f t="shared" si="81"/>
        <v>N</v>
      </c>
    </row>
    <row r="2578" spans="1:12" x14ac:dyDescent="0.25">
      <c r="A2578" s="76" t="str">
        <f t="shared" si="80"/>
        <v>R11109N</v>
      </c>
      <c r="B2578" s="76" t="s">
        <v>51</v>
      </c>
      <c r="C2578" s="76" t="str">
        <f>VLOOKUP(B2578,Validación!G:I,3,0)</f>
        <v>R</v>
      </c>
      <c r="D2578" s="122">
        <v>109</v>
      </c>
      <c r="E2578" s="76">
        <f>VLOOKUP(Tabla3[[#This Row],[Actividad]],Validación!AA:AB,2,0)</f>
        <v>11</v>
      </c>
      <c r="F2578" s="76" t="s">
        <v>193</v>
      </c>
      <c r="G2578" s="76">
        <f>VLOOKUP(H2578,Validación!W:Y,3,0)</f>
        <v>10</v>
      </c>
      <c r="H2578" s="76" t="s">
        <v>400</v>
      </c>
      <c r="I2578" s="76">
        <f>VLOOKUP(J2578,Validación!K:N,4,0)</f>
        <v>9</v>
      </c>
      <c r="J2578" s="76" t="s">
        <v>168</v>
      </c>
      <c r="K2578" s="76" t="s">
        <v>68</v>
      </c>
      <c r="L2578" s="76" t="str">
        <f t="shared" si="81"/>
        <v>N</v>
      </c>
    </row>
    <row r="2579" spans="1:12" x14ac:dyDescent="0.25">
      <c r="A2579" s="76" t="str">
        <f t="shared" si="80"/>
        <v>HH11109N</v>
      </c>
      <c r="B2579" s="76" t="s">
        <v>122</v>
      </c>
      <c r="C2579" s="76" t="str">
        <f>VLOOKUP(B2579,Validación!G:I,3,0)</f>
        <v>HH</v>
      </c>
      <c r="D2579" s="122" t="s">
        <v>460</v>
      </c>
      <c r="E2579" s="76">
        <f>VLOOKUP(Tabla3[[#This Row],[Actividad]],Validación!AA:AB,2,0)</f>
        <v>11</v>
      </c>
      <c r="F2579" s="76" t="s">
        <v>193</v>
      </c>
      <c r="G2579" s="76">
        <f>VLOOKUP(H2579,Validación!W:Y,3,0)</f>
        <v>10</v>
      </c>
      <c r="H2579" s="76" t="s">
        <v>400</v>
      </c>
      <c r="I2579" s="76">
        <f>VLOOKUP(J2579,Validación!K:N,4,0)</f>
        <v>9</v>
      </c>
      <c r="J2579" s="76" t="s">
        <v>168</v>
      </c>
      <c r="K2579" s="76" t="s">
        <v>68</v>
      </c>
      <c r="L2579" s="76" t="str">
        <f t="shared" si="81"/>
        <v>N</v>
      </c>
    </row>
    <row r="2580" spans="1:12" x14ac:dyDescent="0.25">
      <c r="A2580" s="76" t="str">
        <f t="shared" si="80"/>
        <v>II11109N</v>
      </c>
      <c r="B2580" s="173" t="s">
        <v>423</v>
      </c>
      <c r="C2580" s="76" t="str">
        <f>VLOOKUP(B2580,Validación!G:I,3,0)</f>
        <v>II</v>
      </c>
      <c r="D2580" s="122" t="s">
        <v>309</v>
      </c>
      <c r="E2580" s="76">
        <f>VLOOKUP(Tabla3[[#This Row],[Actividad]],Validación!AA:AB,2,0)</f>
        <v>11</v>
      </c>
      <c r="F2580" s="76" t="s">
        <v>193</v>
      </c>
      <c r="G2580" s="76">
        <f>VLOOKUP(H2580,Validación!W:Y,3,0)</f>
        <v>10</v>
      </c>
      <c r="H2580" s="76" t="s">
        <v>400</v>
      </c>
      <c r="I2580" s="76">
        <f>VLOOKUP(J2580,Validación!K:N,4,0)</f>
        <v>9</v>
      </c>
      <c r="J2580" s="76" t="s">
        <v>168</v>
      </c>
      <c r="K2580" s="76" t="s">
        <v>68</v>
      </c>
      <c r="L2580" s="76" t="str">
        <f t="shared" si="81"/>
        <v>N</v>
      </c>
    </row>
    <row r="2581" spans="1:12" x14ac:dyDescent="0.25">
      <c r="A2581" s="76" t="str">
        <f t="shared" si="80"/>
        <v>L11109N</v>
      </c>
      <c r="B2581" s="76" t="s">
        <v>48</v>
      </c>
      <c r="C2581" s="76" t="str">
        <f>VLOOKUP(B2581,Validación!G:I,3,0)</f>
        <v>L</v>
      </c>
      <c r="D2581" s="122" t="s">
        <v>461</v>
      </c>
      <c r="E2581" s="76">
        <f>VLOOKUP(Tabla3[[#This Row],[Actividad]],Validación!AA:AB,2,0)</f>
        <v>11</v>
      </c>
      <c r="F2581" s="76" t="s">
        <v>193</v>
      </c>
      <c r="G2581" s="76">
        <f>VLOOKUP(H2581,Validación!W:Y,3,0)</f>
        <v>10</v>
      </c>
      <c r="H2581" s="76" t="s">
        <v>400</v>
      </c>
      <c r="I2581" s="76">
        <f>VLOOKUP(J2581,Validación!K:N,4,0)</f>
        <v>9</v>
      </c>
      <c r="J2581" s="76" t="s">
        <v>168</v>
      </c>
      <c r="K2581" s="76" t="s">
        <v>68</v>
      </c>
      <c r="L2581" s="76" t="str">
        <f t="shared" si="81"/>
        <v>N</v>
      </c>
    </row>
    <row r="2582" spans="1:12" x14ac:dyDescent="0.25">
      <c r="A2582" s="76" t="str">
        <f t="shared" si="80"/>
        <v>B11109N</v>
      </c>
      <c r="B2582" s="76" t="s">
        <v>43</v>
      </c>
      <c r="C2582" s="76" t="str">
        <f>VLOOKUP(B2582,Validación!G:I,3,0)</f>
        <v>B</v>
      </c>
      <c r="D2582" s="122" t="s">
        <v>462</v>
      </c>
      <c r="E2582" s="76">
        <f>VLOOKUP(Tabla3[[#This Row],[Actividad]],Validación!AA:AB,2,0)</f>
        <v>11</v>
      </c>
      <c r="F2582" s="76" t="s">
        <v>193</v>
      </c>
      <c r="G2582" s="76">
        <f>VLOOKUP(H2582,Validación!W:Y,3,0)</f>
        <v>10</v>
      </c>
      <c r="H2582" s="76" t="s">
        <v>400</v>
      </c>
      <c r="I2582" s="76">
        <f>VLOOKUP(J2582,Validación!K:N,4,0)</f>
        <v>9</v>
      </c>
      <c r="J2582" s="76" t="s">
        <v>168</v>
      </c>
      <c r="K2582" s="76" t="s">
        <v>68</v>
      </c>
      <c r="L2582" s="76" t="str">
        <f t="shared" si="81"/>
        <v>N</v>
      </c>
    </row>
    <row r="2583" spans="1:12" x14ac:dyDescent="0.25">
      <c r="A2583" s="76" t="str">
        <f t="shared" si="80"/>
        <v>A11109N</v>
      </c>
      <c r="B2583" s="76" t="s">
        <v>42</v>
      </c>
      <c r="C2583" s="76" t="str">
        <f>VLOOKUP(B2583,Validación!G:I,3,0)</f>
        <v>A</v>
      </c>
      <c r="D2583" s="122" t="s">
        <v>463</v>
      </c>
      <c r="E2583" s="76">
        <f>VLOOKUP(Tabla3[[#This Row],[Actividad]],Validación!AA:AB,2,0)</f>
        <v>11</v>
      </c>
      <c r="F2583" s="76" t="s">
        <v>193</v>
      </c>
      <c r="G2583" s="76">
        <f>VLOOKUP(H2583,Validación!W:Y,3,0)</f>
        <v>10</v>
      </c>
      <c r="H2583" s="76" t="s">
        <v>400</v>
      </c>
      <c r="I2583" s="76">
        <f>VLOOKUP(J2583,Validación!K:N,4,0)</f>
        <v>9</v>
      </c>
      <c r="J2583" s="76" t="s">
        <v>168</v>
      </c>
      <c r="K2583" s="76" t="s">
        <v>68</v>
      </c>
      <c r="L2583" s="76" t="str">
        <f t="shared" si="81"/>
        <v>N</v>
      </c>
    </row>
    <row r="2584" spans="1:12" x14ac:dyDescent="0.25">
      <c r="A2584" s="76" t="str">
        <f t="shared" si="80"/>
        <v>X111010N</v>
      </c>
      <c r="B2584" s="76" t="s">
        <v>133</v>
      </c>
      <c r="C2584" s="76" t="str">
        <f>VLOOKUP(B2584,Validación!G:I,3,0)</f>
        <v>X</v>
      </c>
      <c r="D2584" s="122">
        <v>122201</v>
      </c>
      <c r="E2584" s="76">
        <f>VLOOKUP(Tabla3[[#This Row],[Actividad]],Validación!AA:AB,2,0)</f>
        <v>11</v>
      </c>
      <c r="F2584" s="76" t="s">
        <v>193</v>
      </c>
      <c r="G2584" s="76">
        <f>VLOOKUP(H2584,Validación!W:Y,3,0)</f>
        <v>10</v>
      </c>
      <c r="H2584" s="76" t="s">
        <v>400</v>
      </c>
      <c r="I2584" s="76">
        <f>VLOOKUP(J2584,Validación!K:N,4,0)</f>
        <v>10</v>
      </c>
      <c r="J2584" s="76" t="s">
        <v>169</v>
      </c>
      <c r="K2584" s="76" t="s">
        <v>68</v>
      </c>
      <c r="L2584" s="76" t="str">
        <f t="shared" si="81"/>
        <v>N</v>
      </c>
    </row>
    <row r="2585" spans="1:12" x14ac:dyDescent="0.25">
      <c r="A2585" s="76" t="str">
        <f t="shared" si="80"/>
        <v>C111010N</v>
      </c>
      <c r="B2585" s="76" t="s">
        <v>44</v>
      </c>
      <c r="C2585" s="76" t="str">
        <f>VLOOKUP(B2585,Validación!G:I,3,0)</f>
        <v>C</v>
      </c>
      <c r="D2585" s="122" t="s">
        <v>289</v>
      </c>
      <c r="E2585" s="76">
        <f>VLOOKUP(Tabla3[[#This Row],[Actividad]],Validación!AA:AB,2,0)</f>
        <v>11</v>
      </c>
      <c r="F2585" s="76" t="s">
        <v>193</v>
      </c>
      <c r="G2585" s="76">
        <f>VLOOKUP(H2585,Validación!W:Y,3,0)</f>
        <v>10</v>
      </c>
      <c r="H2585" s="76" t="s">
        <v>400</v>
      </c>
      <c r="I2585" s="76">
        <f>VLOOKUP(J2585,Validación!K:N,4,0)</f>
        <v>10</v>
      </c>
      <c r="J2585" s="76" t="s">
        <v>169</v>
      </c>
      <c r="K2585" s="76" t="s">
        <v>68</v>
      </c>
      <c r="L2585" s="76" t="str">
        <f t="shared" si="81"/>
        <v>N</v>
      </c>
    </row>
    <row r="2586" spans="1:12" x14ac:dyDescent="0.25">
      <c r="A2586" s="76" t="str">
        <f t="shared" si="80"/>
        <v>T111010N</v>
      </c>
      <c r="B2586" s="76" t="s">
        <v>52</v>
      </c>
      <c r="C2586" s="76" t="str">
        <f>VLOOKUP(B2586,Validación!G:I,3,0)</f>
        <v>T</v>
      </c>
      <c r="D2586" s="122">
        <v>122202</v>
      </c>
      <c r="E2586" s="76">
        <f>VLOOKUP(Tabla3[[#This Row],[Actividad]],Validación!AA:AB,2,0)</f>
        <v>11</v>
      </c>
      <c r="F2586" s="76" t="s">
        <v>193</v>
      </c>
      <c r="G2586" s="76">
        <f>VLOOKUP(H2586,Validación!W:Y,3,0)</f>
        <v>10</v>
      </c>
      <c r="H2586" s="76" t="s">
        <v>400</v>
      </c>
      <c r="I2586" s="76">
        <f>VLOOKUP(J2586,Validación!K:N,4,0)</f>
        <v>10</v>
      </c>
      <c r="J2586" s="76" t="s">
        <v>169</v>
      </c>
      <c r="K2586" s="76" t="s">
        <v>68</v>
      </c>
      <c r="L2586" s="76" t="str">
        <f t="shared" si="81"/>
        <v>N</v>
      </c>
    </row>
    <row r="2587" spans="1:12" x14ac:dyDescent="0.25">
      <c r="A2587" s="76" t="str">
        <f t="shared" si="80"/>
        <v>EE111010N</v>
      </c>
      <c r="B2587" s="76" t="s">
        <v>33</v>
      </c>
      <c r="C2587" s="76" t="str">
        <f>VLOOKUP(B2587,Validación!G:I,3,0)</f>
        <v>EE</v>
      </c>
      <c r="D2587" s="122" t="s">
        <v>290</v>
      </c>
      <c r="E2587" s="76">
        <f>VLOOKUP(Tabla3[[#This Row],[Actividad]],Validación!AA:AB,2,0)</f>
        <v>11</v>
      </c>
      <c r="F2587" s="76" t="s">
        <v>193</v>
      </c>
      <c r="G2587" s="76">
        <f>VLOOKUP(H2587,Validación!W:Y,3,0)</f>
        <v>10</v>
      </c>
      <c r="H2587" s="76" t="s">
        <v>400</v>
      </c>
      <c r="I2587" s="76">
        <f>VLOOKUP(J2587,Validación!K:N,4,0)</f>
        <v>10</v>
      </c>
      <c r="J2587" s="76" t="s">
        <v>169</v>
      </c>
      <c r="K2587" s="76" t="s">
        <v>68</v>
      </c>
      <c r="L2587" s="76" t="str">
        <f t="shared" si="81"/>
        <v>N</v>
      </c>
    </row>
    <row r="2588" spans="1:12" x14ac:dyDescent="0.25">
      <c r="A2588" s="76" t="str">
        <f t="shared" si="80"/>
        <v>E111010N</v>
      </c>
      <c r="B2588" s="76" t="s">
        <v>45</v>
      </c>
      <c r="C2588" s="76" t="str">
        <f>VLOOKUP(B2588,Validación!G:I,3,0)</f>
        <v>E</v>
      </c>
      <c r="D2588" s="122" t="s">
        <v>180</v>
      </c>
      <c r="E2588" s="76">
        <f>VLOOKUP(Tabla3[[#This Row],[Actividad]],Validación!AA:AB,2,0)</f>
        <v>11</v>
      </c>
      <c r="F2588" s="76" t="s">
        <v>193</v>
      </c>
      <c r="G2588" s="76">
        <f>VLOOKUP(H2588,Validación!W:Y,3,0)</f>
        <v>10</v>
      </c>
      <c r="H2588" s="76" t="s">
        <v>400</v>
      </c>
      <c r="I2588" s="76">
        <f>VLOOKUP(J2588,Validación!K:N,4,0)</f>
        <v>10</v>
      </c>
      <c r="J2588" s="76" t="s">
        <v>169</v>
      </c>
      <c r="K2588" s="76" t="s">
        <v>68</v>
      </c>
      <c r="L2588" s="76" t="str">
        <f t="shared" si="81"/>
        <v>N</v>
      </c>
    </row>
    <row r="2589" spans="1:12" x14ac:dyDescent="0.25">
      <c r="A2589" s="76" t="str">
        <f t="shared" si="80"/>
        <v>J111010N</v>
      </c>
      <c r="B2589" s="76" t="s">
        <v>30</v>
      </c>
      <c r="C2589" s="76" t="str">
        <f>VLOOKUP(B2589,Validación!G:I,3,0)</f>
        <v>J</v>
      </c>
      <c r="D2589" s="122" t="s">
        <v>292</v>
      </c>
      <c r="E2589" s="76">
        <f>VLOOKUP(Tabla3[[#This Row],[Actividad]],Validación!AA:AB,2,0)</f>
        <v>11</v>
      </c>
      <c r="F2589" s="76" t="s">
        <v>193</v>
      </c>
      <c r="G2589" s="76">
        <f>VLOOKUP(H2589,Validación!W:Y,3,0)</f>
        <v>10</v>
      </c>
      <c r="H2589" s="76" t="s">
        <v>400</v>
      </c>
      <c r="I2589" s="76">
        <f>VLOOKUP(J2589,Validación!K:N,4,0)</f>
        <v>10</v>
      </c>
      <c r="J2589" s="76" t="s">
        <v>169</v>
      </c>
      <c r="K2589" s="76" t="s">
        <v>68</v>
      </c>
      <c r="L2589" s="76" t="str">
        <f t="shared" si="81"/>
        <v>N</v>
      </c>
    </row>
    <row r="2590" spans="1:12" x14ac:dyDescent="0.25">
      <c r="A2590" s="76" t="str">
        <f t="shared" si="80"/>
        <v>H111010N</v>
      </c>
      <c r="B2590" s="76" t="s">
        <v>46</v>
      </c>
      <c r="C2590" s="76" t="str">
        <f>VLOOKUP(B2590,Validación!G:I,3,0)</f>
        <v>H</v>
      </c>
      <c r="D2590" s="122" t="s">
        <v>115</v>
      </c>
      <c r="E2590" s="76">
        <f>VLOOKUP(Tabla3[[#This Row],[Actividad]],Validación!AA:AB,2,0)</f>
        <v>11</v>
      </c>
      <c r="F2590" s="76" t="s">
        <v>193</v>
      </c>
      <c r="G2590" s="76">
        <f>VLOOKUP(H2590,Validación!W:Y,3,0)</f>
        <v>10</v>
      </c>
      <c r="H2590" s="76" t="s">
        <v>400</v>
      </c>
      <c r="I2590" s="76">
        <f>VLOOKUP(J2590,Validación!K:N,4,0)</f>
        <v>10</v>
      </c>
      <c r="J2590" s="76" t="s">
        <v>169</v>
      </c>
      <c r="K2590" s="76" t="s">
        <v>68</v>
      </c>
      <c r="L2590" s="76" t="str">
        <f t="shared" si="81"/>
        <v>N</v>
      </c>
    </row>
    <row r="2591" spans="1:12" x14ac:dyDescent="0.25">
      <c r="A2591" s="76" t="str">
        <f t="shared" si="80"/>
        <v>Q111010N</v>
      </c>
      <c r="B2591" s="76" t="s">
        <v>130</v>
      </c>
      <c r="C2591" s="76" t="str">
        <f>VLOOKUP(B2591,Validación!G:I,3,0)</f>
        <v>Q</v>
      </c>
      <c r="D2591" s="122" t="s">
        <v>293</v>
      </c>
      <c r="E2591" s="76">
        <f>VLOOKUP(Tabla3[[#This Row],[Actividad]],Validación!AA:AB,2,0)</f>
        <v>11</v>
      </c>
      <c r="F2591" s="76" t="s">
        <v>193</v>
      </c>
      <c r="G2591" s="76">
        <f>VLOOKUP(H2591,Validación!W:Y,3,0)</f>
        <v>10</v>
      </c>
      <c r="H2591" s="76" t="s">
        <v>400</v>
      </c>
      <c r="I2591" s="76">
        <f>VLOOKUP(J2591,Validación!K:N,4,0)</f>
        <v>10</v>
      </c>
      <c r="J2591" s="76" t="s">
        <v>169</v>
      </c>
      <c r="K2591" s="76" t="s">
        <v>68</v>
      </c>
      <c r="L2591" s="76" t="str">
        <f t="shared" si="81"/>
        <v>N</v>
      </c>
    </row>
    <row r="2592" spans="1:12" x14ac:dyDescent="0.25">
      <c r="A2592" s="76" t="str">
        <f t="shared" si="80"/>
        <v>P111010N</v>
      </c>
      <c r="B2592" s="76" t="s">
        <v>50</v>
      </c>
      <c r="C2592" s="76" t="str">
        <f>VLOOKUP(B2592,Validación!G:I,3,0)</f>
        <v>P</v>
      </c>
      <c r="D2592" s="122" t="s">
        <v>295</v>
      </c>
      <c r="E2592" s="76">
        <f>VLOOKUP(Tabla3[[#This Row],[Actividad]],Validación!AA:AB,2,0)</f>
        <v>11</v>
      </c>
      <c r="F2592" s="76" t="s">
        <v>193</v>
      </c>
      <c r="G2592" s="76">
        <f>VLOOKUP(H2592,Validación!W:Y,3,0)</f>
        <v>10</v>
      </c>
      <c r="H2592" s="76" t="s">
        <v>400</v>
      </c>
      <c r="I2592" s="76">
        <f>VLOOKUP(J2592,Validación!K:N,4,0)</f>
        <v>10</v>
      </c>
      <c r="J2592" s="76" t="s">
        <v>169</v>
      </c>
      <c r="K2592" s="76" t="s">
        <v>68</v>
      </c>
      <c r="L2592" s="76" t="str">
        <f t="shared" si="81"/>
        <v>N</v>
      </c>
    </row>
    <row r="2593" spans="1:12" x14ac:dyDescent="0.25">
      <c r="A2593" s="76" t="str">
        <f t="shared" si="80"/>
        <v>K111010N</v>
      </c>
      <c r="B2593" s="76" t="s">
        <v>31</v>
      </c>
      <c r="C2593" s="76" t="str">
        <f>VLOOKUP(B2593,Validación!G:I,3,0)</f>
        <v>K</v>
      </c>
      <c r="D2593" s="122" t="s">
        <v>297</v>
      </c>
      <c r="E2593" s="76">
        <f>VLOOKUP(Tabla3[[#This Row],[Actividad]],Validación!AA:AB,2,0)</f>
        <v>11</v>
      </c>
      <c r="F2593" s="76" t="s">
        <v>193</v>
      </c>
      <c r="G2593" s="76">
        <f>VLOOKUP(H2593,Validación!W:Y,3,0)</f>
        <v>10</v>
      </c>
      <c r="H2593" s="76" t="s">
        <v>400</v>
      </c>
      <c r="I2593" s="76">
        <f>VLOOKUP(J2593,Validación!K:N,4,0)</f>
        <v>10</v>
      </c>
      <c r="J2593" s="76" t="s">
        <v>169</v>
      </c>
      <c r="K2593" s="76" t="s">
        <v>68</v>
      </c>
      <c r="L2593" s="76" t="str">
        <f t="shared" si="81"/>
        <v>N</v>
      </c>
    </row>
    <row r="2594" spans="1:12" x14ac:dyDescent="0.25">
      <c r="A2594" s="76" t="str">
        <f t="shared" si="80"/>
        <v>N111010N</v>
      </c>
      <c r="B2594" s="76" t="s">
        <v>49</v>
      </c>
      <c r="C2594" s="76" t="str">
        <f>VLOOKUP(B2594,Validación!G:I,3,0)</f>
        <v>N</v>
      </c>
      <c r="D2594" s="122" t="s">
        <v>298</v>
      </c>
      <c r="E2594" s="76">
        <f>VLOOKUP(Tabla3[[#This Row],[Actividad]],Validación!AA:AB,2,0)</f>
        <v>11</v>
      </c>
      <c r="F2594" s="76" t="s">
        <v>193</v>
      </c>
      <c r="G2594" s="76">
        <f>VLOOKUP(H2594,Validación!W:Y,3,0)</f>
        <v>10</v>
      </c>
      <c r="H2594" s="76" t="s">
        <v>400</v>
      </c>
      <c r="I2594" s="76">
        <f>VLOOKUP(J2594,Validación!K:N,4,0)</f>
        <v>10</v>
      </c>
      <c r="J2594" s="76" t="s">
        <v>169</v>
      </c>
      <c r="K2594" s="76" t="s">
        <v>68</v>
      </c>
      <c r="L2594" s="76" t="str">
        <f t="shared" si="81"/>
        <v>N</v>
      </c>
    </row>
    <row r="2595" spans="1:12" x14ac:dyDescent="0.25">
      <c r="A2595" s="76" t="str">
        <f t="shared" si="80"/>
        <v>AA111010N</v>
      </c>
      <c r="B2595" s="76" t="s">
        <v>54</v>
      </c>
      <c r="C2595" s="76" t="str">
        <f>VLOOKUP(B2595,Validación!G:I,3,0)</f>
        <v>AA</v>
      </c>
      <c r="D2595" s="122" t="s">
        <v>118</v>
      </c>
      <c r="E2595" s="76">
        <f>VLOOKUP(Tabla3[[#This Row],[Actividad]],Validación!AA:AB,2,0)</f>
        <v>11</v>
      </c>
      <c r="F2595" s="76" t="s">
        <v>193</v>
      </c>
      <c r="G2595" s="76">
        <f>VLOOKUP(H2595,Validación!W:Y,3,0)</f>
        <v>10</v>
      </c>
      <c r="H2595" s="76" t="s">
        <v>400</v>
      </c>
      <c r="I2595" s="76">
        <f>VLOOKUP(J2595,Validación!K:N,4,0)</f>
        <v>10</v>
      </c>
      <c r="J2595" s="76" t="s">
        <v>169</v>
      </c>
      <c r="K2595" s="76" t="s">
        <v>68</v>
      </c>
      <c r="L2595" s="76" t="str">
        <f t="shared" si="81"/>
        <v>N</v>
      </c>
    </row>
    <row r="2596" spans="1:12" x14ac:dyDescent="0.25">
      <c r="A2596" s="76" t="str">
        <f t="shared" si="80"/>
        <v>G111010N</v>
      </c>
      <c r="B2596" s="76" t="s">
        <v>427</v>
      </c>
      <c r="C2596" s="76" t="str">
        <f>VLOOKUP(B2596,Validación!G:I,3,0)</f>
        <v>G</v>
      </c>
      <c r="D2596" s="122" t="s">
        <v>299</v>
      </c>
      <c r="E2596" s="76">
        <f>VLOOKUP(Tabla3[[#This Row],[Actividad]],Validación!AA:AB,2,0)</f>
        <v>11</v>
      </c>
      <c r="F2596" s="76" t="s">
        <v>193</v>
      </c>
      <c r="G2596" s="76">
        <f>VLOOKUP(H2596,Validación!W:Y,3,0)</f>
        <v>10</v>
      </c>
      <c r="H2596" s="76" t="s">
        <v>400</v>
      </c>
      <c r="I2596" s="76">
        <f>VLOOKUP(J2596,Validación!K:N,4,0)</f>
        <v>10</v>
      </c>
      <c r="J2596" s="76" t="s">
        <v>169</v>
      </c>
      <c r="K2596" s="76" t="s">
        <v>68</v>
      </c>
      <c r="L2596" s="76" t="str">
        <f t="shared" si="81"/>
        <v>N</v>
      </c>
    </row>
    <row r="2597" spans="1:12" x14ac:dyDescent="0.25">
      <c r="A2597" s="76" t="str">
        <f t="shared" si="80"/>
        <v>D111010N</v>
      </c>
      <c r="B2597" s="76" t="s">
        <v>203</v>
      </c>
      <c r="C2597" s="76" t="str">
        <f>VLOOKUP(B2597,Validación!G:I,3,0)</f>
        <v>D</v>
      </c>
      <c r="D2597" s="122">
        <v>122327</v>
      </c>
      <c r="E2597" s="76">
        <f>VLOOKUP(Tabla3[[#This Row],[Actividad]],Validación!AA:AB,2,0)</f>
        <v>11</v>
      </c>
      <c r="F2597" s="76" t="s">
        <v>193</v>
      </c>
      <c r="G2597" s="76">
        <f>VLOOKUP(H2597,Validación!W:Y,3,0)</f>
        <v>10</v>
      </c>
      <c r="H2597" s="76" t="s">
        <v>400</v>
      </c>
      <c r="I2597" s="76">
        <f>VLOOKUP(J2597,Validación!K:N,4,0)</f>
        <v>10</v>
      </c>
      <c r="J2597" s="76" t="s">
        <v>169</v>
      </c>
      <c r="K2597" s="76" t="s">
        <v>68</v>
      </c>
      <c r="L2597" s="76" t="str">
        <f t="shared" si="81"/>
        <v>N</v>
      </c>
    </row>
    <row r="2598" spans="1:12" x14ac:dyDescent="0.25">
      <c r="A2598" s="76" t="str">
        <f t="shared" si="80"/>
        <v>F111010N</v>
      </c>
      <c r="B2598" s="76" t="s">
        <v>426</v>
      </c>
      <c r="C2598" s="76" t="str">
        <f>VLOOKUP(B2598,Validación!G:I,3,0)</f>
        <v>F</v>
      </c>
      <c r="D2598" s="122" t="s">
        <v>456</v>
      </c>
      <c r="E2598" s="76">
        <f>VLOOKUP(Tabla3[[#This Row],[Actividad]],Validación!AA:AB,2,0)</f>
        <v>11</v>
      </c>
      <c r="F2598" s="76" t="s">
        <v>193</v>
      </c>
      <c r="G2598" s="76">
        <f>VLOOKUP(H2598,Validación!W:Y,3,0)</f>
        <v>10</v>
      </c>
      <c r="H2598" s="76" t="s">
        <v>400</v>
      </c>
      <c r="I2598" s="76">
        <f>VLOOKUP(J2598,Validación!K:N,4,0)</f>
        <v>10</v>
      </c>
      <c r="J2598" s="76" t="s">
        <v>169</v>
      </c>
      <c r="K2598" s="76" t="s">
        <v>68</v>
      </c>
      <c r="L2598" s="76" t="str">
        <f t="shared" si="81"/>
        <v>N</v>
      </c>
    </row>
    <row r="2599" spans="1:12" x14ac:dyDescent="0.25">
      <c r="A2599" s="76" t="str">
        <f t="shared" si="80"/>
        <v>FF111010N</v>
      </c>
      <c r="B2599" s="76" t="s">
        <v>41</v>
      </c>
      <c r="C2599" s="76" t="str">
        <f>VLOOKUP(B2599,Validación!G:I,3,0)</f>
        <v>FF</v>
      </c>
      <c r="D2599" s="122" t="s">
        <v>301</v>
      </c>
      <c r="E2599" s="76">
        <f>VLOOKUP(Tabla3[[#This Row],[Actividad]],Validación!AA:AB,2,0)</f>
        <v>11</v>
      </c>
      <c r="F2599" s="76" t="s">
        <v>193</v>
      </c>
      <c r="G2599" s="76">
        <f>VLOOKUP(H2599,Validación!W:Y,3,0)</f>
        <v>10</v>
      </c>
      <c r="H2599" s="76" t="s">
        <v>400</v>
      </c>
      <c r="I2599" s="76">
        <f>VLOOKUP(J2599,Validación!K:N,4,0)</f>
        <v>10</v>
      </c>
      <c r="J2599" s="76" t="s">
        <v>169</v>
      </c>
      <c r="K2599" s="76" t="s">
        <v>68</v>
      </c>
      <c r="L2599" s="76" t="str">
        <f t="shared" si="81"/>
        <v>N</v>
      </c>
    </row>
    <row r="2600" spans="1:12" x14ac:dyDescent="0.25">
      <c r="A2600" s="76" t="str">
        <f t="shared" si="80"/>
        <v>BB111010N</v>
      </c>
      <c r="B2600" s="76" t="s">
        <v>32</v>
      </c>
      <c r="C2600" s="76" t="str">
        <f>VLOOKUP(B2600,Validación!G:I,3,0)</f>
        <v>BB</v>
      </c>
      <c r="D2600" s="122" t="s">
        <v>457</v>
      </c>
      <c r="E2600" s="76">
        <f>VLOOKUP(Tabla3[[#This Row],[Actividad]],Validación!AA:AB,2,0)</f>
        <v>11</v>
      </c>
      <c r="F2600" s="76" t="s">
        <v>193</v>
      </c>
      <c r="G2600" s="76">
        <f>VLOOKUP(H2600,Validación!W:Y,3,0)</f>
        <v>10</v>
      </c>
      <c r="H2600" s="76" t="s">
        <v>400</v>
      </c>
      <c r="I2600" s="76">
        <f>VLOOKUP(J2600,Validación!K:N,4,0)</f>
        <v>10</v>
      </c>
      <c r="J2600" s="76" t="s">
        <v>169</v>
      </c>
      <c r="K2600" s="76" t="s">
        <v>68</v>
      </c>
      <c r="L2600" s="76" t="str">
        <f t="shared" si="81"/>
        <v>N</v>
      </c>
    </row>
    <row r="2601" spans="1:12" x14ac:dyDescent="0.25">
      <c r="A2601" s="76" t="str">
        <f t="shared" si="80"/>
        <v>W111010N</v>
      </c>
      <c r="B2601" s="76" t="s">
        <v>132</v>
      </c>
      <c r="C2601" s="76" t="str">
        <f>VLOOKUP(B2601,Validación!G:I,3,0)</f>
        <v>W</v>
      </c>
      <c r="D2601" s="122" t="s">
        <v>302</v>
      </c>
      <c r="E2601" s="76">
        <f>VLOOKUP(Tabla3[[#This Row],[Actividad]],Validación!AA:AB,2,0)</f>
        <v>11</v>
      </c>
      <c r="F2601" s="76" t="s">
        <v>193</v>
      </c>
      <c r="G2601" s="76">
        <f>VLOOKUP(H2601,Validación!W:Y,3,0)</f>
        <v>10</v>
      </c>
      <c r="H2601" s="76" t="s">
        <v>400</v>
      </c>
      <c r="I2601" s="76">
        <f>VLOOKUP(J2601,Validación!K:N,4,0)</f>
        <v>10</v>
      </c>
      <c r="J2601" s="76" t="s">
        <v>169</v>
      </c>
      <c r="K2601" s="76" t="s">
        <v>68</v>
      </c>
      <c r="L2601" s="76" t="str">
        <f t="shared" si="81"/>
        <v>N</v>
      </c>
    </row>
    <row r="2602" spans="1:12" x14ac:dyDescent="0.25">
      <c r="A2602" s="76" t="str">
        <f t="shared" si="80"/>
        <v>CC111010N</v>
      </c>
      <c r="B2602" s="76" t="s">
        <v>55</v>
      </c>
      <c r="C2602" s="76" t="str">
        <f>VLOOKUP(B2602,Validación!G:I,3,0)</f>
        <v>CC</v>
      </c>
      <c r="D2602" s="122" t="s">
        <v>303</v>
      </c>
      <c r="E2602" s="76">
        <f>VLOOKUP(Tabla3[[#This Row],[Actividad]],Validación!AA:AB,2,0)</f>
        <v>11</v>
      </c>
      <c r="F2602" s="76" t="s">
        <v>193</v>
      </c>
      <c r="G2602" s="76">
        <f>VLOOKUP(H2602,Validación!W:Y,3,0)</f>
        <v>10</v>
      </c>
      <c r="H2602" s="76" t="s">
        <v>400</v>
      </c>
      <c r="I2602" s="76">
        <f>VLOOKUP(J2602,Validación!K:N,4,0)</f>
        <v>10</v>
      </c>
      <c r="J2602" s="76" t="s">
        <v>169</v>
      </c>
      <c r="K2602" s="76" t="s">
        <v>68</v>
      </c>
      <c r="L2602" s="76" t="str">
        <f t="shared" si="81"/>
        <v>N</v>
      </c>
    </row>
    <row r="2603" spans="1:12" x14ac:dyDescent="0.25">
      <c r="A2603" s="76" t="str">
        <f t="shared" si="80"/>
        <v>U111010N</v>
      </c>
      <c r="B2603" s="76" t="s">
        <v>425</v>
      </c>
      <c r="C2603" s="76" t="str">
        <f>VLOOKUP(B2603,Validación!G:I,3,0)</f>
        <v>U</v>
      </c>
      <c r="D2603" s="122" t="s">
        <v>458</v>
      </c>
      <c r="E2603" s="76">
        <f>VLOOKUP(Tabla3[[#This Row],[Actividad]],Validación!AA:AB,2,0)</f>
        <v>11</v>
      </c>
      <c r="F2603" s="76" t="s">
        <v>193</v>
      </c>
      <c r="G2603" s="76">
        <f>VLOOKUP(H2603,Validación!W:Y,3,0)</f>
        <v>10</v>
      </c>
      <c r="H2603" s="76" t="s">
        <v>400</v>
      </c>
      <c r="I2603" s="76">
        <f>VLOOKUP(J2603,Validación!K:N,4,0)</f>
        <v>10</v>
      </c>
      <c r="J2603" s="76" t="s">
        <v>169</v>
      </c>
      <c r="K2603" s="76" t="s">
        <v>68</v>
      </c>
      <c r="L2603" s="76" t="str">
        <f t="shared" si="81"/>
        <v>N</v>
      </c>
    </row>
    <row r="2604" spans="1:12" x14ac:dyDescent="0.25">
      <c r="A2604" s="76" t="str">
        <f t="shared" si="80"/>
        <v>I111010N</v>
      </c>
      <c r="B2604" s="76" t="s">
        <v>47</v>
      </c>
      <c r="C2604" s="76" t="str">
        <f>VLOOKUP(B2604,Validación!G:I,3,0)</f>
        <v>I</v>
      </c>
      <c r="D2604" s="122" t="s">
        <v>459</v>
      </c>
      <c r="E2604" s="76">
        <f>VLOOKUP(Tabla3[[#This Row],[Actividad]],Validación!AA:AB,2,0)</f>
        <v>11</v>
      </c>
      <c r="F2604" s="76" t="s">
        <v>193</v>
      </c>
      <c r="G2604" s="76">
        <f>VLOOKUP(H2604,Validación!W:Y,3,0)</f>
        <v>10</v>
      </c>
      <c r="H2604" s="76" t="s">
        <v>400</v>
      </c>
      <c r="I2604" s="76">
        <f>VLOOKUP(J2604,Validación!K:N,4,0)</f>
        <v>10</v>
      </c>
      <c r="J2604" s="76" t="s">
        <v>169</v>
      </c>
      <c r="K2604" s="76" t="s">
        <v>68</v>
      </c>
      <c r="L2604" s="76" t="str">
        <f t="shared" si="81"/>
        <v>N</v>
      </c>
    </row>
    <row r="2605" spans="1:12" x14ac:dyDescent="0.25">
      <c r="A2605" s="76" t="str">
        <f t="shared" si="80"/>
        <v>Y111010N</v>
      </c>
      <c r="B2605" s="76" t="s">
        <v>134</v>
      </c>
      <c r="C2605" s="76" t="str">
        <f>VLOOKUP(B2605,Validación!G:I,3,0)</f>
        <v>Y</v>
      </c>
      <c r="D2605" s="122" t="s">
        <v>306</v>
      </c>
      <c r="E2605" s="76">
        <f>VLOOKUP(Tabla3[[#This Row],[Actividad]],Validación!AA:AB,2,0)</f>
        <v>11</v>
      </c>
      <c r="F2605" s="76" t="s">
        <v>193</v>
      </c>
      <c r="G2605" s="76">
        <f>VLOOKUP(H2605,Validación!W:Y,3,0)</f>
        <v>10</v>
      </c>
      <c r="H2605" s="76" t="s">
        <v>400</v>
      </c>
      <c r="I2605" s="76">
        <f>VLOOKUP(J2605,Validación!K:N,4,0)</f>
        <v>10</v>
      </c>
      <c r="J2605" s="76" t="s">
        <v>169</v>
      </c>
      <c r="K2605" s="76" t="s">
        <v>68</v>
      </c>
      <c r="L2605" s="76" t="str">
        <f t="shared" si="81"/>
        <v>N</v>
      </c>
    </row>
    <row r="2606" spans="1:12" x14ac:dyDescent="0.25">
      <c r="A2606" s="76" t="str">
        <f t="shared" si="80"/>
        <v>R111010N</v>
      </c>
      <c r="B2606" s="76" t="s">
        <v>51</v>
      </c>
      <c r="C2606" s="76" t="str">
        <f>VLOOKUP(B2606,Validación!G:I,3,0)</f>
        <v>R</v>
      </c>
      <c r="D2606" s="122">
        <v>109</v>
      </c>
      <c r="E2606" s="76">
        <f>VLOOKUP(Tabla3[[#This Row],[Actividad]],Validación!AA:AB,2,0)</f>
        <v>11</v>
      </c>
      <c r="F2606" s="76" t="s">
        <v>193</v>
      </c>
      <c r="G2606" s="76">
        <f>VLOOKUP(H2606,Validación!W:Y,3,0)</f>
        <v>10</v>
      </c>
      <c r="H2606" s="76" t="s">
        <v>400</v>
      </c>
      <c r="I2606" s="76">
        <f>VLOOKUP(J2606,Validación!K:N,4,0)</f>
        <v>10</v>
      </c>
      <c r="J2606" s="76" t="s">
        <v>169</v>
      </c>
      <c r="K2606" s="76" t="s">
        <v>68</v>
      </c>
      <c r="L2606" s="76" t="str">
        <f t="shared" si="81"/>
        <v>N</v>
      </c>
    </row>
    <row r="2607" spans="1:12" x14ac:dyDescent="0.25">
      <c r="A2607" s="76" t="str">
        <f t="shared" si="80"/>
        <v>HH111010N</v>
      </c>
      <c r="B2607" s="76" t="s">
        <v>122</v>
      </c>
      <c r="C2607" s="76" t="str">
        <f>VLOOKUP(B2607,Validación!G:I,3,0)</f>
        <v>HH</v>
      </c>
      <c r="D2607" s="122" t="s">
        <v>460</v>
      </c>
      <c r="E2607" s="76">
        <f>VLOOKUP(Tabla3[[#This Row],[Actividad]],Validación!AA:AB,2,0)</f>
        <v>11</v>
      </c>
      <c r="F2607" s="76" t="s">
        <v>193</v>
      </c>
      <c r="G2607" s="76">
        <f>VLOOKUP(H2607,Validación!W:Y,3,0)</f>
        <v>10</v>
      </c>
      <c r="H2607" s="76" t="s">
        <v>400</v>
      </c>
      <c r="I2607" s="76">
        <f>VLOOKUP(J2607,Validación!K:N,4,0)</f>
        <v>10</v>
      </c>
      <c r="J2607" s="76" t="s">
        <v>169</v>
      </c>
      <c r="K2607" s="76" t="s">
        <v>68</v>
      </c>
      <c r="L2607" s="76" t="str">
        <f t="shared" si="81"/>
        <v>N</v>
      </c>
    </row>
    <row r="2608" spans="1:12" x14ac:dyDescent="0.25">
      <c r="A2608" s="76" t="str">
        <f t="shared" si="80"/>
        <v>II111010N</v>
      </c>
      <c r="B2608" s="173" t="s">
        <v>423</v>
      </c>
      <c r="C2608" s="76" t="str">
        <f>VLOOKUP(B2608,Validación!G:I,3,0)</f>
        <v>II</v>
      </c>
      <c r="D2608" s="122" t="s">
        <v>309</v>
      </c>
      <c r="E2608" s="76">
        <f>VLOOKUP(Tabla3[[#This Row],[Actividad]],Validación!AA:AB,2,0)</f>
        <v>11</v>
      </c>
      <c r="F2608" s="76" t="s">
        <v>193</v>
      </c>
      <c r="G2608" s="76">
        <f>VLOOKUP(H2608,Validación!W:Y,3,0)</f>
        <v>10</v>
      </c>
      <c r="H2608" s="76" t="s">
        <v>400</v>
      </c>
      <c r="I2608" s="76">
        <f>VLOOKUP(J2608,Validación!K:N,4,0)</f>
        <v>10</v>
      </c>
      <c r="J2608" s="76" t="s">
        <v>169</v>
      </c>
      <c r="K2608" s="76" t="s">
        <v>68</v>
      </c>
      <c r="L2608" s="76" t="str">
        <f t="shared" si="81"/>
        <v>N</v>
      </c>
    </row>
    <row r="2609" spans="1:12" x14ac:dyDescent="0.25">
      <c r="A2609" s="76" t="str">
        <f t="shared" si="80"/>
        <v>L111010N</v>
      </c>
      <c r="B2609" s="76" t="s">
        <v>48</v>
      </c>
      <c r="C2609" s="76" t="str">
        <f>VLOOKUP(B2609,Validación!G:I,3,0)</f>
        <v>L</v>
      </c>
      <c r="D2609" s="122" t="s">
        <v>461</v>
      </c>
      <c r="E2609" s="76">
        <f>VLOOKUP(Tabla3[[#This Row],[Actividad]],Validación!AA:AB,2,0)</f>
        <v>11</v>
      </c>
      <c r="F2609" s="76" t="s">
        <v>193</v>
      </c>
      <c r="G2609" s="76">
        <f>VLOOKUP(H2609,Validación!W:Y,3,0)</f>
        <v>10</v>
      </c>
      <c r="H2609" s="76" t="s">
        <v>400</v>
      </c>
      <c r="I2609" s="76">
        <f>VLOOKUP(J2609,Validación!K:N,4,0)</f>
        <v>10</v>
      </c>
      <c r="J2609" s="76" t="s">
        <v>169</v>
      </c>
      <c r="K2609" s="76" t="s">
        <v>68</v>
      </c>
      <c r="L2609" s="76" t="str">
        <f t="shared" si="81"/>
        <v>N</v>
      </c>
    </row>
    <row r="2610" spans="1:12" x14ac:dyDescent="0.25">
      <c r="A2610" s="76" t="str">
        <f t="shared" si="80"/>
        <v>B111010N</v>
      </c>
      <c r="B2610" s="76" t="s">
        <v>43</v>
      </c>
      <c r="C2610" s="76" t="str">
        <f>VLOOKUP(B2610,Validación!G:I,3,0)</f>
        <v>B</v>
      </c>
      <c r="D2610" s="122" t="s">
        <v>462</v>
      </c>
      <c r="E2610" s="76">
        <f>VLOOKUP(Tabla3[[#This Row],[Actividad]],Validación!AA:AB,2,0)</f>
        <v>11</v>
      </c>
      <c r="F2610" s="76" t="s">
        <v>193</v>
      </c>
      <c r="G2610" s="76">
        <f>VLOOKUP(H2610,Validación!W:Y,3,0)</f>
        <v>10</v>
      </c>
      <c r="H2610" s="76" t="s">
        <v>400</v>
      </c>
      <c r="I2610" s="76">
        <f>VLOOKUP(J2610,Validación!K:N,4,0)</f>
        <v>10</v>
      </c>
      <c r="J2610" s="76" t="s">
        <v>169</v>
      </c>
      <c r="K2610" s="76" t="s">
        <v>68</v>
      </c>
      <c r="L2610" s="76" t="str">
        <f t="shared" si="81"/>
        <v>N</v>
      </c>
    </row>
    <row r="2611" spans="1:12" x14ac:dyDescent="0.25">
      <c r="A2611" s="76" t="str">
        <f t="shared" si="80"/>
        <v>A111010N</v>
      </c>
      <c r="B2611" s="76" t="s">
        <v>42</v>
      </c>
      <c r="C2611" s="76" t="str">
        <f>VLOOKUP(B2611,Validación!G:I,3,0)</f>
        <v>A</v>
      </c>
      <c r="D2611" s="122" t="s">
        <v>463</v>
      </c>
      <c r="E2611" s="76">
        <f>VLOOKUP(Tabla3[[#This Row],[Actividad]],Validación!AA:AB,2,0)</f>
        <v>11</v>
      </c>
      <c r="F2611" s="76" t="s">
        <v>193</v>
      </c>
      <c r="G2611" s="76">
        <f>VLOOKUP(H2611,Validación!W:Y,3,0)</f>
        <v>10</v>
      </c>
      <c r="H2611" s="76" t="s">
        <v>400</v>
      </c>
      <c r="I2611" s="76">
        <f>VLOOKUP(J2611,Validación!K:N,4,0)</f>
        <v>10</v>
      </c>
      <c r="J2611" s="76" t="s">
        <v>169</v>
      </c>
      <c r="K2611" s="76" t="s">
        <v>68</v>
      </c>
      <c r="L2611" s="76" t="str">
        <f t="shared" si="81"/>
        <v>N</v>
      </c>
    </row>
    <row r="2612" spans="1:12" x14ac:dyDescent="0.25">
      <c r="A2612" s="76" t="str">
        <f t="shared" si="80"/>
        <v>X111015N</v>
      </c>
      <c r="B2612" s="76" t="s">
        <v>133</v>
      </c>
      <c r="C2612" s="76" t="str">
        <f>VLOOKUP(B2612,Validación!G:I,3,0)</f>
        <v>X</v>
      </c>
      <c r="D2612" s="122">
        <v>122201</v>
      </c>
      <c r="E2612" s="76">
        <f>VLOOKUP(Tabla3[[#This Row],[Actividad]],Validación!AA:AB,2,0)</f>
        <v>11</v>
      </c>
      <c r="F2612" s="76" t="s">
        <v>193</v>
      </c>
      <c r="G2612" s="76">
        <f>VLOOKUP(H2612,Validación!W:Y,3,0)</f>
        <v>10</v>
      </c>
      <c r="H2612" s="76" t="s">
        <v>400</v>
      </c>
      <c r="I2612" s="76">
        <f>VLOOKUP(J2612,Validación!K:N,4,0)</f>
        <v>15</v>
      </c>
      <c r="J2612" s="76" t="s">
        <v>342</v>
      </c>
      <c r="K2612" s="76" t="s">
        <v>68</v>
      </c>
      <c r="L2612" s="76" t="str">
        <f t="shared" si="81"/>
        <v>N</v>
      </c>
    </row>
    <row r="2613" spans="1:12" x14ac:dyDescent="0.25">
      <c r="A2613" s="76" t="str">
        <f t="shared" si="80"/>
        <v>C111015N</v>
      </c>
      <c r="B2613" s="76" t="s">
        <v>44</v>
      </c>
      <c r="C2613" s="76" t="str">
        <f>VLOOKUP(B2613,Validación!G:I,3,0)</f>
        <v>C</v>
      </c>
      <c r="D2613" s="122" t="s">
        <v>289</v>
      </c>
      <c r="E2613" s="76">
        <f>VLOOKUP(Tabla3[[#This Row],[Actividad]],Validación!AA:AB,2,0)</f>
        <v>11</v>
      </c>
      <c r="F2613" s="76" t="s">
        <v>193</v>
      </c>
      <c r="G2613" s="76">
        <f>VLOOKUP(H2613,Validación!W:Y,3,0)</f>
        <v>10</v>
      </c>
      <c r="H2613" s="76" t="s">
        <v>400</v>
      </c>
      <c r="I2613" s="76">
        <f>VLOOKUP(J2613,Validación!K:N,4,0)</f>
        <v>15</v>
      </c>
      <c r="J2613" s="76" t="s">
        <v>342</v>
      </c>
      <c r="K2613" s="76" t="s">
        <v>68</v>
      </c>
      <c r="L2613" s="76" t="str">
        <f t="shared" si="81"/>
        <v>N</v>
      </c>
    </row>
    <row r="2614" spans="1:12" x14ac:dyDescent="0.25">
      <c r="A2614" s="76" t="str">
        <f t="shared" si="80"/>
        <v>T111015N</v>
      </c>
      <c r="B2614" s="76" t="s">
        <v>52</v>
      </c>
      <c r="C2614" s="76" t="str">
        <f>VLOOKUP(B2614,Validación!G:I,3,0)</f>
        <v>T</v>
      </c>
      <c r="D2614" s="122">
        <v>122202</v>
      </c>
      <c r="E2614" s="76">
        <f>VLOOKUP(Tabla3[[#This Row],[Actividad]],Validación!AA:AB,2,0)</f>
        <v>11</v>
      </c>
      <c r="F2614" s="76" t="s">
        <v>193</v>
      </c>
      <c r="G2614" s="76">
        <f>VLOOKUP(H2614,Validación!W:Y,3,0)</f>
        <v>10</v>
      </c>
      <c r="H2614" s="76" t="s">
        <v>400</v>
      </c>
      <c r="I2614" s="76">
        <f>VLOOKUP(J2614,Validación!K:N,4,0)</f>
        <v>15</v>
      </c>
      <c r="J2614" s="76" t="s">
        <v>342</v>
      </c>
      <c r="K2614" s="76" t="s">
        <v>68</v>
      </c>
      <c r="L2614" s="76" t="str">
        <f t="shared" si="81"/>
        <v>N</v>
      </c>
    </row>
    <row r="2615" spans="1:12" x14ac:dyDescent="0.25">
      <c r="A2615" s="76" t="str">
        <f t="shared" si="80"/>
        <v>EE111015N</v>
      </c>
      <c r="B2615" s="76" t="s">
        <v>33</v>
      </c>
      <c r="C2615" s="76" t="str">
        <f>VLOOKUP(B2615,Validación!G:I,3,0)</f>
        <v>EE</v>
      </c>
      <c r="D2615" s="122" t="s">
        <v>290</v>
      </c>
      <c r="E2615" s="76">
        <f>VLOOKUP(Tabla3[[#This Row],[Actividad]],Validación!AA:AB,2,0)</f>
        <v>11</v>
      </c>
      <c r="F2615" s="76" t="s">
        <v>193</v>
      </c>
      <c r="G2615" s="76">
        <f>VLOOKUP(H2615,Validación!W:Y,3,0)</f>
        <v>10</v>
      </c>
      <c r="H2615" s="76" t="s">
        <v>400</v>
      </c>
      <c r="I2615" s="76">
        <f>VLOOKUP(J2615,Validación!K:N,4,0)</f>
        <v>15</v>
      </c>
      <c r="J2615" s="76" t="s">
        <v>342</v>
      </c>
      <c r="K2615" s="76" t="s">
        <v>68</v>
      </c>
      <c r="L2615" s="76" t="str">
        <f t="shared" si="81"/>
        <v>N</v>
      </c>
    </row>
    <row r="2616" spans="1:12" x14ac:dyDescent="0.25">
      <c r="A2616" s="76" t="str">
        <f t="shared" si="80"/>
        <v>E111015N</v>
      </c>
      <c r="B2616" s="76" t="s">
        <v>45</v>
      </c>
      <c r="C2616" s="76" t="str">
        <f>VLOOKUP(B2616,Validación!G:I,3,0)</f>
        <v>E</v>
      </c>
      <c r="D2616" s="122" t="s">
        <v>180</v>
      </c>
      <c r="E2616" s="76">
        <f>VLOOKUP(Tabla3[[#This Row],[Actividad]],Validación!AA:AB,2,0)</f>
        <v>11</v>
      </c>
      <c r="F2616" s="76" t="s">
        <v>193</v>
      </c>
      <c r="G2616" s="76">
        <f>VLOOKUP(H2616,Validación!W:Y,3,0)</f>
        <v>10</v>
      </c>
      <c r="H2616" s="76" t="s">
        <v>400</v>
      </c>
      <c r="I2616" s="76">
        <f>VLOOKUP(J2616,Validación!K:N,4,0)</f>
        <v>15</v>
      </c>
      <c r="J2616" s="76" t="s">
        <v>342</v>
      </c>
      <c r="K2616" s="76" t="s">
        <v>68</v>
      </c>
      <c r="L2616" s="76" t="str">
        <f t="shared" si="81"/>
        <v>N</v>
      </c>
    </row>
    <row r="2617" spans="1:12" x14ac:dyDescent="0.25">
      <c r="A2617" s="76" t="str">
        <f t="shared" si="80"/>
        <v>J111015N</v>
      </c>
      <c r="B2617" s="76" t="s">
        <v>30</v>
      </c>
      <c r="C2617" s="76" t="str">
        <f>VLOOKUP(B2617,Validación!G:I,3,0)</f>
        <v>J</v>
      </c>
      <c r="D2617" s="122" t="s">
        <v>292</v>
      </c>
      <c r="E2617" s="76">
        <f>VLOOKUP(Tabla3[[#This Row],[Actividad]],Validación!AA:AB,2,0)</f>
        <v>11</v>
      </c>
      <c r="F2617" s="76" t="s">
        <v>193</v>
      </c>
      <c r="G2617" s="76">
        <f>VLOOKUP(H2617,Validación!W:Y,3,0)</f>
        <v>10</v>
      </c>
      <c r="H2617" s="76" t="s">
        <v>400</v>
      </c>
      <c r="I2617" s="76">
        <f>VLOOKUP(J2617,Validación!K:N,4,0)</f>
        <v>15</v>
      </c>
      <c r="J2617" s="76" t="s">
        <v>342</v>
      </c>
      <c r="K2617" s="76" t="s">
        <v>68</v>
      </c>
      <c r="L2617" s="76" t="str">
        <f t="shared" si="81"/>
        <v>N</v>
      </c>
    </row>
    <row r="2618" spans="1:12" x14ac:dyDescent="0.25">
      <c r="A2618" s="76" t="str">
        <f t="shared" si="80"/>
        <v>H111015N</v>
      </c>
      <c r="B2618" s="76" t="s">
        <v>46</v>
      </c>
      <c r="C2618" s="76" t="str">
        <f>VLOOKUP(B2618,Validación!G:I,3,0)</f>
        <v>H</v>
      </c>
      <c r="D2618" s="122" t="s">
        <v>115</v>
      </c>
      <c r="E2618" s="76">
        <f>VLOOKUP(Tabla3[[#This Row],[Actividad]],Validación!AA:AB,2,0)</f>
        <v>11</v>
      </c>
      <c r="F2618" s="76" t="s">
        <v>193</v>
      </c>
      <c r="G2618" s="76">
        <f>VLOOKUP(H2618,Validación!W:Y,3,0)</f>
        <v>10</v>
      </c>
      <c r="H2618" s="76" t="s">
        <v>400</v>
      </c>
      <c r="I2618" s="76">
        <f>VLOOKUP(J2618,Validación!K:N,4,0)</f>
        <v>15</v>
      </c>
      <c r="J2618" s="76" t="s">
        <v>342</v>
      </c>
      <c r="K2618" s="76" t="s">
        <v>68</v>
      </c>
      <c r="L2618" s="76" t="str">
        <f t="shared" si="81"/>
        <v>N</v>
      </c>
    </row>
    <row r="2619" spans="1:12" x14ac:dyDescent="0.25">
      <c r="A2619" s="76" t="str">
        <f t="shared" si="80"/>
        <v>Q111015N</v>
      </c>
      <c r="B2619" s="76" t="s">
        <v>130</v>
      </c>
      <c r="C2619" s="76" t="str">
        <f>VLOOKUP(B2619,Validación!G:I,3,0)</f>
        <v>Q</v>
      </c>
      <c r="D2619" s="122" t="s">
        <v>293</v>
      </c>
      <c r="E2619" s="76">
        <f>VLOOKUP(Tabla3[[#This Row],[Actividad]],Validación!AA:AB,2,0)</f>
        <v>11</v>
      </c>
      <c r="F2619" s="76" t="s">
        <v>193</v>
      </c>
      <c r="G2619" s="76">
        <f>VLOOKUP(H2619,Validación!W:Y,3,0)</f>
        <v>10</v>
      </c>
      <c r="H2619" s="76" t="s">
        <v>400</v>
      </c>
      <c r="I2619" s="76">
        <f>VLOOKUP(J2619,Validación!K:N,4,0)</f>
        <v>15</v>
      </c>
      <c r="J2619" s="76" t="s">
        <v>342</v>
      </c>
      <c r="K2619" s="76" t="s">
        <v>68</v>
      </c>
      <c r="L2619" s="76" t="str">
        <f t="shared" si="81"/>
        <v>N</v>
      </c>
    </row>
    <row r="2620" spans="1:12" x14ac:dyDescent="0.25">
      <c r="A2620" s="76" t="str">
        <f t="shared" si="80"/>
        <v>P111015N</v>
      </c>
      <c r="B2620" s="76" t="s">
        <v>50</v>
      </c>
      <c r="C2620" s="76" t="str">
        <f>VLOOKUP(B2620,Validación!G:I,3,0)</f>
        <v>P</v>
      </c>
      <c r="D2620" s="122" t="s">
        <v>295</v>
      </c>
      <c r="E2620" s="76">
        <f>VLOOKUP(Tabla3[[#This Row],[Actividad]],Validación!AA:AB,2,0)</f>
        <v>11</v>
      </c>
      <c r="F2620" s="76" t="s">
        <v>193</v>
      </c>
      <c r="G2620" s="76">
        <f>VLOOKUP(H2620,Validación!W:Y,3,0)</f>
        <v>10</v>
      </c>
      <c r="H2620" s="76" t="s">
        <v>400</v>
      </c>
      <c r="I2620" s="76">
        <f>VLOOKUP(J2620,Validación!K:N,4,0)</f>
        <v>15</v>
      </c>
      <c r="J2620" s="76" t="s">
        <v>342</v>
      </c>
      <c r="K2620" s="76" t="s">
        <v>68</v>
      </c>
      <c r="L2620" s="76" t="str">
        <f t="shared" si="81"/>
        <v>N</v>
      </c>
    </row>
    <row r="2621" spans="1:12" x14ac:dyDescent="0.25">
      <c r="A2621" s="76" t="str">
        <f t="shared" si="80"/>
        <v>K111015N</v>
      </c>
      <c r="B2621" s="76" t="s">
        <v>31</v>
      </c>
      <c r="C2621" s="76" t="str">
        <f>VLOOKUP(B2621,Validación!G:I,3,0)</f>
        <v>K</v>
      </c>
      <c r="D2621" s="122" t="s">
        <v>297</v>
      </c>
      <c r="E2621" s="76">
        <f>VLOOKUP(Tabla3[[#This Row],[Actividad]],Validación!AA:AB,2,0)</f>
        <v>11</v>
      </c>
      <c r="F2621" s="76" t="s">
        <v>193</v>
      </c>
      <c r="G2621" s="76">
        <f>VLOOKUP(H2621,Validación!W:Y,3,0)</f>
        <v>10</v>
      </c>
      <c r="H2621" s="76" t="s">
        <v>400</v>
      </c>
      <c r="I2621" s="76">
        <f>VLOOKUP(J2621,Validación!K:N,4,0)</f>
        <v>15</v>
      </c>
      <c r="J2621" s="76" t="s">
        <v>342</v>
      </c>
      <c r="K2621" s="76" t="s">
        <v>68</v>
      </c>
      <c r="L2621" s="76" t="str">
        <f t="shared" si="81"/>
        <v>N</v>
      </c>
    </row>
    <row r="2622" spans="1:12" x14ac:dyDescent="0.25">
      <c r="A2622" s="76" t="str">
        <f t="shared" si="80"/>
        <v>N111015N</v>
      </c>
      <c r="B2622" s="76" t="s">
        <v>49</v>
      </c>
      <c r="C2622" s="76" t="str">
        <f>VLOOKUP(B2622,Validación!G:I,3,0)</f>
        <v>N</v>
      </c>
      <c r="D2622" s="122" t="s">
        <v>298</v>
      </c>
      <c r="E2622" s="76">
        <f>VLOOKUP(Tabla3[[#This Row],[Actividad]],Validación!AA:AB,2,0)</f>
        <v>11</v>
      </c>
      <c r="F2622" s="76" t="s">
        <v>193</v>
      </c>
      <c r="G2622" s="76">
        <f>VLOOKUP(H2622,Validación!W:Y,3,0)</f>
        <v>10</v>
      </c>
      <c r="H2622" s="76" t="s">
        <v>400</v>
      </c>
      <c r="I2622" s="76">
        <f>VLOOKUP(J2622,Validación!K:N,4,0)</f>
        <v>15</v>
      </c>
      <c r="J2622" s="76" t="s">
        <v>342</v>
      </c>
      <c r="K2622" s="76" t="s">
        <v>68</v>
      </c>
      <c r="L2622" s="76" t="str">
        <f t="shared" si="81"/>
        <v>N</v>
      </c>
    </row>
    <row r="2623" spans="1:12" x14ac:dyDescent="0.25">
      <c r="A2623" s="76" t="str">
        <f t="shared" si="80"/>
        <v>AA111015N</v>
      </c>
      <c r="B2623" s="76" t="s">
        <v>54</v>
      </c>
      <c r="C2623" s="76" t="str">
        <f>VLOOKUP(B2623,Validación!G:I,3,0)</f>
        <v>AA</v>
      </c>
      <c r="D2623" s="122" t="s">
        <v>118</v>
      </c>
      <c r="E2623" s="76">
        <f>VLOOKUP(Tabla3[[#This Row],[Actividad]],Validación!AA:AB,2,0)</f>
        <v>11</v>
      </c>
      <c r="F2623" s="76" t="s">
        <v>193</v>
      </c>
      <c r="G2623" s="76">
        <f>VLOOKUP(H2623,Validación!W:Y,3,0)</f>
        <v>10</v>
      </c>
      <c r="H2623" s="76" t="s">
        <v>400</v>
      </c>
      <c r="I2623" s="76">
        <f>VLOOKUP(J2623,Validación!K:N,4,0)</f>
        <v>15</v>
      </c>
      <c r="J2623" s="76" t="s">
        <v>342</v>
      </c>
      <c r="K2623" s="76" t="s">
        <v>68</v>
      </c>
      <c r="L2623" s="76" t="str">
        <f t="shared" si="81"/>
        <v>N</v>
      </c>
    </row>
    <row r="2624" spans="1:12" x14ac:dyDescent="0.25">
      <c r="A2624" s="76" t="str">
        <f t="shared" si="80"/>
        <v>G111015N</v>
      </c>
      <c r="B2624" s="76" t="s">
        <v>427</v>
      </c>
      <c r="C2624" s="76" t="str">
        <f>VLOOKUP(B2624,Validación!G:I,3,0)</f>
        <v>G</v>
      </c>
      <c r="D2624" s="122" t="s">
        <v>299</v>
      </c>
      <c r="E2624" s="76">
        <f>VLOOKUP(Tabla3[[#This Row],[Actividad]],Validación!AA:AB,2,0)</f>
        <v>11</v>
      </c>
      <c r="F2624" s="76" t="s">
        <v>193</v>
      </c>
      <c r="G2624" s="76">
        <f>VLOOKUP(H2624,Validación!W:Y,3,0)</f>
        <v>10</v>
      </c>
      <c r="H2624" s="76" t="s">
        <v>400</v>
      </c>
      <c r="I2624" s="76">
        <f>VLOOKUP(J2624,Validación!K:N,4,0)</f>
        <v>15</v>
      </c>
      <c r="J2624" s="76" t="s">
        <v>342</v>
      </c>
      <c r="K2624" s="76" t="s">
        <v>68</v>
      </c>
      <c r="L2624" s="76" t="str">
        <f t="shared" si="81"/>
        <v>N</v>
      </c>
    </row>
    <row r="2625" spans="1:12" x14ac:dyDescent="0.25">
      <c r="A2625" s="76" t="str">
        <f t="shared" si="80"/>
        <v>D111015N</v>
      </c>
      <c r="B2625" s="76" t="s">
        <v>203</v>
      </c>
      <c r="C2625" s="76" t="str">
        <f>VLOOKUP(B2625,Validación!G:I,3,0)</f>
        <v>D</v>
      </c>
      <c r="D2625" s="122">
        <v>122327</v>
      </c>
      <c r="E2625" s="76">
        <f>VLOOKUP(Tabla3[[#This Row],[Actividad]],Validación!AA:AB,2,0)</f>
        <v>11</v>
      </c>
      <c r="F2625" s="76" t="s">
        <v>193</v>
      </c>
      <c r="G2625" s="76">
        <f>VLOOKUP(H2625,Validación!W:Y,3,0)</f>
        <v>10</v>
      </c>
      <c r="H2625" s="76" t="s">
        <v>400</v>
      </c>
      <c r="I2625" s="76">
        <f>VLOOKUP(J2625,Validación!K:N,4,0)</f>
        <v>15</v>
      </c>
      <c r="J2625" s="76" t="s">
        <v>342</v>
      </c>
      <c r="K2625" s="76" t="s">
        <v>68</v>
      </c>
      <c r="L2625" s="76" t="str">
        <f t="shared" si="81"/>
        <v>N</v>
      </c>
    </row>
    <row r="2626" spans="1:12" x14ac:dyDescent="0.25">
      <c r="A2626" s="76" t="str">
        <f t="shared" ref="A2626:A2689" si="82">CONCATENATE(C2626,E2626,G2626,I2626,L2626,)</f>
        <v>F111015N</v>
      </c>
      <c r="B2626" s="76" t="s">
        <v>426</v>
      </c>
      <c r="C2626" s="76" t="str">
        <f>VLOOKUP(B2626,Validación!G:I,3,0)</f>
        <v>F</v>
      </c>
      <c r="D2626" s="122" t="s">
        <v>456</v>
      </c>
      <c r="E2626" s="76">
        <f>VLOOKUP(Tabla3[[#This Row],[Actividad]],Validación!AA:AB,2,0)</f>
        <v>11</v>
      </c>
      <c r="F2626" s="76" t="s">
        <v>193</v>
      </c>
      <c r="G2626" s="76">
        <f>VLOOKUP(H2626,Validación!W:Y,3,0)</f>
        <v>10</v>
      </c>
      <c r="H2626" s="76" t="s">
        <v>400</v>
      </c>
      <c r="I2626" s="76">
        <f>VLOOKUP(J2626,Validación!K:N,4,0)</f>
        <v>15</v>
      </c>
      <c r="J2626" s="76" t="s">
        <v>342</v>
      </c>
      <c r="K2626" s="76" t="s">
        <v>68</v>
      </c>
      <c r="L2626" s="76" t="str">
        <f t="shared" ref="L2626:L2689" si="83">VLOOKUP(K2626,O:P,2,0)</f>
        <v>N</v>
      </c>
    </row>
    <row r="2627" spans="1:12" x14ac:dyDescent="0.25">
      <c r="A2627" s="76" t="str">
        <f t="shared" si="82"/>
        <v>FF111015N</v>
      </c>
      <c r="B2627" s="76" t="s">
        <v>41</v>
      </c>
      <c r="C2627" s="76" t="str">
        <f>VLOOKUP(B2627,Validación!G:I,3,0)</f>
        <v>FF</v>
      </c>
      <c r="D2627" s="122" t="s">
        <v>301</v>
      </c>
      <c r="E2627" s="76">
        <f>VLOOKUP(Tabla3[[#This Row],[Actividad]],Validación!AA:AB,2,0)</f>
        <v>11</v>
      </c>
      <c r="F2627" s="76" t="s">
        <v>193</v>
      </c>
      <c r="G2627" s="76">
        <f>VLOOKUP(H2627,Validación!W:Y,3,0)</f>
        <v>10</v>
      </c>
      <c r="H2627" s="76" t="s">
        <v>400</v>
      </c>
      <c r="I2627" s="76">
        <f>VLOOKUP(J2627,Validación!K:N,4,0)</f>
        <v>15</v>
      </c>
      <c r="J2627" s="76" t="s">
        <v>342</v>
      </c>
      <c r="K2627" s="76" t="s">
        <v>68</v>
      </c>
      <c r="L2627" s="76" t="str">
        <f t="shared" si="83"/>
        <v>N</v>
      </c>
    </row>
    <row r="2628" spans="1:12" x14ac:dyDescent="0.25">
      <c r="A2628" s="76" t="str">
        <f t="shared" si="82"/>
        <v>BB111015N</v>
      </c>
      <c r="B2628" s="76" t="s">
        <v>32</v>
      </c>
      <c r="C2628" s="76" t="str">
        <f>VLOOKUP(B2628,Validación!G:I,3,0)</f>
        <v>BB</v>
      </c>
      <c r="D2628" s="122" t="s">
        <v>457</v>
      </c>
      <c r="E2628" s="76">
        <f>VLOOKUP(Tabla3[[#This Row],[Actividad]],Validación!AA:AB,2,0)</f>
        <v>11</v>
      </c>
      <c r="F2628" s="76" t="s">
        <v>193</v>
      </c>
      <c r="G2628" s="76">
        <f>VLOOKUP(H2628,Validación!W:Y,3,0)</f>
        <v>10</v>
      </c>
      <c r="H2628" s="76" t="s">
        <v>400</v>
      </c>
      <c r="I2628" s="76">
        <f>VLOOKUP(J2628,Validación!K:N,4,0)</f>
        <v>15</v>
      </c>
      <c r="J2628" s="76" t="s">
        <v>342</v>
      </c>
      <c r="K2628" s="76" t="s">
        <v>68</v>
      </c>
      <c r="L2628" s="76" t="str">
        <f t="shared" si="83"/>
        <v>N</v>
      </c>
    </row>
    <row r="2629" spans="1:12" x14ac:dyDescent="0.25">
      <c r="A2629" s="76" t="str">
        <f t="shared" si="82"/>
        <v>W111015N</v>
      </c>
      <c r="B2629" s="76" t="s">
        <v>132</v>
      </c>
      <c r="C2629" s="76" t="str">
        <f>VLOOKUP(B2629,Validación!G:I,3,0)</f>
        <v>W</v>
      </c>
      <c r="D2629" s="122" t="s">
        <v>302</v>
      </c>
      <c r="E2629" s="76">
        <f>VLOOKUP(Tabla3[[#This Row],[Actividad]],Validación!AA:AB,2,0)</f>
        <v>11</v>
      </c>
      <c r="F2629" s="76" t="s">
        <v>193</v>
      </c>
      <c r="G2629" s="76">
        <f>VLOOKUP(H2629,Validación!W:Y,3,0)</f>
        <v>10</v>
      </c>
      <c r="H2629" s="76" t="s">
        <v>400</v>
      </c>
      <c r="I2629" s="76">
        <f>VLOOKUP(J2629,Validación!K:N,4,0)</f>
        <v>15</v>
      </c>
      <c r="J2629" s="76" t="s">
        <v>342</v>
      </c>
      <c r="K2629" s="76" t="s">
        <v>68</v>
      </c>
      <c r="L2629" s="76" t="str">
        <f t="shared" si="83"/>
        <v>N</v>
      </c>
    </row>
    <row r="2630" spans="1:12" x14ac:dyDescent="0.25">
      <c r="A2630" s="76" t="str">
        <f t="shared" si="82"/>
        <v>CC111015N</v>
      </c>
      <c r="B2630" s="76" t="s">
        <v>55</v>
      </c>
      <c r="C2630" s="76" t="str">
        <f>VLOOKUP(B2630,Validación!G:I,3,0)</f>
        <v>CC</v>
      </c>
      <c r="D2630" s="122" t="s">
        <v>303</v>
      </c>
      <c r="E2630" s="76">
        <f>VLOOKUP(Tabla3[[#This Row],[Actividad]],Validación!AA:AB,2,0)</f>
        <v>11</v>
      </c>
      <c r="F2630" s="76" t="s">
        <v>193</v>
      </c>
      <c r="G2630" s="76">
        <f>VLOOKUP(H2630,Validación!W:Y,3,0)</f>
        <v>10</v>
      </c>
      <c r="H2630" s="76" t="s">
        <v>400</v>
      </c>
      <c r="I2630" s="76">
        <f>VLOOKUP(J2630,Validación!K:N,4,0)</f>
        <v>15</v>
      </c>
      <c r="J2630" s="76" t="s">
        <v>342</v>
      </c>
      <c r="K2630" s="76" t="s">
        <v>68</v>
      </c>
      <c r="L2630" s="76" t="str">
        <f t="shared" si="83"/>
        <v>N</v>
      </c>
    </row>
    <row r="2631" spans="1:12" x14ac:dyDescent="0.25">
      <c r="A2631" s="76" t="str">
        <f t="shared" si="82"/>
        <v>U111015N</v>
      </c>
      <c r="B2631" s="76" t="s">
        <v>425</v>
      </c>
      <c r="C2631" s="76" t="str">
        <f>VLOOKUP(B2631,Validación!G:I,3,0)</f>
        <v>U</v>
      </c>
      <c r="D2631" s="122" t="s">
        <v>458</v>
      </c>
      <c r="E2631" s="76">
        <f>VLOOKUP(Tabla3[[#This Row],[Actividad]],Validación!AA:AB,2,0)</f>
        <v>11</v>
      </c>
      <c r="F2631" s="76" t="s">
        <v>193</v>
      </c>
      <c r="G2631" s="76">
        <f>VLOOKUP(H2631,Validación!W:Y,3,0)</f>
        <v>10</v>
      </c>
      <c r="H2631" s="76" t="s">
        <v>400</v>
      </c>
      <c r="I2631" s="76">
        <f>VLOOKUP(J2631,Validación!K:N,4,0)</f>
        <v>15</v>
      </c>
      <c r="J2631" s="76" t="s">
        <v>342</v>
      </c>
      <c r="K2631" s="76" t="s">
        <v>68</v>
      </c>
      <c r="L2631" s="76" t="str">
        <f t="shared" si="83"/>
        <v>N</v>
      </c>
    </row>
    <row r="2632" spans="1:12" x14ac:dyDescent="0.25">
      <c r="A2632" s="76" t="str">
        <f t="shared" si="82"/>
        <v>I111015N</v>
      </c>
      <c r="B2632" s="76" t="s">
        <v>47</v>
      </c>
      <c r="C2632" s="76" t="str">
        <f>VLOOKUP(B2632,Validación!G:I,3,0)</f>
        <v>I</v>
      </c>
      <c r="D2632" s="122" t="s">
        <v>459</v>
      </c>
      <c r="E2632" s="76">
        <f>VLOOKUP(Tabla3[[#This Row],[Actividad]],Validación!AA:AB,2,0)</f>
        <v>11</v>
      </c>
      <c r="F2632" s="76" t="s">
        <v>193</v>
      </c>
      <c r="G2632" s="76">
        <f>VLOOKUP(H2632,Validación!W:Y,3,0)</f>
        <v>10</v>
      </c>
      <c r="H2632" s="76" t="s">
        <v>400</v>
      </c>
      <c r="I2632" s="76">
        <f>VLOOKUP(J2632,Validación!K:N,4,0)</f>
        <v>15</v>
      </c>
      <c r="J2632" s="76" t="s">
        <v>342</v>
      </c>
      <c r="K2632" s="76" t="s">
        <v>68</v>
      </c>
      <c r="L2632" s="76" t="str">
        <f t="shared" si="83"/>
        <v>N</v>
      </c>
    </row>
    <row r="2633" spans="1:12" x14ac:dyDescent="0.25">
      <c r="A2633" s="76" t="str">
        <f t="shared" si="82"/>
        <v>Y111015N</v>
      </c>
      <c r="B2633" s="76" t="s">
        <v>134</v>
      </c>
      <c r="C2633" s="76" t="str">
        <f>VLOOKUP(B2633,Validación!G:I,3,0)</f>
        <v>Y</v>
      </c>
      <c r="D2633" s="122" t="s">
        <v>306</v>
      </c>
      <c r="E2633" s="76">
        <f>VLOOKUP(Tabla3[[#This Row],[Actividad]],Validación!AA:AB,2,0)</f>
        <v>11</v>
      </c>
      <c r="F2633" s="76" t="s">
        <v>193</v>
      </c>
      <c r="G2633" s="76">
        <f>VLOOKUP(H2633,Validación!W:Y,3,0)</f>
        <v>10</v>
      </c>
      <c r="H2633" s="76" t="s">
        <v>400</v>
      </c>
      <c r="I2633" s="76">
        <f>VLOOKUP(J2633,Validación!K:N,4,0)</f>
        <v>15</v>
      </c>
      <c r="J2633" s="76" t="s">
        <v>342</v>
      </c>
      <c r="K2633" s="76" t="s">
        <v>68</v>
      </c>
      <c r="L2633" s="76" t="str">
        <f t="shared" si="83"/>
        <v>N</v>
      </c>
    </row>
    <row r="2634" spans="1:12" x14ac:dyDescent="0.25">
      <c r="A2634" s="76" t="str">
        <f t="shared" si="82"/>
        <v>R111015N</v>
      </c>
      <c r="B2634" s="76" t="s">
        <v>51</v>
      </c>
      <c r="C2634" s="76" t="str">
        <f>VLOOKUP(B2634,Validación!G:I,3,0)</f>
        <v>R</v>
      </c>
      <c r="D2634" s="122">
        <v>109</v>
      </c>
      <c r="E2634" s="76">
        <f>VLOOKUP(Tabla3[[#This Row],[Actividad]],Validación!AA:AB,2,0)</f>
        <v>11</v>
      </c>
      <c r="F2634" s="76" t="s">
        <v>193</v>
      </c>
      <c r="G2634" s="76">
        <f>VLOOKUP(H2634,Validación!W:Y,3,0)</f>
        <v>10</v>
      </c>
      <c r="H2634" s="76" t="s">
        <v>400</v>
      </c>
      <c r="I2634" s="76">
        <f>VLOOKUP(J2634,Validación!K:N,4,0)</f>
        <v>15</v>
      </c>
      <c r="J2634" s="76" t="s">
        <v>342</v>
      </c>
      <c r="K2634" s="76" t="s">
        <v>68</v>
      </c>
      <c r="L2634" s="76" t="str">
        <f t="shared" si="83"/>
        <v>N</v>
      </c>
    </row>
    <row r="2635" spans="1:12" x14ac:dyDescent="0.25">
      <c r="A2635" s="76" t="str">
        <f t="shared" si="82"/>
        <v>HH111015N</v>
      </c>
      <c r="B2635" s="76" t="s">
        <v>122</v>
      </c>
      <c r="C2635" s="76" t="str">
        <f>VLOOKUP(B2635,Validación!G:I,3,0)</f>
        <v>HH</v>
      </c>
      <c r="D2635" s="122" t="s">
        <v>460</v>
      </c>
      <c r="E2635" s="76">
        <f>VLOOKUP(Tabla3[[#This Row],[Actividad]],Validación!AA:AB,2,0)</f>
        <v>11</v>
      </c>
      <c r="F2635" s="76" t="s">
        <v>193</v>
      </c>
      <c r="G2635" s="76">
        <f>VLOOKUP(H2635,Validación!W:Y,3,0)</f>
        <v>10</v>
      </c>
      <c r="H2635" s="76" t="s">
        <v>400</v>
      </c>
      <c r="I2635" s="76">
        <f>VLOOKUP(J2635,Validación!K:N,4,0)</f>
        <v>15</v>
      </c>
      <c r="J2635" s="76" t="s">
        <v>342</v>
      </c>
      <c r="K2635" s="76" t="s">
        <v>68</v>
      </c>
      <c r="L2635" s="76" t="str">
        <f t="shared" si="83"/>
        <v>N</v>
      </c>
    </row>
    <row r="2636" spans="1:12" x14ac:dyDescent="0.25">
      <c r="A2636" s="76" t="str">
        <f t="shared" si="82"/>
        <v>II111015N</v>
      </c>
      <c r="B2636" s="173" t="s">
        <v>423</v>
      </c>
      <c r="C2636" s="76" t="str">
        <f>VLOOKUP(B2636,Validación!G:I,3,0)</f>
        <v>II</v>
      </c>
      <c r="D2636" s="122" t="s">
        <v>309</v>
      </c>
      <c r="E2636" s="76">
        <f>VLOOKUP(Tabla3[[#This Row],[Actividad]],Validación!AA:AB,2,0)</f>
        <v>11</v>
      </c>
      <c r="F2636" s="76" t="s">
        <v>193</v>
      </c>
      <c r="G2636" s="76">
        <f>VLOOKUP(H2636,Validación!W:Y,3,0)</f>
        <v>10</v>
      </c>
      <c r="H2636" s="76" t="s">
        <v>400</v>
      </c>
      <c r="I2636" s="76">
        <f>VLOOKUP(J2636,Validación!K:N,4,0)</f>
        <v>15</v>
      </c>
      <c r="J2636" s="76" t="s">
        <v>342</v>
      </c>
      <c r="K2636" s="76" t="s">
        <v>68</v>
      </c>
      <c r="L2636" s="76" t="str">
        <f t="shared" si="83"/>
        <v>N</v>
      </c>
    </row>
    <row r="2637" spans="1:12" x14ac:dyDescent="0.25">
      <c r="A2637" s="76" t="str">
        <f t="shared" si="82"/>
        <v>L111015N</v>
      </c>
      <c r="B2637" s="76" t="s">
        <v>48</v>
      </c>
      <c r="C2637" s="76" t="str">
        <f>VLOOKUP(B2637,Validación!G:I,3,0)</f>
        <v>L</v>
      </c>
      <c r="D2637" s="122" t="s">
        <v>461</v>
      </c>
      <c r="E2637" s="76">
        <f>VLOOKUP(Tabla3[[#This Row],[Actividad]],Validación!AA:AB,2,0)</f>
        <v>11</v>
      </c>
      <c r="F2637" s="76" t="s">
        <v>193</v>
      </c>
      <c r="G2637" s="76">
        <f>VLOOKUP(H2637,Validación!W:Y,3,0)</f>
        <v>10</v>
      </c>
      <c r="H2637" s="76" t="s">
        <v>400</v>
      </c>
      <c r="I2637" s="76">
        <f>VLOOKUP(J2637,Validación!K:N,4,0)</f>
        <v>15</v>
      </c>
      <c r="J2637" s="76" t="s">
        <v>342</v>
      </c>
      <c r="K2637" s="76" t="s">
        <v>68</v>
      </c>
      <c r="L2637" s="76" t="str">
        <f t="shared" si="83"/>
        <v>N</v>
      </c>
    </row>
    <row r="2638" spans="1:12" x14ac:dyDescent="0.25">
      <c r="A2638" s="76" t="str">
        <f t="shared" si="82"/>
        <v>B111015N</v>
      </c>
      <c r="B2638" s="76" t="s">
        <v>43</v>
      </c>
      <c r="C2638" s="76" t="str">
        <f>VLOOKUP(B2638,Validación!G:I,3,0)</f>
        <v>B</v>
      </c>
      <c r="D2638" s="122" t="s">
        <v>462</v>
      </c>
      <c r="E2638" s="76">
        <f>VLOOKUP(Tabla3[[#This Row],[Actividad]],Validación!AA:AB,2,0)</f>
        <v>11</v>
      </c>
      <c r="F2638" s="76" t="s">
        <v>193</v>
      </c>
      <c r="G2638" s="76">
        <f>VLOOKUP(H2638,Validación!W:Y,3,0)</f>
        <v>10</v>
      </c>
      <c r="H2638" s="76" t="s">
        <v>400</v>
      </c>
      <c r="I2638" s="76">
        <f>VLOOKUP(J2638,Validación!K:N,4,0)</f>
        <v>15</v>
      </c>
      <c r="J2638" s="76" t="s">
        <v>342</v>
      </c>
      <c r="K2638" s="76" t="s">
        <v>68</v>
      </c>
      <c r="L2638" s="76" t="str">
        <f t="shared" si="83"/>
        <v>N</v>
      </c>
    </row>
    <row r="2639" spans="1:12" x14ac:dyDescent="0.25">
      <c r="A2639" s="76" t="str">
        <f t="shared" si="82"/>
        <v>A111015N</v>
      </c>
      <c r="B2639" s="76" t="s">
        <v>42</v>
      </c>
      <c r="C2639" s="76" t="str">
        <f>VLOOKUP(B2639,Validación!G:I,3,0)</f>
        <v>A</v>
      </c>
      <c r="D2639" s="122" t="s">
        <v>463</v>
      </c>
      <c r="E2639" s="76">
        <f>VLOOKUP(Tabla3[[#This Row],[Actividad]],Validación!AA:AB,2,0)</f>
        <v>11</v>
      </c>
      <c r="F2639" s="76" t="s">
        <v>193</v>
      </c>
      <c r="G2639" s="76">
        <f>VLOOKUP(H2639,Validación!W:Y,3,0)</f>
        <v>10</v>
      </c>
      <c r="H2639" s="76" t="s">
        <v>400</v>
      </c>
      <c r="I2639" s="76">
        <f>VLOOKUP(J2639,Validación!K:N,4,0)</f>
        <v>15</v>
      </c>
      <c r="J2639" s="76" t="s">
        <v>342</v>
      </c>
      <c r="K2639" s="76" t="s">
        <v>68</v>
      </c>
      <c r="L2639" s="76" t="str">
        <f t="shared" si="83"/>
        <v>N</v>
      </c>
    </row>
    <row r="2640" spans="1:12" x14ac:dyDescent="0.25">
      <c r="A2640" s="76" t="str">
        <f t="shared" si="82"/>
        <v>T121110N</v>
      </c>
      <c r="B2640" s="76" t="s">
        <v>52</v>
      </c>
      <c r="C2640" s="76" t="str">
        <f>VLOOKUP(B2640,Validación!G:I,3,0)</f>
        <v>T</v>
      </c>
      <c r="D2640" s="122">
        <v>122202</v>
      </c>
      <c r="E2640" s="76">
        <f>VLOOKUP(Tabla3[[#This Row],[Actividad]],Validación!AA:AB,2,0)</f>
        <v>12</v>
      </c>
      <c r="F2640" s="76" t="s">
        <v>194</v>
      </c>
      <c r="G2640" s="76">
        <f>VLOOKUP(H2640,Validación!W:Y,3,0)</f>
        <v>11</v>
      </c>
      <c r="H2640" s="76" t="s">
        <v>344</v>
      </c>
      <c r="I2640" s="76">
        <f>VLOOKUP(J2640,Validación!K:N,4,0)</f>
        <v>10</v>
      </c>
      <c r="J2640" s="76" t="s">
        <v>169</v>
      </c>
      <c r="K2640" s="76" t="s">
        <v>68</v>
      </c>
      <c r="L2640" s="76" t="str">
        <f t="shared" si="83"/>
        <v>N</v>
      </c>
    </row>
    <row r="2641" spans="1:12" x14ac:dyDescent="0.25">
      <c r="A2641" s="76" t="str">
        <f t="shared" si="82"/>
        <v>W121110N</v>
      </c>
      <c r="B2641" s="76" t="s">
        <v>132</v>
      </c>
      <c r="C2641" s="76" t="str">
        <f>VLOOKUP(B2641,Validación!G:I,3,0)</f>
        <v>W</v>
      </c>
      <c r="D2641" s="122" t="s">
        <v>302</v>
      </c>
      <c r="E2641" s="76">
        <f>VLOOKUP(Tabla3[[#This Row],[Actividad]],Validación!AA:AB,2,0)</f>
        <v>12</v>
      </c>
      <c r="F2641" s="76" t="s">
        <v>194</v>
      </c>
      <c r="G2641" s="76">
        <f>VLOOKUP(H2641,Validación!W:Y,3,0)</f>
        <v>11</v>
      </c>
      <c r="H2641" s="76" t="s">
        <v>344</v>
      </c>
      <c r="I2641" s="76">
        <f>VLOOKUP(J2641,Validación!K:N,4,0)</f>
        <v>10</v>
      </c>
      <c r="J2641" s="76" t="s">
        <v>169</v>
      </c>
      <c r="K2641" s="76" t="s">
        <v>68</v>
      </c>
      <c r="L2641" s="76" t="str">
        <f t="shared" si="83"/>
        <v>N</v>
      </c>
    </row>
    <row r="2642" spans="1:12" x14ac:dyDescent="0.25">
      <c r="A2642" s="76" t="str">
        <f t="shared" si="82"/>
        <v>U121110N</v>
      </c>
      <c r="B2642" s="76" t="s">
        <v>425</v>
      </c>
      <c r="C2642" s="76" t="str">
        <f>VLOOKUP(B2642,Validación!G:I,3,0)</f>
        <v>U</v>
      </c>
      <c r="D2642" s="122" t="s">
        <v>474</v>
      </c>
      <c r="E2642" s="76">
        <f>VLOOKUP(Tabla3[[#This Row],[Actividad]],Validación!AA:AB,2,0)</f>
        <v>12</v>
      </c>
      <c r="F2642" s="76" t="s">
        <v>194</v>
      </c>
      <c r="G2642" s="76">
        <f>VLOOKUP(H2642,Validación!W:Y,3,0)</f>
        <v>11</v>
      </c>
      <c r="H2642" s="76" t="s">
        <v>344</v>
      </c>
      <c r="I2642" s="76">
        <f>VLOOKUP(J2642,Validación!K:N,4,0)</f>
        <v>10</v>
      </c>
      <c r="J2642" s="76" t="s">
        <v>169</v>
      </c>
      <c r="K2642" s="76" t="s">
        <v>68</v>
      </c>
      <c r="L2642" s="76" t="str">
        <f t="shared" si="83"/>
        <v>N</v>
      </c>
    </row>
    <row r="2643" spans="1:12" x14ac:dyDescent="0.25">
      <c r="A2643" s="76" t="str">
        <f t="shared" si="82"/>
        <v>AA121110N</v>
      </c>
      <c r="B2643" s="76" t="s">
        <v>54</v>
      </c>
      <c r="C2643" s="76" t="str">
        <f>VLOOKUP(B2643,Validación!G:I,3,0)</f>
        <v>AA</v>
      </c>
      <c r="D2643" s="122" t="s">
        <v>329</v>
      </c>
      <c r="E2643" s="76">
        <f>VLOOKUP(Tabla3[[#This Row],[Actividad]],Validación!AA:AB,2,0)</f>
        <v>12</v>
      </c>
      <c r="F2643" s="76" t="s">
        <v>194</v>
      </c>
      <c r="G2643" s="76">
        <f>VLOOKUP(H2643,Validación!W:Y,3,0)</f>
        <v>11</v>
      </c>
      <c r="H2643" s="76" t="s">
        <v>344</v>
      </c>
      <c r="I2643" s="76">
        <f>VLOOKUP(J2643,Validación!K:N,4,0)</f>
        <v>10</v>
      </c>
      <c r="J2643" s="76" t="s">
        <v>169</v>
      </c>
      <c r="K2643" s="76" t="s">
        <v>68</v>
      </c>
      <c r="L2643" s="76" t="str">
        <f t="shared" si="83"/>
        <v>N</v>
      </c>
    </row>
    <row r="2644" spans="1:12" x14ac:dyDescent="0.25">
      <c r="A2644" s="76" t="str">
        <f t="shared" si="82"/>
        <v>P121110N</v>
      </c>
      <c r="B2644" s="76" t="s">
        <v>50</v>
      </c>
      <c r="C2644" s="76" t="str">
        <f>VLOOKUP(B2644,Validación!G:I,3,0)</f>
        <v>P</v>
      </c>
      <c r="D2644" s="122" t="s">
        <v>330</v>
      </c>
      <c r="E2644" s="76">
        <f>VLOOKUP(Tabla3[[#This Row],[Actividad]],Validación!AA:AB,2,0)</f>
        <v>12</v>
      </c>
      <c r="F2644" s="76" t="s">
        <v>194</v>
      </c>
      <c r="G2644" s="76">
        <f>VLOOKUP(H2644,Validación!W:Y,3,0)</f>
        <v>11</v>
      </c>
      <c r="H2644" s="76" t="s">
        <v>344</v>
      </c>
      <c r="I2644" s="76">
        <f>VLOOKUP(J2644,Validación!K:N,4,0)</f>
        <v>10</v>
      </c>
      <c r="J2644" s="76" t="s">
        <v>169</v>
      </c>
      <c r="K2644" s="76" t="s">
        <v>68</v>
      </c>
      <c r="L2644" s="76" t="str">
        <f t="shared" si="83"/>
        <v>N</v>
      </c>
    </row>
    <row r="2645" spans="1:12" x14ac:dyDescent="0.25">
      <c r="A2645" s="76" t="str">
        <f t="shared" si="82"/>
        <v>R121110N</v>
      </c>
      <c r="B2645" s="76" t="s">
        <v>51</v>
      </c>
      <c r="C2645" s="76" t="str">
        <f>VLOOKUP(B2645,Validación!G:I,3,0)</f>
        <v>R</v>
      </c>
      <c r="D2645" s="122">
        <v>109</v>
      </c>
      <c r="E2645" s="76">
        <f>VLOOKUP(Tabla3[[#This Row],[Actividad]],Validación!AA:AB,2,0)</f>
        <v>12</v>
      </c>
      <c r="F2645" s="76" t="s">
        <v>194</v>
      </c>
      <c r="G2645" s="76">
        <f>VLOOKUP(H2645,Validación!W:Y,3,0)</f>
        <v>11</v>
      </c>
      <c r="H2645" s="76" t="s">
        <v>344</v>
      </c>
      <c r="I2645" s="76">
        <f>VLOOKUP(J2645,Validación!K:N,4,0)</f>
        <v>10</v>
      </c>
      <c r="J2645" s="76" t="s">
        <v>169</v>
      </c>
      <c r="K2645" s="76" t="s">
        <v>68</v>
      </c>
      <c r="L2645" s="76" t="str">
        <f t="shared" si="83"/>
        <v>N</v>
      </c>
    </row>
    <row r="2646" spans="1:12" x14ac:dyDescent="0.25">
      <c r="A2646" s="76" t="str">
        <f t="shared" si="82"/>
        <v>HH121110N</v>
      </c>
      <c r="B2646" s="76" t="s">
        <v>122</v>
      </c>
      <c r="C2646" s="76" t="str">
        <f>VLOOKUP(B2646,Validación!G:I,3,0)</f>
        <v>HH</v>
      </c>
      <c r="D2646" s="122" t="s">
        <v>475</v>
      </c>
      <c r="E2646" s="76">
        <f>VLOOKUP(Tabla3[[#This Row],[Actividad]],Validación!AA:AB,2,0)</f>
        <v>12</v>
      </c>
      <c r="F2646" s="76" t="s">
        <v>194</v>
      </c>
      <c r="G2646" s="76">
        <f>VLOOKUP(H2646,Validación!W:Y,3,0)</f>
        <v>11</v>
      </c>
      <c r="H2646" s="76" t="s">
        <v>344</v>
      </c>
      <c r="I2646" s="76">
        <f>VLOOKUP(J2646,Validación!K:N,4,0)</f>
        <v>10</v>
      </c>
      <c r="J2646" s="76" t="s">
        <v>169</v>
      </c>
      <c r="K2646" s="76" t="s">
        <v>68</v>
      </c>
      <c r="L2646" s="76" t="str">
        <f t="shared" si="83"/>
        <v>N</v>
      </c>
    </row>
    <row r="2647" spans="1:12" x14ac:dyDescent="0.25">
      <c r="A2647" s="76" t="str">
        <f t="shared" si="82"/>
        <v>L121110N</v>
      </c>
      <c r="B2647" s="76" t="s">
        <v>48</v>
      </c>
      <c r="C2647" s="76" t="str">
        <f>VLOOKUP(B2647,Validación!G:I,3,0)</f>
        <v>L</v>
      </c>
      <c r="D2647" s="122" t="s">
        <v>461</v>
      </c>
      <c r="E2647" s="76">
        <f>VLOOKUP(Tabla3[[#This Row],[Actividad]],Validación!AA:AB,2,0)</f>
        <v>12</v>
      </c>
      <c r="F2647" s="76" t="s">
        <v>194</v>
      </c>
      <c r="G2647" s="76">
        <f>VLOOKUP(H2647,Validación!W:Y,3,0)</f>
        <v>11</v>
      </c>
      <c r="H2647" s="76" t="s">
        <v>344</v>
      </c>
      <c r="I2647" s="76">
        <f>VLOOKUP(J2647,Validación!K:N,4,0)</f>
        <v>10</v>
      </c>
      <c r="J2647" s="76" t="s">
        <v>169</v>
      </c>
      <c r="K2647" s="76" t="s">
        <v>68</v>
      </c>
      <c r="L2647" s="76" t="str">
        <f t="shared" si="83"/>
        <v>N</v>
      </c>
    </row>
    <row r="2648" spans="1:12" x14ac:dyDescent="0.25">
      <c r="A2648" s="76" t="str">
        <f t="shared" si="82"/>
        <v>T12119N</v>
      </c>
      <c r="B2648" s="76" t="s">
        <v>52</v>
      </c>
      <c r="C2648" s="76" t="str">
        <f>VLOOKUP(B2648,Validación!G:I,3,0)</f>
        <v>T</v>
      </c>
      <c r="D2648" s="122">
        <v>122202</v>
      </c>
      <c r="E2648" s="76">
        <f>VLOOKUP(Tabla3[[#This Row],[Actividad]],Validación!AA:AB,2,0)</f>
        <v>12</v>
      </c>
      <c r="F2648" s="76" t="s">
        <v>194</v>
      </c>
      <c r="G2648" s="76">
        <f>VLOOKUP(H2648,Validación!W:Y,3,0)</f>
        <v>11</v>
      </c>
      <c r="H2648" s="76" t="s">
        <v>344</v>
      </c>
      <c r="I2648" s="76">
        <f>VLOOKUP(J2648,Validación!K:N,4,0)</f>
        <v>9</v>
      </c>
      <c r="J2648" s="76" t="s">
        <v>168</v>
      </c>
      <c r="K2648" s="76" t="s">
        <v>68</v>
      </c>
      <c r="L2648" s="76" t="str">
        <f t="shared" si="83"/>
        <v>N</v>
      </c>
    </row>
    <row r="2649" spans="1:12" x14ac:dyDescent="0.25">
      <c r="A2649" s="76" t="str">
        <f t="shared" si="82"/>
        <v>W12119N</v>
      </c>
      <c r="B2649" s="76" t="s">
        <v>132</v>
      </c>
      <c r="C2649" s="76" t="str">
        <f>VLOOKUP(B2649,Validación!G:I,3,0)</f>
        <v>W</v>
      </c>
      <c r="D2649" s="122" t="s">
        <v>302</v>
      </c>
      <c r="E2649" s="76">
        <f>VLOOKUP(Tabla3[[#This Row],[Actividad]],Validación!AA:AB,2,0)</f>
        <v>12</v>
      </c>
      <c r="F2649" s="76" t="s">
        <v>194</v>
      </c>
      <c r="G2649" s="76">
        <f>VLOOKUP(H2649,Validación!W:Y,3,0)</f>
        <v>11</v>
      </c>
      <c r="H2649" s="76" t="s">
        <v>344</v>
      </c>
      <c r="I2649" s="76">
        <f>VLOOKUP(J2649,Validación!K:N,4,0)</f>
        <v>9</v>
      </c>
      <c r="J2649" s="76" t="s">
        <v>168</v>
      </c>
      <c r="K2649" s="76" t="s">
        <v>68</v>
      </c>
      <c r="L2649" s="76" t="str">
        <f t="shared" si="83"/>
        <v>N</v>
      </c>
    </row>
    <row r="2650" spans="1:12" x14ac:dyDescent="0.25">
      <c r="A2650" s="76" t="str">
        <f t="shared" si="82"/>
        <v>U12119N</v>
      </c>
      <c r="B2650" s="76" t="s">
        <v>425</v>
      </c>
      <c r="C2650" s="76" t="str">
        <f>VLOOKUP(B2650,Validación!G:I,3,0)</f>
        <v>U</v>
      </c>
      <c r="D2650" s="122" t="s">
        <v>474</v>
      </c>
      <c r="E2650" s="76">
        <f>VLOOKUP(Tabla3[[#This Row],[Actividad]],Validación!AA:AB,2,0)</f>
        <v>12</v>
      </c>
      <c r="F2650" s="76" t="s">
        <v>194</v>
      </c>
      <c r="G2650" s="76">
        <f>VLOOKUP(H2650,Validación!W:Y,3,0)</f>
        <v>11</v>
      </c>
      <c r="H2650" s="76" t="s">
        <v>344</v>
      </c>
      <c r="I2650" s="76">
        <f>VLOOKUP(J2650,Validación!K:N,4,0)</f>
        <v>9</v>
      </c>
      <c r="J2650" s="76" t="s">
        <v>168</v>
      </c>
      <c r="K2650" s="76" t="s">
        <v>68</v>
      </c>
      <c r="L2650" s="76" t="str">
        <f t="shared" si="83"/>
        <v>N</v>
      </c>
    </row>
    <row r="2651" spans="1:12" x14ac:dyDescent="0.25">
      <c r="A2651" s="76" t="str">
        <f t="shared" si="82"/>
        <v>AA12119N</v>
      </c>
      <c r="B2651" s="76" t="s">
        <v>54</v>
      </c>
      <c r="C2651" s="76" t="str">
        <f>VLOOKUP(B2651,Validación!G:I,3,0)</f>
        <v>AA</v>
      </c>
      <c r="D2651" s="122" t="s">
        <v>329</v>
      </c>
      <c r="E2651" s="76">
        <f>VLOOKUP(Tabla3[[#This Row],[Actividad]],Validación!AA:AB,2,0)</f>
        <v>12</v>
      </c>
      <c r="F2651" s="76" t="s">
        <v>194</v>
      </c>
      <c r="G2651" s="76">
        <f>VLOOKUP(H2651,Validación!W:Y,3,0)</f>
        <v>11</v>
      </c>
      <c r="H2651" s="76" t="s">
        <v>344</v>
      </c>
      <c r="I2651" s="76">
        <f>VLOOKUP(J2651,Validación!K:N,4,0)</f>
        <v>9</v>
      </c>
      <c r="J2651" s="76" t="s">
        <v>168</v>
      </c>
      <c r="K2651" s="76" t="s">
        <v>68</v>
      </c>
      <c r="L2651" s="76" t="str">
        <f t="shared" si="83"/>
        <v>N</v>
      </c>
    </row>
    <row r="2652" spans="1:12" x14ac:dyDescent="0.25">
      <c r="A2652" s="76" t="str">
        <f t="shared" si="82"/>
        <v>P12119N</v>
      </c>
      <c r="B2652" s="76" t="s">
        <v>50</v>
      </c>
      <c r="C2652" s="76" t="str">
        <f>VLOOKUP(B2652,Validación!G:I,3,0)</f>
        <v>P</v>
      </c>
      <c r="D2652" s="122" t="s">
        <v>330</v>
      </c>
      <c r="E2652" s="76">
        <f>VLOOKUP(Tabla3[[#This Row],[Actividad]],Validación!AA:AB,2,0)</f>
        <v>12</v>
      </c>
      <c r="F2652" s="76" t="s">
        <v>194</v>
      </c>
      <c r="G2652" s="76">
        <f>VLOOKUP(H2652,Validación!W:Y,3,0)</f>
        <v>11</v>
      </c>
      <c r="H2652" s="76" t="s">
        <v>344</v>
      </c>
      <c r="I2652" s="76">
        <f>VLOOKUP(J2652,Validación!K:N,4,0)</f>
        <v>9</v>
      </c>
      <c r="J2652" s="76" t="s">
        <v>168</v>
      </c>
      <c r="K2652" s="76" t="s">
        <v>68</v>
      </c>
      <c r="L2652" s="76" t="str">
        <f t="shared" si="83"/>
        <v>N</v>
      </c>
    </row>
    <row r="2653" spans="1:12" x14ac:dyDescent="0.25">
      <c r="A2653" s="76" t="str">
        <f t="shared" si="82"/>
        <v>R12119N</v>
      </c>
      <c r="B2653" s="76" t="s">
        <v>51</v>
      </c>
      <c r="C2653" s="76" t="str">
        <f>VLOOKUP(B2653,Validación!G:I,3,0)</f>
        <v>R</v>
      </c>
      <c r="D2653" s="122">
        <v>109</v>
      </c>
      <c r="E2653" s="76">
        <f>VLOOKUP(Tabla3[[#This Row],[Actividad]],Validación!AA:AB,2,0)</f>
        <v>12</v>
      </c>
      <c r="F2653" s="76" t="s">
        <v>194</v>
      </c>
      <c r="G2653" s="76">
        <f>VLOOKUP(H2653,Validación!W:Y,3,0)</f>
        <v>11</v>
      </c>
      <c r="H2653" s="76" t="s">
        <v>344</v>
      </c>
      <c r="I2653" s="76">
        <f>VLOOKUP(J2653,Validación!K:N,4,0)</f>
        <v>9</v>
      </c>
      <c r="J2653" s="76" t="s">
        <v>168</v>
      </c>
      <c r="K2653" s="76" t="s">
        <v>68</v>
      </c>
      <c r="L2653" s="76" t="str">
        <f t="shared" si="83"/>
        <v>N</v>
      </c>
    </row>
    <row r="2654" spans="1:12" x14ac:dyDescent="0.25">
      <c r="A2654" s="76" t="str">
        <f t="shared" si="82"/>
        <v>HH12119N</v>
      </c>
      <c r="B2654" s="76" t="s">
        <v>122</v>
      </c>
      <c r="C2654" s="76" t="str">
        <f>VLOOKUP(B2654,Validación!G:I,3,0)</f>
        <v>HH</v>
      </c>
      <c r="D2654" s="122" t="s">
        <v>475</v>
      </c>
      <c r="E2654" s="76">
        <f>VLOOKUP(Tabla3[[#This Row],[Actividad]],Validación!AA:AB,2,0)</f>
        <v>12</v>
      </c>
      <c r="F2654" s="76" t="s">
        <v>194</v>
      </c>
      <c r="G2654" s="76">
        <f>VLOOKUP(H2654,Validación!W:Y,3,0)</f>
        <v>11</v>
      </c>
      <c r="H2654" s="76" t="s">
        <v>344</v>
      </c>
      <c r="I2654" s="76">
        <f>VLOOKUP(J2654,Validación!K:N,4,0)</f>
        <v>9</v>
      </c>
      <c r="J2654" s="76" t="s">
        <v>168</v>
      </c>
      <c r="K2654" s="76" t="s">
        <v>68</v>
      </c>
      <c r="L2654" s="76" t="str">
        <f t="shared" si="83"/>
        <v>N</v>
      </c>
    </row>
    <row r="2655" spans="1:12" x14ac:dyDescent="0.25">
      <c r="A2655" s="76" t="str">
        <f t="shared" si="82"/>
        <v>L12119N</v>
      </c>
      <c r="B2655" s="76" t="s">
        <v>48</v>
      </c>
      <c r="C2655" s="76" t="str">
        <f>VLOOKUP(B2655,Validación!G:I,3,0)</f>
        <v>L</v>
      </c>
      <c r="D2655" s="122" t="s">
        <v>461</v>
      </c>
      <c r="E2655" s="76">
        <f>VLOOKUP(Tabla3[[#This Row],[Actividad]],Validación!AA:AB,2,0)</f>
        <v>12</v>
      </c>
      <c r="F2655" s="76" t="s">
        <v>194</v>
      </c>
      <c r="G2655" s="76">
        <f>VLOOKUP(H2655,Validación!W:Y,3,0)</f>
        <v>11</v>
      </c>
      <c r="H2655" s="76" t="s">
        <v>344</v>
      </c>
      <c r="I2655" s="76">
        <f>VLOOKUP(J2655,Validación!K:N,4,0)</f>
        <v>9</v>
      </c>
      <c r="J2655" s="76" t="s">
        <v>168</v>
      </c>
      <c r="K2655" s="76" t="s">
        <v>68</v>
      </c>
      <c r="L2655" s="76" t="str">
        <f t="shared" si="83"/>
        <v>N</v>
      </c>
    </row>
    <row r="2656" spans="1:12" x14ac:dyDescent="0.25">
      <c r="A2656" s="76" t="str">
        <f t="shared" si="82"/>
        <v>X1123N</v>
      </c>
      <c r="B2656" s="76" t="s">
        <v>133</v>
      </c>
      <c r="C2656" s="76" t="str">
        <f>VLOOKUP(B2656,Validación!G:I,3,0)</f>
        <v>X</v>
      </c>
      <c r="D2656" s="122">
        <v>122201</v>
      </c>
      <c r="E2656" s="76">
        <f>VLOOKUP(Tabla3[[#This Row],[Actividad]],Validación!AA:AB,2,0)</f>
        <v>1</v>
      </c>
      <c r="F2656" s="76" t="s">
        <v>183</v>
      </c>
      <c r="G2656" s="76">
        <f>VLOOKUP(H2656,Validación!W:Y,3,0)</f>
        <v>12</v>
      </c>
      <c r="H2656" s="76" t="s">
        <v>401</v>
      </c>
      <c r="I2656" s="76">
        <f>VLOOKUP(J2656,Validación!K:N,4,0)</f>
        <v>3</v>
      </c>
      <c r="J2656" s="76" t="s">
        <v>162</v>
      </c>
      <c r="K2656" s="76" t="s">
        <v>68</v>
      </c>
      <c r="L2656" s="76" t="str">
        <f t="shared" si="83"/>
        <v>N</v>
      </c>
    </row>
    <row r="2657" spans="1:12" x14ac:dyDescent="0.25">
      <c r="A2657" s="76" t="str">
        <f t="shared" si="82"/>
        <v>C1123N</v>
      </c>
      <c r="B2657" s="76" t="s">
        <v>44</v>
      </c>
      <c r="C2657" s="76" t="str">
        <f>VLOOKUP(B2657,Validación!G:I,3,0)</f>
        <v>C</v>
      </c>
      <c r="D2657" s="122" t="s">
        <v>289</v>
      </c>
      <c r="E2657" s="76">
        <f>VLOOKUP(Tabla3[[#This Row],[Actividad]],Validación!AA:AB,2,0)</f>
        <v>1</v>
      </c>
      <c r="F2657" s="76" t="s">
        <v>183</v>
      </c>
      <c r="G2657" s="76">
        <f>VLOOKUP(H2657,Validación!W:Y,3,0)</f>
        <v>12</v>
      </c>
      <c r="H2657" s="76" t="s">
        <v>401</v>
      </c>
      <c r="I2657" s="76">
        <f>VLOOKUP(J2657,Validación!K:N,4,0)</f>
        <v>3</v>
      </c>
      <c r="J2657" s="76" t="s">
        <v>162</v>
      </c>
      <c r="K2657" s="76" t="s">
        <v>68</v>
      </c>
      <c r="L2657" s="76" t="str">
        <f t="shared" si="83"/>
        <v>N</v>
      </c>
    </row>
    <row r="2658" spans="1:12" x14ac:dyDescent="0.25">
      <c r="A2658" s="76" t="str">
        <f t="shared" si="82"/>
        <v>T1123N</v>
      </c>
      <c r="B2658" s="76" t="s">
        <v>52</v>
      </c>
      <c r="C2658" s="76" t="str">
        <f>VLOOKUP(B2658,Validación!G:I,3,0)</f>
        <v>T</v>
      </c>
      <c r="D2658" s="122">
        <v>122202</v>
      </c>
      <c r="E2658" s="76">
        <f>VLOOKUP(Tabla3[[#This Row],[Actividad]],Validación!AA:AB,2,0)</f>
        <v>1</v>
      </c>
      <c r="F2658" s="76" t="s">
        <v>183</v>
      </c>
      <c r="G2658" s="76">
        <f>VLOOKUP(H2658,Validación!W:Y,3,0)</f>
        <v>12</v>
      </c>
      <c r="H2658" s="76" t="s">
        <v>401</v>
      </c>
      <c r="I2658" s="76">
        <f>VLOOKUP(J2658,Validación!K:N,4,0)</f>
        <v>3</v>
      </c>
      <c r="J2658" s="76" t="s">
        <v>162</v>
      </c>
      <c r="K2658" s="76" t="s">
        <v>68</v>
      </c>
      <c r="L2658" s="76" t="str">
        <f t="shared" si="83"/>
        <v>N</v>
      </c>
    </row>
    <row r="2659" spans="1:12" x14ac:dyDescent="0.25">
      <c r="A2659" s="76" t="str">
        <f t="shared" si="82"/>
        <v>EE1123N</v>
      </c>
      <c r="B2659" s="76" t="s">
        <v>33</v>
      </c>
      <c r="C2659" s="76" t="str">
        <f>VLOOKUP(B2659,Validación!G:I,3,0)</f>
        <v>EE</v>
      </c>
      <c r="D2659" s="122" t="s">
        <v>290</v>
      </c>
      <c r="E2659" s="76">
        <f>VLOOKUP(Tabla3[[#This Row],[Actividad]],Validación!AA:AB,2,0)</f>
        <v>1</v>
      </c>
      <c r="F2659" s="76" t="s">
        <v>183</v>
      </c>
      <c r="G2659" s="76">
        <f>VLOOKUP(H2659,Validación!W:Y,3,0)</f>
        <v>12</v>
      </c>
      <c r="H2659" s="76" t="s">
        <v>401</v>
      </c>
      <c r="I2659" s="76">
        <f>VLOOKUP(J2659,Validación!K:N,4,0)</f>
        <v>3</v>
      </c>
      <c r="J2659" s="76" t="s">
        <v>162</v>
      </c>
      <c r="K2659" s="76" t="s">
        <v>68</v>
      </c>
      <c r="L2659" s="76" t="str">
        <f t="shared" si="83"/>
        <v>N</v>
      </c>
    </row>
    <row r="2660" spans="1:12" x14ac:dyDescent="0.25">
      <c r="A2660" s="76" t="str">
        <f t="shared" si="82"/>
        <v>E1123N</v>
      </c>
      <c r="B2660" s="76" t="s">
        <v>45</v>
      </c>
      <c r="C2660" s="76" t="str">
        <f>VLOOKUP(B2660,Validación!G:I,3,0)</f>
        <v>E</v>
      </c>
      <c r="D2660" s="122" t="s">
        <v>180</v>
      </c>
      <c r="E2660" s="76">
        <f>VLOOKUP(Tabla3[[#This Row],[Actividad]],Validación!AA:AB,2,0)</f>
        <v>1</v>
      </c>
      <c r="F2660" s="76" t="s">
        <v>183</v>
      </c>
      <c r="G2660" s="76">
        <f>VLOOKUP(H2660,Validación!W:Y,3,0)</f>
        <v>12</v>
      </c>
      <c r="H2660" s="76" t="s">
        <v>401</v>
      </c>
      <c r="I2660" s="76">
        <f>VLOOKUP(J2660,Validación!K:N,4,0)</f>
        <v>3</v>
      </c>
      <c r="J2660" s="76" t="s">
        <v>162</v>
      </c>
      <c r="K2660" s="76" t="s">
        <v>68</v>
      </c>
      <c r="L2660" s="76" t="str">
        <f t="shared" si="83"/>
        <v>N</v>
      </c>
    </row>
    <row r="2661" spans="1:12" x14ac:dyDescent="0.25">
      <c r="A2661" s="76" t="str">
        <f t="shared" si="82"/>
        <v>J1123N</v>
      </c>
      <c r="B2661" s="76" t="s">
        <v>30</v>
      </c>
      <c r="C2661" s="76" t="str">
        <f>VLOOKUP(B2661,Validación!G:I,3,0)</f>
        <v>J</v>
      </c>
      <c r="D2661" s="122" t="s">
        <v>292</v>
      </c>
      <c r="E2661" s="76">
        <f>VLOOKUP(Tabla3[[#This Row],[Actividad]],Validación!AA:AB,2,0)</f>
        <v>1</v>
      </c>
      <c r="F2661" s="76" t="s">
        <v>183</v>
      </c>
      <c r="G2661" s="76">
        <f>VLOOKUP(H2661,Validación!W:Y,3,0)</f>
        <v>12</v>
      </c>
      <c r="H2661" s="76" t="s">
        <v>401</v>
      </c>
      <c r="I2661" s="76">
        <f>VLOOKUP(J2661,Validación!K:N,4,0)</f>
        <v>3</v>
      </c>
      <c r="J2661" s="76" t="s">
        <v>162</v>
      </c>
      <c r="K2661" s="76" t="s">
        <v>68</v>
      </c>
      <c r="L2661" s="76" t="str">
        <f t="shared" si="83"/>
        <v>N</v>
      </c>
    </row>
    <row r="2662" spans="1:12" x14ac:dyDescent="0.25">
      <c r="A2662" s="76" t="str">
        <f t="shared" si="82"/>
        <v>H1123N</v>
      </c>
      <c r="B2662" s="76" t="s">
        <v>46</v>
      </c>
      <c r="C2662" s="76" t="str">
        <f>VLOOKUP(B2662,Validación!G:I,3,0)</f>
        <v>H</v>
      </c>
      <c r="D2662" s="122" t="s">
        <v>115</v>
      </c>
      <c r="E2662" s="76">
        <f>VLOOKUP(Tabla3[[#This Row],[Actividad]],Validación!AA:AB,2,0)</f>
        <v>1</v>
      </c>
      <c r="F2662" s="76" t="s">
        <v>183</v>
      </c>
      <c r="G2662" s="76">
        <f>VLOOKUP(H2662,Validación!W:Y,3,0)</f>
        <v>12</v>
      </c>
      <c r="H2662" s="76" t="s">
        <v>401</v>
      </c>
      <c r="I2662" s="76">
        <f>VLOOKUP(J2662,Validación!K:N,4,0)</f>
        <v>3</v>
      </c>
      <c r="J2662" s="76" t="s">
        <v>162</v>
      </c>
      <c r="K2662" s="76" t="s">
        <v>68</v>
      </c>
      <c r="L2662" s="76" t="str">
        <f t="shared" si="83"/>
        <v>N</v>
      </c>
    </row>
    <row r="2663" spans="1:12" x14ac:dyDescent="0.25">
      <c r="A2663" s="76" t="str">
        <f t="shared" si="82"/>
        <v>Q1123N</v>
      </c>
      <c r="B2663" s="76" t="s">
        <v>130</v>
      </c>
      <c r="C2663" s="76" t="str">
        <f>VLOOKUP(B2663,Validación!G:I,3,0)</f>
        <v>Q</v>
      </c>
      <c r="D2663" s="122" t="s">
        <v>293</v>
      </c>
      <c r="E2663" s="76">
        <f>VLOOKUP(Tabla3[[#This Row],[Actividad]],Validación!AA:AB,2,0)</f>
        <v>1</v>
      </c>
      <c r="F2663" s="76" t="s">
        <v>183</v>
      </c>
      <c r="G2663" s="76">
        <f>VLOOKUP(H2663,Validación!W:Y,3,0)</f>
        <v>12</v>
      </c>
      <c r="H2663" s="76" t="s">
        <v>401</v>
      </c>
      <c r="I2663" s="76">
        <f>VLOOKUP(J2663,Validación!K:N,4,0)</f>
        <v>3</v>
      </c>
      <c r="J2663" s="76" t="s">
        <v>162</v>
      </c>
      <c r="K2663" s="76" t="s">
        <v>68</v>
      </c>
      <c r="L2663" s="76" t="str">
        <f t="shared" si="83"/>
        <v>N</v>
      </c>
    </row>
    <row r="2664" spans="1:12" x14ac:dyDescent="0.25">
      <c r="A2664" s="76" t="str">
        <f t="shared" si="82"/>
        <v>P1123N</v>
      </c>
      <c r="B2664" s="76" t="s">
        <v>50</v>
      </c>
      <c r="C2664" s="76" t="str">
        <f>VLOOKUP(B2664,Validación!G:I,3,0)</f>
        <v>P</v>
      </c>
      <c r="D2664" s="122" t="s">
        <v>295</v>
      </c>
      <c r="E2664" s="76">
        <f>VLOOKUP(Tabla3[[#This Row],[Actividad]],Validación!AA:AB,2,0)</f>
        <v>1</v>
      </c>
      <c r="F2664" s="76" t="s">
        <v>183</v>
      </c>
      <c r="G2664" s="76">
        <f>VLOOKUP(H2664,Validación!W:Y,3,0)</f>
        <v>12</v>
      </c>
      <c r="H2664" s="76" t="s">
        <v>401</v>
      </c>
      <c r="I2664" s="76">
        <f>VLOOKUP(J2664,Validación!K:N,4,0)</f>
        <v>3</v>
      </c>
      <c r="J2664" s="76" t="s">
        <v>162</v>
      </c>
      <c r="K2664" s="76" t="s">
        <v>68</v>
      </c>
      <c r="L2664" s="76" t="str">
        <f t="shared" si="83"/>
        <v>N</v>
      </c>
    </row>
    <row r="2665" spans="1:12" x14ac:dyDescent="0.25">
      <c r="A2665" s="76" t="str">
        <f t="shared" si="82"/>
        <v>K1123N</v>
      </c>
      <c r="B2665" s="76" t="s">
        <v>31</v>
      </c>
      <c r="C2665" s="76" t="str">
        <f>VLOOKUP(B2665,Validación!G:I,3,0)</f>
        <v>K</v>
      </c>
      <c r="D2665" s="122" t="s">
        <v>297</v>
      </c>
      <c r="E2665" s="76">
        <f>VLOOKUP(Tabla3[[#This Row],[Actividad]],Validación!AA:AB,2,0)</f>
        <v>1</v>
      </c>
      <c r="F2665" s="76" t="s">
        <v>183</v>
      </c>
      <c r="G2665" s="76">
        <f>VLOOKUP(H2665,Validación!W:Y,3,0)</f>
        <v>12</v>
      </c>
      <c r="H2665" s="76" t="s">
        <v>401</v>
      </c>
      <c r="I2665" s="76">
        <f>VLOOKUP(J2665,Validación!K:N,4,0)</f>
        <v>3</v>
      </c>
      <c r="J2665" s="76" t="s">
        <v>162</v>
      </c>
      <c r="K2665" s="76" t="s">
        <v>68</v>
      </c>
      <c r="L2665" s="76" t="str">
        <f t="shared" si="83"/>
        <v>N</v>
      </c>
    </row>
    <row r="2666" spans="1:12" x14ac:dyDescent="0.25">
      <c r="A2666" s="76" t="str">
        <f t="shared" si="82"/>
        <v>N1123N</v>
      </c>
      <c r="B2666" s="76" t="s">
        <v>49</v>
      </c>
      <c r="C2666" s="76" t="str">
        <f>VLOOKUP(B2666,Validación!G:I,3,0)</f>
        <v>N</v>
      </c>
      <c r="D2666" s="122" t="s">
        <v>298</v>
      </c>
      <c r="E2666" s="76">
        <f>VLOOKUP(Tabla3[[#This Row],[Actividad]],Validación!AA:AB,2,0)</f>
        <v>1</v>
      </c>
      <c r="F2666" s="76" t="s">
        <v>183</v>
      </c>
      <c r="G2666" s="76">
        <f>VLOOKUP(H2666,Validación!W:Y,3,0)</f>
        <v>12</v>
      </c>
      <c r="H2666" s="76" t="s">
        <v>401</v>
      </c>
      <c r="I2666" s="76">
        <f>VLOOKUP(J2666,Validación!K:N,4,0)</f>
        <v>3</v>
      </c>
      <c r="J2666" s="76" t="s">
        <v>162</v>
      </c>
      <c r="K2666" s="76" t="s">
        <v>68</v>
      </c>
      <c r="L2666" s="76" t="str">
        <f t="shared" si="83"/>
        <v>N</v>
      </c>
    </row>
    <row r="2667" spans="1:12" x14ac:dyDescent="0.25">
      <c r="A2667" s="76" t="str">
        <f t="shared" si="82"/>
        <v>AA1123N</v>
      </c>
      <c r="B2667" s="76" t="s">
        <v>54</v>
      </c>
      <c r="C2667" s="76" t="str">
        <f>VLOOKUP(B2667,Validación!G:I,3,0)</f>
        <v>AA</v>
      </c>
      <c r="D2667" s="122" t="s">
        <v>118</v>
      </c>
      <c r="E2667" s="76">
        <f>VLOOKUP(Tabla3[[#This Row],[Actividad]],Validación!AA:AB,2,0)</f>
        <v>1</v>
      </c>
      <c r="F2667" s="76" t="s">
        <v>183</v>
      </c>
      <c r="G2667" s="76">
        <f>VLOOKUP(H2667,Validación!W:Y,3,0)</f>
        <v>12</v>
      </c>
      <c r="H2667" s="76" t="s">
        <v>401</v>
      </c>
      <c r="I2667" s="76">
        <f>VLOOKUP(J2667,Validación!K:N,4,0)</f>
        <v>3</v>
      </c>
      <c r="J2667" s="76" t="s">
        <v>162</v>
      </c>
      <c r="K2667" s="76" t="s">
        <v>68</v>
      </c>
      <c r="L2667" s="76" t="str">
        <f t="shared" si="83"/>
        <v>N</v>
      </c>
    </row>
    <row r="2668" spans="1:12" x14ac:dyDescent="0.25">
      <c r="A2668" s="76" t="str">
        <f t="shared" si="82"/>
        <v>G1123N</v>
      </c>
      <c r="B2668" s="76" t="s">
        <v>427</v>
      </c>
      <c r="C2668" s="76" t="str">
        <f>VLOOKUP(B2668,Validación!G:I,3,0)</f>
        <v>G</v>
      </c>
      <c r="D2668" s="122" t="s">
        <v>299</v>
      </c>
      <c r="E2668" s="76">
        <f>VLOOKUP(Tabla3[[#This Row],[Actividad]],Validación!AA:AB,2,0)</f>
        <v>1</v>
      </c>
      <c r="F2668" s="76" t="s">
        <v>183</v>
      </c>
      <c r="G2668" s="76">
        <f>VLOOKUP(H2668,Validación!W:Y,3,0)</f>
        <v>12</v>
      </c>
      <c r="H2668" s="76" t="s">
        <v>401</v>
      </c>
      <c r="I2668" s="76">
        <f>VLOOKUP(J2668,Validación!K:N,4,0)</f>
        <v>3</v>
      </c>
      <c r="J2668" s="76" t="s">
        <v>162</v>
      </c>
      <c r="K2668" s="76" t="s">
        <v>68</v>
      </c>
      <c r="L2668" s="76" t="str">
        <f t="shared" si="83"/>
        <v>N</v>
      </c>
    </row>
    <row r="2669" spans="1:12" x14ac:dyDescent="0.25">
      <c r="A2669" s="76" t="str">
        <f t="shared" si="82"/>
        <v>D1123N</v>
      </c>
      <c r="B2669" s="76" t="s">
        <v>203</v>
      </c>
      <c r="C2669" s="76" t="str">
        <f>VLOOKUP(B2669,Validación!G:I,3,0)</f>
        <v>D</v>
      </c>
      <c r="D2669" s="122">
        <v>122327</v>
      </c>
      <c r="E2669" s="76">
        <f>VLOOKUP(Tabla3[[#This Row],[Actividad]],Validación!AA:AB,2,0)</f>
        <v>1</v>
      </c>
      <c r="F2669" s="76" t="s">
        <v>183</v>
      </c>
      <c r="G2669" s="76">
        <f>VLOOKUP(H2669,Validación!W:Y,3,0)</f>
        <v>12</v>
      </c>
      <c r="H2669" s="76" t="s">
        <v>401</v>
      </c>
      <c r="I2669" s="76">
        <f>VLOOKUP(J2669,Validación!K:N,4,0)</f>
        <v>3</v>
      </c>
      <c r="J2669" s="76" t="s">
        <v>162</v>
      </c>
      <c r="K2669" s="76" t="s">
        <v>68</v>
      </c>
      <c r="L2669" s="76" t="str">
        <f t="shared" si="83"/>
        <v>N</v>
      </c>
    </row>
    <row r="2670" spans="1:12" x14ac:dyDescent="0.25">
      <c r="A2670" s="76" t="str">
        <f t="shared" si="82"/>
        <v>F1123N</v>
      </c>
      <c r="B2670" s="76" t="s">
        <v>426</v>
      </c>
      <c r="C2670" s="76" t="str">
        <f>VLOOKUP(B2670,Validación!G:I,3,0)</f>
        <v>F</v>
      </c>
      <c r="D2670" s="122" t="s">
        <v>456</v>
      </c>
      <c r="E2670" s="76">
        <f>VLOOKUP(Tabla3[[#This Row],[Actividad]],Validación!AA:AB,2,0)</f>
        <v>1</v>
      </c>
      <c r="F2670" s="76" t="s">
        <v>183</v>
      </c>
      <c r="G2670" s="76">
        <f>VLOOKUP(H2670,Validación!W:Y,3,0)</f>
        <v>12</v>
      </c>
      <c r="H2670" s="76" t="s">
        <v>401</v>
      </c>
      <c r="I2670" s="76">
        <f>VLOOKUP(J2670,Validación!K:N,4,0)</f>
        <v>3</v>
      </c>
      <c r="J2670" s="76" t="s">
        <v>162</v>
      </c>
      <c r="K2670" s="76" t="s">
        <v>68</v>
      </c>
      <c r="L2670" s="76" t="str">
        <f t="shared" si="83"/>
        <v>N</v>
      </c>
    </row>
    <row r="2671" spans="1:12" x14ac:dyDescent="0.25">
      <c r="A2671" s="76" t="str">
        <f t="shared" si="82"/>
        <v>FF1123N</v>
      </c>
      <c r="B2671" s="76" t="s">
        <v>41</v>
      </c>
      <c r="C2671" s="76" t="str">
        <f>VLOOKUP(B2671,Validación!G:I,3,0)</f>
        <v>FF</v>
      </c>
      <c r="D2671" s="122" t="s">
        <v>301</v>
      </c>
      <c r="E2671" s="76">
        <f>VLOOKUP(Tabla3[[#This Row],[Actividad]],Validación!AA:AB,2,0)</f>
        <v>1</v>
      </c>
      <c r="F2671" s="76" t="s">
        <v>183</v>
      </c>
      <c r="G2671" s="76">
        <f>VLOOKUP(H2671,Validación!W:Y,3,0)</f>
        <v>12</v>
      </c>
      <c r="H2671" s="76" t="s">
        <v>401</v>
      </c>
      <c r="I2671" s="76">
        <f>VLOOKUP(J2671,Validación!K:N,4,0)</f>
        <v>3</v>
      </c>
      <c r="J2671" s="76" t="s">
        <v>162</v>
      </c>
      <c r="K2671" s="76" t="s">
        <v>68</v>
      </c>
      <c r="L2671" s="76" t="str">
        <f t="shared" si="83"/>
        <v>N</v>
      </c>
    </row>
    <row r="2672" spans="1:12" x14ac:dyDescent="0.25">
      <c r="A2672" s="76" t="str">
        <f t="shared" si="82"/>
        <v>BB1123N</v>
      </c>
      <c r="B2672" s="76" t="s">
        <v>32</v>
      </c>
      <c r="C2672" s="76" t="str">
        <f>VLOOKUP(B2672,Validación!G:I,3,0)</f>
        <v>BB</v>
      </c>
      <c r="D2672" s="122" t="s">
        <v>457</v>
      </c>
      <c r="E2672" s="76">
        <f>VLOOKUP(Tabla3[[#This Row],[Actividad]],Validación!AA:AB,2,0)</f>
        <v>1</v>
      </c>
      <c r="F2672" s="76" t="s">
        <v>183</v>
      </c>
      <c r="G2672" s="76">
        <f>VLOOKUP(H2672,Validación!W:Y,3,0)</f>
        <v>12</v>
      </c>
      <c r="H2672" s="76" t="s">
        <v>401</v>
      </c>
      <c r="I2672" s="76">
        <f>VLOOKUP(J2672,Validación!K:N,4,0)</f>
        <v>3</v>
      </c>
      <c r="J2672" s="76" t="s">
        <v>162</v>
      </c>
      <c r="K2672" s="76" t="s">
        <v>68</v>
      </c>
      <c r="L2672" s="76" t="str">
        <f t="shared" si="83"/>
        <v>N</v>
      </c>
    </row>
    <row r="2673" spans="1:15" x14ac:dyDescent="0.25">
      <c r="A2673" s="76" t="str">
        <f t="shared" si="82"/>
        <v>W1123N</v>
      </c>
      <c r="B2673" s="76" t="s">
        <v>132</v>
      </c>
      <c r="C2673" s="76" t="str">
        <f>VLOOKUP(B2673,Validación!G:I,3,0)</f>
        <v>W</v>
      </c>
      <c r="D2673" s="122" t="s">
        <v>302</v>
      </c>
      <c r="E2673" s="76">
        <f>VLOOKUP(Tabla3[[#This Row],[Actividad]],Validación!AA:AB,2,0)</f>
        <v>1</v>
      </c>
      <c r="F2673" s="76" t="s">
        <v>183</v>
      </c>
      <c r="G2673" s="76">
        <f>VLOOKUP(H2673,Validación!W:Y,3,0)</f>
        <v>12</v>
      </c>
      <c r="H2673" s="76" t="s">
        <v>401</v>
      </c>
      <c r="I2673" s="76">
        <f>VLOOKUP(J2673,Validación!K:N,4,0)</f>
        <v>3</v>
      </c>
      <c r="J2673" s="76" t="s">
        <v>162</v>
      </c>
      <c r="K2673" s="76" t="s">
        <v>68</v>
      </c>
      <c r="L2673" s="76" t="str">
        <f t="shared" si="83"/>
        <v>N</v>
      </c>
    </row>
    <row r="2674" spans="1:15" x14ac:dyDescent="0.25">
      <c r="A2674" s="76" t="str">
        <f t="shared" si="82"/>
        <v>CC1123N</v>
      </c>
      <c r="B2674" s="76" t="s">
        <v>55</v>
      </c>
      <c r="C2674" s="76" t="str">
        <f>VLOOKUP(B2674,Validación!G:I,3,0)</f>
        <v>CC</v>
      </c>
      <c r="D2674" s="122" t="s">
        <v>303</v>
      </c>
      <c r="E2674" s="76">
        <f>VLOOKUP(Tabla3[[#This Row],[Actividad]],Validación!AA:AB,2,0)</f>
        <v>1</v>
      </c>
      <c r="F2674" s="76" t="s">
        <v>183</v>
      </c>
      <c r="G2674" s="76">
        <f>VLOOKUP(H2674,Validación!W:Y,3,0)</f>
        <v>12</v>
      </c>
      <c r="H2674" s="76" t="s">
        <v>401</v>
      </c>
      <c r="I2674" s="76">
        <f>VLOOKUP(J2674,Validación!K:N,4,0)</f>
        <v>3</v>
      </c>
      <c r="J2674" s="76" t="s">
        <v>162</v>
      </c>
      <c r="K2674" s="76" t="s">
        <v>68</v>
      </c>
      <c r="L2674" s="76" t="str">
        <f t="shared" si="83"/>
        <v>N</v>
      </c>
    </row>
    <row r="2675" spans="1:15" x14ac:dyDescent="0.25">
      <c r="A2675" s="76" t="str">
        <f t="shared" si="82"/>
        <v>U1123N</v>
      </c>
      <c r="B2675" s="76" t="s">
        <v>425</v>
      </c>
      <c r="C2675" s="76" t="str">
        <f>VLOOKUP(B2675,Validación!G:I,3,0)</f>
        <v>U</v>
      </c>
      <c r="D2675" s="122" t="s">
        <v>458</v>
      </c>
      <c r="E2675" s="76">
        <f>VLOOKUP(Tabla3[[#This Row],[Actividad]],Validación!AA:AB,2,0)</f>
        <v>1</v>
      </c>
      <c r="F2675" s="76" t="s">
        <v>183</v>
      </c>
      <c r="G2675" s="76">
        <f>VLOOKUP(H2675,Validación!W:Y,3,0)</f>
        <v>12</v>
      </c>
      <c r="H2675" s="76" t="s">
        <v>401</v>
      </c>
      <c r="I2675" s="76">
        <f>VLOOKUP(J2675,Validación!K:N,4,0)</f>
        <v>3</v>
      </c>
      <c r="J2675" s="76" t="s">
        <v>162</v>
      </c>
      <c r="K2675" s="76" t="s">
        <v>68</v>
      </c>
      <c r="L2675" s="76" t="str">
        <f t="shared" si="83"/>
        <v>N</v>
      </c>
    </row>
    <row r="2676" spans="1:15" x14ac:dyDescent="0.25">
      <c r="A2676" s="76" t="str">
        <f t="shared" si="82"/>
        <v>I1123N</v>
      </c>
      <c r="B2676" s="76" t="s">
        <v>47</v>
      </c>
      <c r="C2676" s="76" t="str">
        <f>VLOOKUP(B2676,Validación!G:I,3,0)</f>
        <v>I</v>
      </c>
      <c r="D2676" s="122" t="s">
        <v>459</v>
      </c>
      <c r="E2676" s="76">
        <f>VLOOKUP(Tabla3[[#This Row],[Actividad]],Validación!AA:AB,2,0)</f>
        <v>1</v>
      </c>
      <c r="F2676" s="76" t="s">
        <v>183</v>
      </c>
      <c r="G2676" s="76">
        <f>VLOOKUP(H2676,Validación!W:Y,3,0)</f>
        <v>12</v>
      </c>
      <c r="H2676" s="76" t="s">
        <v>401</v>
      </c>
      <c r="I2676" s="76">
        <f>VLOOKUP(J2676,Validación!K:N,4,0)</f>
        <v>3</v>
      </c>
      <c r="J2676" s="76" t="s">
        <v>162</v>
      </c>
      <c r="K2676" s="76" t="s">
        <v>68</v>
      </c>
      <c r="L2676" s="76" t="str">
        <f t="shared" si="83"/>
        <v>N</v>
      </c>
    </row>
    <row r="2677" spans="1:15" x14ac:dyDescent="0.25">
      <c r="A2677" s="76" t="str">
        <f t="shared" si="82"/>
        <v>Y1123N</v>
      </c>
      <c r="B2677" s="76" t="s">
        <v>134</v>
      </c>
      <c r="C2677" s="76" t="str">
        <f>VLOOKUP(B2677,Validación!G:I,3,0)</f>
        <v>Y</v>
      </c>
      <c r="D2677" s="122" t="s">
        <v>306</v>
      </c>
      <c r="E2677" s="76">
        <f>VLOOKUP(Tabla3[[#This Row],[Actividad]],Validación!AA:AB,2,0)</f>
        <v>1</v>
      </c>
      <c r="F2677" s="76" t="s">
        <v>183</v>
      </c>
      <c r="G2677" s="76">
        <f>VLOOKUP(H2677,Validación!W:Y,3,0)</f>
        <v>12</v>
      </c>
      <c r="H2677" s="76" t="s">
        <v>401</v>
      </c>
      <c r="I2677" s="76">
        <f>VLOOKUP(J2677,Validación!K:N,4,0)</f>
        <v>3</v>
      </c>
      <c r="J2677" s="76" t="s">
        <v>162</v>
      </c>
      <c r="K2677" s="76" t="s">
        <v>68</v>
      </c>
      <c r="L2677" s="76" t="str">
        <f t="shared" si="83"/>
        <v>N</v>
      </c>
    </row>
    <row r="2678" spans="1:15" x14ac:dyDescent="0.25">
      <c r="A2678" s="76" t="str">
        <f t="shared" si="82"/>
        <v>R1123N</v>
      </c>
      <c r="B2678" s="76" t="s">
        <v>51</v>
      </c>
      <c r="C2678" s="76" t="str">
        <f>VLOOKUP(B2678,Validación!G:I,3,0)</f>
        <v>R</v>
      </c>
      <c r="D2678" s="122">
        <v>109</v>
      </c>
      <c r="E2678" s="76">
        <f>VLOOKUP(Tabla3[[#This Row],[Actividad]],Validación!AA:AB,2,0)</f>
        <v>1</v>
      </c>
      <c r="F2678" s="76" t="s">
        <v>183</v>
      </c>
      <c r="G2678" s="76">
        <f>VLOOKUP(H2678,Validación!W:Y,3,0)</f>
        <v>12</v>
      </c>
      <c r="H2678" s="76" t="s">
        <v>401</v>
      </c>
      <c r="I2678" s="76">
        <f>VLOOKUP(J2678,Validación!K:N,4,0)</f>
        <v>3</v>
      </c>
      <c r="J2678" s="76" t="s">
        <v>162</v>
      </c>
      <c r="K2678" s="76" t="s">
        <v>68</v>
      </c>
      <c r="L2678" s="76" t="str">
        <f t="shared" si="83"/>
        <v>N</v>
      </c>
    </row>
    <row r="2679" spans="1:15" x14ac:dyDescent="0.25">
      <c r="A2679" s="76" t="str">
        <f t="shared" si="82"/>
        <v>HH1123N</v>
      </c>
      <c r="B2679" s="76" t="s">
        <v>122</v>
      </c>
      <c r="C2679" s="76" t="str">
        <f>VLOOKUP(B2679,Validación!G:I,3,0)</f>
        <v>HH</v>
      </c>
      <c r="D2679" s="122" t="s">
        <v>460</v>
      </c>
      <c r="E2679" s="76">
        <f>VLOOKUP(Tabla3[[#This Row],[Actividad]],Validación!AA:AB,2,0)</f>
        <v>1</v>
      </c>
      <c r="F2679" s="76" t="s">
        <v>183</v>
      </c>
      <c r="G2679" s="76">
        <f>VLOOKUP(H2679,Validación!W:Y,3,0)</f>
        <v>12</v>
      </c>
      <c r="H2679" s="76" t="s">
        <v>401</v>
      </c>
      <c r="I2679" s="76">
        <f>VLOOKUP(J2679,Validación!K:N,4,0)</f>
        <v>3</v>
      </c>
      <c r="J2679" s="76" t="s">
        <v>162</v>
      </c>
      <c r="K2679" s="76" t="s">
        <v>68</v>
      </c>
      <c r="L2679" s="76" t="str">
        <f t="shared" si="83"/>
        <v>N</v>
      </c>
    </row>
    <row r="2680" spans="1:15" x14ac:dyDescent="0.25">
      <c r="A2680" s="76" t="str">
        <f t="shared" si="82"/>
        <v>II1123N</v>
      </c>
      <c r="B2680" s="173" t="s">
        <v>423</v>
      </c>
      <c r="C2680" s="76" t="str">
        <f>VLOOKUP(B2680,Validación!G:I,3,0)</f>
        <v>II</v>
      </c>
      <c r="D2680" s="122" t="s">
        <v>309</v>
      </c>
      <c r="E2680" s="76">
        <f>VLOOKUP(Tabla3[[#This Row],[Actividad]],Validación!AA:AB,2,0)</f>
        <v>1</v>
      </c>
      <c r="F2680" s="76" t="s">
        <v>183</v>
      </c>
      <c r="G2680" s="76">
        <f>VLOOKUP(H2680,Validación!W:Y,3,0)</f>
        <v>12</v>
      </c>
      <c r="H2680" s="76" t="s">
        <v>401</v>
      </c>
      <c r="I2680" s="76">
        <f>VLOOKUP(J2680,Validación!K:N,4,0)</f>
        <v>3</v>
      </c>
      <c r="J2680" s="76" t="s">
        <v>162</v>
      </c>
      <c r="K2680" s="76" t="s">
        <v>68</v>
      </c>
      <c r="L2680" s="76" t="str">
        <f t="shared" si="83"/>
        <v>N</v>
      </c>
      <c r="O2680" s="76" t="s">
        <v>424</v>
      </c>
    </row>
    <row r="2681" spans="1:15" x14ac:dyDescent="0.25">
      <c r="A2681" s="76" t="str">
        <f t="shared" si="82"/>
        <v>L1123N</v>
      </c>
      <c r="B2681" s="76" t="s">
        <v>48</v>
      </c>
      <c r="C2681" s="76" t="str">
        <f>VLOOKUP(B2681,Validación!G:I,3,0)</f>
        <v>L</v>
      </c>
      <c r="D2681" s="122" t="s">
        <v>461</v>
      </c>
      <c r="E2681" s="76">
        <f>VLOOKUP(Tabla3[[#This Row],[Actividad]],Validación!AA:AB,2,0)</f>
        <v>1</v>
      </c>
      <c r="F2681" s="76" t="s">
        <v>183</v>
      </c>
      <c r="G2681" s="76">
        <f>VLOOKUP(H2681,Validación!W:Y,3,0)</f>
        <v>12</v>
      </c>
      <c r="H2681" s="76" t="s">
        <v>401</v>
      </c>
      <c r="I2681" s="76">
        <f>VLOOKUP(J2681,Validación!K:N,4,0)</f>
        <v>3</v>
      </c>
      <c r="J2681" s="76" t="s">
        <v>162</v>
      </c>
      <c r="K2681" s="76" t="s">
        <v>68</v>
      </c>
      <c r="L2681" s="76" t="str">
        <f t="shared" si="83"/>
        <v>N</v>
      </c>
    </row>
    <row r="2682" spans="1:15" x14ac:dyDescent="0.25">
      <c r="A2682" s="76" t="str">
        <f t="shared" si="82"/>
        <v>B1123N</v>
      </c>
      <c r="B2682" s="76" t="s">
        <v>43</v>
      </c>
      <c r="C2682" s="76" t="str">
        <f>VLOOKUP(B2682,Validación!G:I,3,0)</f>
        <v>B</v>
      </c>
      <c r="D2682" s="122" t="s">
        <v>462</v>
      </c>
      <c r="E2682" s="76">
        <f>VLOOKUP(Tabla3[[#This Row],[Actividad]],Validación!AA:AB,2,0)</f>
        <v>1</v>
      </c>
      <c r="F2682" s="76" t="s">
        <v>183</v>
      </c>
      <c r="G2682" s="76">
        <f>VLOOKUP(H2682,Validación!W:Y,3,0)</f>
        <v>12</v>
      </c>
      <c r="H2682" s="76" t="s">
        <v>401</v>
      </c>
      <c r="I2682" s="76">
        <f>VLOOKUP(J2682,Validación!K:N,4,0)</f>
        <v>3</v>
      </c>
      <c r="J2682" s="76" t="s">
        <v>162</v>
      </c>
      <c r="K2682" s="76" t="s">
        <v>68</v>
      </c>
      <c r="L2682" s="76" t="str">
        <f t="shared" si="83"/>
        <v>N</v>
      </c>
    </row>
    <row r="2683" spans="1:15" x14ac:dyDescent="0.25">
      <c r="A2683" s="76" t="str">
        <f t="shared" si="82"/>
        <v>A1123N</v>
      </c>
      <c r="B2683" s="76" t="s">
        <v>42</v>
      </c>
      <c r="C2683" s="76" t="str">
        <f>VLOOKUP(B2683,Validación!G:I,3,0)</f>
        <v>A</v>
      </c>
      <c r="D2683" s="122" t="s">
        <v>463</v>
      </c>
      <c r="E2683" s="76">
        <f>VLOOKUP(Tabla3[[#This Row],[Actividad]],Validación!AA:AB,2,0)</f>
        <v>1</v>
      </c>
      <c r="F2683" s="76" t="s">
        <v>183</v>
      </c>
      <c r="G2683" s="76">
        <f>VLOOKUP(H2683,Validación!W:Y,3,0)</f>
        <v>12</v>
      </c>
      <c r="H2683" s="76" t="s">
        <v>401</v>
      </c>
      <c r="I2683" s="76">
        <f>VLOOKUP(J2683,Validación!K:N,4,0)</f>
        <v>3</v>
      </c>
      <c r="J2683" s="76" t="s">
        <v>162</v>
      </c>
      <c r="K2683" s="76" t="s">
        <v>68</v>
      </c>
      <c r="L2683" s="76" t="str">
        <f t="shared" si="83"/>
        <v>N</v>
      </c>
    </row>
    <row r="2684" spans="1:15" x14ac:dyDescent="0.25">
      <c r="A2684" s="76" t="str">
        <f t="shared" si="82"/>
        <v>X1128N</v>
      </c>
      <c r="B2684" s="76" t="s">
        <v>133</v>
      </c>
      <c r="C2684" s="76" t="str">
        <f>VLOOKUP(B2684,Validación!G:I,3,0)</f>
        <v>X</v>
      </c>
      <c r="D2684" s="122">
        <v>122201</v>
      </c>
      <c r="E2684" s="76">
        <f>VLOOKUP(Tabla3[[#This Row],[Actividad]],Validación!AA:AB,2,0)</f>
        <v>1</v>
      </c>
      <c r="F2684" s="76" t="s">
        <v>183</v>
      </c>
      <c r="G2684" s="76">
        <f>VLOOKUP(H2684,Validación!W:Y,3,0)</f>
        <v>12</v>
      </c>
      <c r="H2684" s="76" t="s">
        <v>401</v>
      </c>
      <c r="I2684" s="76">
        <f>VLOOKUP(J2684,Validación!K:N,4,0)</f>
        <v>8</v>
      </c>
      <c r="J2684" s="76" t="s">
        <v>167</v>
      </c>
      <c r="K2684" s="76" t="s">
        <v>68</v>
      </c>
      <c r="L2684" s="76" t="str">
        <f t="shared" si="83"/>
        <v>N</v>
      </c>
    </row>
    <row r="2685" spans="1:15" x14ac:dyDescent="0.25">
      <c r="A2685" s="76" t="str">
        <f t="shared" si="82"/>
        <v>C1128N</v>
      </c>
      <c r="B2685" s="76" t="s">
        <v>44</v>
      </c>
      <c r="C2685" s="76" t="str">
        <f>VLOOKUP(B2685,Validación!G:I,3,0)</f>
        <v>C</v>
      </c>
      <c r="D2685" s="122" t="s">
        <v>289</v>
      </c>
      <c r="E2685" s="76">
        <f>VLOOKUP(Tabla3[[#This Row],[Actividad]],Validación!AA:AB,2,0)</f>
        <v>1</v>
      </c>
      <c r="F2685" s="76" t="s">
        <v>183</v>
      </c>
      <c r="G2685" s="76">
        <f>VLOOKUP(H2685,Validación!W:Y,3,0)</f>
        <v>12</v>
      </c>
      <c r="H2685" s="76" t="s">
        <v>401</v>
      </c>
      <c r="I2685" s="76">
        <f>VLOOKUP(J2685,Validación!K:N,4,0)</f>
        <v>8</v>
      </c>
      <c r="J2685" s="76" t="s">
        <v>167</v>
      </c>
      <c r="K2685" s="76" t="s">
        <v>68</v>
      </c>
      <c r="L2685" s="76" t="str">
        <f t="shared" si="83"/>
        <v>N</v>
      </c>
    </row>
    <row r="2686" spans="1:15" x14ac:dyDescent="0.25">
      <c r="A2686" s="76" t="str">
        <f t="shared" si="82"/>
        <v>T1128N</v>
      </c>
      <c r="B2686" s="76" t="s">
        <v>52</v>
      </c>
      <c r="C2686" s="76" t="str">
        <f>VLOOKUP(B2686,Validación!G:I,3,0)</f>
        <v>T</v>
      </c>
      <c r="D2686" s="122">
        <v>122202</v>
      </c>
      <c r="E2686" s="76">
        <f>VLOOKUP(Tabla3[[#This Row],[Actividad]],Validación!AA:AB,2,0)</f>
        <v>1</v>
      </c>
      <c r="F2686" s="76" t="s">
        <v>183</v>
      </c>
      <c r="G2686" s="76">
        <f>VLOOKUP(H2686,Validación!W:Y,3,0)</f>
        <v>12</v>
      </c>
      <c r="H2686" s="76" t="s">
        <v>401</v>
      </c>
      <c r="I2686" s="76">
        <f>VLOOKUP(J2686,Validación!K:N,4,0)</f>
        <v>8</v>
      </c>
      <c r="J2686" s="76" t="s">
        <v>167</v>
      </c>
      <c r="K2686" s="76" t="s">
        <v>68</v>
      </c>
      <c r="L2686" s="76" t="str">
        <f t="shared" si="83"/>
        <v>N</v>
      </c>
    </row>
    <row r="2687" spans="1:15" x14ac:dyDescent="0.25">
      <c r="A2687" s="76" t="str">
        <f t="shared" si="82"/>
        <v>EE1128N</v>
      </c>
      <c r="B2687" s="76" t="s">
        <v>33</v>
      </c>
      <c r="C2687" s="76" t="str">
        <f>VLOOKUP(B2687,Validación!G:I,3,0)</f>
        <v>EE</v>
      </c>
      <c r="D2687" s="122" t="s">
        <v>290</v>
      </c>
      <c r="E2687" s="76">
        <f>VLOOKUP(Tabla3[[#This Row],[Actividad]],Validación!AA:AB,2,0)</f>
        <v>1</v>
      </c>
      <c r="F2687" s="76" t="s">
        <v>183</v>
      </c>
      <c r="G2687" s="76">
        <f>VLOOKUP(H2687,Validación!W:Y,3,0)</f>
        <v>12</v>
      </c>
      <c r="H2687" s="76" t="s">
        <v>401</v>
      </c>
      <c r="I2687" s="76">
        <f>VLOOKUP(J2687,Validación!K:N,4,0)</f>
        <v>8</v>
      </c>
      <c r="J2687" s="76" t="s">
        <v>167</v>
      </c>
      <c r="K2687" s="76" t="s">
        <v>68</v>
      </c>
      <c r="L2687" s="76" t="str">
        <f t="shared" si="83"/>
        <v>N</v>
      </c>
    </row>
    <row r="2688" spans="1:15" x14ac:dyDescent="0.25">
      <c r="A2688" s="76" t="str">
        <f t="shared" si="82"/>
        <v>E1128N</v>
      </c>
      <c r="B2688" s="76" t="s">
        <v>45</v>
      </c>
      <c r="C2688" s="76" t="str">
        <f>VLOOKUP(B2688,Validación!G:I,3,0)</f>
        <v>E</v>
      </c>
      <c r="D2688" s="122" t="s">
        <v>180</v>
      </c>
      <c r="E2688" s="76">
        <f>VLOOKUP(Tabla3[[#This Row],[Actividad]],Validación!AA:AB,2,0)</f>
        <v>1</v>
      </c>
      <c r="F2688" s="76" t="s">
        <v>183</v>
      </c>
      <c r="G2688" s="76">
        <f>VLOOKUP(H2688,Validación!W:Y,3,0)</f>
        <v>12</v>
      </c>
      <c r="H2688" s="76" t="s">
        <v>401</v>
      </c>
      <c r="I2688" s="76">
        <f>VLOOKUP(J2688,Validación!K:N,4,0)</f>
        <v>8</v>
      </c>
      <c r="J2688" s="76" t="s">
        <v>167</v>
      </c>
      <c r="K2688" s="76" t="s">
        <v>68</v>
      </c>
      <c r="L2688" s="76" t="str">
        <f t="shared" si="83"/>
        <v>N</v>
      </c>
    </row>
    <row r="2689" spans="1:12" x14ac:dyDescent="0.25">
      <c r="A2689" s="76" t="str">
        <f t="shared" si="82"/>
        <v>J1128N</v>
      </c>
      <c r="B2689" s="76" t="s">
        <v>30</v>
      </c>
      <c r="C2689" s="76" t="str">
        <f>VLOOKUP(B2689,Validación!G:I,3,0)</f>
        <v>J</v>
      </c>
      <c r="D2689" s="122" t="s">
        <v>292</v>
      </c>
      <c r="E2689" s="76">
        <f>VLOOKUP(Tabla3[[#This Row],[Actividad]],Validación!AA:AB,2,0)</f>
        <v>1</v>
      </c>
      <c r="F2689" s="76" t="s">
        <v>183</v>
      </c>
      <c r="G2689" s="76">
        <f>VLOOKUP(H2689,Validación!W:Y,3,0)</f>
        <v>12</v>
      </c>
      <c r="H2689" s="76" t="s">
        <v>401</v>
      </c>
      <c r="I2689" s="76">
        <f>VLOOKUP(J2689,Validación!K:N,4,0)</f>
        <v>8</v>
      </c>
      <c r="J2689" s="76" t="s">
        <v>167</v>
      </c>
      <c r="K2689" s="76" t="s">
        <v>68</v>
      </c>
      <c r="L2689" s="76" t="str">
        <f t="shared" si="83"/>
        <v>N</v>
      </c>
    </row>
    <row r="2690" spans="1:12" x14ac:dyDescent="0.25">
      <c r="A2690" s="76" t="str">
        <f t="shared" ref="A2690:A2753" si="84">CONCATENATE(C2690,E2690,G2690,I2690,L2690,)</f>
        <v>H1128N</v>
      </c>
      <c r="B2690" s="76" t="s">
        <v>46</v>
      </c>
      <c r="C2690" s="76" t="str">
        <f>VLOOKUP(B2690,Validación!G:I,3,0)</f>
        <v>H</v>
      </c>
      <c r="D2690" s="122" t="s">
        <v>115</v>
      </c>
      <c r="E2690" s="76">
        <f>VLOOKUP(Tabla3[[#This Row],[Actividad]],Validación!AA:AB,2,0)</f>
        <v>1</v>
      </c>
      <c r="F2690" s="76" t="s">
        <v>183</v>
      </c>
      <c r="G2690" s="76">
        <f>VLOOKUP(H2690,Validación!W:Y,3,0)</f>
        <v>12</v>
      </c>
      <c r="H2690" s="76" t="s">
        <v>401</v>
      </c>
      <c r="I2690" s="76">
        <f>VLOOKUP(J2690,Validación!K:N,4,0)</f>
        <v>8</v>
      </c>
      <c r="J2690" s="76" t="s">
        <v>167</v>
      </c>
      <c r="K2690" s="76" t="s">
        <v>68</v>
      </c>
      <c r="L2690" s="76" t="str">
        <f t="shared" ref="L2690:L2753" si="85">VLOOKUP(K2690,O:P,2,0)</f>
        <v>N</v>
      </c>
    </row>
    <row r="2691" spans="1:12" x14ac:dyDescent="0.25">
      <c r="A2691" s="76" t="str">
        <f t="shared" si="84"/>
        <v>Q1128N</v>
      </c>
      <c r="B2691" s="76" t="s">
        <v>130</v>
      </c>
      <c r="C2691" s="76" t="str">
        <f>VLOOKUP(B2691,Validación!G:I,3,0)</f>
        <v>Q</v>
      </c>
      <c r="D2691" s="122" t="s">
        <v>293</v>
      </c>
      <c r="E2691" s="76">
        <f>VLOOKUP(Tabla3[[#This Row],[Actividad]],Validación!AA:AB,2,0)</f>
        <v>1</v>
      </c>
      <c r="F2691" s="76" t="s">
        <v>183</v>
      </c>
      <c r="G2691" s="76">
        <f>VLOOKUP(H2691,Validación!W:Y,3,0)</f>
        <v>12</v>
      </c>
      <c r="H2691" s="76" t="s">
        <v>401</v>
      </c>
      <c r="I2691" s="76">
        <f>VLOOKUP(J2691,Validación!K:N,4,0)</f>
        <v>8</v>
      </c>
      <c r="J2691" s="76" t="s">
        <v>167</v>
      </c>
      <c r="K2691" s="76" t="s">
        <v>68</v>
      </c>
      <c r="L2691" s="76" t="str">
        <f t="shared" si="85"/>
        <v>N</v>
      </c>
    </row>
    <row r="2692" spans="1:12" x14ac:dyDescent="0.25">
      <c r="A2692" s="76" t="str">
        <f t="shared" si="84"/>
        <v>P1128N</v>
      </c>
      <c r="B2692" s="76" t="s">
        <v>50</v>
      </c>
      <c r="C2692" s="76" t="str">
        <f>VLOOKUP(B2692,Validación!G:I,3,0)</f>
        <v>P</v>
      </c>
      <c r="D2692" s="122" t="s">
        <v>295</v>
      </c>
      <c r="E2692" s="76">
        <f>VLOOKUP(Tabla3[[#This Row],[Actividad]],Validación!AA:AB,2,0)</f>
        <v>1</v>
      </c>
      <c r="F2692" s="76" t="s">
        <v>183</v>
      </c>
      <c r="G2692" s="76">
        <f>VLOOKUP(H2692,Validación!W:Y,3,0)</f>
        <v>12</v>
      </c>
      <c r="H2692" s="76" t="s">
        <v>401</v>
      </c>
      <c r="I2692" s="76">
        <f>VLOOKUP(J2692,Validación!K:N,4,0)</f>
        <v>8</v>
      </c>
      <c r="J2692" s="76" t="s">
        <v>167</v>
      </c>
      <c r="K2692" s="76" t="s">
        <v>68</v>
      </c>
      <c r="L2692" s="76" t="str">
        <f t="shared" si="85"/>
        <v>N</v>
      </c>
    </row>
    <row r="2693" spans="1:12" x14ac:dyDescent="0.25">
      <c r="A2693" s="76" t="str">
        <f t="shared" si="84"/>
        <v>K1128N</v>
      </c>
      <c r="B2693" s="76" t="s">
        <v>31</v>
      </c>
      <c r="C2693" s="76" t="str">
        <f>VLOOKUP(B2693,Validación!G:I,3,0)</f>
        <v>K</v>
      </c>
      <c r="D2693" s="122" t="s">
        <v>297</v>
      </c>
      <c r="E2693" s="76">
        <f>VLOOKUP(Tabla3[[#This Row],[Actividad]],Validación!AA:AB,2,0)</f>
        <v>1</v>
      </c>
      <c r="F2693" s="76" t="s">
        <v>183</v>
      </c>
      <c r="G2693" s="76">
        <f>VLOOKUP(H2693,Validación!W:Y,3,0)</f>
        <v>12</v>
      </c>
      <c r="H2693" s="76" t="s">
        <v>401</v>
      </c>
      <c r="I2693" s="76">
        <f>VLOOKUP(J2693,Validación!K:N,4,0)</f>
        <v>8</v>
      </c>
      <c r="J2693" s="76" t="s">
        <v>167</v>
      </c>
      <c r="K2693" s="76" t="s">
        <v>68</v>
      </c>
      <c r="L2693" s="76" t="str">
        <f t="shared" si="85"/>
        <v>N</v>
      </c>
    </row>
    <row r="2694" spans="1:12" x14ac:dyDescent="0.25">
      <c r="A2694" s="76" t="str">
        <f t="shared" si="84"/>
        <v>N1128N</v>
      </c>
      <c r="B2694" s="76" t="s">
        <v>49</v>
      </c>
      <c r="C2694" s="76" t="str">
        <f>VLOOKUP(B2694,Validación!G:I,3,0)</f>
        <v>N</v>
      </c>
      <c r="D2694" s="122" t="s">
        <v>298</v>
      </c>
      <c r="E2694" s="76">
        <f>VLOOKUP(Tabla3[[#This Row],[Actividad]],Validación!AA:AB,2,0)</f>
        <v>1</v>
      </c>
      <c r="F2694" s="76" t="s">
        <v>183</v>
      </c>
      <c r="G2694" s="76">
        <f>VLOOKUP(H2694,Validación!W:Y,3,0)</f>
        <v>12</v>
      </c>
      <c r="H2694" s="76" t="s">
        <v>401</v>
      </c>
      <c r="I2694" s="76">
        <f>VLOOKUP(J2694,Validación!K:N,4,0)</f>
        <v>8</v>
      </c>
      <c r="J2694" s="76" t="s">
        <v>167</v>
      </c>
      <c r="K2694" s="76" t="s">
        <v>68</v>
      </c>
      <c r="L2694" s="76" t="str">
        <f t="shared" si="85"/>
        <v>N</v>
      </c>
    </row>
    <row r="2695" spans="1:12" x14ac:dyDescent="0.25">
      <c r="A2695" s="76" t="str">
        <f t="shared" si="84"/>
        <v>AA1128N</v>
      </c>
      <c r="B2695" s="76" t="s">
        <v>54</v>
      </c>
      <c r="C2695" s="76" t="str">
        <f>VLOOKUP(B2695,Validación!G:I,3,0)</f>
        <v>AA</v>
      </c>
      <c r="D2695" s="122" t="s">
        <v>118</v>
      </c>
      <c r="E2695" s="76">
        <f>VLOOKUP(Tabla3[[#This Row],[Actividad]],Validación!AA:AB,2,0)</f>
        <v>1</v>
      </c>
      <c r="F2695" s="76" t="s">
        <v>183</v>
      </c>
      <c r="G2695" s="76">
        <f>VLOOKUP(H2695,Validación!W:Y,3,0)</f>
        <v>12</v>
      </c>
      <c r="H2695" s="76" t="s">
        <v>401</v>
      </c>
      <c r="I2695" s="76">
        <f>VLOOKUP(J2695,Validación!K:N,4,0)</f>
        <v>8</v>
      </c>
      <c r="J2695" s="76" t="s">
        <v>167</v>
      </c>
      <c r="K2695" s="76" t="s">
        <v>68</v>
      </c>
      <c r="L2695" s="76" t="str">
        <f t="shared" si="85"/>
        <v>N</v>
      </c>
    </row>
    <row r="2696" spans="1:12" x14ac:dyDescent="0.25">
      <c r="A2696" s="76" t="str">
        <f t="shared" si="84"/>
        <v>G1128N</v>
      </c>
      <c r="B2696" s="76" t="s">
        <v>427</v>
      </c>
      <c r="C2696" s="76" t="str">
        <f>VLOOKUP(B2696,Validación!G:I,3,0)</f>
        <v>G</v>
      </c>
      <c r="D2696" s="122" t="s">
        <v>299</v>
      </c>
      <c r="E2696" s="76">
        <f>VLOOKUP(Tabla3[[#This Row],[Actividad]],Validación!AA:AB,2,0)</f>
        <v>1</v>
      </c>
      <c r="F2696" s="76" t="s">
        <v>183</v>
      </c>
      <c r="G2696" s="76">
        <f>VLOOKUP(H2696,Validación!W:Y,3,0)</f>
        <v>12</v>
      </c>
      <c r="H2696" s="76" t="s">
        <v>401</v>
      </c>
      <c r="I2696" s="76">
        <f>VLOOKUP(J2696,Validación!K:N,4,0)</f>
        <v>8</v>
      </c>
      <c r="J2696" s="76" t="s">
        <v>167</v>
      </c>
      <c r="K2696" s="76" t="s">
        <v>68</v>
      </c>
      <c r="L2696" s="76" t="str">
        <f t="shared" si="85"/>
        <v>N</v>
      </c>
    </row>
    <row r="2697" spans="1:12" x14ac:dyDescent="0.25">
      <c r="A2697" s="76" t="str">
        <f t="shared" si="84"/>
        <v>D1128N</v>
      </c>
      <c r="B2697" s="76" t="s">
        <v>203</v>
      </c>
      <c r="C2697" s="76" t="str">
        <f>VLOOKUP(B2697,Validación!G:I,3,0)</f>
        <v>D</v>
      </c>
      <c r="D2697" s="122">
        <v>122327</v>
      </c>
      <c r="E2697" s="76">
        <f>VLOOKUP(Tabla3[[#This Row],[Actividad]],Validación!AA:AB,2,0)</f>
        <v>1</v>
      </c>
      <c r="F2697" s="76" t="s">
        <v>183</v>
      </c>
      <c r="G2697" s="76">
        <f>VLOOKUP(H2697,Validación!W:Y,3,0)</f>
        <v>12</v>
      </c>
      <c r="H2697" s="76" t="s">
        <v>401</v>
      </c>
      <c r="I2697" s="76">
        <f>VLOOKUP(J2697,Validación!K:N,4,0)</f>
        <v>8</v>
      </c>
      <c r="J2697" s="76" t="s">
        <v>167</v>
      </c>
      <c r="K2697" s="76" t="s">
        <v>68</v>
      </c>
      <c r="L2697" s="76" t="str">
        <f t="shared" si="85"/>
        <v>N</v>
      </c>
    </row>
    <row r="2698" spans="1:12" x14ac:dyDescent="0.25">
      <c r="A2698" s="76" t="str">
        <f t="shared" si="84"/>
        <v>F1128N</v>
      </c>
      <c r="B2698" s="76" t="s">
        <v>426</v>
      </c>
      <c r="C2698" s="76" t="str">
        <f>VLOOKUP(B2698,Validación!G:I,3,0)</f>
        <v>F</v>
      </c>
      <c r="D2698" s="122" t="s">
        <v>456</v>
      </c>
      <c r="E2698" s="76">
        <f>VLOOKUP(Tabla3[[#This Row],[Actividad]],Validación!AA:AB,2,0)</f>
        <v>1</v>
      </c>
      <c r="F2698" s="76" t="s">
        <v>183</v>
      </c>
      <c r="G2698" s="76">
        <f>VLOOKUP(H2698,Validación!W:Y,3,0)</f>
        <v>12</v>
      </c>
      <c r="H2698" s="76" t="s">
        <v>401</v>
      </c>
      <c r="I2698" s="76">
        <f>VLOOKUP(J2698,Validación!K:N,4,0)</f>
        <v>8</v>
      </c>
      <c r="J2698" s="76" t="s">
        <v>167</v>
      </c>
      <c r="K2698" s="76" t="s">
        <v>68</v>
      </c>
      <c r="L2698" s="76" t="str">
        <f t="shared" si="85"/>
        <v>N</v>
      </c>
    </row>
    <row r="2699" spans="1:12" x14ac:dyDescent="0.25">
      <c r="A2699" s="76" t="str">
        <f t="shared" si="84"/>
        <v>FF1128N</v>
      </c>
      <c r="B2699" s="76" t="s">
        <v>41</v>
      </c>
      <c r="C2699" s="76" t="str">
        <f>VLOOKUP(B2699,Validación!G:I,3,0)</f>
        <v>FF</v>
      </c>
      <c r="D2699" s="122" t="s">
        <v>301</v>
      </c>
      <c r="E2699" s="76">
        <f>VLOOKUP(Tabla3[[#This Row],[Actividad]],Validación!AA:AB,2,0)</f>
        <v>1</v>
      </c>
      <c r="F2699" s="76" t="s">
        <v>183</v>
      </c>
      <c r="G2699" s="76">
        <f>VLOOKUP(H2699,Validación!W:Y,3,0)</f>
        <v>12</v>
      </c>
      <c r="H2699" s="76" t="s">
        <v>401</v>
      </c>
      <c r="I2699" s="76">
        <f>VLOOKUP(J2699,Validación!K:N,4,0)</f>
        <v>8</v>
      </c>
      <c r="J2699" s="76" t="s">
        <v>167</v>
      </c>
      <c r="K2699" s="76" t="s">
        <v>68</v>
      </c>
      <c r="L2699" s="76" t="str">
        <f t="shared" si="85"/>
        <v>N</v>
      </c>
    </row>
    <row r="2700" spans="1:12" x14ac:dyDescent="0.25">
      <c r="A2700" s="76" t="str">
        <f t="shared" si="84"/>
        <v>BB1128N</v>
      </c>
      <c r="B2700" s="76" t="s">
        <v>32</v>
      </c>
      <c r="C2700" s="76" t="str">
        <f>VLOOKUP(B2700,Validación!G:I,3,0)</f>
        <v>BB</v>
      </c>
      <c r="D2700" s="122" t="s">
        <v>457</v>
      </c>
      <c r="E2700" s="76">
        <f>VLOOKUP(Tabla3[[#This Row],[Actividad]],Validación!AA:AB,2,0)</f>
        <v>1</v>
      </c>
      <c r="F2700" s="76" t="s">
        <v>183</v>
      </c>
      <c r="G2700" s="76">
        <f>VLOOKUP(H2700,Validación!W:Y,3,0)</f>
        <v>12</v>
      </c>
      <c r="H2700" s="76" t="s">
        <v>401</v>
      </c>
      <c r="I2700" s="76">
        <f>VLOOKUP(J2700,Validación!K:N,4,0)</f>
        <v>8</v>
      </c>
      <c r="J2700" s="76" t="s">
        <v>167</v>
      </c>
      <c r="K2700" s="76" t="s">
        <v>68</v>
      </c>
      <c r="L2700" s="76" t="str">
        <f t="shared" si="85"/>
        <v>N</v>
      </c>
    </row>
    <row r="2701" spans="1:12" x14ac:dyDescent="0.25">
      <c r="A2701" s="76" t="str">
        <f t="shared" si="84"/>
        <v>W1128N</v>
      </c>
      <c r="B2701" s="76" t="s">
        <v>132</v>
      </c>
      <c r="C2701" s="76" t="str">
        <f>VLOOKUP(B2701,Validación!G:I,3,0)</f>
        <v>W</v>
      </c>
      <c r="D2701" s="122" t="s">
        <v>302</v>
      </c>
      <c r="E2701" s="76">
        <f>VLOOKUP(Tabla3[[#This Row],[Actividad]],Validación!AA:AB,2,0)</f>
        <v>1</v>
      </c>
      <c r="F2701" s="76" t="s">
        <v>183</v>
      </c>
      <c r="G2701" s="76">
        <f>VLOOKUP(H2701,Validación!W:Y,3,0)</f>
        <v>12</v>
      </c>
      <c r="H2701" s="76" t="s">
        <v>401</v>
      </c>
      <c r="I2701" s="76">
        <f>VLOOKUP(J2701,Validación!K:N,4,0)</f>
        <v>8</v>
      </c>
      <c r="J2701" s="76" t="s">
        <v>167</v>
      </c>
      <c r="K2701" s="76" t="s">
        <v>68</v>
      </c>
      <c r="L2701" s="76" t="str">
        <f t="shared" si="85"/>
        <v>N</v>
      </c>
    </row>
    <row r="2702" spans="1:12" x14ac:dyDescent="0.25">
      <c r="A2702" s="76" t="str">
        <f t="shared" si="84"/>
        <v>CC1128N</v>
      </c>
      <c r="B2702" s="76" t="s">
        <v>55</v>
      </c>
      <c r="C2702" s="76" t="str">
        <f>VLOOKUP(B2702,Validación!G:I,3,0)</f>
        <v>CC</v>
      </c>
      <c r="D2702" s="122" t="s">
        <v>303</v>
      </c>
      <c r="E2702" s="76">
        <f>VLOOKUP(Tabla3[[#This Row],[Actividad]],Validación!AA:AB,2,0)</f>
        <v>1</v>
      </c>
      <c r="F2702" s="76" t="s">
        <v>183</v>
      </c>
      <c r="G2702" s="76">
        <f>VLOOKUP(H2702,Validación!W:Y,3,0)</f>
        <v>12</v>
      </c>
      <c r="H2702" s="76" t="s">
        <v>401</v>
      </c>
      <c r="I2702" s="76">
        <f>VLOOKUP(J2702,Validación!K:N,4,0)</f>
        <v>8</v>
      </c>
      <c r="J2702" s="76" t="s">
        <v>167</v>
      </c>
      <c r="K2702" s="76" t="s">
        <v>68</v>
      </c>
      <c r="L2702" s="76" t="str">
        <f t="shared" si="85"/>
        <v>N</v>
      </c>
    </row>
    <row r="2703" spans="1:12" x14ac:dyDescent="0.25">
      <c r="A2703" s="76" t="str">
        <f t="shared" si="84"/>
        <v>U1128N</v>
      </c>
      <c r="B2703" s="76" t="s">
        <v>425</v>
      </c>
      <c r="C2703" s="76" t="str">
        <f>VLOOKUP(B2703,Validación!G:I,3,0)</f>
        <v>U</v>
      </c>
      <c r="D2703" s="122" t="s">
        <v>458</v>
      </c>
      <c r="E2703" s="76">
        <f>VLOOKUP(Tabla3[[#This Row],[Actividad]],Validación!AA:AB,2,0)</f>
        <v>1</v>
      </c>
      <c r="F2703" s="76" t="s">
        <v>183</v>
      </c>
      <c r="G2703" s="76">
        <f>VLOOKUP(H2703,Validación!W:Y,3,0)</f>
        <v>12</v>
      </c>
      <c r="H2703" s="76" t="s">
        <v>401</v>
      </c>
      <c r="I2703" s="76">
        <f>VLOOKUP(J2703,Validación!K:N,4,0)</f>
        <v>8</v>
      </c>
      <c r="J2703" s="76" t="s">
        <v>167</v>
      </c>
      <c r="K2703" s="76" t="s">
        <v>68</v>
      </c>
      <c r="L2703" s="76" t="str">
        <f t="shared" si="85"/>
        <v>N</v>
      </c>
    </row>
    <row r="2704" spans="1:12" x14ac:dyDescent="0.25">
      <c r="A2704" s="76" t="str">
        <f t="shared" si="84"/>
        <v>I1128N</v>
      </c>
      <c r="B2704" s="76" t="s">
        <v>47</v>
      </c>
      <c r="C2704" s="76" t="str">
        <f>VLOOKUP(B2704,Validación!G:I,3,0)</f>
        <v>I</v>
      </c>
      <c r="D2704" s="122" t="s">
        <v>459</v>
      </c>
      <c r="E2704" s="76">
        <f>VLOOKUP(Tabla3[[#This Row],[Actividad]],Validación!AA:AB,2,0)</f>
        <v>1</v>
      </c>
      <c r="F2704" s="76" t="s">
        <v>183</v>
      </c>
      <c r="G2704" s="76">
        <f>VLOOKUP(H2704,Validación!W:Y,3,0)</f>
        <v>12</v>
      </c>
      <c r="H2704" s="76" t="s">
        <v>401</v>
      </c>
      <c r="I2704" s="76">
        <f>VLOOKUP(J2704,Validación!K:N,4,0)</f>
        <v>8</v>
      </c>
      <c r="J2704" s="76" t="s">
        <v>167</v>
      </c>
      <c r="K2704" s="76" t="s">
        <v>68</v>
      </c>
      <c r="L2704" s="76" t="str">
        <f t="shared" si="85"/>
        <v>N</v>
      </c>
    </row>
    <row r="2705" spans="1:12" x14ac:dyDescent="0.25">
      <c r="A2705" s="76" t="str">
        <f t="shared" si="84"/>
        <v>Y1128N</v>
      </c>
      <c r="B2705" s="76" t="s">
        <v>134</v>
      </c>
      <c r="C2705" s="76" t="str">
        <f>VLOOKUP(B2705,Validación!G:I,3,0)</f>
        <v>Y</v>
      </c>
      <c r="D2705" s="122" t="s">
        <v>306</v>
      </c>
      <c r="E2705" s="76">
        <f>VLOOKUP(Tabla3[[#This Row],[Actividad]],Validación!AA:AB,2,0)</f>
        <v>1</v>
      </c>
      <c r="F2705" s="76" t="s">
        <v>183</v>
      </c>
      <c r="G2705" s="76">
        <f>VLOOKUP(H2705,Validación!W:Y,3,0)</f>
        <v>12</v>
      </c>
      <c r="H2705" s="76" t="s">
        <v>401</v>
      </c>
      <c r="I2705" s="76">
        <f>VLOOKUP(J2705,Validación!K:N,4,0)</f>
        <v>8</v>
      </c>
      <c r="J2705" s="76" t="s">
        <v>167</v>
      </c>
      <c r="K2705" s="76" t="s">
        <v>68</v>
      </c>
      <c r="L2705" s="76" t="str">
        <f t="shared" si="85"/>
        <v>N</v>
      </c>
    </row>
    <row r="2706" spans="1:12" x14ac:dyDescent="0.25">
      <c r="A2706" s="76" t="str">
        <f t="shared" si="84"/>
        <v>R1128N</v>
      </c>
      <c r="B2706" s="76" t="s">
        <v>51</v>
      </c>
      <c r="C2706" s="76" t="str">
        <f>VLOOKUP(B2706,Validación!G:I,3,0)</f>
        <v>R</v>
      </c>
      <c r="D2706" s="122">
        <v>109</v>
      </c>
      <c r="E2706" s="76">
        <f>VLOOKUP(Tabla3[[#This Row],[Actividad]],Validación!AA:AB,2,0)</f>
        <v>1</v>
      </c>
      <c r="F2706" s="76" t="s">
        <v>183</v>
      </c>
      <c r="G2706" s="76">
        <f>VLOOKUP(H2706,Validación!W:Y,3,0)</f>
        <v>12</v>
      </c>
      <c r="H2706" s="76" t="s">
        <v>401</v>
      </c>
      <c r="I2706" s="76">
        <f>VLOOKUP(J2706,Validación!K:N,4,0)</f>
        <v>8</v>
      </c>
      <c r="J2706" s="76" t="s">
        <v>167</v>
      </c>
      <c r="K2706" s="76" t="s">
        <v>68</v>
      </c>
      <c r="L2706" s="76" t="str">
        <f t="shared" si="85"/>
        <v>N</v>
      </c>
    </row>
    <row r="2707" spans="1:12" x14ac:dyDescent="0.25">
      <c r="A2707" s="76" t="str">
        <f t="shared" si="84"/>
        <v>HH1128N</v>
      </c>
      <c r="B2707" s="76" t="s">
        <v>122</v>
      </c>
      <c r="C2707" s="76" t="str">
        <f>VLOOKUP(B2707,Validación!G:I,3,0)</f>
        <v>HH</v>
      </c>
      <c r="D2707" s="122" t="s">
        <v>460</v>
      </c>
      <c r="E2707" s="76">
        <f>VLOOKUP(Tabla3[[#This Row],[Actividad]],Validación!AA:AB,2,0)</f>
        <v>1</v>
      </c>
      <c r="F2707" s="76" t="s">
        <v>183</v>
      </c>
      <c r="G2707" s="76">
        <f>VLOOKUP(H2707,Validación!W:Y,3,0)</f>
        <v>12</v>
      </c>
      <c r="H2707" s="76" t="s">
        <v>401</v>
      </c>
      <c r="I2707" s="76">
        <f>VLOOKUP(J2707,Validación!K:N,4,0)</f>
        <v>8</v>
      </c>
      <c r="J2707" s="76" t="s">
        <v>167</v>
      </c>
      <c r="K2707" s="76" t="s">
        <v>68</v>
      </c>
      <c r="L2707" s="76" t="str">
        <f t="shared" si="85"/>
        <v>N</v>
      </c>
    </row>
    <row r="2708" spans="1:12" x14ac:dyDescent="0.25">
      <c r="A2708" s="76" t="str">
        <f t="shared" si="84"/>
        <v>II1128N</v>
      </c>
      <c r="B2708" s="173" t="s">
        <v>423</v>
      </c>
      <c r="C2708" s="76" t="str">
        <f>VLOOKUP(B2708,Validación!G:I,3,0)</f>
        <v>II</v>
      </c>
      <c r="D2708" s="122" t="s">
        <v>309</v>
      </c>
      <c r="E2708" s="76">
        <f>VLOOKUP(Tabla3[[#This Row],[Actividad]],Validación!AA:AB,2,0)</f>
        <v>1</v>
      </c>
      <c r="F2708" s="76" t="s">
        <v>183</v>
      </c>
      <c r="G2708" s="76">
        <f>VLOOKUP(H2708,Validación!W:Y,3,0)</f>
        <v>12</v>
      </c>
      <c r="H2708" s="76" t="s">
        <v>401</v>
      </c>
      <c r="I2708" s="76">
        <f>VLOOKUP(J2708,Validación!K:N,4,0)</f>
        <v>8</v>
      </c>
      <c r="J2708" s="76" t="s">
        <v>167</v>
      </c>
      <c r="K2708" s="76" t="s">
        <v>68</v>
      </c>
      <c r="L2708" s="76" t="str">
        <f t="shared" si="85"/>
        <v>N</v>
      </c>
    </row>
    <row r="2709" spans="1:12" x14ac:dyDescent="0.25">
      <c r="A2709" s="76" t="str">
        <f t="shared" si="84"/>
        <v>L1128N</v>
      </c>
      <c r="B2709" s="76" t="s">
        <v>48</v>
      </c>
      <c r="C2709" s="76" t="str">
        <f>VLOOKUP(B2709,Validación!G:I,3,0)</f>
        <v>L</v>
      </c>
      <c r="D2709" s="122" t="s">
        <v>461</v>
      </c>
      <c r="E2709" s="76">
        <f>VLOOKUP(Tabla3[[#This Row],[Actividad]],Validación!AA:AB,2,0)</f>
        <v>1</v>
      </c>
      <c r="F2709" s="76" t="s">
        <v>183</v>
      </c>
      <c r="G2709" s="76">
        <f>VLOOKUP(H2709,Validación!W:Y,3,0)</f>
        <v>12</v>
      </c>
      <c r="H2709" s="76" t="s">
        <v>401</v>
      </c>
      <c r="I2709" s="76">
        <f>VLOOKUP(J2709,Validación!K:N,4,0)</f>
        <v>8</v>
      </c>
      <c r="J2709" s="76" t="s">
        <v>167</v>
      </c>
      <c r="K2709" s="76" t="s">
        <v>68</v>
      </c>
      <c r="L2709" s="76" t="str">
        <f t="shared" si="85"/>
        <v>N</v>
      </c>
    </row>
    <row r="2710" spans="1:12" x14ac:dyDescent="0.25">
      <c r="A2710" s="76" t="str">
        <f t="shared" si="84"/>
        <v>B1128N</v>
      </c>
      <c r="B2710" s="76" t="s">
        <v>43</v>
      </c>
      <c r="C2710" s="76" t="str">
        <f>VLOOKUP(B2710,Validación!G:I,3,0)</f>
        <v>B</v>
      </c>
      <c r="D2710" s="122" t="s">
        <v>462</v>
      </c>
      <c r="E2710" s="76">
        <f>VLOOKUP(Tabla3[[#This Row],[Actividad]],Validación!AA:AB,2,0)</f>
        <v>1</v>
      </c>
      <c r="F2710" s="76" t="s">
        <v>183</v>
      </c>
      <c r="G2710" s="76">
        <f>VLOOKUP(H2710,Validación!W:Y,3,0)</f>
        <v>12</v>
      </c>
      <c r="H2710" s="76" t="s">
        <v>401</v>
      </c>
      <c r="I2710" s="76">
        <f>VLOOKUP(J2710,Validación!K:N,4,0)</f>
        <v>8</v>
      </c>
      <c r="J2710" s="76" t="s">
        <v>167</v>
      </c>
      <c r="K2710" s="76" t="s">
        <v>68</v>
      </c>
      <c r="L2710" s="76" t="str">
        <f t="shared" si="85"/>
        <v>N</v>
      </c>
    </row>
    <row r="2711" spans="1:12" x14ac:dyDescent="0.25">
      <c r="A2711" s="76" t="str">
        <f t="shared" si="84"/>
        <v>A1128N</v>
      </c>
      <c r="B2711" s="76" t="s">
        <v>42</v>
      </c>
      <c r="C2711" s="76" t="str">
        <f>VLOOKUP(B2711,Validación!G:I,3,0)</f>
        <v>A</v>
      </c>
      <c r="D2711" s="122" t="s">
        <v>463</v>
      </c>
      <c r="E2711" s="76">
        <f>VLOOKUP(Tabla3[[#This Row],[Actividad]],Validación!AA:AB,2,0)</f>
        <v>1</v>
      </c>
      <c r="F2711" s="76" t="s">
        <v>183</v>
      </c>
      <c r="G2711" s="76">
        <f>VLOOKUP(H2711,Validación!W:Y,3,0)</f>
        <v>12</v>
      </c>
      <c r="H2711" s="76" t="s">
        <v>401</v>
      </c>
      <c r="I2711" s="76">
        <f>VLOOKUP(J2711,Validación!K:N,4,0)</f>
        <v>8</v>
      </c>
      <c r="J2711" s="76" t="s">
        <v>167</v>
      </c>
      <c r="K2711" s="76" t="s">
        <v>68</v>
      </c>
      <c r="L2711" s="76" t="str">
        <f t="shared" si="85"/>
        <v>N</v>
      </c>
    </row>
    <row r="2712" spans="1:12" x14ac:dyDescent="0.25">
      <c r="A2712" s="76" t="str">
        <f t="shared" si="84"/>
        <v>X11210N</v>
      </c>
      <c r="B2712" s="76" t="s">
        <v>133</v>
      </c>
      <c r="C2712" s="76" t="str">
        <f>VLOOKUP(B2712,Validación!G:I,3,0)</f>
        <v>X</v>
      </c>
      <c r="D2712" s="122">
        <v>122201</v>
      </c>
      <c r="E2712" s="76">
        <f>VLOOKUP(Tabla3[[#This Row],[Actividad]],Validación!AA:AB,2,0)</f>
        <v>1</v>
      </c>
      <c r="F2712" s="76" t="s">
        <v>183</v>
      </c>
      <c r="G2712" s="76">
        <f>VLOOKUP(H2712,Validación!W:Y,3,0)</f>
        <v>12</v>
      </c>
      <c r="H2712" s="76" t="s">
        <v>401</v>
      </c>
      <c r="I2712" s="76">
        <f>VLOOKUP(J2712,Validación!K:N,4,0)</f>
        <v>10</v>
      </c>
      <c r="J2712" s="76" t="s">
        <v>169</v>
      </c>
      <c r="K2712" s="76" t="s">
        <v>68</v>
      </c>
      <c r="L2712" s="76" t="str">
        <f t="shared" si="85"/>
        <v>N</v>
      </c>
    </row>
    <row r="2713" spans="1:12" x14ac:dyDescent="0.25">
      <c r="A2713" s="76" t="str">
        <f t="shared" si="84"/>
        <v>C11210N</v>
      </c>
      <c r="B2713" s="76" t="s">
        <v>44</v>
      </c>
      <c r="C2713" s="76" t="str">
        <f>VLOOKUP(B2713,Validación!G:I,3,0)</f>
        <v>C</v>
      </c>
      <c r="D2713" s="122" t="s">
        <v>289</v>
      </c>
      <c r="E2713" s="76">
        <f>VLOOKUP(Tabla3[[#This Row],[Actividad]],Validación!AA:AB,2,0)</f>
        <v>1</v>
      </c>
      <c r="F2713" s="76" t="s">
        <v>183</v>
      </c>
      <c r="G2713" s="76">
        <f>VLOOKUP(H2713,Validación!W:Y,3,0)</f>
        <v>12</v>
      </c>
      <c r="H2713" s="76" t="s">
        <v>401</v>
      </c>
      <c r="I2713" s="76">
        <f>VLOOKUP(J2713,Validación!K:N,4,0)</f>
        <v>10</v>
      </c>
      <c r="J2713" s="76" t="s">
        <v>169</v>
      </c>
      <c r="K2713" s="76" t="s">
        <v>68</v>
      </c>
      <c r="L2713" s="76" t="str">
        <f t="shared" si="85"/>
        <v>N</v>
      </c>
    </row>
    <row r="2714" spans="1:12" x14ac:dyDescent="0.25">
      <c r="A2714" s="76" t="str">
        <f t="shared" si="84"/>
        <v>T11210N</v>
      </c>
      <c r="B2714" s="76" t="s">
        <v>52</v>
      </c>
      <c r="C2714" s="76" t="str">
        <f>VLOOKUP(B2714,Validación!G:I,3,0)</f>
        <v>T</v>
      </c>
      <c r="D2714" s="122">
        <v>122202</v>
      </c>
      <c r="E2714" s="76">
        <f>VLOOKUP(Tabla3[[#This Row],[Actividad]],Validación!AA:AB,2,0)</f>
        <v>1</v>
      </c>
      <c r="F2714" s="76" t="s">
        <v>183</v>
      </c>
      <c r="G2714" s="76">
        <f>VLOOKUP(H2714,Validación!W:Y,3,0)</f>
        <v>12</v>
      </c>
      <c r="H2714" s="76" t="s">
        <v>401</v>
      </c>
      <c r="I2714" s="76">
        <f>VLOOKUP(J2714,Validación!K:N,4,0)</f>
        <v>10</v>
      </c>
      <c r="J2714" s="76" t="s">
        <v>169</v>
      </c>
      <c r="K2714" s="76" t="s">
        <v>68</v>
      </c>
      <c r="L2714" s="76" t="str">
        <f t="shared" si="85"/>
        <v>N</v>
      </c>
    </row>
    <row r="2715" spans="1:12" x14ac:dyDescent="0.25">
      <c r="A2715" s="76" t="str">
        <f t="shared" si="84"/>
        <v>EE11210N</v>
      </c>
      <c r="B2715" s="76" t="s">
        <v>33</v>
      </c>
      <c r="C2715" s="76" t="str">
        <f>VLOOKUP(B2715,Validación!G:I,3,0)</f>
        <v>EE</v>
      </c>
      <c r="D2715" s="122" t="s">
        <v>290</v>
      </c>
      <c r="E2715" s="76">
        <f>VLOOKUP(Tabla3[[#This Row],[Actividad]],Validación!AA:AB,2,0)</f>
        <v>1</v>
      </c>
      <c r="F2715" s="76" t="s">
        <v>183</v>
      </c>
      <c r="G2715" s="76">
        <f>VLOOKUP(H2715,Validación!W:Y,3,0)</f>
        <v>12</v>
      </c>
      <c r="H2715" s="76" t="s">
        <v>401</v>
      </c>
      <c r="I2715" s="76">
        <f>VLOOKUP(J2715,Validación!K:N,4,0)</f>
        <v>10</v>
      </c>
      <c r="J2715" s="76" t="s">
        <v>169</v>
      </c>
      <c r="K2715" s="76" t="s">
        <v>68</v>
      </c>
      <c r="L2715" s="76" t="str">
        <f t="shared" si="85"/>
        <v>N</v>
      </c>
    </row>
    <row r="2716" spans="1:12" x14ac:dyDescent="0.25">
      <c r="A2716" s="76" t="str">
        <f t="shared" si="84"/>
        <v>E11210N</v>
      </c>
      <c r="B2716" s="76" t="s">
        <v>45</v>
      </c>
      <c r="C2716" s="76" t="str">
        <f>VLOOKUP(B2716,Validación!G:I,3,0)</f>
        <v>E</v>
      </c>
      <c r="D2716" s="122" t="s">
        <v>180</v>
      </c>
      <c r="E2716" s="76">
        <f>VLOOKUP(Tabla3[[#This Row],[Actividad]],Validación!AA:AB,2,0)</f>
        <v>1</v>
      </c>
      <c r="F2716" s="76" t="s">
        <v>183</v>
      </c>
      <c r="G2716" s="76">
        <f>VLOOKUP(H2716,Validación!W:Y,3,0)</f>
        <v>12</v>
      </c>
      <c r="H2716" s="76" t="s">
        <v>401</v>
      </c>
      <c r="I2716" s="76">
        <f>VLOOKUP(J2716,Validación!K:N,4,0)</f>
        <v>10</v>
      </c>
      <c r="J2716" s="76" t="s">
        <v>169</v>
      </c>
      <c r="K2716" s="76" t="s">
        <v>68</v>
      </c>
      <c r="L2716" s="76" t="str">
        <f t="shared" si="85"/>
        <v>N</v>
      </c>
    </row>
    <row r="2717" spans="1:12" x14ac:dyDescent="0.25">
      <c r="A2717" s="76" t="str">
        <f t="shared" si="84"/>
        <v>J11210N</v>
      </c>
      <c r="B2717" s="76" t="s">
        <v>30</v>
      </c>
      <c r="C2717" s="76" t="str">
        <f>VLOOKUP(B2717,Validación!G:I,3,0)</f>
        <v>J</v>
      </c>
      <c r="D2717" s="122" t="s">
        <v>292</v>
      </c>
      <c r="E2717" s="76">
        <f>VLOOKUP(Tabla3[[#This Row],[Actividad]],Validación!AA:AB,2,0)</f>
        <v>1</v>
      </c>
      <c r="F2717" s="76" t="s">
        <v>183</v>
      </c>
      <c r="G2717" s="76">
        <f>VLOOKUP(H2717,Validación!W:Y,3,0)</f>
        <v>12</v>
      </c>
      <c r="H2717" s="76" t="s">
        <v>401</v>
      </c>
      <c r="I2717" s="76">
        <f>VLOOKUP(J2717,Validación!K:N,4,0)</f>
        <v>10</v>
      </c>
      <c r="J2717" s="76" t="s">
        <v>169</v>
      </c>
      <c r="K2717" s="76" t="s">
        <v>68</v>
      </c>
      <c r="L2717" s="76" t="str">
        <f t="shared" si="85"/>
        <v>N</v>
      </c>
    </row>
    <row r="2718" spans="1:12" x14ac:dyDescent="0.25">
      <c r="A2718" s="76" t="str">
        <f t="shared" si="84"/>
        <v>H11210N</v>
      </c>
      <c r="B2718" s="76" t="s">
        <v>46</v>
      </c>
      <c r="C2718" s="76" t="str">
        <f>VLOOKUP(B2718,Validación!G:I,3,0)</f>
        <v>H</v>
      </c>
      <c r="D2718" s="122" t="s">
        <v>115</v>
      </c>
      <c r="E2718" s="76">
        <f>VLOOKUP(Tabla3[[#This Row],[Actividad]],Validación!AA:AB,2,0)</f>
        <v>1</v>
      </c>
      <c r="F2718" s="76" t="s">
        <v>183</v>
      </c>
      <c r="G2718" s="76">
        <f>VLOOKUP(H2718,Validación!W:Y,3,0)</f>
        <v>12</v>
      </c>
      <c r="H2718" s="76" t="s">
        <v>401</v>
      </c>
      <c r="I2718" s="76">
        <f>VLOOKUP(J2718,Validación!K:N,4,0)</f>
        <v>10</v>
      </c>
      <c r="J2718" s="76" t="s">
        <v>169</v>
      </c>
      <c r="K2718" s="76" t="s">
        <v>68</v>
      </c>
      <c r="L2718" s="76" t="str">
        <f t="shared" si="85"/>
        <v>N</v>
      </c>
    </row>
    <row r="2719" spans="1:12" x14ac:dyDescent="0.25">
      <c r="A2719" s="76" t="str">
        <f t="shared" si="84"/>
        <v>Q11210N</v>
      </c>
      <c r="B2719" s="76" t="s">
        <v>130</v>
      </c>
      <c r="C2719" s="76" t="str">
        <f>VLOOKUP(B2719,Validación!G:I,3,0)</f>
        <v>Q</v>
      </c>
      <c r="D2719" s="122" t="s">
        <v>293</v>
      </c>
      <c r="E2719" s="76">
        <f>VLOOKUP(Tabla3[[#This Row],[Actividad]],Validación!AA:AB,2,0)</f>
        <v>1</v>
      </c>
      <c r="F2719" s="76" t="s">
        <v>183</v>
      </c>
      <c r="G2719" s="76">
        <f>VLOOKUP(H2719,Validación!W:Y,3,0)</f>
        <v>12</v>
      </c>
      <c r="H2719" s="76" t="s">
        <v>401</v>
      </c>
      <c r="I2719" s="76">
        <f>VLOOKUP(J2719,Validación!K:N,4,0)</f>
        <v>10</v>
      </c>
      <c r="J2719" s="76" t="s">
        <v>169</v>
      </c>
      <c r="K2719" s="76" t="s">
        <v>68</v>
      </c>
      <c r="L2719" s="76" t="str">
        <f t="shared" si="85"/>
        <v>N</v>
      </c>
    </row>
    <row r="2720" spans="1:12" x14ac:dyDescent="0.25">
      <c r="A2720" s="76" t="str">
        <f t="shared" si="84"/>
        <v>P11210N</v>
      </c>
      <c r="B2720" s="76" t="s">
        <v>50</v>
      </c>
      <c r="C2720" s="76" t="str">
        <f>VLOOKUP(B2720,Validación!G:I,3,0)</f>
        <v>P</v>
      </c>
      <c r="D2720" s="122" t="s">
        <v>295</v>
      </c>
      <c r="E2720" s="76">
        <f>VLOOKUP(Tabla3[[#This Row],[Actividad]],Validación!AA:AB,2,0)</f>
        <v>1</v>
      </c>
      <c r="F2720" s="76" t="s">
        <v>183</v>
      </c>
      <c r="G2720" s="76">
        <f>VLOOKUP(H2720,Validación!W:Y,3,0)</f>
        <v>12</v>
      </c>
      <c r="H2720" s="76" t="s">
        <v>401</v>
      </c>
      <c r="I2720" s="76">
        <f>VLOOKUP(J2720,Validación!K:N,4,0)</f>
        <v>10</v>
      </c>
      <c r="J2720" s="76" t="s">
        <v>169</v>
      </c>
      <c r="K2720" s="76" t="s">
        <v>68</v>
      </c>
      <c r="L2720" s="76" t="str">
        <f t="shared" si="85"/>
        <v>N</v>
      </c>
    </row>
    <row r="2721" spans="1:12" x14ac:dyDescent="0.25">
      <c r="A2721" s="76" t="str">
        <f t="shared" si="84"/>
        <v>K11210N</v>
      </c>
      <c r="B2721" s="76" t="s">
        <v>31</v>
      </c>
      <c r="C2721" s="76" t="str">
        <f>VLOOKUP(B2721,Validación!G:I,3,0)</f>
        <v>K</v>
      </c>
      <c r="D2721" s="122" t="s">
        <v>297</v>
      </c>
      <c r="E2721" s="76">
        <f>VLOOKUP(Tabla3[[#This Row],[Actividad]],Validación!AA:AB,2,0)</f>
        <v>1</v>
      </c>
      <c r="F2721" s="76" t="s">
        <v>183</v>
      </c>
      <c r="G2721" s="76">
        <f>VLOOKUP(H2721,Validación!W:Y,3,0)</f>
        <v>12</v>
      </c>
      <c r="H2721" s="76" t="s">
        <v>401</v>
      </c>
      <c r="I2721" s="76">
        <f>VLOOKUP(J2721,Validación!K:N,4,0)</f>
        <v>10</v>
      </c>
      <c r="J2721" s="76" t="s">
        <v>169</v>
      </c>
      <c r="K2721" s="76" t="s">
        <v>68</v>
      </c>
      <c r="L2721" s="76" t="str">
        <f t="shared" si="85"/>
        <v>N</v>
      </c>
    </row>
    <row r="2722" spans="1:12" x14ac:dyDescent="0.25">
      <c r="A2722" s="76" t="str">
        <f t="shared" si="84"/>
        <v>N11210N</v>
      </c>
      <c r="B2722" s="76" t="s">
        <v>49</v>
      </c>
      <c r="C2722" s="76" t="str">
        <f>VLOOKUP(B2722,Validación!G:I,3,0)</f>
        <v>N</v>
      </c>
      <c r="D2722" s="122" t="s">
        <v>298</v>
      </c>
      <c r="E2722" s="76">
        <f>VLOOKUP(Tabla3[[#This Row],[Actividad]],Validación!AA:AB,2,0)</f>
        <v>1</v>
      </c>
      <c r="F2722" s="76" t="s">
        <v>183</v>
      </c>
      <c r="G2722" s="76">
        <f>VLOOKUP(H2722,Validación!W:Y,3,0)</f>
        <v>12</v>
      </c>
      <c r="H2722" s="76" t="s">
        <v>401</v>
      </c>
      <c r="I2722" s="76">
        <f>VLOOKUP(J2722,Validación!K:N,4,0)</f>
        <v>10</v>
      </c>
      <c r="J2722" s="76" t="s">
        <v>169</v>
      </c>
      <c r="K2722" s="76" t="s">
        <v>68</v>
      </c>
      <c r="L2722" s="76" t="str">
        <f t="shared" si="85"/>
        <v>N</v>
      </c>
    </row>
    <row r="2723" spans="1:12" x14ac:dyDescent="0.25">
      <c r="A2723" s="76" t="str">
        <f t="shared" si="84"/>
        <v>AA11210N</v>
      </c>
      <c r="B2723" s="76" t="s">
        <v>54</v>
      </c>
      <c r="C2723" s="76" t="str">
        <f>VLOOKUP(B2723,Validación!G:I,3,0)</f>
        <v>AA</v>
      </c>
      <c r="D2723" s="122" t="s">
        <v>118</v>
      </c>
      <c r="E2723" s="76">
        <f>VLOOKUP(Tabla3[[#This Row],[Actividad]],Validación!AA:AB,2,0)</f>
        <v>1</v>
      </c>
      <c r="F2723" s="76" t="s">
        <v>183</v>
      </c>
      <c r="G2723" s="76">
        <f>VLOOKUP(H2723,Validación!W:Y,3,0)</f>
        <v>12</v>
      </c>
      <c r="H2723" s="76" t="s">
        <v>401</v>
      </c>
      <c r="I2723" s="76">
        <f>VLOOKUP(J2723,Validación!K:N,4,0)</f>
        <v>10</v>
      </c>
      <c r="J2723" s="76" t="s">
        <v>169</v>
      </c>
      <c r="K2723" s="76" t="s">
        <v>68</v>
      </c>
      <c r="L2723" s="76" t="str">
        <f t="shared" si="85"/>
        <v>N</v>
      </c>
    </row>
    <row r="2724" spans="1:12" x14ac:dyDescent="0.25">
      <c r="A2724" s="76" t="str">
        <f t="shared" si="84"/>
        <v>G11210N</v>
      </c>
      <c r="B2724" s="76" t="s">
        <v>427</v>
      </c>
      <c r="C2724" s="76" t="str">
        <f>VLOOKUP(B2724,Validación!G:I,3,0)</f>
        <v>G</v>
      </c>
      <c r="D2724" s="122" t="s">
        <v>299</v>
      </c>
      <c r="E2724" s="76">
        <f>VLOOKUP(Tabla3[[#This Row],[Actividad]],Validación!AA:AB,2,0)</f>
        <v>1</v>
      </c>
      <c r="F2724" s="76" t="s">
        <v>183</v>
      </c>
      <c r="G2724" s="76">
        <f>VLOOKUP(H2724,Validación!W:Y,3,0)</f>
        <v>12</v>
      </c>
      <c r="H2724" s="76" t="s">
        <v>401</v>
      </c>
      <c r="I2724" s="76">
        <f>VLOOKUP(J2724,Validación!K:N,4,0)</f>
        <v>10</v>
      </c>
      <c r="J2724" s="76" t="s">
        <v>169</v>
      </c>
      <c r="K2724" s="76" t="s">
        <v>68</v>
      </c>
      <c r="L2724" s="76" t="str">
        <f t="shared" si="85"/>
        <v>N</v>
      </c>
    </row>
    <row r="2725" spans="1:12" x14ac:dyDescent="0.25">
      <c r="A2725" s="76" t="str">
        <f t="shared" si="84"/>
        <v>D11210N</v>
      </c>
      <c r="B2725" s="76" t="s">
        <v>203</v>
      </c>
      <c r="C2725" s="76" t="str">
        <f>VLOOKUP(B2725,Validación!G:I,3,0)</f>
        <v>D</v>
      </c>
      <c r="D2725" s="122">
        <v>122327</v>
      </c>
      <c r="E2725" s="76">
        <f>VLOOKUP(Tabla3[[#This Row],[Actividad]],Validación!AA:AB,2,0)</f>
        <v>1</v>
      </c>
      <c r="F2725" s="76" t="s">
        <v>183</v>
      </c>
      <c r="G2725" s="76">
        <f>VLOOKUP(H2725,Validación!W:Y,3,0)</f>
        <v>12</v>
      </c>
      <c r="H2725" s="76" t="s">
        <v>401</v>
      </c>
      <c r="I2725" s="76">
        <f>VLOOKUP(J2725,Validación!K:N,4,0)</f>
        <v>10</v>
      </c>
      <c r="J2725" s="76" t="s">
        <v>169</v>
      </c>
      <c r="K2725" s="76" t="s">
        <v>68</v>
      </c>
      <c r="L2725" s="76" t="str">
        <f t="shared" si="85"/>
        <v>N</v>
      </c>
    </row>
    <row r="2726" spans="1:12" x14ac:dyDescent="0.25">
      <c r="A2726" s="76" t="str">
        <f t="shared" si="84"/>
        <v>F11210N</v>
      </c>
      <c r="B2726" s="76" t="s">
        <v>426</v>
      </c>
      <c r="C2726" s="76" t="str">
        <f>VLOOKUP(B2726,Validación!G:I,3,0)</f>
        <v>F</v>
      </c>
      <c r="D2726" s="122" t="s">
        <v>456</v>
      </c>
      <c r="E2726" s="76">
        <f>VLOOKUP(Tabla3[[#This Row],[Actividad]],Validación!AA:AB,2,0)</f>
        <v>1</v>
      </c>
      <c r="F2726" s="76" t="s">
        <v>183</v>
      </c>
      <c r="G2726" s="76">
        <f>VLOOKUP(H2726,Validación!W:Y,3,0)</f>
        <v>12</v>
      </c>
      <c r="H2726" s="76" t="s">
        <v>401</v>
      </c>
      <c r="I2726" s="76">
        <f>VLOOKUP(J2726,Validación!K:N,4,0)</f>
        <v>10</v>
      </c>
      <c r="J2726" s="76" t="s">
        <v>169</v>
      </c>
      <c r="K2726" s="76" t="s">
        <v>68</v>
      </c>
      <c r="L2726" s="76" t="str">
        <f t="shared" si="85"/>
        <v>N</v>
      </c>
    </row>
    <row r="2727" spans="1:12" x14ac:dyDescent="0.25">
      <c r="A2727" s="76" t="str">
        <f t="shared" si="84"/>
        <v>FF11210N</v>
      </c>
      <c r="B2727" s="76" t="s">
        <v>41</v>
      </c>
      <c r="C2727" s="76" t="str">
        <f>VLOOKUP(B2727,Validación!G:I,3,0)</f>
        <v>FF</v>
      </c>
      <c r="D2727" s="122" t="s">
        <v>301</v>
      </c>
      <c r="E2727" s="76">
        <f>VLOOKUP(Tabla3[[#This Row],[Actividad]],Validación!AA:AB,2,0)</f>
        <v>1</v>
      </c>
      <c r="F2727" s="76" t="s">
        <v>183</v>
      </c>
      <c r="G2727" s="76">
        <f>VLOOKUP(H2727,Validación!W:Y,3,0)</f>
        <v>12</v>
      </c>
      <c r="H2727" s="76" t="s">
        <v>401</v>
      </c>
      <c r="I2727" s="76">
        <f>VLOOKUP(J2727,Validación!K:N,4,0)</f>
        <v>10</v>
      </c>
      <c r="J2727" s="76" t="s">
        <v>169</v>
      </c>
      <c r="K2727" s="76" t="s">
        <v>68</v>
      </c>
      <c r="L2727" s="76" t="str">
        <f t="shared" si="85"/>
        <v>N</v>
      </c>
    </row>
    <row r="2728" spans="1:12" x14ac:dyDescent="0.25">
      <c r="A2728" s="76" t="str">
        <f t="shared" si="84"/>
        <v>BB11210N</v>
      </c>
      <c r="B2728" s="76" t="s">
        <v>32</v>
      </c>
      <c r="C2728" s="76" t="str">
        <f>VLOOKUP(B2728,Validación!G:I,3,0)</f>
        <v>BB</v>
      </c>
      <c r="D2728" s="122" t="s">
        <v>457</v>
      </c>
      <c r="E2728" s="76">
        <f>VLOOKUP(Tabla3[[#This Row],[Actividad]],Validación!AA:AB,2,0)</f>
        <v>1</v>
      </c>
      <c r="F2728" s="76" t="s">
        <v>183</v>
      </c>
      <c r="G2728" s="76">
        <f>VLOOKUP(H2728,Validación!W:Y,3,0)</f>
        <v>12</v>
      </c>
      <c r="H2728" s="76" t="s">
        <v>401</v>
      </c>
      <c r="I2728" s="76">
        <f>VLOOKUP(J2728,Validación!K:N,4,0)</f>
        <v>10</v>
      </c>
      <c r="J2728" s="76" t="s">
        <v>169</v>
      </c>
      <c r="K2728" s="76" t="s">
        <v>68</v>
      </c>
      <c r="L2728" s="76" t="str">
        <f t="shared" si="85"/>
        <v>N</v>
      </c>
    </row>
    <row r="2729" spans="1:12" x14ac:dyDescent="0.25">
      <c r="A2729" s="76" t="str">
        <f t="shared" si="84"/>
        <v>W11210N</v>
      </c>
      <c r="B2729" s="76" t="s">
        <v>132</v>
      </c>
      <c r="C2729" s="76" t="str">
        <f>VLOOKUP(B2729,Validación!G:I,3,0)</f>
        <v>W</v>
      </c>
      <c r="D2729" s="122" t="s">
        <v>302</v>
      </c>
      <c r="E2729" s="76">
        <f>VLOOKUP(Tabla3[[#This Row],[Actividad]],Validación!AA:AB,2,0)</f>
        <v>1</v>
      </c>
      <c r="F2729" s="76" t="s">
        <v>183</v>
      </c>
      <c r="G2729" s="76">
        <f>VLOOKUP(H2729,Validación!W:Y,3,0)</f>
        <v>12</v>
      </c>
      <c r="H2729" s="76" t="s">
        <v>401</v>
      </c>
      <c r="I2729" s="76">
        <f>VLOOKUP(J2729,Validación!K:N,4,0)</f>
        <v>10</v>
      </c>
      <c r="J2729" s="76" t="s">
        <v>169</v>
      </c>
      <c r="K2729" s="76" t="s">
        <v>68</v>
      </c>
      <c r="L2729" s="76" t="str">
        <f t="shared" si="85"/>
        <v>N</v>
      </c>
    </row>
    <row r="2730" spans="1:12" x14ac:dyDescent="0.25">
      <c r="A2730" s="76" t="str">
        <f t="shared" si="84"/>
        <v>CC11210N</v>
      </c>
      <c r="B2730" s="76" t="s">
        <v>55</v>
      </c>
      <c r="C2730" s="76" t="str">
        <f>VLOOKUP(B2730,Validación!G:I,3,0)</f>
        <v>CC</v>
      </c>
      <c r="D2730" s="122" t="s">
        <v>303</v>
      </c>
      <c r="E2730" s="76">
        <f>VLOOKUP(Tabla3[[#This Row],[Actividad]],Validación!AA:AB,2,0)</f>
        <v>1</v>
      </c>
      <c r="F2730" s="76" t="s">
        <v>183</v>
      </c>
      <c r="G2730" s="76">
        <f>VLOOKUP(H2730,Validación!W:Y,3,0)</f>
        <v>12</v>
      </c>
      <c r="H2730" s="76" t="s">
        <v>401</v>
      </c>
      <c r="I2730" s="76">
        <f>VLOOKUP(J2730,Validación!K:N,4,0)</f>
        <v>10</v>
      </c>
      <c r="J2730" s="76" t="s">
        <v>169</v>
      </c>
      <c r="K2730" s="76" t="s">
        <v>68</v>
      </c>
      <c r="L2730" s="76" t="str">
        <f t="shared" si="85"/>
        <v>N</v>
      </c>
    </row>
    <row r="2731" spans="1:12" x14ac:dyDescent="0.25">
      <c r="A2731" s="76" t="str">
        <f t="shared" si="84"/>
        <v>U11210N</v>
      </c>
      <c r="B2731" s="76" t="s">
        <v>425</v>
      </c>
      <c r="C2731" s="76" t="str">
        <f>VLOOKUP(B2731,Validación!G:I,3,0)</f>
        <v>U</v>
      </c>
      <c r="D2731" s="122" t="s">
        <v>458</v>
      </c>
      <c r="E2731" s="76">
        <f>VLOOKUP(Tabla3[[#This Row],[Actividad]],Validación!AA:AB,2,0)</f>
        <v>1</v>
      </c>
      <c r="F2731" s="76" t="s">
        <v>183</v>
      </c>
      <c r="G2731" s="76">
        <f>VLOOKUP(H2731,Validación!W:Y,3,0)</f>
        <v>12</v>
      </c>
      <c r="H2731" s="76" t="s">
        <v>401</v>
      </c>
      <c r="I2731" s="76">
        <f>VLOOKUP(J2731,Validación!K:N,4,0)</f>
        <v>10</v>
      </c>
      <c r="J2731" s="76" t="s">
        <v>169</v>
      </c>
      <c r="K2731" s="76" t="s">
        <v>68</v>
      </c>
      <c r="L2731" s="76" t="str">
        <f t="shared" si="85"/>
        <v>N</v>
      </c>
    </row>
    <row r="2732" spans="1:12" x14ac:dyDescent="0.25">
      <c r="A2732" s="76" t="str">
        <f t="shared" si="84"/>
        <v>I11210N</v>
      </c>
      <c r="B2732" s="76" t="s">
        <v>47</v>
      </c>
      <c r="C2732" s="76" t="str">
        <f>VLOOKUP(B2732,Validación!G:I,3,0)</f>
        <v>I</v>
      </c>
      <c r="D2732" s="122" t="s">
        <v>459</v>
      </c>
      <c r="E2732" s="76">
        <f>VLOOKUP(Tabla3[[#This Row],[Actividad]],Validación!AA:AB,2,0)</f>
        <v>1</v>
      </c>
      <c r="F2732" s="76" t="s">
        <v>183</v>
      </c>
      <c r="G2732" s="76">
        <f>VLOOKUP(H2732,Validación!W:Y,3,0)</f>
        <v>12</v>
      </c>
      <c r="H2732" s="76" t="s">
        <v>401</v>
      </c>
      <c r="I2732" s="76">
        <f>VLOOKUP(J2732,Validación!K:N,4,0)</f>
        <v>10</v>
      </c>
      <c r="J2732" s="76" t="s">
        <v>169</v>
      </c>
      <c r="K2732" s="76" t="s">
        <v>68</v>
      </c>
      <c r="L2732" s="76" t="str">
        <f t="shared" si="85"/>
        <v>N</v>
      </c>
    </row>
    <row r="2733" spans="1:12" x14ac:dyDescent="0.25">
      <c r="A2733" s="76" t="str">
        <f t="shared" si="84"/>
        <v>Y11210N</v>
      </c>
      <c r="B2733" s="76" t="s">
        <v>134</v>
      </c>
      <c r="C2733" s="76" t="str">
        <f>VLOOKUP(B2733,Validación!G:I,3,0)</f>
        <v>Y</v>
      </c>
      <c r="D2733" s="122" t="s">
        <v>306</v>
      </c>
      <c r="E2733" s="76">
        <f>VLOOKUP(Tabla3[[#This Row],[Actividad]],Validación!AA:AB,2,0)</f>
        <v>1</v>
      </c>
      <c r="F2733" s="76" t="s">
        <v>183</v>
      </c>
      <c r="G2733" s="76">
        <f>VLOOKUP(H2733,Validación!W:Y,3,0)</f>
        <v>12</v>
      </c>
      <c r="H2733" s="76" t="s">
        <v>401</v>
      </c>
      <c r="I2733" s="76">
        <f>VLOOKUP(J2733,Validación!K:N,4,0)</f>
        <v>10</v>
      </c>
      <c r="J2733" s="76" t="s">
        <v>169</v>
      </c>
      <c r="K2733" s="76" t="s">
        <v>68</v>
      </c>
      <c r="L2733" s="76" t="str">
        <f t="shared" si="85"/>
        <v>N</v>
      </c>
    </row>
    <row r="2734" spans="1:12" x14ac:dyDescent="0.25">
      <c r="A2734" s="76" t="str">
        <f t="shared" si="84"/>
        <v>R11210N</v>
      </c>
      <c r="B2734" s="76" t="s">
        <v>51</v>
      </c>
      <c r="C2734" s="76" t="str">
        <f>VLOOKUP(B2734,Validación!G:I,3,0)</f>
        <v>R</v>
      </c>
      <c r="D2734" s="122">
        <v>109</v>
      </c>
      <c r="E2734" s="76">
        <f>VLOOKUP(Tabla3[[#This Row],[Actividad]],Validación!AA:AB,2,0)</f>
        <v>1</v>
      </c>
      <c r="F2734" s="76" t="s">
        <v>183</v>
      </c>
      <c r="G2734" s="76">
        <f>VLOOKUP(H2734,Validación!W:Y,3,0)</f>
        <v>12</v>
      </c>
      <c r="H2734" s="76" t="s">
        <v>401</v>
      </c>
      <c r="I2734" s="76">
        <f>VLOOKUP(J2734,Validación!K:N,4,0)</f>
        <v>10</v>
      </c>
      <c r="J2734" s="76" t="s">
        <v>169</v>
      </c>
      <c r="K2734" s="76" t="s">
        <v>68</v>
      </c>
      <c r="L2734" s="76" t="str">
        <f t="shared" si="85"/>
        <v>N</v>
      </c>
    </row>
    <row r="2735" spans="1:12" x14ac:dyDescent="0.25">
      <c r="A2735" s="76" t="str">
        <f t="shared" si="84"/>
        <v>HH11210N</v>
      </c>
      <c r="B2735" s="76" t="s">
        <v>122</v>
      </c>
      <c r="C2735" s="76" t="str">
        <f>VLOOKUP(B2735,Validación!G:I,3,0)</f>
        <v>HH</v>
      </c>
      <c r="D2735" s="122" t="s">
        <v>460</v>
      </c>
      <c r="E2735" s="76">
        <f>VLOOKUP(Tabla3[[#This Row],[Actividad]],Validación!AA:AB,2,0)</f>
        <v>1</v>
      </c>
      <c r="F2735" s="76" t="s">
        <v>183</v>
      </c>
      <c r="G2735" s="76">
        <f>VLOOKUP(H2735,Validación!W:Y,3,0)</f>
        <v>12</v>
      </c>
      <c r="H2735" s="76" t="s">
        <v>401</v>
      </c>
      <c r="I2735" s="76">
        <f>VLOOKUP(J2735,Validación!K:N,4,0)</f>
        <v>10</v>
      </c>
      <c r="J2735" s="76" t="s">
        <v>169</v>
      </c>
      <c r="K2735" s="76" t="s">
        <v>68</v>
      </c>
      <c r="L2735" s="76" t="str">
        <f t="shared" si="85"/>
        <v>N</v>
      </c>
    </row>
    <row r="2736" spans="1:12" x14ac:dyDescent="0.25">
      <c r="A2736" s="76" t="str">
        <f t="shared" si="84"/>
        <v>II11210N</v>
      </c>
      <c r="B2736" s="173" t="s">
        <v>423</v>
      </c>
      <c r="C2736" s="76" t="str">
        <f>VLOOKUP(B2736,Validación!G:I,3,0)</f>
        <v>II</v>
      </c>
      <c r="D2736" s="122" t="s">
        <v>309</v>
      </c>
      <c r="E2736" s="76">
        <f>VLOOKUP(Tabla3[[#This Row],[Actividad]],Validación!AA:AB,2,0)</f>
        <v>1</v>
      </c>
      <c r="F2736" s="76" t="s">
        <v>183</v>
      </c>
      <c r="G2736" s="76">
        <f>VLOOKUP(H2736,Validación!W:Y,3,0)</f>
        <v>12</v>
      </c>
      <c r="H2736" s="76" t="s">
        <v>401</v>
      </c>
      <c r="I2736" s="76">
        <f>VLOOKUP(J2736,Validación!K:N,4,0)</f>
        <v>10</v>
      </c>
      <c r="J2736" s="76" t="s">
        <v>169</v>
      </c>
      <c r="K2736" s="76" t="s">
        <v>68</v>
      </c>
      <c r="L2736" s="76" t="str">
        <f t="shared" si="85"/>
        <v>N</v>
      </c>
    </row>
    <row r="2737" spans="1:12" x14ac:dyDescent="0.25">
      <c r="A2737" s="76" t="str">
        <f t="shared" si="84"/>
        <v>L11210N</v>
      </c>
      <c r="B2737" s="76" t="s">
        <v>48</v>
      </c>
      <c r="C2737" s="76" t="str">
        <f>VLOOKUP(B2737,Validación!G:I,3,0)</f>
        <v>L</v>
      </c>
      <c r="D2737" s="122" t="s">
        <v>461</v>
      </c>
      <c r="E2737" s="76">
        <f>VLOOKUP(Tabla3[[#This Row],[Actividad]],Validación!AA:AB,2,0)</f>
        <v>1</v>
      </c>
      <c r="F2737" s="76" t="s">
        <v>183</v>
      </c>
      <c r="G2737" s="76">
        <f>VLOOKUP(H2737,Validación!W:Y,3,0)</f>
        <v>12</v>
      </c>
      <c r="H2737" s="76" t="s">
        <v>401</v>
      </c>
      <c r="I2737" s="76">
        <f>VLOOKUP(J2737,Validación!K:N,4,0)</f>
        <v>10</v>
      </c>
      <c r="J2737" s="76" t="s">
        <v>169</v>
      </c>
      <c r="K2737" s="76" t="s">
        <v>68</v>
      </c>
      <c r="L2737" s="76" t="str">
        <f t="shared" si="85"/>
        <v>N</v>
      </c>
    </row>
    <row r="2738" spans="1:12" x14ac:dyDescent="0.25">
      <c r="A2738" s="76" t="str">
        <f t="shared" si="84"/>
        <v>B11210N</v>
      </c>
      <c r="B2738" s="76" t="s">
        <v>43</v>
      </c>
      <c r="C2738" s="76" t="str">
        <f>VLOOKUP(B2738,Validación!G:I,3,0)</f>
        <v>B</v>
      </c>
      <c r="D2738" s="122" t="s">
        <v>462</v>
      </c>
      <c r="E2738" s="76">
        <f>VLOOKUP(Tabla3[[#This Row],[Actividad]],Validación!AA:AB,2,0)</f>
        <v>1</v>
      </c>
      <c r="F2738" s="76" t="s">
        <v>183</v>
      </c>
      <c r="G2738" s="76">
        <f>VLOOKUP(H2738,Validación!W:Y,3,0)</f>
        <v>12</v>
      </c>
      <c r="H2738" s="76" t="s">
        <v>401</v>
      </c>
      <c r="I2738" s="76">
        <f>VLOOKUP(J2738,Validación!K:N,4,0)</f>
        <v>10</v>
      </c>
      <c r="J2738" s="76" t="s">
        <v>169</v>
      </c>
      <c r="K2738" s="76" t="s">
        <v>68</v>
      </c>
      <c r="L2738" s="76" t="str">
        <f t="shared" si="85"/>
        <v>N</v>
      </c>
    </row>
    <row r="2739" spans="1:12" x14ac:dyDescent="0.25">
      <c r="A2739" s="76" t="str">
        <f t="shared" si="84"/>
        <v>A11210N</v>
      </c>
      <c r="B2739" s="76" t="s">
        <v>42</v>
      </c>
      <c r="C2739" s="76" t="str">
        <f>VLOOKUP(B2739,Validación!G:I,3,0)</f>
        <v>A</v>
      </c>
      <c r="D2739" s="122" t="s">
        <v>463</v>
      </c>
      <c r="E2739" s="76">
        <f>VLOOKUP(Tabla3[[#This Row],[Actividad]],Validación!AA:AB,2,0)</f>
        <v>1</v>
      </c>
      <c r="F2739" s="76" t="s">
        <v>183</v>
      </c>
      <c r="G2739" s="76">
        <f>VLOOKUP(H2739,Validación!W:Y,3,0)</f>
        <v>12</v>
      </c>
      <c r="H2739" s="76" t="s">
        <v>401</v>
      </c>
      <c r="I2739" s="76">
        <f>VLOOKUP(J2739,Validación!K:N,4,0)</f>
        <v>10</v>
      </c>
      <c r="J2739" s="76" t="s">
        <v>169</v>
      </c>
      <c r="K2739" s="76" t="s">
        <v>68</v>
      </c>
      <c r="L2739" s="76" t="str">
        <f t="shared" si="85"/>
        <v>N</v>
      </c>
    </row>
    <row r="2740" spans="1:12" x14ac:dyDescent="0.25">
      <c r="A2740" s="76" t="str">
        <f t="shared" si="84"/>
        <v>X11215N</v>
      </c>
      <c r="B2740" s="76" t="s">
        <v>133</v>
      </c>
      <c r="C2740" s="76" t="str">
        <f>VLOOKUP(B2740,Validación!G:I,3,0)</f>
        <v>X</v>
      </c>
      <c r="D2740" s="122">
        <v>122201</v>
      </c>
      <c r="E2740" s="76">
        <f>VLOOKUP(Tabla3[[#This Row],[Actividad]],Validación!AA:AB,2,0)</f>
        <v>1</v>
      </c>
      <c r="F2740" s="76" t="s">
        <v>183</v>
      </c>
      <c r="G2740" s="76">
        <f>VLOOKUP(H2740,Validación!W:Y,3,0)</f>
        <v>12</v>
      </c>
      <c r="H2740" s="76" t="s">
        <v>401</v>
      </c>
      <c r="I2740" s="76">
        <f>VLOOKUP(J2740,Validación!K:N,4,0)</f>
        <v>15</v>
      </c>
      <c r="J2740" s="76" t="s">
        <v>342</v>
      </c>
      <c r="K2740" s="76" t="s">
        <v>68</v>
      </c>
      <c r="L2740" s="76" t="str">
        <f t="shared" si="85"/>
        <v>N</v>
      </c>
    </row>
    <row r="2741" spans="1:12" x14ac:dyDescent="0.25">
      <c r="A2741" s="76" t="str">
        <f t="shared" si="84"/>
        <v>C11215N</v>
      </c>
      <c r="B2741" s="76" t="s">
        <v>44</v>
      </c>
      <c r="C2741" s="76" t="str">
        <f>VLOOKUP(B2741,Validación!G:I,3,0)</f>
        <v>C</v>
      </c>
      <c r="D2741" s="122" t="s">
        <v>289</v>
      </c>
      <c r="E2741" s="76">
        <f>VLOOKUP(Tabla3[[#This Row],[Actividad]],Validación!AA:AB,2,0)</f>
        <v>1</v>
      </c>
      <c r="F2741" s="76" t="s">
        <v>183</v>
      </c>
      <c r="G2741" s="76">
        <f>VLOOKUP(H2741,Validación!W:Y,3,0)</f>
        <v>12</v>
      </c>
      <c r="H2741" s="76" t="s">
        <v>401</v>
      </c>
      <c r="I2741" s="76">
        <f>VLOOKUP(J2741,Validación!K:N,4,0)</f>
        <v>15</v>
      </c>
      <c r="J2741" s="76" t="s">
        <v>342</v>
      </c>
      <c r="K2741" s="76" t="s">
        <v>68</v>
      </c>
      <c r="L2741" s="76" t="str">
        <f t="shared" si="85"/>
        <v>N</v>
      </c>
    </row>
    <row r="2742" spans="1:12" x14ac:dyDescent="0.25">
      <c r="A2742" s="76" t="str">
        <f t="shared" si="84"/>
        <v>T11215N</v>
      </c>
      <c r="B2742" s="76" t="s">
        <v>52</v>
      </c>
      <c r="C2742" s="76" t="str">
        <f>VLOOKUP(B2742,Validación!G:I,3,0)</f>
        <v>T</v>
      </c>
      <c r="D2742" s="122">
        <v>122202</v>
      </c>
      <c r="E2742" s="76">
        <f>VLOOKUP(Tabla3[[#This Row],[Actividad]],Validación!AA:AB,2,0)</f>
        <v>1</v>
      </c>
      <c r="F2742" s="76" t="s">
        <v>183</v>
      </c>
      <c r="G2742" s="76">
        <f>VLOOKUP(H2742,Validación!W:Y,3,0)</f>
        <v>12</v>
      </c>
      <c r="H2742" s="76" t="s">
        <v>401</v>
      </c>
      <c r="I2742" s="76">
        <f>VLOOKUP(J2742,Validación!K:N,4,0)</f>
        <v>15</v>
      </c>
      <c r="J2742" s="76" t="s">
        <v>342</v>
      </c>
      <c r="K2742" s="76" t="s">
        <v>68</v>
      </c>
      <c r="L2742" s="76" t="str">
        <f t="shared" si="85"/>
        <v>N</v>
      </c>
    </row>
    <row r="2743" spans="1:12" x14ac:dyDescent="0.25">
      <c r="A2743" s="76" t="str">
        <f t="shared" si="84"/>
        <v>EE11215N</v>
      </c>
      <c r="B2743" s="76" t="s">
        <v>33</v>
      </c>
      <c r="C2743" s="76" t="str">
        <f>VLOOKUP(B2743,Validación!G:I,3,0)</f>
        <v>EE</v>
      </c>
      <c r="D2743" s="122" t="s">
        <v>290</v>
      </c>
      <c r="E2743" s="76">
        <f>VLOOKUP(Tabla3[[#This Row],[Actividad]],Validación!AA:AB,2,0)</f>
        <v>1</v>
      </c>
      <c r="F2743" s="76" t="s">
        <v>183</v>
      </c>
      <c r="G2743" s="76">
        <f>VLOOKUP(H2743,Validación!W:Y,3,0)</f>
        <v>12</v>
      </c>
      <c r="H2743" s="76" t="s">
        <v>401</v>
      </c>
      <c r="I2743" s="76">
        <f>VLOOKUP(J2743,Validación!K:N,4,0)</f>
        <v>15</v>
      </c>
      <c r="J2743" s="76" t="s">
        <v>342</v>
      </c>
      <c r="K2743" s="76" t="s">
        <v>68</v>
      </c>
      <c r="L2743" s="76" t="str">
        <f t="shared" si="85"/>
        <v>N</v>
      </c>
    </row>
    <row r="2744" spans="1:12" x14ac:dyDescent="0.25">
      <c r="A2744" s="76" t="str">
        <f t="shared" si="84"/>
        <v>E11215N</v>
      </c>
      <c r="B2744" s="76" t="s">
        <v>45</v>
      </c>
      <c r="C2744" s="76" t="str">
        <f>VLOOKUP(B2744,Validación!G:I,3,0)</f>
        <v>E</v>
      </c>
      <c r="D2744" s="122" t="s">
        <v>180</v>
      </c>
      <c r="E2744" s="76">
        <f>VLOOKUP(Tabla3[[#This Row],[Actividad]],Validación!AA:AB,2,0)</f>
        <v>1</v>
      </c>
      <c r="F2744" s="76" t="s">
        <v>183</v>
      </c>
      <c r="G2744" s="76">
        <f>VLOOKUP(H2744,Validación!W:Y,3,0)</f>
        <v>12</v>
      </c>
      <c r="H2744" s="76" t="s">
        <v>401</v>
      </c>
      <c r="I2744" s="76">
        <f>VLOOKUP(J2744,Validación!K:N,4,0)</f>
        <v>15</v>
      </c>
      <c r="J2744" s="76" t="s">
        <v>342</v>
      </c>
      <c r="K2744" s="76" t="s">
        <v>68</v>
      </c>
      <c r="L2744" s="76" t="str">
        <f t="shared" si="85"/>
        <v>N</v>
      </c>
    </row>
    <row r="2745" spans="1:12" x14ac:dyDescent="0.25">
      <c r="A2745" s="76" t="str">
        <f t="shared" si="84"/>
        <v>J11215N</v>
      </c>
      <c r="B2745" s="76" t="s">
        <v>30</v>
      </c>
      <c r="C2745" s="76" t="str">
        <f>VLOOKUP(B2745,Validación!G:I,3,0)</f>
        <v>J</v>
      </c>
      <c r="D2745" s="122" t="s">
        <v>292</v>
      </c>
      <c r="E2745" s="76">
        <f>VLOOKUP(Tabla3[[#This Row],[Actividad]],Validación!AA:AB,2,0)</f>
        <v>1</v>
      </c>
      <c r="F2745" s="76" t="s">
        <v>183</v>
      </c>
      <c r="G2745" s="76">
        <f>VLOOKUP(H2745,Validación!W:Y,3,0)</f>
        <v>12</v>
      </c>
      <c r="H2745" s="76" t="s">
        <v>401</v>
      </c>
      <c r="I2745" s="76">
        <f>VLOOKUP(J2745,Validación!K:N,4,0)</f>
        <v>15</v>
      </c>
      <c r="J2745" s="76" t="s">
        <v>342</v>
      </c>
      <c r="K2745" s="76" t="s">
        <v>68</v>
      </c>
      <c r="L2745" s="76" t="str">
        <f t="shared" si="85"/>
        <v>N</v>
      </c>
    </row>
    <row r="2746" spans="1:12" x14ac:dyDescent="0.25">
      <c r="A2746" s="76" t="str">
        <f t="shared" si="84"/>
        <v>H11215N</v>
      </c>
      <c r="B2746" s="76" t="s">
        <v>46</v>
      </c>
      <c r="C2746" s="76" t="str">
        <f>VLOOKUP(B2746,Validación!G:I,3,0)</f>
        <v>H</v>
      </c>
      <c r="D2746" s="122" t="s">
        <v>115</v>
      </c>
      <c r="E2746" s="76">
        <f>VLOOKUP(Tabla3[[#This Row],[Actividad]],Validación!AA:AB,2,0)</f>
        <v>1</v>
      </c>
      <c r="F2746" s="76" t="s">
        <v>183</v>
      </c>
      <c r="G2746" s="76">
        <f>VLOOKUP(H2746,Validación!W:Y,3,0)</f>
        <v>12</v>
      </c>
      <c r="H2746" s="76" t="s">
        <v>401</v>
      </c>
      <c r="I2746" s="76">
        <f>VLOOKUP(J2746,Validación!K:N,4,0)</f>
        <v>15</v>
      </c>
      <c r="J2746" s="76" t="s">
        <v>342</v>
      </c>
      <c r="K2746" s="76" t="s">
        <v>68</v>
      </c>
      <c r="L2746" s="76" t="str">
        <f t="shared" si="85"/>
        <v>N</v>
      </c>
    </row>
    <row r="2747" spans="1:12" x14ac:dyDescent="0.25">
      <c r="A2747" s="76" t="str">
        <f t="shared" si="84"/>
        <v>Q11215N</v>
      </c>
      <c r="B2747" s="76" t="s">
        <v>130</v>
      </c>
      <c r="C2747" s="76" t="str">
        <f>VLOOKUP(B2747,Validación!G:I,3,0)</f>
        <v>Q</v>
      </c>
      <c r="D2747" s="122" t="s">
        <v>293</v>
      </c>
      <c r="E2747" s="76">
        <f>VLOOKUP(Tabla3[[#This Row],[Actividad]],Validación!AA:AB,2,0)</f>
        <v>1</v>
      </c>
      <c r="F2747" s="76" t="s">
        <v>183</v>
      </c>
      <c r="G2747" s="76">
        <f>VLOOKUP(H2747,Validación!W:Y,3,0)</f>
        <v>12</v>
      </c>
      <c r="H2747" s="76" t="s">
        <v>401</v>
      </c>
      <c r="I2747" s="76">
        <f>VLOOKUP(J2747,Validación!K:N,4,0)</f>
        <v>15</v>
      </c>
      <c r="J2747" s="76" t="s">
        <v>342</v>
      </c>
      <c r="K2747" s="76" t="s">
        <v>68</v>
      </c>
      <c r="L2747" s="76" t="str">
        <f t="shared" si="85"/>
        <v>N</v>
      </c>
    </row>
    <row r="2748" spans="1:12" x14ac:dyDescent="0.25">
      <c r="A2748" s="76" t="str">
        <f t="shared" si="84"/>
        <v>P11215N</v>
      </c>
      <c r="B2748" s="76" t="s">
        <v>50</v>
      </c>
      <c r="C2748" s="76" t="str">
        <f>VLOOKUP(B2748,Validación!G:I,3,0)</f>
        <v>P</v>
      </c>
      <c r="D2748" s="122" t="s">
        <v>295</v>
      </c>
      <c r="E2748" s="76">
        <f>VLOOKUP(Tabla3[[#This Row],[Actividad]],Validación!AA:AB,2,0)</f>
        <v>1</v>
      </c>
      <c r="F2748" s="76" t="s">
        <v>183</v>
      </c>
      <c r="G2748" s="76">
        <f>VLOOKUP(H2748,Validación!W:Y,3,0)</f>
        <v>12</v>
      </c>
      <c r="H2748" s="76" t="s">
        <v>401</v>
      </c>
      <c r="I2748" s="76">
        <f>VLOOKUP(J2748,Validación!K:N,4,0)</f>
        <v>15</v>
      </c>
      <c r="J2748" s="76" t="s">
        <v>342</v>
      </c>
      <c r="K2748" s="76" t="s">
        <v>68</v>
      </c>
      <c r="L2748" s="76" t="str">
        <f t="shared" si="85"/>
        <v>N</v>
      </c>
    </row>
    <row r="2749" spans="1:12" x14ac:dyDescent="0.25">
      <c r="A2749" s="76" t="str">
        <f t="shared" si="84"/>
        <v>K11215N</v>
      </c>
      <c r="B2749" s="76" t="s">
        <v>31</v>
      </c>
      <c r="C2749" s="76" t="str">
        <f>VLOOKUP(B2749,Validación!G:I,3,0)</f>
        <v>K</v>
      </c>
      <c r="D2749" s="122" t="s">
        <v>297</v>
      </c>
      <c r="E2749" s="76">
        <f>VLOOKUP(Tabla3[[#This Row],[Actividad]],Validación!AA:AB,2,0)</f>
        <v>1</v>
      </c>
      <c r="F2749" s="76" t="s">
        <v>183</v>
      </c>
      <c r="G2749" s="76">
        <f>VLOOKUP(H2749,Validación!W:Y,3,0)</f>
        <v>12</v>
      </c>
      <c r="H2749" s="76" t="s">
        <v>401</v>
      </c>
      <c r="I2749" s="76">
        <f>VLOOKUP(J2749,Validación!K:N,4,0)</f>
        <v>15</v>
      </c>
      <c r="J2749" s="76" t="s">
        <v>342</v>
      </c>
      <c r="K2749" s="76" t="s">
        <v>68</v>
      </c>
      <c r="L2749" s="76" t="str">
        <f t="shared" si="85"/>
        <v>N</v>
      </c>
    </row>
    <row r="2750" spans="1:12" x14ac:dyDescent="0.25">
      <c r="A2750" s="76" t="str">
        <f t="shared" si="84"/>
        <v>N11215N</v>
      </c>
      <c r="B2750" s="76" t="s">
        <v>49</v>
      </c>
      <c r="C2750" s="76" t="str">
        <f>VLOOKUP(B2750,Validación!G:I,3,0)</f>
        <v>N</v>
      </c>
      <c r="D2750" s="122" t="s">
        <v>298</v>
      </c>
      <c r="E2750" s="76">
        <f>VLOOKUP(Tabla3[[#This Row],[Actividad]],Validación!AA:AB,2,0)</f>
        <v>1</v>
      </c>
      <c r="F2750" s="76" t="s">
        <v>183</v>
      </c>
      <c r="G2750" s="76">
        <f>VLOOKUP(H2750,Validación!W:Y,3,0)</f>
        <v>12</v>
      </c>
      <c r="H2750" s="76" t="s">
        <v>401</v>
      </c>
      <c r="I2750" s="76">
        <f>VLOOKUP(J2750,Validación!K:N,4,0)</f>
        <v>15</v>
      </c>
      <c r="J2750" s="76" t="s">
        <v>342</v>
      </c>
      <c r="K2750" s="76" t="s">
        <v>68</v>
      </c>
      <c r="L2750" s="76" t="str">
        <f t="shared" si="85"/>
        <v>N</v>
      </c>
    </row>
    <row r="2751" spans="1:12" x14ac:dyDescent="0.25">
      <c r="A2751" s="76" t="str">
        <f t="shared" si="84"/>
        <v>AA11215N</v>
      </c>
      <c r="B2751" s="76" t="s">
        <v>54</v>
      </c>
      <c r="C2751" s="76" t="str">
        <f>VLOOKUP(B2751,Validación!G:I,3,0)</f>
        <v>AA</v>
      </c>
      <c r="D2751" s="122" t="s">
        <v>118</v>
      </c>
      <c r="E2751" s="76">
        <f>VLOOKUP(Tabla3[[#This Row],[Actividad]],Validación!AA:AB,2,0)</f>
        <v>1</v>
      </c>
      <c r="F2751" s="76" t="s">
        <v>183</v>
      </c>
      <c r="G2751" s="76">
        <f>VLOOKUP(H2751,Validación!W:Y,3,0)</f>
        <v>12</v>
      </c>
      <c r="H2751" s="76" t="s">
        <v>401</v>
      </c>
      <c r="I2751" s="76">
        <f>VLOOKUP(J2751,Validación!K:N,4,0)</f>
        <v>15</v>
      </c>
      <c r="J2751" s="76" t="s">
        <v>342</v>
      </c>
      <c r="K2751" s="76" t="s">
        <v>68</v>
      </c>
      <c r="L2751" s="76" t="str">
        <f t="shared" si="85"/>
        <v>N</v>
      </c>
    </row>
    <row r="2752" spans="1:12" x14ac:dyDescent="0.25">
      <c r="A2752" s="76" t="str">
        <f t="shared" si="84"/>
        <v>G11215N</v>
      </c>
      <c r="B2752" s="76" t="s">
        <v>427</v>
      </c>
      <c r="C2752" s="76" t="str">
        <f>VLOOKUP(B2752,Validación!G:I,3,0)</f>
        <v>G</v>
      </c>
      <c r="D2752" s="122" t="s">
        <v>299</v>
      </c>
      <c r="E2752" s="76">
        <f>VLOOKUP(Tabla3[[#This Row],[Actividad]],Validación!AA:AB,2,0)</f>
        <v>1</v>
      </c>
      <c r="F2752" s="76" t="s">
        <v>183</v>
      </c>
      <c r="G2752" s="76">
        <f>VLOOKUP(H2752,Validación!W:Y,3,0)</f>
        <v>12</v>
      </c>
      <c r="H2752" s="76" t="s">
        <v>401</v>
      </c>
      <c r="I2752" s="76">
        <f>VLOOKUP(J2752,Validación!K:N,4,0)</f>
        <v>15</v>
      </c>
      <c r="J2752" s="76" t="s">
        <v>342</v>
      </c>
      <c r="K2752" s="76" t="s">
        <v>68</v>
      </c>
      <c r="L2752" s="76" t="str">
        <f t="shared" si="85"/>
        <v>N</v>
      </c>
    </row>
    <row r="2753" spans="1:12" x14ac:dyDescent="0.25">
      <c r="A2753" s="76" t="str">
        <f t="shared" si="84"/>
        <v>D11215N</v>
      </c>
      <c r="B2753" s="76" t="s">
        <v>203</v>
      </c>
      <c r="C2753" s="76" t="str">
        <f>VLOOKUP(B2753,Validación!G:I,3,0)</f>
        <v>D</v>
      </c>
      <c r="D2753" s="122">
        <v>122327</v>
      </c>
      <c r="E2753" s="76">
        <f>VLOOKUP(Tabla3[[#This Row],[Actividad]],Validación!AA:AB,2,0)</f>
        <v>1</v>
      </c>
      <c r="F2753" s="76" t="s">
        <v>183</v>
      </c>
      <c r="G2753" s="76">
        <f>VLOOKUP(H2753,Validación!W:Y,3,0)</f>
        <v>12</v>
      </c>
      <c r="H2753" s="76" t="s">
        <v>401</v>
      </c>
      <c r="I2753" s="76">
        <f>VLOOKUP(J2753,Validación!K:N,4,0)</f>
        <v>15</v>
      </c>
      <c r="J2753" s="76" t="s">
        <v>342</v>
      </c>
      <c r="K2753" s="76" t="s">
        <v>68</v>
      </c>
      <c r="L2753" s="76" t="str">
        <f t="shared" si="85"/>
        <v>N</v>
      </c>
    </row>
    <row r="2754" spans="1:12" x14ac:dyDescent="0.25">
      <c r="A2754" s="76" t="str">
        <f t="shared" ref="A2754:A2817" si="86">CONCATENATE(C2754,E2754,G2754,I2754,L2754,)</f>
        <v>F11215N</v>
      </c>
      <c r="B2754" s="76" t="s">
        <v>426</v>
      </c>
      <c r="C2754" s="76" t="str">
        <f>VLOOKUP(B2754,Validación!G:I,3,0)</f>
        <v>F</v>
      </c>
      <c r="D2754" s="122" t="s">
        <v>456</v>
      </c>
      <c r="E2754" s="76">
        <f>VLOOKUP(Tabla3[[#This Row],[Actividad]],Validación!AA:AB,2,0)</f>
        <v>1</v>
      </c>
      <c r="F2754" s="76" t="s">
        <v>183</v>
      </c>
      <c r="G2754" s="76">
        <f>VLOOKUP(H2754,Validación!W:Y,3,0)</f>
        <v>12</v>
      </c>
      <c r="H2754" s="76" t="s">
        <v>401</v>
      </c>
      <c r="I2754" s="76">
        <f>VLOOKUP(J2754,Validación!K:N,4,0)</f>
        <v>15</v>
      </c>
      <c r="J2754" s="76" t="s">
        <v>342</v>
      </c>
      <c r="K2754" s="76" t="s">
        <v>68</v>
      </c>
      <c r="L2754" s="76" t="str">
        <f t="shared" ref="L2754:L2817" si="87">VLOOKUP(K2754,O:P,2,0)</f>
        <v>N</v>
      </c>
    </row>
    <row r="2755" spans="1:12" x14ac:dyDescent="0.25">
      <c r="A2755" s="76" t="str">
        <f t="shared" si="86"/>
        <v>FF11215N</v>
      </c>
      <c r="B2755" s="76" t="s">
        <v>41</v>
      </c>
      <c r="C2755" s="76" t="str">
        <f>VLOOKUP(B2755,Validación!G:I,3,0)</f>
        <v>FF</v>
      </c>
      <c r="D2755" s="122" t="s">
        <v>301</v>
      </c>
      <c r="E2755" s="76">
        <f>VLOOKUP(Tabla3[[#This Row],[Actividad]],Validación!AA:AB,2,0)</f>
        <v>1</v>
      </c>
      <c r="F2755" s="76" t="s">
        <v>183</v>
      </c>
      <c r="G2755" s="76">
        <f>VLOOKUP(H2755,Validación!W:Y,3,0)</f>
        <v>12</v>
      </c>
      <c r="H2755" s="76" t="s">
        <v>401</v>
      </c>
      <c r="I2755" s="76">
        <f>VLOOKUP(J2755,Validación!K:N,4,0)</f>
        <v>15</v>
      </c>
      <c r="J2755" s="76" t="s">
        <v>342</v>
      </c>
      <c r="K2755" s="76" t="s">
        <v>68</v>
      </c>
      <c r="L2755" s="76" t="str">
        <f t="shared" si="87"/>
        <v>N</v>
      </c>
    </row>
    <row r="2756" spans="1:12" x14ac:dyDescent="0.25">
      <c r="A2756" s="76" t="str">
        <f t="shared" si="86"/>
        <v>BB11215N</v>
      </c>
      <c r="B2756" s="76" t="s">
        <v>32</v>
      </c>
      <c r="C2756" s="76" t="str">
        <f>VLOOKUP(B2756,Validación!G:I,3,0)</f>
        <v>BB</v>
      </c>
      <c r="D2756" s="122" t="s">
        <v>457</v>
      </c>
      <c r="E2756" s="76">
        <f>VLOOKUP(Tabla3[[#This Row],[Actividad]],Validación!AA:AB,2,0)</f>
        <v>1</v>
      </c>
      <c r="F2756" s="76" t="s">
        <v>183</v>
      </c>
      <c r="G2756" s="76">
        <f>VLOOKUP(H2756,Validación!W:Y,3,0)</f>
        <v>12</v>
      </c>
      <c r="H2756" s="76" t="s">
        <v>401</v>
      </c>
      <c r="I2756" s="76">
        <f>VLOOKUP(J2756,Validación!K:N,4,0)</f>
        <v>15</v>
      </c>
      <c r="J2756" s="76" t="s">
        <v>342</v>
      </c>
      <c r="K2756" s="76" t="s">
        <v>68</v>
      </c>
      <c r="L2756" s="76" t="str">
        <f t="shared" si="87"/>
        <v>N</v>
      </c>
    </row>
    <row r="2757" spans="1:12" x14ac:dyDescent="0.25">
      <c r="A2757" s="76" t="str">
        <f t="shared" si="86"/>
        <v>W11215N</v>
      </c>
      <c r="B2757" s="76" t="s">
        <v>132</v>
      </c>
      <c r="C2757" s="76" t="str">
        <f>VLOOKUP(B2757,Validación!G:I,3,0)</f>
        <v>W</v>
      </c>
      <c r="D2757" s="122" t="s">
        <v>302</v>
      </c>
      <c r="E2757" s="76">
        <f>VLOOKUP(Tabla3[[#This Row],[Actividad]],Validación!AA:AB,2,0)</f>
        <v>1</v>
      </c>
      <c r="F2757" s="76" t="s">
        <v>183</v>
      </c>
      <c r="G2757" s="76">
        <f>VLOOKUP(H2757,Validación!W:Y,3,0)</f>
        <v>12</v>
      </c>
      <c r="H2757" s="76" t="s">
        <v>401</v>
      </c>
      <c r="I2757" s="76">
        <f>VLOOKUP(J2757,Validación!K:N,4,0)</f>
        <v>15</v>
      </c>
      <c r="J2757" s="76" t="s">
        <v>342</v>
      </c>
      <c r="K2757" s="76" t="s">
        <v>68</v>
      </c>
      <c r="L2757" s="76" t="str">
        <f t="shared" si="87"/>
        <v>N</v>
      </c>
    </row>
    <row r="2758" spans="1:12" x14ac:dyDescent="0.25">
      <c r="A2758" s="76" t="str">
        <f t="shared" si="86"/>
        <v>CC11215N</v>
      </c>
      <c r="B2758" s="76" t="s">
        <v>55</v>
      </c>
      <c r="C2758" s="76" t="str">
        <f>VLOOKUP(B2758,Validación!G:I,3,0)</f>
        <v>CC</v>
      </c>
      <c r="D2758" s="122" t="s">
        <v>303</v>
      </c>
      <c r="E2758" s="76">
        <f>VLOOKUP(Tabla3[[#This Row],[Actividad]],Validación!AA:AB,2,0)</f>
        <v>1</v>
      </c>
      <c r="F2758" s="76" t="s">
        <v>183</v>
      </c>
      <c r="G2758" s="76">
        <f>VLOOKUP(H2758,Validación!W:Y,3,0)</f>
        <v>12</v>
      </c>
      <c r="H2758" s="76" t="s">
        <v>401</v>
      </c>
      <c r="I2758" s="76">
        <f>VLOOKUP(J2758,Validación!K:N,4,0)</f>
        <v>15</v>
      </c>
      <c r="J2758" s="76" t="s">
        <v>342</v>
      </c>
      <c r="K2758" s="76" t="s">
        <v>68</v>
      </c>
      <c r="L2758" s="76" t="str">
        <f t="shared" si="87"/>
        <v>N</v>
      </c>
    </row>
    <row r="2759" spans="1:12" x14ac:dyDescent="0.25">
      <c r="A2759" s="76" t="str">
        <f t="shared" si="86"/>
        <v>U11215N</v>
      </c>
      <c r="B2759" s="76" t="s">
        <v>425</v>
      </c>
      <c r="C2759" s="76" t="str">
        <f>VLOOKUP(B2759,Validación!G:I,3,0)</f>
        <v>U</v>
      </c>
      <c r="D2759" s="122" t="s">
        <v>458</v>
      </c>
      <c r="E2759" s="76">
        <f>VLOOKUP(Tabla3[[#This Row],[Actividad]],Validación!AA:AB,2,0)</f>
        <v>1</v>
      </c>
      <c r="F2759" s="76" t="s">
        <v>183</v>
      </c>
      <c r="G2759" s="76">
        <f>VLOOKUP(H2759,Validación!W:Y,3,0)</f>
        <v>12</v>
      </c>
      <c r="H2759" s="76" t="s">
        <v>401</v>
      </c>
      <c r="I2759" s="76">
        <f>VLOOKUP(J2759,Validación!K:N,4,0)</f>
        <v>15</v>
      </c>
      <c r="J2759" s="76" t="s">
        <v>342</v>
      </c>
      <c r="K2759" s="76" t="s">
        <v>68</v>
      </c>
      <c r="L2759" s="76" t="str">
        <f t="shared" si="87"/>
        <v>N</v>
      </c>
    </row>
    <row r="2760" spans="1:12" x14ac:dyDescent="0.25">
      <c r="A2760" s="76" t="str">
        <f t="shared" si="86"/>
        <v>I11215N</v>
      </c>
      <c r="B2760" s="76" t="s">
        <v>47</v>
      </c>
      <c r="C2760" s="76" t="str">
        <f>VLOOKUP(B2760,Validación!G:I,3,0)</f>
        <v>I</v>
      </c>
      <c r="D2760" s="122" t="s">
        <v>459</v>
      </c>
      <c r="E2760" s="76">
        <f>VLOOKUP(Tabla3[[#This Row],[Actividad]],Validación!AA:AB,2,0)</f>
        <v>1</v>
      </c>
      <c r="F2760" s="76" t="s">
        <v>183</v>
      </c>
      <c r="G2760" s="76">
        <f>VLOOKUP(H2760,Validación!W:Y,3,0)</f>
        <v>12</v>
      </c>
      <c r="H2760" s="76" t="s">
        <v>401</v>
      </c>
      <c r="I2760" s="76">
        <f>VLOOKUP(J2760,Validación!K:N,4,0)</f>
        <v>15</v>
      </c>
      <c r="J2760" s="76" t="s">
        <v>342</v>
      </c>
      <c r="K2760" s="76" t="s">
        <v>68</v>
      </c>
      <c r="L2760" s="76" t="str">
        <f t="shared" si="87"/>
        <v>N</v>
      </c>
    </row>
    <row r="2761" spans="1:12" x14ac:dyDescent="0.25">
      <c r="A2761" s="76" t="str">
        <f t="shared" si="86"/>
        <v>Y11215N</v>
      </c>
      <c r="B2761" s="76" t="s">
        <v>134</v>
      </c>
      <c r="C2761" s="76" t="str">
        <f>VLOOKUP(B2761,Validación!G:I,3,0)</f>
        <v>Y</v>
      </c>
      <c r="D2761" s="122" t="s">
        <v>306</v>
      </c>
      <c r="E2761" s="76">
        <f>VLOOKUP(Tabla3[[#This Row],[Actividad]],Validación!AA:AB,2,0)</f>
        <v>1</v>
      </c>
      <c r="F2761" s="76" t="s">
        <v>183</v>
      </c>
      <c r="G2761" s="76">
        <f>VLOOKUP(H2761,Validación!W:Y,3,0)</f>
        <v>12</v>
      </c>
      <c r="H2761" s="76" t="s">
        <v>401</v>
      </c>
      <c r="I2761" s="76">
        <f>VLOOKUP(J2761,Validación!K:N,4,0)</f>
        <v>15</v>
      </c>
      <c r="J2761" s="76" t="s">
        <v>342</v>
      </c>
      <c r="K2761" s="76" t="s">
        <v>68</v>
      </c>
      <c r="L2761" s="76" t="str">
        <f t="shared" si="87"/>
        <v>N</v>
      </c>
    </row>
    <row r="2762" spans="1:12" x14ac:dyDescent="0.25">
      <c r="A2762" s="76" t="str">
        <f t="shared" si="86"/>
        <v>R11215N</v>
      </c>
      <c r="B2762" s="76" t="s">
        <v>51</v>
      </c>
      <c r="C2762" s="76" t="str">
        <f>VLOOKUP(B2762,Validación!G:I,3,0)</f>
        <v>R</v>
      </c>
      <c r="D2762" s="122">
        <v>109</v>
      </c>
      <c r="E2762" s="76">
        <f>VLOOKUP(Tabla3[[#This Row],[Actividad]],Validación!AA:AB,2,0)</f>
        <v>1</v>
      </c>
      <c r="F2762" s="76" t="s">
        <v>183</v>
      </c>
      <c r="G2762" s="76">
        <f>VLOOKUP(H2762,Validación!W:Y,3,0)</f>
        <v>12</v>
      </c>
      <c r="H2762" s="76" t="s">
        <v>401</v>
      </c>
      <c r="I2762" s="76">
        <f>VLOOKUP(J2762,Validación!K:N,4,0)</f>
        <v>15</v>
      </c>
      <c r="J2762" s="76" t="s">
        <v>342</v>
      </c>
      <c r="K2762" s="76" t="s">
        <v>68</v>
      </c>
      <c r="L2762" s="76" t="str">
        <f t="shared" si="87"/>
        <v>N</v>
      </c>
    </row>
    <row r="2763" spans="1:12" x14ac:dyDescent="0.25">
      <c r="A2763" s="76" t="str">
        <f t="shared" si="86"/>
        <v>HH11215N</v>
      </c>
      <c r="B2763" s="76" t="s">
        <v>122</v>
      </c>
      <c r="C2763" s="76" t="str">
        <f>VLOOKUP(B2763,Validación!G:I,3,0)</f>
        <v>HH</v>
      </c>
      <c r="D2763" s="122" t="s">
        <v>460</v>
      </c>
      <c r="E2763" s="76">
        <f>VLOOKUP(Tabla3[[#This Row],[Actividad]],Validación!AA:AB,2,0)</f>
        <v>1</v>
      </c>
      <c r="F2763" s="76" t="s">
        <v>183</v>
      </c>
      <c r="G2763" s="76">
        <f>VLOOKUP(H2763,Validación!W:Y,3,0)</f>
        <v>12</v>
      </c>
      <c r="H2763" s="76" t="s">
        <v>401</v>
      </c>
      <c r="I2763" s="76">
        <f>VLOOKUP(J2763,Validación!K:N,4,0)</f>
        <v>15</v>
      </c>
      <c r="J2763" s="76" t="s">
        <v>342</v>
      </c>
      <c r="K2763" s="76" t="s">
        <v>68</v>
      </c>
      <c r="L2763" s="76" t="str">
        <f t="shared" si="87"/>
        <v>N</v>
      </c>
    </row>
    <row r="2764" spans="1:12" x14ac:dyDescent="0.25">
      <c r="A2764" s="76" t="str">
        <f t="shared" si="86"/>
        <v>II11215N</v>
      </c>
      <c r="B2764" s="173" t="s">
        <v>423</v>
      </c>
      <c r="C2764" s="76" t="str">
        <f>VLOOKUP(B2764,Validación!G:I,3,0)</f>
        <v>II</v>
      </c>
      <c r="D2764" s="122" t="s">
        <v>309</v>
      </c>
      <c r="E2764" s="76">
        <f>VLOOKUP(Tabla3[[#This Row],[Actividad]],Validación!AA:AB,2,0)</f>
        <v>1</v>
      </c>
      <c r="F2764" s="76" t="s">
        <v>183</v>
      </c>
      <c r="G2764" s="76">
        <f>VLOOKUP(H2764,Validación!W:Y,3,0)</f>
        <v>12</v>
      </c>
      <c r="H2764" s="76" t="s">
        <v>401</v>
      </c>
      <c r="I2764" s="76">
        <f>VLOOKUP(J2764,Validación!K:N,4,0)</f>
        <v>15</v>
      </c>
      <c r="J2764" s="76" t="s">
        <v>342</v>
      </c>
      <c r="K2764" s="76" t="s">
        <v>68</v>
      </c>
      <c r="L2764" s="76" t="str">
        <f t="shared" si="87"/>
        <v>N</v>
      </c>
    </row>
    <row r="2765" spans="1:12" x14ac:dyDescent="0.25">
      <c r="A2765" s="76" t="str">
        <f t="shared" si="86"/>
        <v>L11215N</v>
      </c>
      <c r="B2765" s="76" t="s">
        <v>48</v>
      </c>
      <c r="C2765" s="76" t="str">
        <f>VLOOKUP(B2765,Validación!G:I,3,0)</f>
        <v>L</v>
      </c>
      <c r="D2765" s="122" t="s">
        <v>461</v>
      </c>
      <c r="E2765" s="76">
        <f>VLOOKUP(Tabla3[[#This Row],[Actividad]],Validación!AA:AB,2,0)</f>
        <v>1</v>
      </c>
      <c r="F2765" s="76" t="s">
        <v>183</v>
      </c>
      <c r="G2765" s="76">
        <f>VLOOKUP(H2765,Validación!W:Y,3,0)</f>
        <v>12</v>
      </c>
      <c r="H2765" s="76" t="s">
        <v>401</v>
      </c>
      <c r="I2765" s="76">
        <f>VLOOKUP(J2765,Validación!K:N,4,0)</f>
        <v>15</v>
      </c>
      <c r="J2765" s="76" t="s">
        <v>342</v>
      </c>
      <c r="K2765" s="76" t="s">
        <v>68</v>
      </c>
      <c r="L2765" s="76" t="str">
        <f t="shared" si="87"/>
        <v>N</v>
      </c>
    </row>
    <row r="2766" spans="1:12" x14ac:dyDescent="0.25">
      <c r="A2766" s="76" t="str">
        <f t="shared" si="86"/>
        <v>B11215N</v>
      </c>
      <c r="B2766" s="76" t="s">
        <v>43</v>
      </c>
      <c r="C2766" s="76" t="str">
        <f>VLOOKUP(B2766,Validación!G:I,3,0)</f>
        <v>B</v>
      </c>
      <c r="D2766" s="122" t="s">
        <v>462</v>
      </c>
      <c r="E2766" s="76">
        <f>VLOOKUP(Tabla3[[#This Row],[Actividad]],Validación!AA:AB,2,0)</f>
        <v>1</v>
      </c>
      <c r="F2766" s="76" t="s">
        <v>183</v>
      </c>
      <c r="G2766" s="76">
        <f>VLOOKUP(H2766,Validación!W:Y,3,0)</f>
        <v>12</v>
      </c>
      <c r="H2766" s="76" t="s">
        <v>401</v>
      </c>
      <c r="I2766" s="76">
        <f>VLOOKUP(J2766,Validación!K:N,4,0)</f>
        <v>15</v>
      </c>
      <c r="J2766" s="76" t="s">
        <v>342</v>
      </c>
      <c r="K2766" s="76" t="s">
        <v>68</v>
      </c>
      <c r="L2766" s="76" t="str">
        <f t="shared" si="87"/>
        <v>N</v>
      </c>
    </row>
    <row r="2767" spans="1:12" x14ac:dyDescent="0.25">
      <c r="A2767" s="76" t="str">
        <f t="shared" si="86"/>
        <v>A11215N</v>
      </c>
      <c r="B2767" s="76" t="s">
        <v>42</v>
      </c>
      <c r="C2767" s="76" t="str">
        <f>VLOOKUP(B2767,Validación!G:I,3,0)</f>
        <v>A</v>
      </c>
      <c r="D2767" s="122" t="s">
        <v>463</v>
      </c>
      <c r="E2767" s="76">
        <f>VLOOKUP(Tabla3[[#This Row],[Actividad]],Validación!AA:AB,2,0)</f>
        <v>1</v>
      </c>
      <c r="F2767" s="76" t="s">
        <v>183</v>
      </c>
      <c r="G2767" s="76">
        <f>VLOOKUP(H2767,Validación!W:Y,3,0)</f>
        <v>12</v>
      </c>
      <c r="H2767" s="76" t="s">
        <v>401</v>
      </c>
      <c r="I2767" s="76">
        <f>VLOOKUP(J2767,Validación!K:N,4,0)</f>
        <v>15</v>
      </c>
      <c r="J2767" s="76" t="s">
        <v>342</v>
      </c>
      <c r="K2767" s="76" t="s">
        <v>68</v>
      </c>
      <c r="L2767" s="76" t="str">
        <f t="shared" si="87"/>
        <v>N</v>
      </c>
    </row>
    <row r="2768" spans="1:12" x14ac:dyDescent="0.25">
      <c r="A2768" s="76" t="str">
        <f t="shared" si="86"/>
        <v>C3123N</v>
      </c>
      <c r="B2768" s="76" t="s">
        <v>44</v>
      </c>
      <c r="C2768" s="76" t="str">
        <f>VLOOKUP(B2768,Validación!G:I,3,0)</f>
        <v>C</v>
      </c>
      <c r="D2768" s="122" t="s">
        <v>289</v>
      </c>
      <c r="E2768" s="76">
        <f>VLOOKUP(Tabla3[[#This Row],[Actividad]],Validación!AA:AB,2,0)</f>
        <v>3</v>
      </c>
      <c r="F2768" s="76" t="s">
        <v>185</v>
      </c>
      <c r="G2768" s="76">
        <f>VLOOKUP(H2768,Validación!W:Y,3,0)</f>
        <v>12</v>
      </c>
      <c r="H2768" s="76" t="s">
        <v>401</v>
      </c>
      <c r="I2768" s="76">
        <f>VLOOKUP(J2768,Validación!K:N,4,0)</f>
        <v>3</v>
      </c>
      <c r="J2768" s="76" t="s">
        <v>162</v>
      </c>
      <c r="K2768" s="76" t="s">
        <v>68</v>
      </c>
      <c r="L2768" s="76" t="str">
        <f t="shared" si="87"/>
        <v>N</v>
      </c>
    </row>
    <row r="2769" spans="1:12" x14ac:dyDescent="0.25">
      <c r="A2769" s="76" t="str">
        <f t="shared" si="86"/>
        <v>T3123N</v>
      </c>
      <c r="B2769" s="76" t="s">
        <v>52</v>
      </c>
      <c r="C2769" s="76" t="str">
        <f>VLOOKUP(B2769,Validación!G:I,3,0)</f>
        <v>T</v>
      </c>
      <c r="D2769" s="122">
        <v>122202</v>
      </c>
      <c r="E2769" s="76">
        <f>VLOOKUP(Tabla3[[#This Row],[Actividad]],Validación!AA:AB,2,0)</f>
        <v>3</v>
      </c>
      <c r="F2769" s="76" t="s">
        <v>185</v>
      </c>
      <c r="G2769" s="76">
        <f>VLOOKUP(H2769,Validación!W:Y,3,0)</f>
        <v>12</v>
      </c>
      <c r="H2769" s="76" t="s">
        <v>401</v>
      </c>
      <c r="I2769" s="76">
        <f>VLOOKUP(J2769,Validación!K:N,4,0)</f>
        <v>3</v>
      </c>
      <c r="J2769" s="76" t="s">
        <v>162</v>
      </c>
      <c r="K2769" s="76" t="s">
        <v>68</v>
      </c>
      <c r="L2769" s="76" t="str">
        <f t="shared" si="87"/>
        <v>N</v>
      </c>
    </row>
    <row r="2770" spans="1:12" x14ac:dyDescent="0.25">
      <c r="A2770" s="76" t="str">
        <f t="shared" si="86"/>
        <v>EE3123N</v>
      </c>
      <c r="B2770" s="76" t="s">
        <v>33</v>
      </c>
      <c r="C2770" s="76" t="str">
        <f>VLOOKUP(B2770,Validación!G:I,3,0)</f>
        <v>EE</v>
      </c>
      <c r="D2770" s="122" t="s">
        <v>311</v>
      </c>
      <c r="E2770" s="76">
        <f>VLOOKUP(Tabla3[[#This Row],[Actividad]],Validación!AA:AB,2,0)</f>
        <v>3</v>
      </c>
      <c r="F2770" s="76" t="s">
        <v>185</v>
      </c>
      <c r="G2770" s="76">
        <f>VLOOKUP(H2770,Validación!W:Y,3,0)</f>
        <v>12</v>
      </c>
      <c r="H2770" s="76" t="s">
        <v>401</v>
      </c>
      <c r="I2770" s="76">
        <f>VLOOKUP(J2770,Validación!K:N,4,0)</f>
        <v>3</v>
      </c>
      <c r="J2770" s="76" t="s">
        <v>162</v>
      </c>
      <c r="K2770" s="76" t="s">
        <v>68</v>
      </c>
      <c r="L2770" s="76" t="str">
        <f t="shared" si="87"/>
        <v>N</v>
      </c>
    </row>
    <row r="2771" spans="1:12" x14ac:dyDescent="0.25">
      <c r="A2771" s="76" t="str">
        <f t="shared" si="86"/>
        <v>E3123N</v>
      </c>
      <c r="B2771" s="76" t="s">
        <v>45</v>
      </c>
      <c r="C2771" s="76" t="str">
        <f>VLOOKUP(B2771,Validación!G:I,3,0)</f>
        <v>E</v>
      </c>
      <c r="D2771" s="122" t="s">
        <v>312</v>
      </c>
      <c r="E2771" s="76">
        <f>VLOOKUP(Tabla3[[#This Row],[Actividad]],Validación!AA:AB,2,0)</f>
        <v>3</v>
      </c>
      <c r="F2771" s="76" t="s">
        <v>185</v>
      </c>
      <c r="G2771" s="76">
        <f>VLOOKUP(H2771,Validación!W:Y,3,0)</f>
        <v>12</v>
      </c>
      <c r="H2771" s="76" t="s">
        <v>401</v>
      </c>
      <c r="I2771" s="76">
        <f>VLOOKUP(J2771,Validación!K:N,4,0)</f>
        <v>3</v>
      </c>
      <c r="J2771" s="76" t="s">
        <v>162</v>
      </c>
      <c r="K2771" s="76" t="s">
        <v>68</v>
      </c>
      <c r="L2771" s="76" t="str">
        <f t="shared" si="87"/>
        <v>N</v>
      </c>
    </row>
    <row r="2772" spans="1:12" x14ac:dyDescent="0.25">
      <c r="A2772" s="76" t="str">
        <f t="shared" si="86"/>
        <v>J3123N</v>
      </c>
      <c r="B2772" s="76" t="s">
        <v>30</v>
      </c>
      <c r="C2772" s="76" t="str">
        <f>VLOOKUP(B2772,Validación!G:I,3,0)</f>
        <v>J</v>
      </c>
      <c r="D2772" s="122" t="s">
        <v>313</v>
      </c>
      <c r="E2772" s="76">
        <f>VLOOKUP(Tabla3[[#This Row],[Actividad]],Validación!AA:AB,2,0)</f>
        <v>3</v>
      </c>
      <c r="F2772" s="76" t="s">
        <v>185</v>
      </c>
      <c r="G2772" s="76">
        <f>VLOOKUP(H2772,Validación!W:Y,3,0)</f>
        <v>12</v>
      </c>
      <c r="H2772" s="76" t="s">
        <v>401</v>
      </c>
      <c r="I2772" s="76">
        <f>VLOOKUP(J2772,Validación!K:N,4,0)</f>
        <v>3</v>
      </c>
      <c r="J2772" s="76" t="s">
        <v>162</v>
      </c>
      <c r="K2772" s="76" t="s">
        <v>68</v>
      </c>
      <c r="L2772" s="76" t="str">
        <f t="shared" si="87"/>
        <v>N</v>
      </c>
    </row>
    <row r="2773" spans="1:12" x14ac:dyDescent="0.25">
      <c r="A2773" s="76" t="str">
        <f t="shared" si="86"/>
        <v>Q3123N</v>
      </c>
      <c r="B2773" s="76" t="s">
        <v>130</v>
      </c>
      <c r="C2773" s="76" t="str">
        <f>VLOOKUP(B2773,Validación!G:I,3,0)</f>
        <v>Q</v>
      </c>
      <c r="D2773" s="122" t="s">
        <v>314</v>
      </c>
      <c r="E2773" s="76">
        <f>VLOOKUP(Tabla3[[#This Row],[Actividad]],Validación!AA:AB,2,0)</f>
        <v>3</v>
      </c>
      <c r="F2773" s="76" t="s">
        <v>185</v>
      </c>
      <c r="G2773" s="76">
        <f>VLOOKUP(H2773,Validación!W:Y,3,0)</f>
        <v>12</v>
      </c>
      <c r="H2773" s="76" t="s">
        <v>401</v>
      </c>
      <c r="I2773" s="76">
        <f>VLOOKUP(J2773,Validación!K:N,4,0)</f>
        <v>3</v>
      </c>
      <c r="J2773" s="76" t="s">
        <v>162</v>
      </c>
      <c r="K2773" s="76" t="s">
        <v>68</v>
      </c>
      <c r="L2773" s="76" t="str">
        <f t="shared" si="87"/>
        <v>N</v>
      </c>
    </row>
    <row r="2774" spans="1:12" x14ac:dyDescent="0.25">
      <c r="A2774" s="76" t="str">
        <f t="shared" si="86"/>
        <v>P3123N</v>
      </c>
      <c r="B2774" s="76" t="s">
        <v>50</v>
      </c>
      <c r="C2774" s="76" t="str">
        <f>VLOOKUP(B2774,Validación!G:I,3,0)</f>
        <v>P</v>
      </c>
      <c r="D2774" s="122" t="s">
        <v>315</v>
      </c>
      <c r="E2774" s="76">
        <f>VLOOKUP(Tabla3[[#This Row],[Actividad]],Validación!AA:AB,2,0)</f>
        <v>3</v>
      </c>
      <c r="F2774" s="76" t="s">
        <v>185</v>
      </c>
      <c r="G2774" s="76">
        <f>VLOOKUP(H2774,Validación!W:Y,3,0)</f>
        <v>12</v>
      </c>
      <c r="H2774" s="76" t="s">
        <v>401</v>
      </c>
      <c r="I2774" s="76">
        <f>VLOOKUP(J2774,Validación!K:N,4,0)</f>
        <v>3</v>
      </c>
      <c r="J2774" s="76" t="s">
        <v>162</v>
      </c>
      <c r="K2774" s="76" t="s">
        <v>68</v>
      </c>
      <c r="L2774" s="76" t="str">
        <f t="shared" si="87"/>
        <v>N</v>
      </c>
    </row>
    <row r="2775" spans="1:12" x14ac:dyDescent="0.25">
      <c r="A2775" s="76" t="str">
        <f t="shared" si="86"/>
        <v>K3123N</v>
      </c>
      <c r="B2775" s="76" t="s">
        <v>31</v>
      </c>
      <c r="C2775" s="76" t="str">
        <f>VLOOKUP(B2775,Validación!G:I,3,0)</f>
        <v>K</v>
      </c>
      <c r="D2775" s="122" t="s">
        <v>297</v>
      </c>
      <c r="E2775" s="76">
        <f>VLOOKUP(Tabla3[[#This Row],[Actividad]],Validación!AA:AB,2,0)</f>
        <v>3</v>
      </c>
      <c r="F2775" s="76" t="s">
        <v>185</v>
      </c>
      <c r="G2775" s="76">
        <f>VLOOKUP(H2775,Validación!W:Y,3,0)</f>
        <v>12</v>
      </c>
      <c r="H2775" s="76" t="s">
        <v>401</v>
      </c>
      <c r="I2775" s="76">
        <f>VLOOKUP(J2775,Validación!K:N,4,0)</f>
        <v>3</v>
      </c>
      <c r="J2775" s="76" t="s">
        <v>162</v>
      </c>
      <c r="K2775" s="76" t="s">
        <v>68</v>
      </c>
      <c r="L2775" s="76" t="str">
        <f t="shared" si="87"/>
        <v>N</v>
      </c>
    </row>
    <row r="2776" spans="1:12" x14ac:dyDescent="0.25">
      <c r="A2776" s="76" t="str">
        <f t="shared" si="86"/>
        <v>N3123N</v>
      </c>
      <c r="B2776" s="76" t="s">
        <v>49</v>
      </c>
      <c r="C2776" s="76" t="str">
        <f>VLOOKUP(B2776,Validación!G:I,3,0)</f>
        <v>N</v>
      </c>
      <c r="D2776" s="122" t="s">
        <v>316</v>
      </c>
      <c r="E2776" s="76">
        <f>VLOOKUP(Tabla3[[#This Row],[Actividad]],Validación!AA:AB,2,0)</f>
        <v>3</v>
      </c>
      <c r="F2776" s="76" t="s">
        <v>185</v>
      </c>
      <c r="G2776" s="76">
        <f>VLOOKUP(H2776,Validación!W:Y,3,0)</f>
        <v>12</v>
      </c>
      <c r="H2776" s="76" t="s">
        <v>401</v>
      </c>
      <c r="I2776" s="76">
        <f>VLOOKUP(J2776,Validación!K:N,4,0)</f>
        <v>3</v>
      </c>
      <c r="J2776" s="76" t="s">
        <v>162</v>
      </c>
      <c r="K2776" s="76" t="s">
        <v>68</v>
      </c>
      <c r="L2776" s="76" t="str">
        <f t="shared" si="87"/>
        <v>N</v>
      </c>
    </row>
    <row r="2777" spans="1:12" x14ac:dyDescent="0.25">
      <c r="A2777" s="76" t="str">
        <f t="shared" si="86"/>
        <v>AA3123N</v>
      </c>
      <c r="B2777" s="76" t="s">
        <v>54</v>
      </c>
      <c r="C2777" s="76" t="str">
        <f>VLOOKUP(B2777,Validación!G:I,3,0)</f>
        <v>AA</v>
      </c>
      <c r="D2777" s="122" t="s">
        <v>317</v>
      </c>
      <c r="E2777" s="76">
        <f>VLOOKUP(Tabla3[[#This Row],[Actividad]],Validación!AA:AB,2,0)</f>
        <v>3</v>
      </c>
      <c r="F2777" s="76" t="s">
        <v>185</v>
      </c>
      <c r="G2777" s="76">
        <f>VLOOKUP(H2777,Validación!W:Y,3,0)</f>
        <v>12</v>
      </c>
      <c r="H2777" s="76" t="s">
        <v>401</v>
      </c>
      <c r="I2777" s="76">
        <f>VLOOKUP(J2777,Validación!K:N,4,0)</f>
        <v>3</v>
      </c>
      <c r="J2777" s="76" t="s">
        <v>162</v>
      </c>
      <c r="K2777" s="76" t="s">
        <v>68</v>
      </c>
      <c r="L2777" s="76" t="str">
        <f t="shared" si="87"/>
        <v>N</v>
      </c>
    </row>
    <row r="2778" spans="1:12" x14ac:dyDescent="0.25">
      <c r="A2778" s="76" t="str">
        <f t="shared" si="86"/>
        <v>G3123N</v>
      </c>
      <c r="B2778" s="76" t="s">
        <v>427</v>
      </c>
      <c r="C2778" s="76" t="str">
        <f>VLOOKUP(B2778,Validación!G:I,3,0)</f>
        <v>G</v>
      </c>
      <c r="D2778" s="122" t="s">
        <v>318</v>
      </c>
      <c r="E2778" s="76">
        <f>VLOOKUP(Tabla3[[#This Row],[Actividad]],Validación!AA:AB,2,0)</f>
        <v>3</v>
      </c>
      <c r="F2778" s="76" t="s">
        <v>185</v>
      </c>
      <c r="G2778" s="76">
        <f>VLOOKUP(H2778,Validación!W:Y,3,0)</f>
        <v>12</v>
      </c>
      <c r="H2778" s="76" t="s">
        <v>401</v>
      </c>
      <c r="I2778" s="76">
        <f>VLOOKUP(J2778,Validación!K:N,4,0)</f>
        <v>3</v>
      </c>
      <c r="J2778" s="76" t="s">
        <v>162</v>
      </c>
      <c r="K2778" s="76" t="s">
        <v>68</v>
      </c>
      <c r="L2778" s="76" t="str">
        <f t="shared" si="87"/>
        <v>N</v>
      </c>
    </row>
    <row r="2779" spans="1:12" x14ac:dyDescent="0.25">
      <c r="A2779" s="76" t="str">
        <f t="shared" si="86"/>
        <v>D3123N</v>
      </c>
      <c r="B2779" s="76" t="s">
        <v>203</v>
      </c>
      <c r="C2779" s="76" t="str">
        <f>VLOOKUP(B2779,Validación!G:I,3,0)</f>
        <v>D</v>
      </c>
      <c r="D2779" s="122">
        <v>122327</v>
      </c>
      <c r="E2779" s="76">
        <f>VLOOKUP(Tabla3[[#This Row],[Actividad]],Validación!AA:AB,2,0)</f>
        <v>3</v>
      </c>
      <c r="F2779" s="76" t="s">
        <v>185</v>
      </c>
      <c r="G2779" s="76">
        <f>VLOOKUP(H2779,Validación!W:Y,3,0)</f>
        <v>12</v>
      </c>
      <c r="H2779" s="76" t="s">
        <v>401</v>
      </c>
      <c r="I2779" s="76">
        <f>VLOOKUP(J2779,Validación!K:N,4,0)</f>
        <v>3</v>
      </c>
      <c r="J2779" s="76" t="s">
        <v>162</v>
      </c>
      <c r="K2779" s="76" t="s">
        <v>68</v>
      </c>
      <c r="L2779" s="76" t="str">
        <f t="shared" si="87"/>
        <v>N</v>
      </c>
    </row>
    <row r="2780" spans="1:12" x14ac:dyDescent="0.25">
      <c r="A2780" s="76" t="str">
        <f t="shared" si="86"/>
        <v>F3123N</v>
      </c>
      <c r="B2780" s="76" t="s">
        <v>426</v>
      </c>
      <c r="C2780" s="76" t="str">
        <f>VLOOKUP(B2780,Validación!G:I,3,0)</f>
        <v>F</v>
      </c>
      <c r="D2780" s="122" t="s">
        <v>464</v>
      </c>
      <c r="E2780" s="76">
        <f>VLOOKUP(Tabla3[[#This Row],[Actividad]],Validación!AA:AB,2,0)</f>
        <v>3</v>
      </c>
      <c r="F2780" s="76" t="s">
        <v>185</v>
      </c>
      <c r="G2780" s="76">
        <f>VLOOKUP(H2780,Validación!W:Y,3,0)</f>
        <v>12</v>
      </c>
      <c r="H2780" s="76" t="s">
        <v>401</v>
      </c>
      <c r="I2780" s="76">
        <f>VLOOKUP(J2780,Validación!K:N,4,0)</f>
        <v>3</v>
      </c>
      <c r="J2780" s="76" t="s">
        <v>162</v>
      </c>
      <c r="K2780" s="76" t="s">
        <v>68</v>
      </c>
      <c r="L2780" s="76" t="str">
        <f t="shared" si="87"/>
        <v>N</v>
      </c>
    </row>
    <row r="2781" spans="1:12" x14ac:dyDescent="0.25">
      <c r="A2781" s="76" t="str">
        <f t="shared" si="86"/>
        <v>FF3123N</v>
      </c>
      <c r="B2781" s="76" t="s">
        <v>41</v>
      </c>
      <c r="C2781" s="76" t="str">
        <f>VLOOKUP(B2781,Validación!G:I,3,0)</f>
        <v>FF</v>
      </c>
      <c r="D2781" s="122" t="s">
        <v>465</v>
      </c>
      <c r="E2781" s="76">
        <f>VLOOKUP(Tabla3[[#This Row],[Actividad]],Validación!AA:AB,2,0)</f>
        <v>3</v>
      </c>
      <c r="F2781" s="76" t="s">
        <v>185</v>
      </c>
      <c r="G2781" s="76">
        <f>VLOOKUP(H2781,Validación!W:Y,3,0)</f>
        <v>12</v>
      </c>
      <c r="H2781" s="76" t="s">
        <v>401</v>
      </c>
      <c r="I2781" s="76">
        <f>VLOOKUP(J2781,Validación!K:N,4,0)</f>
        <v>3</v>
      </c>
      <c r="J2781" s="76" t="s">
        <v>162</v>
      </c>
      <c r="K2781" s="76" t="s">
        <v>68</v>
      </c>
      <c r="L2781" s="76" t="str">
        <f t="shared" si="87"/>
        <v>N</v>
      </c>
    </row>
    <row r="2782" spans="1:12" x14ac:dyDescent="0.25">
      <c r="A2782" s="76" t="str">
        <f t="shared" si="86"/>
        <v>BB3123N</v>
      </c>
      <c r="B2782" s="76" t="s">
        <v>32</v>
      </c>
      <c r="C2782" s="76" t="str">
        <f>VLOOKUP(B2782,Validación!G:I,3,0)</f>
        <v>BB</v>
      </c>
      <c r="D2782" s="122">
        <v>445</v>
      </c>
      <c r="E2782" s="76">
        <f>VLOOKUP(Tabla3[[#This Row],[Actividad]],Validación!AA:AB,2,0)</f>
        <v>3</v>
      </c>
      <c r="F2782" s="76" t="s">
        <v>185</v>
      </c>
      <c r="G2782" s="76">
        <f>VLOOKUP(H2782,Validación!W:Y,3,0)</f>
        <v>12</v>
      </c>
      <c r="H2782" s="76" t="s">
        <v>401</v>
      </c>
      <c r="I2782" s="76">
        <f>VLOOKUP(J2782,Validación!K:N,4,0)</f>
        <v>3</v>
      </c>
      <c r="J2782" s="76" t="s">
        <v>162</v>
      </c>
      <c r="K2782" s="76" t="s">
        <v>68</v>
      </c>
      <c r="L2782" s="76" t="str">
        <f t="shared" si="87"/>
        <v>N</v>
      </c>
    </row>
    <row r="2783" spans="1:12" x14ac:dyDescent="0.25">
      <c r="A2783" s="76" t="str">
        <f t="shared" si="86"/>
        <v>W3123N</v>
      </c>
      <c r="B2783" s="76" t="s">
        <v>132</v>
      </c>
      <c r="C2783" s="76" t="str">
        <f>VLOOKUP(B2783,Validación!G:I,3,0)</f>
        <v>W</v>
      </c>
      <c r="D2783" s="122" t="s">
        <v>302</v>
      </c>
      <c r="E2783" s="76">
        <f>VLOOKUP(Tabla3[[#This Row],[Actividad]],Validación!AA:AB,2,0)</f>
        <v>3</v>
      </c>
      <c r="F2783" s="76" t="s">
        <v>185</v>
      </c>
      <c r="G2783" s="76">
        <f>VLOOKUP(H2783,Validación!W:Y,3,0)</f>
        <v>12</v>
      </c>
      <c r="H2783" s="76" t="s">
        <v>401</v>
      </c>
      <c r="I2783" s="76">
        <f>VLOOKUP(J2783,Validación!K:N,4,0)</f>
        <v>3</v>
      </c>
      <c r="J2783" s="76" t="s">
        <v>162</v>
      </c>
      <c r="K2783" s="76" t="s">
        <v>68</v>
      </c>
      <c r="L2783" s="76" t="str">
        <f t="shared" si="87"/>
        <v>N</v>
      </c>
    </row>
    <row r="2784" spans="1:12" x14ac:dyDescent="0.25">
      <c r="A2784" s="76" t="str">
        <f t="shared" si="86"/>
        <v>CC3123N</v>
      </c>
      <c r="B2784" s="76" t="s">
        <v>55</v>
      </c>
      <c r="C2784" s="76" t="str">
        <f>VLOOKUP(B2784,Validación!G:I,3,0)</f>
        <v>CC</v>
      </c>
      <c r="D2784" s="122">
        <v>122295</v>
      </c>
      <c r="E2784" s="76">
        <f>VLOOKUP(Tabla3[[#This Row],[Actividad]],Validación!AA:AB,2,0)</f>
        <v>3</v>
      </c>
      <c r="F2784" s="76" t="s">
        <v>185</v>
      </c>
      <c r="G2784" s="76">
        <f>VLOOKUP(H2784,Validación!W:Y,3,0)</f>
        <v>12</v>
      </c>
      <c r="H2784" s="76" t="s">
        <v>401</v>
      </c>
      <c r="I2784" s="76">
        <f>VLOOKUP(J2784,Validación!K:N,4,0)</f>
        <v>3</v>
      </c>
      <c r="J2784" s="76" t="s">
        <v>162</v>
      </c>
      <c r="K2784" s="76" t="s">
        <v>68</v>
      </c>
      <c r="L2784" s="76" t="str">
        <f t="shared" si="87"/>
        <v>N</v>
      </c>
    </row>
    <row r="2785" spans="1:12" x14ac:dyDescent="0.25">
      <c r="A2785" s="76" t="str">
        <f t="shared" si="86"/>
        <v>U3123N</v>
      </c>
      <c r="B2785" s="76" t="s">
        <v>425</v>
      </c>
      <c r="C2785" s="76" t="str">
        <f>VLOOKUP(B2785,Validación!G:I,3,0)</f>
        <v>U</v>
      </c>
      <c r="D2785" s="122">
        <v>122228</v>
      </c>
      <c r="E2785" s="76">
        <f>VLOOKUP(Tabla3[[#This Row],[Actividad]],Validación!AA:AB,2,0)</f>
        <v>3</v>
      </c>
      <c r="F2785" s="76" t="s">
        <v>185</v>
      </c>
      <c r="G2785" s="76">
        <f>VLOOKUP(H2785,Validación!W:Y,3,0)</f>
        <v>12</v>
      </c>
      <c r="H2785" s="76" t="s">
        <v>401</v>
      </c>
      <c r="I2785" s="76">
        <f>VLOOKUP(J2785,Validación!K:N,4,0)</f>
        <v>3</v>
      </c>
      <c r="J2785" s="76" t="s">
        <v>162</v>
      </c>
      <c r="K2785" s="76" t="s">
        <v>68</v>
      </c>
      <c r="L2785" s="76" t="str">
        <f t="shared" si="87"/>
        <v>N</v>
      </c>
    </row>
    <row r="2786" spans="1:12" x14ac:dyDescent="0.25">
      <c r="A2786" s="76" t="str">
        <f t="shared" si="86"/>
        <v>I3123N</v>
      </c>
      <c r="B2786" s="76" t="s">
        <v>47</v>
      </c>
      <c r="C2786" s="76" t="str">
        <f>VLOOKUP(B2786,Validación!G:I,3,0)</f>
        <v>I</v>
      </c>
      <c r="D2786" s="122" t="s">
        <v>466</v>
      </c>
      <c r="E2786" s="76">
        <f>VLOOKUP(Tabla3[[#This Row],[Actividad]],Validación!AA:AB,2,0)</f>
        <v>3</v>
      </c>
      <c r="F2786" s="76" t="s">
        <v>185</v>
      </c>
      <c r="G2786" s="76">
        <f>VLOOKUP(H2786,Validación!W:Y,3,0)</f>
        <v>12</v>
      </c>
      <c r="H2786" s="76" t="s">
        <v>401</v>
      </c>
      <c r="I2786" s="76">
        <f>VLOOKUP(J2786,Validación!K:N,4,0)</f>
        <v>3</v>
      </c>
      <c r="J2786" s="76" t="s">
        <v>162</v>
      </c>
      <c r="K2786" s="76" t="s">
        <v>68</v>
      </c>
      <c r="L2786" s="76" t="str">
        <f t="shared" si="87"/>
        <v>N</v>
      </c>
    </row>
    <row r="2787" spans="1:12" x14ac:dyDescent="0.25">
      <c r="A2787" s="76" t="str">
        <f t="shared" si="86"/>
        <v>Y3123N</v>
      </c>
      <c r="B2787" s="76" t="s">
        <v>134</v>
      </c>
      <c r="C2787" s="76" t="str">
        <f>VLOOKUP(B2787,Validación!G:I,3,0)</f>
        <v>Y</v>
      </c>
      <c r="D2787" s="122">
        <v>121693</v>
      </c>
      <c r="E2787" s="76">
        <f>VLOOKUP(Tabla3[[#This Row],[Actividad]],Validación!AA:AB,2,0)</f>
        <v>3</v>
      </c>
      <c r="F2787" s="76" t="s">
        <v>185</v>
      </c>
      <c r="G2787" s="76">
        <f>VLOOKUP(H2787,Validación!W:Y,3,0)</f>
        <v>12</v>
      </c>
      <c r="H2787" s="76" t="s">
        <v>401</v>
      </c>
      <c r="I2787" s="76">
        <f>VLOOKUP(J2787,Validación!K:N,4,0)</f>
        <v>3</v>
      </c>
      <c r="J2787" s="76" t="s">
        <v>162</v>
      </c>
      <c r="K2787" s="76" t="s">
        <v>68</v>
      </c>
      <c r="L2787" s="76" t="str">
        <f t="shared" si="87"/>
        <v>N</v>
      </c>
    </row>
    <row r="2788" spans="1:12" x14ac:dyDescent="0.25">
      <c r="A2788" s="76" t="str">
        <f t="shared" si="86"/>
        <v>R3123N</v>
      </c>
      <c r="B2788" s="76" t="s">
        <v>51</v>
      </c>
      <c r="C2788" s="76" t="str">
        <f>VLOOKUP(B2788,Validación!G:I,3,0)</f>
        <v>R</v>
      </c>
      <c r="D2788" s="122">
        <v>109</v>
      </c>
      <c r="E2788" s="76">
        <f>VLOOKUP(Tabla3[[#This Row],[Actividad]],Validación!AA:AB,2,0)</f>
        <v>3</v>
      </c>
      <c r="F2788" s="76" t="s">
        <v>185</v>
      </c>
      <c r="G2788" s="76">
        <f>VLOOKUP(H2788,Validación!W:Y,3,0)</f>
        <v>12</v>
      </c>
      <c r="H2788" s="76" t="s">
        <v>401</v>
      </c>
      <c r="I2788" s="76">
        <f>VLOOKUP(J2788,Validación!K:N,4,0)</f>
        <v>3</v>
      </c>
      <c r="J2788" s="76" t="s">
        <v>162</v>
      </c>
      <c r="K2788" s="76" t="s">
        <v>68</v>
      </c>
      <c r="L2788" s="76" t="str">
        <f t="shared" si="87"/>
        <v>N</v>
      </c>
    </row>
    <row r="2789" spans="1:12" x14ac:dyDescent="0.25">
      <c r="A2789" s="76" t="str">
        <f t="shared" si="86"/>
        <v>HH3123N</v>
      </c>
      <c r="B2789" s="76" t="s">
        <v>122</v>
      </c>
      <c r="C2789" s="76" t="str">
        <f>VLOOKUP(B2789,Validación!G:I,3,0)</f>
        <v>HH</v>
      </c>
      <c r="D2789" s="122" t="s">
        <v>467</v>
      </c>
      <c r="E2789" s="76">
        <f>VLOOKUP(Tabla3[[#This Row],[Actividad]],Validación!AA:AB,2,0)</f>
        <v>3</v>
      </c>
      <c r="F2789" s="76" t="s">
        <v>185</v>
      </c>
      <c r="G2789" s="76">
        <f>VLOOKUP(H2789,Validación!W:Y,3,0)</f>
        <v>12</v>
      </c>
      <c r="H2789" s="76" t="s">
        <v>401</v>
      </c>
      <c r="I2789" s="76">
        <f>VLOOKUP(J2789,Validación!K:N,4,0)</f>
        <v>3</v>
      </c>
      <c r="J2789" s="76" t="s">
        <v>162</v>
      </c>
      <c r="K2789" s="76" t="s">
        <v>68</v>
      </c>
      <c r="L2789" s="76" t="str">
        <f t="shared" si="87"/>
        <v>N</v>
      </c>
    </row>
    <row r="2790" spans="1:12" x14ac:dyDescent="0.25">
      <c r="A2790" s="76" t="str">
        <f t="shared" si="86"/>
        <v>L3123N</v>
      </c>
      <c r="B2790" s="76" t="s">
        <v>48</v>
      </c>
      <c r="C2790" s="76" t="str">
        <f>VLOOKUP(B2790,Validación!G:I,3,0)</f>
        <v>L</v>
      </c>
      <c r="D2790" s="122" t="s">
        <v>461</v>
      </c>
      <c r="E2790" s="76">
        <f>VLOOKUP(Tabla3[[#This Row],[Actividad]],Validación!AA:AB,2,0)</f>
        <v>3</v>
      </c>
      <c r="F2790" s="76" t="s">
        <v>185</v>
      </c>
      <c r="G2790" s="76">
        <f>VLOOKUP(H2790,Validación!W:Y,3,0)</f>
        <v>12</v>
      </c>
      <c r="H2790" s="76" t="s">
        <v>401</v>
      </c>
      <c r="I2790" s="76">
        <f>VLOOKUP(J2790,Validación!K:N,4,0)</f>
        <v>3</v>
      </c>
      <c r="J2790" s="76" t="s">
        <v>162</v>
      </c>
      <c r="K2790" s="76" t="s">
        <v>68</v>
      </c>
      <c r="L2790" s="76" t="str">
        <f t="shared" si="87"/>
        <v>N</v>
      </c>
    </row>
    <row r="2791" spans="1:12" x14ac:dyDescent="0.25">
      <c r="A2791" s="76" t="str">
        <f t="shared" si="86"/>
        <v>A3123N</v>
      </c>
      <c r="B2791" s="76" t="s">
        <v>42</v>
      </c>
      <c r="C2791" s="76" t="str">
        <f>VLOOKUP(B2791,Validación!G:I,3,0)</f>
        <v>A</v>
      </c>
      <c r="D2791" s="122" t="s">
        <v>485</v>
      </c>
      <c r="E2791" s="76">
        <f>VLOOKUP(Tabla3[[#This Row],[Actividad]],Validación!AA:AB,2,0)</f>
        <v>3</v>
      </c>
      <c r="F2791" s="76" t="s">
        <v>185</v>
      </c>
      <c r="G2791" s="76">
        <f>VLOOKUP(H2791,Validación!W:Y,3,0)</f>
        <v>12</v>
      </c>
      <c r="H2791" s="76" t="s">
        <v>401</v>
      </c>
      <c r="I2791" s="76">
        <f>VLOOKUP(J2791,Validación!K:N,4,0)</f>
        <v>3</v>
      </c>
      <c r="J2791" s="76" t="s">
        <v>162</v>
      </c>
      <c r="K2791" s="76" t="s">
        <v>68</v>
      </c>
      <c r="L2791" s="76" t="str">
        <f t="shared" si="87"/>
        <v>N</v>
      </c>
    </row>
    <row r="2792" spans="1:12" x14ac:dyDescent="0.25">
      <c r="A2792" s="76" t="str">
        <f t="shared" si="86"/>
        <v>C3128N</v>
      </c>
      <c r="B2792" s="76" t="s">
        <v>44</v>
      </c>
      <c r="C2792" s="76" t="str">
        <f>VLOOKUP(B2792,Validación!G:I,3,0)</f>
        <v>C</v>
      </c>
      <c r="D2792" s="122" t="s">
        <v>289</v>
      </c>
      <c r="E2792" s="76">
        <f>VLOOKUP(Tabla3[[#This Row],[Actividad]],Validación!AA:AB,2,0)</f>
        <v>3</v>
      </c>
      <c r="F2792" s="76" t="s">
        <v>185</v>
      </c>
      <c r="G2792" s="76">
        <f>VLOOKUP(H2792,Validación!W:Y,3,0)</f>
        <v>12</v>
      </c>
      <c r="H2792" s="76" t="s">
        <v>401</v>
      </c>
      <c r="I2792" s="76">
        <f>VLOOKUP(J2792,Validación!K:N,4,0)</f>
        <v>8</v>
      </c>
      <c r="J2792" s="76" t="s">
        <v>167</v>
      </c>
      <c r="K2792" s="76" t="s">
        <v>68</v>
      </c>
      <c r="L2792" s="76" t="str">
        <f t="shared" si="87"/>
        <v>N</v>
      </c>
    </row>
    <row r="2793" spans="1:12" x14ac:dyDescent="0.25">
      <c r="A2793" s="76" t="str">
        <f t="shared" si="86"/>
        <v>T3128N</v>
      </c>
      <c r="B2793" s="76" t="s">
        <v>52</v>
      </c>
      <c r="C2793" s="76" t="str">
        <f>VLOOKUP(B2793,Validación!G:I,3,0)</f>
        <v>T</v>
      </c>
      <c r="D2793" s="122">
        <v>122202</v>
      </c>
      <c r="E2793" s="76">
        <f>VLOOKUP(Tabla3[[#This Row],[Actividad]],Validación!AA:AB,2,0)</f>
        <v>3</v>
      </c>
      <c r="F2793" s="76" t="s">
        <v>185</v>
      </c>
      <c r="G2793" s="76">
        <f>VLOOKUP(H2793,Validación!W:Y,3,0)</f>
        <v>12</v>
      </c>
      <c r="H2793" s="76" t="s">
        <v>401</v>
      </c>
      <c r="I2793" s="76">
        <f>VLOOKUP(J2793,Validación!K:N,4,0)</f>
        <v>8</v>
      </c>
      <c r="J2793" s="76" t="s">
        <v>167</v>
      </c>
      <c r="K2793" s="76" t="s">
        <v>68</v>
      </c>
      <c r="L2793" s="76" t="str">
        <f t="shared" si="87"/>
        <v>N</v>
      </c>
    </row>
    <row r="2794" spans="1:12" x14ac:dyDescent="0.25">
      <c r="A2794" s="76" t="str">
        <f t="shared" si="86"/>
        <v>EE3128N</v>
      </c>
      <c r="B2794" s="76" t="s">
        <v>33</v>
      </c>
      <c r="C2794" s="76" t="str">
        <f>VLOOKUP(B2794,Validación!G:I,3,0)</f>
        <v>EE</v>
      </c>
      <c r="D2794" s="122" t="s">
        <v>311</v>
      </c>
      <c r="E2794" s="76">
        <f>VLOOKUP(Tabla3[[#This Row],[Actividad]],Validación!AA:AB,2,0)</f>
        <v>3</v>
      </c>
      <c r="F2794" s="76" t="s">
        <v>185</v>
      </c>
      <c r="G2794" s="76">
        <f>VLOOKUP(H2794,Validación!W:Y,3,0)</f>
        <v>12</v>
      </c>
      <c r="H2794" s="76" t="s">
        <v>401</v>
      </c>
      <c r="I2794" s="76">
        <f>VLOOKUP(J2794,Validación!K:N,4,0)</f>
        <v>8</v>
      </c>
      <c r="J2794" s="76" t="s">
        <v>167</v>
      </c>
      <c r="K2794" s="76" t="s">
        <v>68</v>
      </c>
      <c r="L2794" s="76" t="str">
        <f t="shared" si="87"/>
        <v>N</v>
      </c>
    </row>
    <row r="2795" spans="1:12" x14ac:dyDescent="0.25">
      <c r="A2795" s="76" t="str">
        <f t="shared" si="86"/>
        <v>E3128N</v>
      </c>
      <c r="B2795" s="76" t="s">
        <v>45</v>
      </c>
      <c r="C2795" s="76" t="str">
        <f>VLOOKUP(B2795,Validación!G:I,3,0)</f>
        <v>E</v>
      </c>
      <c r="D2795" s="122" t="s">
        <v>312</v>
      </c>
      <c r="E2795" s="76">
        <f>VLOOKUP(Tabla3[[#This Row],[Actividad]],Validación!AA:AB,2,0)</f>
        <v>3</v>
      </c>
      <c r="F2795" s="76" t="s">
        <v>185</v>
      </c>
      <c r="G2795" s="76">
        <f>VLOOKUP(H2795,Validación!W:Y,3,0)</f>
        <v>12</v>
      </c>
      <c r="H2795" s="76" t="s">
        <v>401</v>
      </c>
      <c r="I2795" s="76">
        <f>VLOOKUP(J2795,Validación!K:N,4,0)</f>
        <v>8</v>
      </c>
      <c r="J2795" s="76" t="s">
        <v>167</v>
      </c>
      <c r="K2795" s="76" t="s">
        <v>68</v>
      </c>
      <c r="L2795" s="76" t="str">
        <f t="shared" si="87"/>
        <v>N</v>
      </c>
    </row>
    <row r="2796" spans="1:12" x14ac:dyDescent="0.25">
      <c r="A2796" s="76" t="str">
        <f t="shared" si="86"/>
        <v>J3128N</v>
      </c>
      <c r="B2796" s="76" t="s">
        <v>30</v>
      </c>
      <c r="C2796" s="76" t="str">
        <f>VLOOKUP(B2796,Validación!G:I,3,0)</f>
        <v>J</v>
      </c>
      <c r="D2796" s="122" t="s">
        <v>313</v>
      </c>
      <c r="E2796" s="76">
        <f>VLOOKUP(Tabla3[[#This Row],[Actividad]],Validación!AA:AB,2,0)</f>
        <v>3</v>
      </c>
      <c r="F2796" s="76" t="s">
        <v>185</v>
      </c>
      <c r="G2796" s="76">
        <f>VLOOKUP(H2796,Validación!W:Y,3,0)</f>
        <v>12</v>
      </c>
      <c r="H2796" s="76" t="s">
        <v>401</v>
      </c>
      <c r="I2796" s="76">
        <f>VLOOKUP(J2796,Validación!K:N,4,0)</f>
        <v>8</v>
      </c>
      <c r="J2796" s="76" t="s">
        <v>167</v>
      </c>
      <c r="K2796" s="76" t="s">
        <v>68</v>
      </c>
      <c r="L2796" s="76" t="str">
        <f t="shared" si="87"/>
        <v>N</v>
      </c>
    </row>
    <row r="2797" spans="1:12" x14ac:dyDescent="0.25">
      <c r="A2797" s="76" t="str">
        <f t="shared" si="86"/>
        <v>Q3128N</v>
      </c>
      <c r="B2797" s="76" t="s">
        <v>130</v>
      </c>
      <c r="C2797" s="76" t="str">
        <f>VLOOKUP(B2797,Validación!G:I,3,0)</f>
        <v>Q</v>
      </c>
      <c r="D2797" s="122" t="s">
        <v>314</v>
      </c>
      <c r="E2797" s="76">
        <f>VLOOKUP(Tabla3[[#This Row],[Actividad]],Validación!AA:AB,2,0)</f>
        <v>3</v>
      </c>
      <c r="F2797" s="76" t="s">
        <v>185</v>
      </c>
      <c r="G2797" s="76">
        <f>VLOOKUP(H2797,Validación!W:Y,3,0)</f>
        <v>12</v>
      </c>
      <c r="H2797" s="76" t="s">
        <v>401</v>
      </c>
      <c r="I2797" s="76">
        <f>VLOOKUP(J2797,Validación!K:N,4,0)</f>
        <v>8</v>
      </c>
      <c r="J2797" s="76" t="s">
        <v>167</v>
      </c>
      <c r="K2797" s="76" t="s">
        <v>68</v>
      </c>
      <c r="L2797" s="76" t="str">
        <f t="shared" si="87"/>
        <v>N</v>
      </c>
    </row>
    <row r="2798" spans="1:12" x14ac:dyDescent="0.25">
      <c r="A2798" s="76" t="str">
        <f t="shared" si="86"/>
        <v>P3128N</v>
      </c>
      <c r="B2798" s="76" t="s">
        <v>50</v>
      </c>
      <c r="C2798" s="76" t="str">
        <f>VLOOKUP(B2798,Validación!G:I,3,0)</f>
        <v>P</v>
      </c>
      <c r="D2798" s="122" t="s">
        <v>315</v>
      </c>
      <c r="E2798" s="76">
        <f>VLOOKUP(Tabla3[[#This Row],[Actividad]],Validación!AA:AB,2,0)</f>
        <v>3</v>
      </c>
      <c r="F2798" s="76" t="s">
        <v>185</v>
      </c>
      <c r="G2798" s="76">
        <f>VLOOKUP(H2798,Validación!W:Y,3,0)</f>
        <v>12</v>
      </c>
      <c r="H2798" s="76" t="s">
        <v>401</v>
      </c>
      <c r="I2798" s="76">
        <f>VLOOKUP(J2798,Validación!K:N,4,0)</f>
        <v>8</v>
      </c>
      <c r="J2798" s="76" t="s">
        <v>167</v>
      </c>
      <c r="K2798" s="76" t="s">
        <v>68</v>
      </c>
      <c r="L2798" s="76" t="str">
        <f t="shared" si="87"/>
        <v>N</v>
      </c>
    </row>
    <row r="2799" spans="1:12" x14ac:dyDescent="0.25">
      <c r="A2799" s="76" t="str">
        <f t="shared" si="86"/>
        <v>K3128N</v>
      </c>
      <c r="B2799" s="76" t="s">
        <v>31</v>
      </c>
      <c r="C2799" s="76" t="str">
        <f>VLOOKUP(B2799,Validación!G:I,3,0)</f>
        <v>K</v>
      </c>
      <c r="D2799" s="122" t="s">
        <v>297</v>
      </c>
      <c r="E2799" s="76">
        <f>VLOOKUP(Tabla3[[#This Row],[Actividad]],Validación!AA:AB,2,0)</f>
        <v>3</v>
      </c>
      <c r="F2799" s="76" t="s">
        <v>185</v>
      </c>
      <c r="G2799" s="76">
        <f>VLOOKUP(H2799,Validación!W:Y,3,0)</f>
        <v>12</v>
      </c>
      <c r="H2799" s="76" t="s">
        <v>401</v>
      </c>
      <c r="I2799" s="76">
        <f>VLOOKUP(J2799,Validación!K:N,4,0)</f>
        <v>8</v>
      </c>
      <c r="J2799" s="76" t="s">
        <v>167</v>
      </c>
      <c r="K2799" s="76" t="s">
        <v>68</v>
      </c>
      <c r="L2799" s="76" t="str">
        <f t="shared" si="87"/>
        <v>N</v>
      </c>
    </row>
    <row r="2800" spans="1:12" x14ac:dyDescent="0.25">
      <c r="A2800" s="76" t="str">
        <f t="shared" si="86"/>
        <v>N3128N</v>
      </c>
      <c r="B2800" s="76" t="s">
        <v>49</v>
      </c>
      <c r="C2800" s="76" t="str">
        <f>VLOOKUP(B2800,Validación!G:I,3,0)</f>
        <v>N</v>
      </c>
      <c r="D2800" s="122" t="s">
        <v>316</v>
      </c>
      <c r="E2800" s="76">
        <f>VLOOKUP(Tabla3[[#This Row],[Actividad]],Validación!AA:AB,2,0)</f>
        <v>3</v>
      </c>
      <c r="F2800" s="76" t="s">
        <v>185</v>
      </c>
      <c r="G2800" s="76">
        <f>VLOOKUP(H2800,Validación!W:Y,3,0)</f>
        <v>12</v>
      </c>
      <c r="H2800" s="76" t="s">
        <v>401</v>
      </c>
      <c r="I2800" s="76">
        <f>VLOOKUP(J2800,Validación!K:N,4,0)</f>
        <v>8</v>
      </c>
      <c r="J2800" s="76" t="s">
        <v>167</v>
      </c>
      <c r="K2800" s="76" t="s">
        <v>68</v>
      </c>
      <c r="L2800" s="76" t="str">
        <f t="shared" si="87"/>
        <v>N</v>
      </c>
    </row>
    <row r="2801" spans="1:12" x14ac:dyDescent="0.25">
      <c r="A2801" s="76" t="str">
        <f t="shared" si="86"/>
        <v>AA3128N</v>
      </c>
      <c r="B2801" s="76" t="s">
        <v>54</v>
      </c>
      <c r="C2801" s="76" t="str">
        <f>VLOOKUP(B2801,Validación!G:I,3,0)</f>
        <v>AA</v>
      </c>
      <c r="D2801" s="122" t="s">
        <v>317</v>
      </c>
      <c r="E2801" s="76">
        <f>VLOOKUP(Tabla3[[#This Row],[Actividad]],Validación!AA:AB,2,0)</f>
        <v>3</v>
      </c>
      <c r="F2801" s="76" t="s">
        <v>185</v>
      </c>
      <c r="G2801" s="76">
        <f>VLOOKUP(H2801,Validación!W:Y,3,0)</f>
        <v>12</v>
      </c>
      <c r="H2801" s="76" t="s">
        <v>401</v>
      </c>
      <c r="I2801" s="76">
        <f>VLOOKUP(J2801,Validación!K:N,4,0)</f>
        <v>8</v>
      </c>
      <c r="J2801" s="76" t="s">
        <v>167</v>
      </c>
      <c r="K2801" s="76" t="s">
        <v>68</v>
      </c>
      <c r="L2801" s="76" t="str">
        <f t="shared" si="87"/>
        <v>N</v>
      </c>
    </row>
    <row r="2802" spans="1:12" x14ac:dyDescent="0.25">
      <c r="A2802" s="76" t="str">
        <f t="shared" si="86"/>
        <v>G3128N</v>
      </c>
      <c r="B2802" s="76" t="s">
        <v>427</v>
      </c>
      <c r="C2802" s="76" t="str">
        <f>VLOOKUP(B2802,Validación!G:I,3,0)</f>
        <v>G</v>
      </c>
      <c r="D2802" s="122" t="s">
        <v>318</v>
      </c>
      <c r="E2802" s="76">
        <f>VLOOKUP(Tabla3[[#This Row],[Actividad]],Validación!AA:AB,2,0)</f>
        <v>3</v>
      </c>
      <c r="F2802" s="76" t="s">
        <v>185</v>
      </c>
      <c r="G2802" s="76">
        <f>VLOOKUP(H2802,Validación!W:Y,3,0)</f>
        <v>12</v>
      </c>
      <c r="H2802" s="76" t="s">
        <v>401</v>
      </c>
      <c r="I2802" s="76">
        <f>VLOOKUP(J2802,Validación!K:N,4,0)</f>
        <v>8</v>
      </c>
      <c r="J2802" s="76" t="s">
        <v>167</v>
      </c>
      <c r="K2802" s="76" t="s">
        <v>68</v>
      </c>
      <c r="L2802" s="76" t="str">
        <f t="shared" si="87"/>
        <v>N</v>
      </c>
    </row>
    <row r="2803" spans="1:12" x14ac:dyDescent="0.25">
      <c r="A2803" s="76" t="str">
        <f t="shared" si="86"/>
        <v>D3128N</v>
      </c>
      <c r="B2803" s="76" t="s">
        <v>203</v>
      </c>
      <c r="C2803" s="76" t="str">
        <f>VLOOKUP(B2803,Validación!G:I,3,0)</f>
        <v>D</v>
      </c>
      <c r="D2803" s="122">
        <v>122327</v>
      </c>
      <c r="E2803" s="76">
        <f>VLOOKUP(Tabla3[[#This Row],[Actividad]],Validación!AA:AB,2,0)</f>
        <v>3</v>
      </c>
      <c r="F2803" s="76" t="s">
        <v>185</v>
      </c>
      <c r="G2803" s="76">
        <f>VLOOKUP(H2803,Validación!W:Y,3,0)</f>
        <v>12</v>
      </c>
      <c r="H2803" s="76" t="s">
        <v>401</v>
      </c>
      <c r="I2803" s="76">
        <f>VLOOKUP(J2803,Validación!K:N,4,0)</f>
        <v>8</v>
      </c>
      <c r="J2803" s="76" t="s">
        <v>167</v>
      </c>
      <c r="K2803" s="76" t="s">
        <v>68</v>
      </c>
      <c r="L2803" s="76" t="str">
        <f t="shared" si="87"/>
        <v>N</v>
      </c>
    </row>
    <row r="2804" spans="1:12" x14ac:dyDescent="0.25">
      <c r="A2804" s="76" t="str">
        <f t="shared" si="86"/>
        <v>F3128N</v>
      </c>
      <c r="B2804" s="76" t="s">
        <v>426</v>
      </c>
      <c r="C2804" s="76" t="str">
        <f>VLOOKUP(B2804,Validación!G:I,3,0)</f>
        <v>F</v>
      </c>
      <c r="D2804" s="122" t="s">
        <v>464</v>
      </c>
      <c r="E2804" s="76">
        <f>VLOOKUP(Tabla3[[#This Row],[Actividad]],Validación!AA:AB,2,0)</f>
        <v>3</v>
      </c>
      <c r="F2804" s="76" t="s">
        <v>185</v>
      </c>
      <c r="G2804" s="76">
        <f>VLOOKUP(H2804,Validación!W:Y,3,0)</f>
        <v>12</v>
      </c>
      <c r="H2804" s="76" t="s">
        <v>401</v>
      </c>
      <c r="I2804" s="76">
        <f>VLOOKUP(J2804,Validación!K:N,4,0)</f>
        <v>8</v>
      </c>
      <c r="J2804" s="76" t="s">
        <v>167</v>
      </c>
      <c r="K2804" s="76" t="s">
        <v>68</v>
      </c>
      <c r="L2804" s="76" t="str">
        <f t="shared" si="87"/>
        <v>N</v>
      </c>
    </row>
    <row r="2805" spans="1:12" x14ac:dyDescent="0.25">
      <c r="A2805" s="76" t="str">
        <f t="shared" si="86"/>
        <v>FF3128N</v>
      </c>
      <c r="B2805" s="76" t="s">
        <v>41</v>
      </c>
      <c r="C2805" s="76" t="str">
        <f>VLOOKUP(B2805,Validación!G:I,3,0)</f>
        <v>FF</v>
      </c>
      <c r="D2805" s="122" t="s">
        <v>465</v>
      </c>
      <c r="E2805" s="76">
        <f>VLOOKUP(Tabla3[[#This Row],[Actividad]],Validación!AA:AB,2,0)</f>
        <v>3</v>
      </c>
      <c r="F2805" s="76" t="s">
        <v>185</v>
      </c>
      <c r="G2805" s="76">
        <f>VLOOKUP(H2805,Validación!W:Y,3,0)</f>
        <v>12</v>
      </c>
      <c r="H2805" s="76" t="s">
        <v>401</v>
      </c>
      <c r="I2805" s="76">
        <f>VLOOKUP(J2805,Validación!K:N,4,0)</f>
        <v>8</v>
      </c>
      <c r="J2805" s="76" t="s">
        <v>167</v>
      </c>
      <c r="K2805" s="76" t="s">
        <v>68</v>
      </c>
      <c r="L2805" s="76" t="str">
        <f t="shared" si="87"/>
        <v>N</v>
      </c>
    </row>
    <row r="2806" spans="1:12" x14ac:dyDescent="0.25">
      <c r="A2806" s="76" t="str">
        <f t="shared" si="86"/>
        <v>BB3128N</v>
      </c>
      <c r="B2806" s="76" t="s">
        <v>32</v>
      </c>
      <c r="C2806" s="76" t="str">
        <f>VLOOKUP(B2806,Validación!G:I,3,0)</f>
        <v>BB</v>
      </c>
      <c r="D2806" s="122">
        <v>445</v>
      </c>
      <c r="E2806" s="76">
        <f>VLOOKUP(Tabla3[[#This Row],[Actividad]],Validación!AA:AB,2,0)</f>
        <v>3</v>
      </c>
      <c r="F2806" s="76" t="s">
        <v>185</v>
      </c>
      <c r="G2806" s="76">
        <f>VLOOKUP(H2806,Validación!W:Y,3,0)</f>
        <v>12</v>
      </c>
      <c r="H2806" s="76" t="s">
        <v>401</v>
      </c>
      <c r="I2806" s="76">
        <f>VLOOKUP(J2806,Validación!K:N,4,0)</f>
        <v>8</v>
      </c>
      <c r="J2806" s="76" t="s">
        <v>167</v>
      </c>
      <c r="K2806" s="76" t="s">
        <v>68</v>
      </c>
      <c r="L2806" s="76" t="str">
        <f t="shared" si="87"/>
        <v>N</v>
      </c>
    </row>
    <row r="2807" spans="1:12" x14ac:dyDescent="0.25">
      <c r="A2807" s="76" t="str">
        <f t="shared" si="86"/>
        <v>W3128N</v>
      </c>
      <c r="B2807" s="76" t="s">
        <v>132</v>
      </c>
      <c r="C2807" s="76" t="str">
        <f>VLOOKUP(B2807,Validación!G:I,3,0)</f>
        <v>W</v>
      </c>
      <c r="D2807" s="122" t="s">
        <v>302</v>
      </c>
      <c r="E2807" s="76">
        <f>VLOOKUP(Tabla3[[#This Row],[Actividad]],Validación!AA:AB,2,0)</f>
        <v>3</v>
      </c>
      <c r="F2807" s="76" t="s">
        <v>185</v>
      </c>
      <c r="G2807" s="76">
        <f>VLOOKUP(H2807,Validación!W:Y,3,0)</f>
        <v>12</v>
      </c>
      <c r="H2807" s="76" t="s">
        <v>401</v>
      </c>
      <c r="I2807" s="76">
        <f>VLOOKUP(J2807,Validación!K:N,4,0)</f>
        <v>8</v>
      </c>
      <c r="J2807" s="76" t="s">
        <v>167</v>
      </c>
      <c r="K2807" s="76" t="s">
        <v>68</v>
      </c>
      <c r="L2807" s="76" t="str">
        <f t="shared" si="87"/>
        <v>N</v>
      </c>
    </row>
    <row r="2808" spans="1:12" x14ac:dyDescent="0.25">
      <c r="A2808" s="76" t="str">
        <f t="shared" si="86"/>
        <v>CC3128N</v>
      </c>
      <c r="B2808" s="76" t="s">
        <v>55</v>
      </c>
      <c r="C2808" s="76" t="str">
        <f>VLOOKUP(B2808,Validación!G:I,3,0)</f>
        <v>CC</v>
      </c>
      <c r="D2808" s="122">
        <v>122295</v>
      </c>
      <c r="E2808" s="76">
        <f>VLOOKUP(Tabla3[[#This Row],[Actividad]],Validación!AA:AB,2,0)</f>
        <v>3</v>
      </c>
      <c r="F2808" s="76" t="s">
        <v>185</v>
      </c>
      <c r="G2808" s="76">
        <f>VLOOKUP(H2808,Validación!W:Y,3,0)</f>
        <v>12</v>
      </c>
      <c r="H2808" s="76" t="s">
        <v>401</v>
      </c>
      <c r="I2808" s="76">
        <f>VLOOKUP(J2808,Validación!K:N,4,0)</f>
        <v>8</v>
      </c>
      <c r="J2808" s="76" t="s">
        <v>167</v>
      </c>
      <c r="K2808" s="76" t="s">
        <v>68</v>
      </c>
      <c r="L2808" s="76" t="str">
        <f t="shared" si="87"/>
        <v>N</v>
      </c>
    </row>
    <row r="2809" spans="1:12" x14ac:dyDescent="0.25">
      <c r="A2809" s="76" t="str">
        <f t="shared" si="86"/>
        <v>U3128N</v>
      </c>
      <c r="B2809" s="76" t="s">
        <v>425</v>
      </c>
      <c r="C2809" s="76" t="str">
        <f>VLOOKUP(B2809,Validación!G:I,3,0)</f>
        <v>U</v>
      </c>
      <c r="D2809" s="122">
        <v>122228</v>
      </c>
      <c r="E2809" s="76">
        <f>VLOOKUP(Tabla3[[#This Row],[Actividad]],Validación!AA:AB,2,0)</f>
        <v>3</v>
      </c>
      <c r="F2809" s="76" t="s">
        <v>185</v>
      </c>
      <c r="G2809" s="76">
        <f>VLOOKUP(H2809,Validación!W:Y,3,0)</f>
        <v>12</v>
      </c>
      <c r="H2809" s="76" t="s">
        <v>401</v>
      </c>
      <c r="I2809" s="76">
        <f>VLOOKUP(J2809,Validación!K:N,4,0)</f>
        <v>8</v>
      </c>
      <c r="J2809" s="76" t="s">
        <v>167</v>
      </c>
      <c r="K2809" s="76" t="s">
        <v>68</v>
      </c>
      <c r="L2809" s="76" t="str">
        <f t="shared" si="87"/>
        <v>N</v>
      </c>
    </row>
    <row r="2810" spans="1:12" x14ac:dyDescent="0.25">
      <c r="A2810" s="76" t="str">
        <f t="shared" si="86"/>
        <v>I3128N</v>
      </c>
      <c r="B2810" s="76" t="s">
        <v>47</v>
      </c>
      <c r="C2810" s="76" t="str">
        <f>VLOOKUP(B2810,Validación!G:I,3,0)</f>
        <v>I</v>
      </c>
      <c r="D2810" s="122" t="s">
        <v>466</v>
      </c>
      <c r="E2810" s="76">
        <f>VLOOKUP(Tabla3[[#This Row],[Actividad]],Validación!AA:AB,2,0)</f>
        <v>3</v>
      </c>
      <c r="F2810" s="76" t="s">
        <v>185</v>
      </c>
      <c r="G2810" s="76">
        <f>VLOOKUP(H2810,Validación!W:Y,3,0)</f>
        <v>12</v>
      </c>
      <c r="H2810" s="76" t="s">
        <v>401</v>
      </c>
      <c r="I2810" s="76">
        <f>VLOOKUP(J2810,Validación!K:N,4,0)</f>
        <v>8</v>
      </c>
      <c r="J2810" s="76" t="s">
        <v>167</v>
      </c>
      <c r="K2810" s="76" t="s">
        <v>68</v>
      </c>
      <c r="L2810" s="76" t="str">
        <f t="shared" si="87"/>
        <v>N</v>
      </c>
    </row>
    <row r="2811" spans="1:12" x14ac:dyDescent="0.25">
      <c r="A2811" s="76" t="str">
        <f t="shared" si="86"/>
        <v>Y3128N</v>
      </c>
      <c r="B2811" s="76" t="s">
        <v>134</v>
      </c>
      <c r="C2811" s="76" t="str">
        <f>VLOOKUP(B2811,Validación!G:I,3,0)</f>
        <v>Y</v>
      </c>
      <c r="D2811" s="122">
        <v>121693</v>
      </c>
      <c r="E2811" s="76">
        <f>VLOOKUP(Tabla3[[#This Row],[Actividad]],Validación!AA:AB,2,0)</f>
        <v>3</v>
      </c>
      <c r="F2811" s="76" t="s">
        <v>185</v>
      </c>
      <c r="G2811" s="76">
        <f>VLOOKUP(H2811,Validación!W:Y,3,0)</f>
        <v>12</v>
      </c>
      <c r="H2811" s="76" t="s">
        <v>401</v>
      </c>
      <c r="I2811" s="76">
        <f>VLOOKUP(J2811,Validación!K:N,4,0)</f>
        <v>8</v>
      </c>
      <c r="J2811" s="76" t="s">
        <v>167</v>
      </c>
      <c r="K2811" s="76" t="s">
        <v>68</v>
      </c>
      <c r="L2811" s="76" t="str">
        <f t="shared" si="87"/>
        <v>N</v>
      </c>
    </row>
    <row r="2812" spans="1:12" x14ac:dyDescent="0.25">
      <c r="A2812" s="76" t="str">
        <f t="shared" si="86"/>
        <v>R3128N</v>
      </c>
      <c r="B2812" s="76" t="s">
        <v>51</v>
      </c>
      <c r="C2812" s="76" t="str">
        <f>VLOOKUP(B2812,Validación!G:I,3,0)</f>
        <v>R</v>
      </c>
      <c r="D2812" s="122">
        <v>109</v>
      </c>
      <c r="E2812" s="76">
        <f>VLOOKUP(Tabla3[[#This Row],[Actividad]],Validación!AA:AB,2,0)</f>
        <v>3</v>
      </c>
      <c r="F2812" s="76" t="s">
        <v>185</v>
      </c>
      <c r="G2812" s="76">
        <f>VLOOKUP(H2812,Validación!W:Y,3,0)</f>
        <v>12</v>
      </c>
      <c r="H2812" s="76" t="s">
        <v>401</v>
      </c>
      <c r="I2812" s="76">
        <f>VLOOKUP(J2812,Validación!K:N,4,0)</f>
        <v>8</v>
      </c>
      <c r="J2812" s="76" t="s">
        <v>167</v>
      </c>
      <c r="K2812" s="76" t="s">
        <v>68</v>
      </c>
      <c r="L2812" s="76" t="str">
        <f t="shared" si="87"/>
        <v>N</v>
      </c>
    </row>
    <row r="2813" spans="1:12" x14ac:dyDescent="0.25">
      <c r="A2813" s="76" t="str">
        <f t="shared" si="86"/>
        <v>HH3128N</v>
      </c>
      <c r="B2813" s="76" t="s">
        <v>122</v>
      </c>
      <c r="C2813" s="76" t="str">
        <f>VLOOKUP(B2813,Validación!G:I,3,0)</f>
        <v>HH</v>
      </c>
      <c r="D2813" s="122" t="s">
        <v>467</v>
      </c>
      <c r="E2813" s="76">
        <f>VLOOKUP(Tabla3[[#This Row],[Actividad]],Validación!AA:AB,2,0)</f>
        <v>3</v>
      </c>
      <c r="F2813" s="76" t="s">
        <v>185</v>
      </c>
      <c r="G2813" s="76">
        <f>VLOOKUP(H2813,Validación!W:Y,3,0)</f>
        <v>12</v>
      </c>
      <c r="H2813" s="76" t="s">
        <v>401</v>
      </c>
      <c r="I2813" s="76">
        <f>VLOOKUP(J2813,Validación!K:N,4,0)</f>
        <v>8</v>
      </c>
      <c r="J2813" s="76" t="s">
        <v>167</v>
      </c>
      <c r="K2813" s="76" t="s">
        <v>68</v>
      </c>
      <c r="L2813" s="76" t="str">
        <f t="shared" si="87"/>
        <v>N</v>
      </c>
    </row>
    <row r="2814" spans="1:12" x14ac:dyDescent="0.25">
      <c r="A2814" s="76" t="str">
        <f t="shared" si="86"/>
        <v>L3128N</v>
      </c>
      <c r="B2814" s="76" t="s">
        <v>48</v>
      </c>
      <c r="C2814" s="76" t="str">
        <f>VLOOKUP(B2814,Validación!G:I,3,0)</f>
        <v>L</v>
      </c>
      <c r="D2814" s="122" t="s">
        <v>461</v>
      </c>
      <c r="E2814" s="76">
        <f>VLOOKUP(Tabla3[[#This Row],[Actividad]],Validación!AA:AB,2,0)</f>
        <v>3</v>
      </c>
      <c r="F2814" s="76" t="s">
        <v>185</v>
      </c>
      <c r="G2814" s="76">
        <f>VLOOKUP(H2814,Validación!W:Y,3,0)</f>
        <v>12</v>
      </c>
      <c r="H2814" s="76" t="s">
        <v>401</v>
      </c>
      <c r="I2814" s="76">
        <f>VLOOKUP(J2814,Validación!K:N,4,0)</f>
        <v>8</v>
      </c>
      <c r="J2814" s="76" t="s">
        <v>167</v>
      </c>
      <c r="K2814" s="76" t="s">
        <v>68</v>
      </c>
      <c r="L2814" s="76" t="str">
        <f t="shared" si="87"/>
        <v>N</v>
      </c>
    </row>
    <row r="2815" spans="1:12" x14ac:dyDescent="0.25">
      <c r="A2815" s="76" t="str">
        <f t="shared" si="86"/>
        <v>A3128N</v>
      </c>
      <c r="B2815" s="76" t="s">
        <v>42</v>
      </c>
      <c r="C2815" s="76" t="str">
        <f>VLOOKUP(B2815,Validación!G:I,3,0)</f>
        <v>A</v>
      </c>
      <c r="D2815" s="122" t="s">
        <v>485</v>
      </c>
      <c r="E2815" s="76">
        <f>VLOOKUP(Tabla3[[#This Row],[Actividad]],Validación!AA:AB,2,0)</f>
        <v>3</v>
      </c>
      <c r="F2815" s="76" t="s">
        <v>185</v>
      </c>
      <c r="G2815" s="76">
        <f>VLOOKUP(H2815,Validación!W:Y,3,0)</f>
        <v>12</v>
      </c>
      <c r="H2815" s="76" t="s">
        <v>401</v>
      </c>
      <c r="I2815" s="76">
        <f>VLOOKUP(J2815,Validación!K:N,4,0)</f>
        <v>8</v>
      </c>
      <c r="J2815" s="76" t="s">
        <v>167</v>
      </c>
      <c r="K2815" s="76" t="s">
        <v>68</v>
      </c>
      <c r="L2815" s="76" t="str">
        <f t="shared" si="87"/>
        <v>N</v>
      </c>
    </row>
    <row r="2816" spans="1:12" x14ac:dyDescent="0.25">
      <c r="A2816" s="76" t="str">
        <f t="shared" si="86"/>
        <v>C31210N</v>
      </c>
      <c r="B2816" s="76" t="s">
        <v>44</v>
      </c>
      <c r="C2816" s="76" t="str">
        <f>VLOOKUP(B2816,Validación!G:I,3,0)</f>
        <v>C</v>
      </c>
      <c r="D2816" s="122" t="s">
        <v>289</v>
      </c>
      <c r="E2816" s="76">
        <f>VLOOKUP(Tabla3[[#This Row],[Actividad]],Validación!AA:AB,2,0)</f>
        <v>3</v>
      </c>
      <c r="F2816" s="76" t="s">
        <v>185</v>
      </c>
      <c r="G2816" s="76">
        <f>VLOOKUP(H2816,Validación!W:Y,3,0)</f>
        <v>12</v>
      </c>
      <c r="H2816" s="76" t="s">
        <v>401</v>
      </c>
      <c r="I2816" s="76">
        <f>VLOOKUP(J2816,Validación!K:N,4,0)</f>
        <v>10</v>
      </c>
      <c r="J2816" s="76" t="s">
        <v>169</v>
      </c>
      <c r="K2816" s="76" t="s">
        <v>68</v>
      </c>
      <c r="L2816" s="76" t="str">
        <f t="shared" si="87"/>
        <v>N</v>
      </c>
    </row>
    <row r="2817" spans="1:12" x14ac:dyDescent="0.25">
      <c r="A2817" s="76" t="str">
        <f t="shared" si="86"/>
        <v>T31210N</v>
      </c>
      <c r="B2817" s="76" t="s">
        <v>52</v>
      </c>
      <c r="C2817" s="76" t="str">
        <f>VLOOKUP(B2817,Validación!G:I,3,0)</f>
        <v>T</v>
      </c>
      <c r="D2817" s="122">
        <v>122202</v>
      </c>
      <c r="E2817" s="76">
        <f>VLOOKUP(Tabla3[[#This Row],[Actividad]],Validación!AA:AB,2,0)</f>
        <v>3</v>
      </c>
      <c r="F2817" s="76" t="s">
        <v>185</v>
      </c>
      <c r="G2817" s="76">
        <f>VLOOKUP(H2817,Validación!W:Y,3,0)</f>
        <v>12</v>
      </c>
      <c r="H2817" s="76" t="s">
        <v>401</v>
      </c>
      <c r="I2817" s="76">
        <f>VLOOKUP(J2817,Validación!K:N,4,0)</f>
        <v>10</v>
      </c>
      <c r="J2817" s="76" t="s">
        <v>169</v>
      </c>
      <c r="K2817" s="76" t="s">
        <v>68</v>
      </c>
      <c r="L2817" s="76" t="str">
        <f t="shared" si="87"/>
        <v>N</v>
      </c>
    </row>
    <row r="2818" spans="1:12" x14ac:dyDescent="0.25">
      <c r="A2818" s="76" t="str">
        <f t="shared" ref="A2818:A2881" si="88">CONCATENATE(C2818,E2818,G2818,I2818,L2818,)</f>
        <v>EE31210N</v>
      </c>
      <c r="B2818" s="76" t="s">
        <v>33</v>
      </c>
      <c r="C2818" s="76" t="str">
        <f>VLOOKUP(B2818,Validación!G:I,3,0)</f>
        <v>EE</v>
      </c>
      <c r="D2818" s="122" t="s">
        <v>311</v>
      </c>
      <c r="E2818" s="76">
        <f>VLOOKUP(Tabla3[[#This Row],[Actividad]],Validación!AA:AB,2,0)</f>
        <v>3</v>
      </c>
      <c r="F2818" s="76" t="s">
        <v>185</v>
      </c>
      <c r="G2818" s="76">
        <f>VLOOKUP(H2818,Validación!W:Y,3,0)</f>
        <v>12</v>
      </c>
      <c r="H2818" s="76" t="s">
        <v>401</v>
      </c>
      <c r="I2818" s="76">
        <f>VLOOKUP(J2818,Validación!K:N,4,0)</f>
        <v>10</v>
      </c>
      <c r="J2818" s="76" t="s">
        <v>169</v>
      </c>
      <c r="K2818" s="76" t="s">
        <v>68</v>
      </c>
      <c r="L2818" s="76" t="str">
        <f t="shared" ref="L2818:L2881" si="89">VLOOKUP(K2818,O:P,2,0)</f>
        <v>N</v>
      </c>
    </row>
    <row r="2819" spans="1:12" x14ac:dyDescent="0.25">
      <c r="A2819" s="76" t="str">
        <f t="shared" si="88"/>
        <v>E31210N</v>
      </c>
      <c r="B2819" s="76" t="s">
        <v>45</v>
      </c>
      <c r="C2819" s="76" t="str">
        <f>VLOOKUP(B2819,Validación!G:I,3,0)</f>
        <v>E</v>
      </c>
      <c r="D2819" s="122" t="s">
        <v>312</v>
      </c>
      <c r="E2819" s="76">
        <f>VLOOKUP(Tabla3[[#This Row],[Actividad]],Validación!AA:AB,2,0)</f>
        <v>3</v>
      </c>
      <c r="F2819" s="76" t="s">
        <v>185</v>
      </c>
      <c r="G2819" s="76">
        <f>VLOOKUP(H2819,Validación!W:Y,3,0)</f>
        <v>12</v>
      </c>
      <c r="H2819" s="76" t="s">
        <v>401</v>
      </c>
      <c r="I2819" s="76">
        <f>VLOOKUP(J2819,Validación!K:N,4,0)</f>
        <v>10</v>
      </c>
      <c r="J2819" s="76" t="s">
        <v>169</v>
      </c>
      <c r="K2819" s="76" t="s">
        <v>68</v>
      </c>
      <c r="L2819" s="76" t="str">
        <f t="shared" si="89"/>
        <v>N</v>
      </c>
    </row>
    <row r="2820" spans="1:12" x14ac:dyDescent="0.25">
      <c r="A2820" s="76" t="str">
        <f t="shared" si="88"/>
        <v>J31210N</v>
      </c>
      <c r="B2820" s="76" t="s">
        <v>30</v>
      </c>
      <c r="C2820" s="76" t="str">
        <f>VLOOKUP(B2820,Validación!G:I,3,0)</f>
        <v>J</v>
      </c>
      <c r="D2820" s="122" t="s">
        <v>313</v>
      </c>
      <c r="E2820" s="76">
        <f>VLOOKUP(Tabla3[[#This Row],[Actividad]],Validación!AA:AB,2,0)</f>
        <v>3</v>
      </c>
      <c r="F2820" s="76" t="s">
        <v>185</v>
      </c>
      <c r="G2820" s="76">
        <f>VLOOKUP(H2820,Validación!W:Y,3,0)</f>
        <v>12</v>
      </c>
      <c r="H2820" s="76" t="s">
        <v>401</v>
      </c>
      <c r="I2820" s="76">
        <f>VLOOKUP(J2820,Validación!K:N,4,0)</f>
        <v>10</v>
      </c>
      <c r="J2820" s="76" t="s">
        <v>169</v>
      </c>
      <c r="K2820" s="76" t="s">
        <v>68</v>
      </c>
      <c r="L2820" s="76" t="str">
        <f t="shared" si="89"/>
        <v>N</v>
      </c>
    </row>
    <row r="2821" spans="1:12" x14ac:dyDescent="0.25">
      <c r="A2821" s="76" t="str">
        <f t="shared" si="88"/>
        <v>Q31210N</v>
      </c>
      <c r="B2821" s="76" t="s">
        <v>130</v>
      </c>
      <c r="C2821" s="76" t="str">
        <f>VLOOKUP(B2821,Validación!G:I,3,0)</f>
        <v>Q</v>
      </c>
      <c r="D2821" s="122" t="s">
        <v>314</v>
      </c>
      <c r="E2821" s="76">
        <f>VLOOKUP(Tabla3[[#This Row],[Actividad]],Validación!AA:AB,2,0)</f>
        <v>3</v>
      </c>
      <c r="F2821" s="76" t="s">
        <v>185</v>
      </c>
      <c r="G2821" s="76">
        <f>VLOOKUP(H2821,Validación!W:Y,3,0)</f>
        <v>12</v>
      </c>
      <c r="H2821" s="76" t="s">
        <v>401</v>
      </c>
      <c r="I2821" s="76">
        <f>VLOOKUP(J2821,Validación!K:N,4,0)</f>
        <v>10</v>
      </c>
      <c r="J2821" s="76" t="s">
        <v>169</v>
      </c>
      <c r="K2821" s="76" t="s">
        <v>68</v>
      </c>
      <c r="L2821" s="76" t="str">
        <f t="shared" si="89"/>
        <v>N</v>
      </c>
    </row>
    <row r="2822" spans="1:12" x14ac:dyDescent="0.25">
      <c r="A2822" s="76" t="str">
        <f t="shared" si="88"/>
        <v>P31210N</v>
      </c>
      <c r="B2822" s="76" t="s">
        <v>50</v>
      </c>
      <c r="C2822" s="76" t="str">
        <f>VLOOKUP(B2822,Validación!G:I,3,0)</f>
        <v>P</v>
      </c>
      <c r="D2822" s="122" t="s">
        <v>315</v>
      </c>
      <c r="E2822" s="76">
        <f>VLOOKUP(Tabla3[[#This Row],[Actividad]],Validación!AA:AB,2,0)</f>
        <v>3</v>
      </c>
      <c r="F2822" s="76" t="s">
        <v>185</v>
      </c>
      <c r="G2822" s="76">
        <f>VLOOKUP(H2822,Validación!W:Y,3,0)</f>
        <v>12</v>
      </c>
      <c r="H2822" s="76" t="s">
        <v>401</v>
      </c>
      <c r="I2822" s="76">
        <f>VLOOKUP(J2822,Validación!K:N,4,0)</f>
        <v>10</v>
      </c>
      <c r="J2822" s="76" t="s">
        <v>169</v>
      </c>
      <c r="K2822" s="76" t="s">
        <v>68</v>
      </c>
      <c r="L2822" s="76" t="str">
        <f t="shared" si="89"/>
        <v>N</v>
      </c>
    </row>
    <row r="2823" spans="1:12" x14ac:dyDescent="0.25">
      <c r="A2823" s="76" t="str">
        <f t="shared" si="88"/>
        <v>K31210N</v>
      </c>
      <c r="B2823" s="76" t="s">
        <v>31</v>
      </c>
      <c r="C2823" s="76" t="str">
        <f>VLOOKUP(B2823,Validación!G:I,3,0)</f>
        <v>K</v>
      </c>
      <c r="D2823" s="122" t="s">
        <v>297</v>
      </c>
      <c r="E2823" s="76">
        <f>VLOOKUP(Tabla3[[#This Row],[Actividad]],Validación!AA:AB,2,0)</f>
        <v>3</v>
      </c>
      <c r="F2823" s="76" t="s">
        <v>185</v>
      </c>
      <c r="G2823" s="76">
        <f>VLOOKUP(H2823,Validación!W:Y,3,0)</f>
        <v>12</v>
      </c>
      <c r="H2823" s="76" t="s">
        <v>401</v>
      </c>
      <c r="I2823" s="76">
        <f>VLOOKUP(J2823,Validación!K:N,4,0)</f>
        <v>10</v>
      </c>
      <c r="J2823" s="76" t="s">
        <v>169</v>
      </c>
      <c r="K2823" s="76" t="s">
        <v>68</v>
      </c>
      <c r="L2823" s="76" t="str">
        <f t="shared" si="89"/>
        <v>N</v>
      </c>
    </row>
    <row r="2824" spans="1:12" x14ac:dyDescent="0.25">
      <c r="A2824" s="76" t="str">
        <f t="shared" si="88"/>
        <v>N31210N</v>
      </c>
      <c r="B2824" s="76" t="s">
        <v>49</v>
      </c>
      <c r="C2824" s="76" t="str">
        <f>VLOOKUP(B2824,Validación!G:I,3,0)</f>
        <v>N</v>
      </c>
      <c r="D2824" s="122" t="s">
        <v>316</v>
      </c>
      <c r="E2824" s="76">
        <f>VLOOKUP(Tabla3[[#This Row],[Actividad]],Validación!AA:AB,2,0)</f>
        <v>3</v>
      </c>
      <c r="F2824" s="76" t="s">
        <v>185</v>
      </c>
      <c r="G2824" s="76">
        <f>VLOOKUP(H2824,Validación!W:Y,3,0)</f>
        <v>12</v>
      </c>
      <c r="H2824" s="76" t="s">
        <v>401</v>
      </c>
      <c r="I2824" s="76">
        <f>VLOOKUP(J2824,Validación!K:N,4,0)</f>
        <v>10</v>
      </c>
      <c r="J2824" s="76" t="s">
        <v>169</v>
      </c>
      <c r="K2824" s="76" t="s">
        <v>68</v>
      </c>
      <c r="L2824" s="76" t="str">
        <f t="shared" si="89"/>
        <v>N</v>
      </c>
    </row>
    <row r="2825" spans="1:12" x14ac:dyDescent="0.25">
      <c r="A2825" s="76" t="str">
        <f t="shared" si="88"/>
        <v>AA31210N</v>
      </c>
      <c r="B2825" s="76" t="s">
        <v>54</v>
      </c>
      <c r="C2825" s="76" t="str">
        <f>VLOOKUP(B2825,Validación!G:I,3,0)</f>
        <v>AA</v>
      </c>
      <c r="D2825" s="122" t="s">
        <v>317</v>
      </c>
      <c r="E2825" s="76">
        <f>VLOOKUP(Tabla3[[#This Row],[Actividad]],Validación!AA:AB,2,0)</f>
        <v>3</v>
      </c>
      <c r="F2825" s="76" t="s">
        <v>185</v>
      </c>
      <c r="G2825" s="76">
        <f>VLOOKUP(H2825,Validación!W:Y,3,0)</f>
        <v>12</v>
      </c>
      <c r="H2825" s="76" t="s">
        <v>401</v>
      </c>
      <c r="I2825" s="76">
        <f>VLOOKUP(J2825,Validación!K:N,4,0)</f>
        <v>10</v>
      </c>
      <c r="J2825" s="76" t="s">
        <v>169</v>
      </c>
      <c r="K2825" s="76" t="s">
        <v>68</v>
      </c>
      <c r="L2825" s="76" t="str">
        <f t="shared" si="89"/>
        <v>N</v>
      </c>
    </row>
    <row r="2826" spans="1:12" x14ac:dyDescent="0.25">
      <c r="A2826" s="76" t="str">
        <f t="shared" si="88"/>
        <v>G31210N</v>
      </c>
      <c r="B2826" s="76" t="s">
        <v>427</v>
      </c>
      <c r="C2826" s="76" t="str">
        <f>VLOOKUP(B2826,Validación!G:I,3,0)</f>
        <v>G</v>
      </c>
      <c r="D2826" s="122" t="s">
        <v>318</v>
      </c>
      <c r="E2826" s="76">
        <f>VLOOKUP(Tabla3[[#This Row],[Actividad]],Validación!AA:AB,2,0)</f>
        <v>3</v>
      </c>
      <c r="F2826" s="76" t="s">
        <v>185</v>
      </c>
      <c r="G2826" s="76">
        <f>VLOOKUP(H2826,Validación!W:Y,3,0)</f>
        <v>12</v>
      </c>
      <c r="H2826" s="76" t="s">
        <v>401</v>
      </c>
      <c r="I2826" s="76">
        <f>VLOOKUP(J2826,Validación!K:N,4,0)</f>
        <v>10</v>
      </c>
      <c r="J2826" s="76" t="s">
        <v>169</v>
      </c>
      <c r="K2826" s="76" t="s">
        <v>68</v>
      </c>
      <c r="L2826" s="76" t="str">
        <f t="shared" si="89"/>
        <v>N</v>
      </c>
    </row>
    <row r="2827" spans="1:12" x14ac:dyDescent="0.25">
      <c r="A2827" s="76" t="str">
        <f t="shared" si="88"/>
        <v>D31210N</v>
      </c>
      <c r="B2827" s="76" t="s">
        <v>203</v>
      </c>
      <c r="C2827" s="76" t="str">
        <f>VLOOKUP(B2827,Validación!G:I,3,0)</f>
        <v>D</v>
      </c>
      <c r="D2827" s="122">
        <v>122327</v>
      </c>
      <c r="E2827" s="76">
        <f>VLOOKUP(Tabla3[[#This Row],[Actividad]],Validación!AA:AB,2,0)</f>
        <v>3</v>
      </c>
      <c r="F2827" s="76" t="s">
        <v>185</v>
      </c>
      <c r="G2827" s="76">
        <f>VLOOKUP(H2827,Validación!W:Y,3,0)</f>
        <v>12</v>
      </c>
      <c r="H2827" s="76" t="s">
        <v>401</v>
      </c>
      <c r="I2827" s="76">
        <f>VLOOKUP(J2827,Validación!K:N,4,0)</f>
        <v>10</v>
      </c>
      <c r="J2827" s="76" t="s">
        <v>169</v>
      </c>
      <c r="K2827" s="76" t="s">
        <v>68</v>
      </c>
      <c r="L2827" s="76" t="str">
        <f t="shared" si="89"/>
        <v>N</v>
      </c>
    </row>
    <row r="2828" spans="1:12" x14ac:dyDescent="0.25">
      <c r="A2828" s="76" t="str">
        <f t="shared" si="88"/>
        <v>F31210N</v>
      </c>
      <c r="B2828" s="76" t="s">
        <v>426</v>
      </c>
      <c r="C2828" s="76" t="str">
        <f>VLOOKUP(B2828,Validación!G:I,3,0)</f>
        <v>F</v>
      </c>
      <c r="D2828" s="122" t="s">
        <v>464</v>
      </c>
      <c r="E2828" s="76">
        <f>VLOOKUP(Tabla3[[#This Row],[Actividad]],Validación!AA:AB,2,0)</f>
        <v>3</v>
      </c>
      <c r="F2828" s="76" t="s">
        <v>185</v>
      </c>
      <c r="G2828" s="76">
        <f>VLOOKUP(H2828,Validación!W:Y,3,0)</f>
        <v>12</v>
      </c>
      <c r="H2828" s="76" t="s">
        <v>401</v>
      </c>
      <c r="I2828" s="76">
        <f>VLOOKUP(J2828,Validación!K:N,4,0)</f>
        <v>10</v>
      </c>
      <c r="J2828" s="76" t="s">
        <v>169</v>
      </c>
      <c r="K2828" s="76" t="s">
        <v>68</v>
      </c>
      <c r="L2828" s="76" t="str">
        <f t="shared" si="89"/>
        <v>N</v>
      </c>
    </row>
    <row r="2829" spans="1:12" x14ac:dyDescent="0.25">
      <c r="A2829" s="76" t="str">
        <f t="shared" si="88"/>
        <v>FF31210N</v>
      </c>
      <c r="B2829" s="76" t="s">
        <v>41</v>
      </c>
      <c r="C2829" s="76" t="str">
        <f>VLOOKUP(B2829,Validación!G:I,3,0)</f>
        <v>FF</v>
      </c>
      <c r="D2829" s="122" t="s">
        <v>465</v>
      </c>
      <c r="E2829" s="76">
        <f>VLOOKUP(Tabla3[[#This Row],[Actividad]],Validación!AA:AB,2,0)</f>
        <v>3</v>
      </c>
      <c r="F2829" s="76" t="s">
        <v>185</v>
      </c>
      <c r="G2829" s="76">
        <f>VLOOKUP(H2829,Validación!W:Y,3,0)</f>
        <v>12</v>
      </c>
      <c r="H2829" s="76" t="s">
        <v>401</v>
      </c>
      <c r="I2829" s="76">
        <f>VLOOKUP(J2829,Validación!K:N,4,0)</f>
        <v>10</v>
      </c>
      <c r="J2829" s="76" t="s">
        <v>169</v>
      </c>
      <c r="K2829" s="76" t="s">
        <v>68</v>
      </c>
      <c r="L2829" s="76" t="str">
        <f t="shared" si="89"/>
        <v>N</v>
      </c>
    </row>
    <row r="2830" spans="1:12" x14ac:dyDescent="0.25">
      <c r="A2830" s="76" t="str">
        <f t="shared" si="88"/>
        <v>BB31210N</v>
      </c>
      <c r="B2830" s="76" t="s">
        <v>32</v>
      </c>
      <c r="C2830" s="76" t="str">
        <f>VLOOKUP(B2830,Validación!G:I,3,0)</f>
        <v>BB</v>
      </c>
      <c r="D2830" s="122">
        <v>445</v>
      </c>
      <c r="E2830" s="76">
        <f>VLOOKUP(Tabla3[[#This Row],[Actividad]],Validación!AA:AB,2,0)</f>
        <v>3</v>
      </c>
      <c r="F2830" s="76" t="s">
        <v>185</v>
      </c>
      <c r="G2830" s="76">
        <f>VLOOKUP(H2830,Validación!W:Y,3,0)</f>
        <v>12</v>
      </c>
      <c r="H2830" s="76" t="s">
        <v>401</v>
      </c>
      <c r="I2830" s="76">
        <f>VLOOKUP(J2830,Validación!K:N,4,0)</f>
        <v>10</v>
      </c>
      <c r="J2830" s="76" t="s">
        <v>169</v>
      </c>
      <c r="K2830" s="76" t="s">
        <v>68</v>
      </c>
      <c r="L2830" s="76" t="str">
        <f t="shared" si="89"/>
        <v>N</v>
      </c>
    </row>
    <row r="2831" spans="1:12" x14ac:dyDescent="0.25">
      <c r="A2831" s="76" t="str">
        <f t="shared" si="88"/>
        <v>W31210N</v>
      </c>
      <c r="B2831" s="76" t="s">
        <v>132</v>
      </c>
      <c r="C2831" s="76" t="str">
        <f>VLOOKUP(B2831,Validación!G:I,3,0)</f>
        <v>W</v>
      </c>
      <c r="D2831" s="122" t="s">
        <v>302</v>
      </c>
      <c r="E2831" s="76">
        <f>VLOOKUP(Tabla3[[#This Row],[Actividad]],Validación!AA:AB,2,0)</f>
        <v>3</v>
      </c>
      <c r="F2831" s="76" t="s">
        <v>185</v>
      </c>
      <c r="G2831" s="76">
        <f>VLOOKUP(H2831,Validación!W:Y,3,0)</f>
        <v>12</v>
      </c>
      <c r="H2831" s="76" t="s">
        <v>401</v>
      </c>
      <c r="I2831" s="76">
        <f>VLOOKUP(J2831,Validación!K:N,4,0)</f>
        <v>10</v>
      </c>
      <c r="J2831" s="76" t="s">
        <v>169</v>
      </c>
      <c r="K2831" s="76" t="s">
        <v>68</v>
      </c>
      <c r="L2831" s="76" t="str">
        <f t="shared" si="89"/>
        <v>N</v>
      </c>
    </row>
    <row r="2832" spans="1:12" x14ac:dyDescent="0.25">
      <c r="A2832" s="76" t="str">
        <f t="shared" si="88"/>
        <v>CC31210N</v>
      </c>
      <c r="B2832" s="76" t="s">
        <v>55</v>
      </c>
      <c r="C2832" s="76" t="str">
        <f>VLOOKUP(B2832,Validación!G:I,3,0)</f>
        <v>CC</v>
      </c>
      <c r="D2832" s="122">
        <v>122295</v>
      </c>
      <c r="E2832" s="76">
        <f>VLOOKUP(Tabla3[[#This Row],[Actividad]],Validación!AA:AB,2,0)</f>
        <v>3</v>
      </c>
      <c r="F2832" s="76" t="s">
        <v>185</v>
      </c>
      <c r="G2832" s="76">
        <f>VLOOKUP(H2832,Validación!W:Y,3,0)</f>
        <v>12</v>
      </c>
      <c r="H2832" s="76" t="s">
        <v>401</v>
      </c>
      <c r="I2832" s="76">
        <f>VLOOKUP(J2832,Validación!K:N,4,0)</f>
        <v>10</v>
      </c>
      <c r="J2832" s="76" t="s">
        <v>169</v>
      </c>
      <c r="K2832" s="76" t="s">
        <v>68</v>
      </c>
      <c r="L2832" s="76" t="str">
        <f t="shared" si="89"/>
        <v>N</v>
      </c>
    </row>
    <row r="2833" spans="1:12" x14ac:dyDescent="0.25">
      <c r="A2833" s="76" t="str">
        <f t="shared" si="88"/>
        <v>U31210N</v>
      </c>
      <c r="B2833" s="76" t="s">
        <v>425</v>
      </c>
      <c r="C2833" s="76" t="str">
        <f>VLOOKUP(B2833,Validación!G:I,3,0)</f>
        <v>U</v>
      </c>
      <c r="D2833" s="122">
        <v>122228</v>
      </c>
      <c r="E2833" s="76">
        <f>VLOOKUP(Tabla3[[#This Row],[Actividad]],Validación!AA:AB,2,0)</f>
        <v>3</v>
      </c>
      <c r="F2833" s="76" t="s">
        <v>185</v>
      </c>
      <c r="G2833" s="76">
        <f>VLOOKUP(H2833,Validación!W:Y,3,0)</f>
        <v>12</v>
      </c>
      <c r="H2833" s="76" t="s">
        <v>401</v>
      </c>
      <c r="I2833" s="76">
        <f>VLOOKUP(J2833,Validación!K:N,4,0)</f>
        <v>10</v>
      </c>
      <c r="J2833" s="76" t="s">
        <v>169</v>
      </c>
      <c r="K2833" s="76" t="s">
        <v>68</v>
      </c>
      <c r="L2833" s="76" t="str">
        <f t="shared" si="89"/>
        <v>N</v>
      </c>
    </row>
    <row r="2834" spans="1:12" x14ac:dyDescent="0.25">
      <c r="A2834" s="76" t="str">
        <f t="shared" si="88"/>
        <v>I31210N</v>
      </c>
      <c r="B2834" s="76" t="s">
        <v>47</v>
      </c>
      <c r="C2834" s="76" t="str">
        <f>VLOOKUP(B2834,Validación!G:I,3,0)</f>
        <v>I</v>
      </c>
      <c r="D2834" s="122" t="s">
        <v>466</v>
      </c>
      <c r="E2834" s="76">
        <f>VLOOKUP(Tabla3[[#This Row],[Actividad]],Validación!AA:AB,2,0)</f>
        <v>3</v>
      </c>
      <c r="F2834" s="76" t="s">
        <v>185</v>
      </c>
      <c r="G2834" s="76">
        <f>VLOOKUP(H2834,Validación!W:Y,3,0)</f>
        <v>12</v>
      </c>
      <c r="H2834" s="76" t="s">
        <v>401</v>
      </c>
      <c r="I2834" s="76">
        <f>VLOOKUP(J2834,Validación!K:N,4,0)</f>
        <v>10</v>
      </c>
      <c r="J2834" s="76" t="s">
        <v>169</v>
      </c>
      <c r="K2834" s="76" t="s">
        <v>68</v>
      </c>
      <c r="L2834" s="76" t="str">
        <f t="shared" si="89"/>
        <v>N</v>
      </c>
    </row>
    <row r="2835" spans="1:12" x14ac:dyDescent="0.25">
      <c r="A2835" s="76" t="str">
        <f t="shared" si="88"/>
        <v>Y31210N</v>
      </c>
      <c r="B2835" s="76" t="s">
        <v>134</v>
      </c>
      <c r="C2835" s="76" t="str">
        <f>VLOOKUP(B2835,Validación!G:I,3,0)</f>
        <v>Y</v>
      </c>
      <c r="D2835" s="122">
        <v>121693</v>
      </c>
      <c r="E2835" s="76">
        <f>VLOOKUP(Tabla3[[#This Row],[Actividad]],Validación!AA:AB,2,0)</f>
        <v>3</v>
      </c>
      <c r="F2835" s="76" t="s">
        <v>185</v>
      </c>
      <c r="G2835" s="76">
        <f>VLOOKUP(H2835,Validación!W:Y,3,0)</f>
        <v>12</v>
      </c>
      <c r="H2835" s="76" t="s">
        <v>401</v>
      </c>
      <c r="I2835" s="76">
        <f>VLOOKUP(J2835,Validación!K:N,4,0)</f>
        <v>10</v>
      </c>
      <c r="J2835" s="76" t="s">
        <v>169</v>
      </c>
      <c r="K2835" s="76" t="s">
        <v>68</v>
      </c>
      <c r="L2835" s="76" t="str">
        <f t="shared" si="89"/>
        <v>N</v>
      </c>
    </row>
    <row r="2836" spans="1:12" x14ac:dyDescent="0.25">
      <c r="A2836" s="76" t="str">
        <f t="shared" si="88"/>
        <v>R31210N</v>
      </c>
      <c r="B2836" s="76" t="s">
        <v>51</v>
      </c>
      <c r="C2836" s="76" t="str">
        <f>VLOOKUP(B2836,Validación!G:I,3,0)</f>
        <v>R</v>
      </c>
      <c r="D2836" s="122">
        <v>109</v>
      </c>
      <c r="E2836" s="76">
        <f>VLOOKUP(Tabla3[[#This Row],[Actividad]],Validación!AA:AB,2,0)</f>
        <v>3</v>
      </c>
      <c r="F2836" s="76" t="s">
        <v>185</v>
      </c>
      <c r="G2836" s="76">
        <f>VLOOKUP(H2836,Validación!W:Y,3,0)</f>
        <v>12</v>
      </c>
      <c r="H2836" s="76" t="s">
        <v>401</v>
      </c>
      <c r="I2836" s="76">
        <f>VLOOKUP(J2836,Validación!K:N,4,0)</f>
        <v>10</v>
      </c>
      <c r="J2836" s="76" t="s">
        <v>169</v>
      </c>
      <c r="K2836" s="76" t="s">
        <v>68</v>
      </c>
      <c r="L2836" s="76" t="str">
        <f t="shared" si="89"/>
        <v>N</v>
      </c>
    </row>
    <row r="2837" spans="1:12" x14ac:dyDescent="0.25">
      <c r="A2837" s="76" t="str">
        <f t="shared" si="88"/>
        <v>HH31210N</v>
      </c>
      <c r="B2837" s="76" t="s">
        <v>122</v>
      </c>
      <c r="C2837" s="76" t="str">
        <f>VLOOKUP(B2837,Validación!G:I,3,0)</f>
        <v>HH</v>
      </c>
      <c r="D2837" s="122" t="s">
        <v>467</v>
      </c>
      <c r="E2837" s="76">
        <f>VLOOKUP(Tabla3[[#This Row],[Actividad]],Validación!AA:AB,2,0)</f>
        <v>3</v>
      </c>
      <c r="F2837" s="76" t="s">
        <v>185</v>
      </c>
      <c r="G2837" s="76">
        <f>VLOOKUP(H2837,Validación!W:Y,3,0)</f>
        <v>12</v>
      </c>
      <c r="H2837" s="76" t="s">
        <v>401</v>
      </c>
      <c r="I2837" s="76">
        <f>VLOOKUP(J2837,Validación!K:N,4,0)</f>
        <v>10</v>
      </c>
      <c r="J2837" s="76" t="s">
        <v>169</v>
      </c>
      <c r="K2837" s="76" t="s">
        <v>68</v>
      </c>
      <c r="L2837" s="76" t="str">
        <f t="shared" si="89"/>
        <v>N</v>
      </c>
    </row>
    <row r="2838" spans="1:12" x14ac:dyDescent="0.25">
      <c r="A2838" s="76" t="str">
        <f t="shared" si="88"/>
        <v>L31210N</v>
      </c>
      <c r="B2838" s="76" t="s">
        <v>48</v>
      </c>
      <c r="C2838" s="76" t="str">
        <f>VLOOKUP(B2838,Validación!G:I,3,0)</f>
        <v>L</v>
      </c>
      <c r="D2838" s="122" t="s">
        <v>461</v>
      </c>
      <c r="E2838" s="76">
        <f>VLOOKUP(Tabla3[[#This Row],[Actividad]],Validación!AA:AB,2,0)</f>
        <v>3</v>
      </c>
      <c r="F2838" s="76" t="s">
        <v>185</v>
      </c>
      <c r="G2838" s="76">
        <f>VLOOKUP(H2838,Validación!W:Y,3,0)</f>
        <v>12</v>
      </c>
      <c r="H2838" s="76" t="s">
        <v>401</v>
      </c>
      <c r="I2838" s="76">
        <f>VLOOKUP(J2838,Validación!K:N,4,0)</f>
        <v>10</v>
      </c>
      <c r="J2838" s="76" t="s">
        <v>169</v>
      </c>
      <c r="K2838" s="76" t="s">
        <v>68</v>
      </c>
      <c r="L2838" s="76" t="str">
        <f t="shared" si="89"/>
        <v>N</v>
      </c>
    </row>
    <row r="2839" spans="1:12" x14ac:dyDescent="0.25">
      <c r="A2839" s="76" t="str">
        <f t="shared" si="88"/>
        <v>A31210N</v>
      </c>
      <c r="B2839" s="76" t="s">
        <v>42</v>
      </c>
      <c r="C2839" s="76" t="str">
        <f>VLOOKUP(B2839,Validación!G:I,3,0)</f>
        <v>A</v>
      </c>
      <c r="D2839" s="122" t="s">
        <v>485</v>
      </c>
      <c r="E2839" s="76">
        <f>VLOOKUP(Tabla3[[#This Row],[Actividad]],Validación!AA:AB,2,0)</f>
        <v>3</v>
      </c>
      <c r="F2839" s="76" t="s">
        <v>185</v>
      </c>
      <c r="G2839" s="76">
        <f>VLOOKUP(H2839,Validación!W:Y,3,0)</f>
        <v>12</v>
      </c>
      <c r="H2839" s="76" t="s">
        <v>401</v>
      </c>
      <c r="I2839" s="76">
        <f>VLOOKUP(J2839,Validación!K:N,4,0)</f>
        <v>10</v>
      </c>
      <c r="J2839" s="76" t="s">
        <v>169</v>
      </c>
      <c r="K2839" s="76" t="s">
        <v>68</v>
      </c>
      <c r="L2839" s="76" t="str">
        <f t="shared" si="89"/>
        <v>N</v>
      </c>
    </row>
    <row r="2840" spans="1:12" x14ac:dyDescent="0.25">
      <c r="A2840" s="76" t="str">
        <f t="shared" si="88"/>
        <v>C31215N</v>
      </c>
      <c r="B2840" s="76" t="s">
        <v>44</v>
      </c>
      <c r="C2840" s="76" t="str">
        <f>VLOOKUP(B2840,Validación!G:I,3,0)</f>
        <v>C</v>
      </c>
      <c r="D2840" s="122" t="s">
        <v>289</v>
      </c>
      <c r="E2840" s="76">
        <f>VLOOKUP(Tabla3[[#This Row],[Actividad]],Validación!AA:AB,2,0)</f>
        <v>3</v>
      </c>
      <c r="F2840" s="76" t="s">
        <v>185</v>
      </c>
      <c r="G2840" s="76">
        <f>VLOOKUP(H2840,Validación!W:Y,3,0)</f>
        <v>12</v>
      </c>
      <c r="H2840" s="76" t="s">
        <v>401</v>
      </c>
      <c r="I2840" s="76">
        <f>VLOOKUP(J2840,Validación!K:N,4,0)</f>
        <v>15</v>
      </c>
      <c r="J2840" s="76" t="s">
        <v>342</v>
      </c>
      <c r="K2840" s="76" t="s">
        <v>68</v>
      </c>
      <c r="L2840" s="76" t="str">
        <f t="shared" si="89"/>
        <v>N</v>
      </c>
    </row>
    <row r="2841" spans="1:12" x14ac:dyDescent="0.25">
      <c r="A2841" s="76" t="str">
        <f t="shared" si="88"/>
        <v>T31215N</v>
      </c>
      <c r="B2841" s="76" t="s">
        <v>52</v>
      </c>
      <c r="C2841" s="76" t="str">
        <f>VLOOKUP(B2841,Validación!G:I,3,0)</f>
        <v>T</v>
      </c>
      <c r="D2841" s="122">
        <v>122202</v>
      </c>
      <c r="E2841" s="76">
        <f>VLOOKUP(Tabla3[[#This Row],[Actividad]],Validación!AA:AB,2,0)</f>
        <v>3</v>
      </c>
      <c r="F2841" s="76" t="s">
        <v>185</v>
      </c>
      <c r="G2841" s="76">
        <f>VLOOKUP(H2841,Validación!W:Y,3,0)</f>
        <v>12</v>
      </c>
      <c r="H2841" s="76" t="s">
        <v>401</v>
      </c>
      <c r="I2841" s="76">
        <f>VLOOKUP(J2841,Validación!K:N,4,0)</f>
        <v>15</v>
      </c>
      <c r="J2841" s="76" t="s">
        <v>342</v>
      </c>
      <c r="K2841" s="76" t="s">
        <v>68</v>
      </c>
      <c r="L2841" s="76" t="str">
        <f t="shared" si="89"/>
        <v>N</v>
      </c>
    </row>
    <row r="2842" spans="1:12" x14ac:dyDescent="0.25">
      <c r="A2842" s="76" t="str">
        <f t="shared" si="88"/>
        <v>EE31215N</v>
      </c>
      <c r="B2842" s="76" t="s">
        <v>33</v>
      </c>
      <c r="C2842" s="76" t="str">
        <f>VLOOKUP(B2842,Validación!G:I,3,0)</f>
        <v>EE</v>
      </c>
      <c r="D2842" s="122" t="s">
        <v>311</v>
      </c>
      <c r="E2842" s="76">
        <f>VLOOKUP(Tabla3[[#This Row],[Actividad]],Validación!AA:AB,2,0)</f>
        <v>3</v>
      </c>
      <c r="F2842" s="76" t="s">
        <v>185</v>
      </c>
      <c r="G2842" s="76">
        <f>VLOOKUP(H2842,Validación!W:Y,3,0)</f>
        <v>12</v>
      </c>
      <c r="H2842" s="76" t="s">
        <v>401</v>
      </c>
      <c r="I2842" s="76">
        <f>VLOOKUP(J2842,Validación!K:N,4,0)</f>
        <v>15</v>
      </c>
      <c r="J2842" s="76" t="s">
        <v>342</v>
      </c>
      <c r="K2842" s="76" t="s">
        <v>68</v>
      </c>
      <c r="L2842" s="76" t="str">
        <f t="shared" si="89"/>
        <v>N</v>
      </c>
    </row>
    <row r="2843" spans="1:12" x14ac:dyDescent="0.25">
      <c r="A2843" s="76" t="str">
        <f t="shared" si="88"/>
        <v>E31215N</v>
      </c>
      <c r="B2843" s="76" t="s">
        <v>45</v>
      </c>
      <c r="C2843" s="76" t="str">
        <f>VLOOKUP(B2843,Validación!G:I,3,0)</f>
        <v>E</v>
      </c>
      <c r="D2843" s="122" t="s">
        <v>312</v>
      </c>
      <c r="E2843" s="76">
        <f>VLOOKUP(Tabla3[[#This Row],[Actividad]],Validación!AA:AB,2,0)</f>
        <v>3</v>
      </c>
      <c r="F2843" s="76" t="s">
        <v>185</v>
      </c>
      <c r="G2843" s="76">
        <f>VLOOKUP(H2843,Validación!W:Y,3,0)</f>
        <v>12</v>
      </c>
      <c r="H2843" s="76" t="s">
        <v>401</v>
      </c>
      <c r="I2843" s="76">
        <f>VLOOKUP(J2843,Validación!K:N,4,0)</f>
        <v>15</v>
      </c>
      <c r="J2843" s="76" t="s">
        <v>342</v>
      </c>
      <c r="K2843" s="76" t="s">
        <v>68</v>
      </c>
      <c r="L2843" s="76" t="str">
        <f t="shared" si="89"/>
        <v>N</v>
      </c>
    </row>
    <row r="2844" spans="1:12" x14ac:dyDescent="0.25">
      <c r="A2844" s="76" t="str">
        <f t="shared" si="88"/>
        <v>J31215N</v>
      </c>
      <c r="B2844" s="76" t="s">
        <v>30</v>
      </c>
      <c r="C2844" s="76" t="str">
        <f>VLOOKUP(B2844,Validación!G:I,3,0)</f>
        <v>J</v>
      </c>
      <c r="D2844" s="122" t="s">
        <v>313</v>
      </c>
      <c r="E2844" s="76">
        <f>VLOOKUP(Tabla3[[#This Row],[Actividad]],Validación!AA:AB,2,0)</f>
        <v>3</v>
      </c>
      <c r="F2844" s="76" t="s">
        <v>185</v>
      </c>
      <c r="G2844" s="76">
        <f>VLOOKUP(H2844,Validación!W:Y,3,0)</f>
        <v>12</v>
      </c>
      <c r="H2844" s="76" t="s">
        <v>401</v>
      </c>
      <c r="I2844" s="76">
        <f>VLOOKUP(J2844,Validación!K:N,4,0)</f>
        <v>15</v>
      </c>
      <c r="J2844" s="76" t="s">
        <v>342</v>
      </c>
      <c r="K2844" s="76" t="s">
        <v>68</v>
      </c>
      <c r="L2844" s="76" t="str">
        <f t="shared" si="89"/>
        <v>N</v>
      </c>
    </row>
    <row r="2845" spans="1:12" x14ac:dyDescent="0.25">
      <c r="A2845" s="76" t="str">
        <f t="shared" si="88"/>
        <v>Q31215N</v>
      </c>
      <c r="B2845" s="76" t="s">
        <v>130</v>
      </c>
      <c r="C2845" s="76" t="str">
        <f>VLOOKUP(B2845,Validación!G:I,3,0)</f>
        <v>Q</v>
      </c>
      <c r="D2845" s="122" t="s">
        <v>314</v>
      </c>
      <c r="E2845" s="76">
        <f>VLOOKUP(Tabla3[[#This Row],[Actividad]],Validación!AA:AB,2,0)</f>
        <v>3</v>
      </c>
      <c r="F2845" s="76" t="s">
        <v>185</v>
      </c>
      <c r="G2845" s="76">
        <f>VLOOKUP(H2845,Validación!W:Y,3,0)</f>
        <v>12</v>
      </c>
      <c r="H2845" s="76" t="s">
        <v>401</v>
      </c>
      <c r="I2845" s="76">
        <f>VLOOKUP(J2845,Validación!K:N,4,0)</f>
        <v>15</v>
      </c>
      <c r="J2845" s="76" t="s">
        <v>342</v>
      </c>
      <c r="K2845" s="76" t="s">
        <v>68</v>
      </c>
      <c r="L2845" s="76" t="str">
        <f t="shared" si="89"/>
        <v>N</v>
      </c>
    </row>
    <row r="2846" spans="1:12" x14ac:dyDescent="0.25">
      <c r="A2846" s="76" t="str">
        <f t="shared" si="88"/>
        <v>P31215N</v>
      </c>
      <c r="B2846" s="76" t="s">
        <v>50</v>
      </c>
      <c r="C2846" s="76" t="str">
        <f>VLOOKUP(B2846,Validación!G:I,3,0)</f>
        <v>P</v>
      </c>
      <c r="D2846" s="122" t="s">
        <v>315</v>
      </c>
      <c r="E2846" s="76">
        <f>VLOOKUP(Tabla3[[#This Row],[Actividad]],Validación!AA:AB,2,0)</f>
        <v>3</v>
      </c>
      <c r="F2846" s="76" t="s">
        <v>185</v>
      </c>
      <c r="G2846" s="76">
        <f>VLOOKUP(H2846,Validación!W:Y,3,0)</f>
        <v>12</v>
      </c>
      <c r="H2846" s="76" t="s">
        <v>401</v>
      </c>
      <c r="I2846" s="76">
        <f>VLOOKUP(J2846,Validación!K:N,4,0)</f>
        <v>15</v>
      </c>
      <c r="J2846" s="76" t="s">
        <v>342</v>
      </c>
      <c r="K2846" s="76" t="s">
        <v>68</v>
      </c>
      <c r="L2846" s="76" t="str">
        <f t="shared" si="89"/>
        <v>N</v>
      </c>
    </row>
    <row r="2847" spans="1:12" x14ac:dyDescent="0.25">
      <c r="A2847" s="76" t="str">
        <f t="shared" si="88"/>
        <v>K31215N</v>
      </c>
      <c r="B2847" s="76" t="s">
        <v>31</v>
      </c>
      <c r="C2847" s="76" t="str">
        <f>VLOOKUP(B2847,Validación!G:I,3,0)</f>
        <v>K</v>
      </c>
      <c r="D2847" s="122" t="s">
        <v>297</v>
      </c>
      <c r="E2847" s="76">
        <f>VLOOKUP(Tabla3[[#This Row],[Actividad]],Validación!AA:AB,2,0)</f>
        <v>3</v>
      </c>
      <c r="F2847" s="76" t="s">
        <v>185</v>
      </c>
      <c r="G2847" s="76">
        <f>VLOOKUP(H2847,Validación!W:Y,3,0)</f>
        <v>12</v>
      </c>
      <c r="H2847" s="76" t="s">
        <v>401</v>
      </c>
      <c r="I2847" s="76">
        <f>VLOOKUP(J2847,Validación!K:N,4,0)</f>
        <v>15</v>
      </c>
      <c r="J2847" s="76" t="s">
        <v>342</v>
      </c>
      <c r="K2847" s="76" t="s">
        <v>68</v>
      </c>
      <c r="L2847" s="76" t="str">
        <f t="shared" si="89"/>
        <v>N</v>
      </c>
    </row>
    <row r="2848" spans="1:12" x14ac:dyDescent="0.25">
      <c r="A2848" s="76" t="str">
        <f t="shared" si="88"/>
        <v>N31215N</v>
      </c>
      <c r="B2848" s="76" t="s">
        <v>49</v>
      </c>
      <c r="C2848" s="76" t="str">
        <f>VLOOKUP(B2848,Validación!G:I,3,0)</f>
        <v>N</v>
      </c>
      <c r="D2848" s="122" t="s">
        <v>316</v>
      </c>
      <c r="E2848" s="76">
        <f>VLOOKUP(Tabla3[[#This Row],[Actividad]],Validación!AA:AB,2,0)</f>
        <v>3</v>
      </c>
      <c r="F2848" s="76" t="s">
        <v>185</v>
      </c>
      <c r="G2848" s="76">
        <f>VLOOKUP(H2848,Validación!W:Y,3,0)</f>
        <v>12</v>
      </c>
      <c r="H2848" s="76" t="s">
        <v>401</v>
      </c>
      <c r="I2848" s="76">
        <f>VLOOKUP(J2848,Validación!K:N,4,0)</f>
        <v>15</v>
      </c>
      <c r="J2848" s="76" t="s">
        <v>342</v>
      </c>
      <c r="K2848" s="76" t="s">
        <v>68</v>
      </c>
      <c r="L2848" s="76" t="str">
        <f t="shared" si="89"/>
        <v>N</v>
      </c>
    </row>
    <row r="2849" spans="1:12" x14ac:dyDescent="0.25">
      <c r="A2849" s="76" t="str">
        <f t="shared" si="88"/>
        <v>AA31215N</v>
      </c>
      <c r="B2849" s="76" t="s">
        <v>54</v>
      </c>
      <c r="C2849" s="76" t="str">
        <f>VLOOKUP(B2849,Validación!G:I,3,0)</f>
        <v>AA</v>
      </c>
      <c r="D2849" s="122" t="s">
        <v>317</v>
      </c>
      <c r="E2849" s="76">
        <f>VLOOKUP(Tabla3[[#This Row],[Actividad]],Validación!AA:AB,2,0)</f>
        <v>3</v>
      </c>
      <c r="F2849" s="76" t="s">
        <v>185</v>
      </c>
      <c r="G2849" s="76">
        <f>VLOOKUP(H2849,Validación!W:Y,3,0)</f>
        <v>12</v>
      </c>
      <c r="H2849" s="76" t="s">
        <v>401</v>
      </c>
      <c r="I2849" s="76">
        <f>VLOOKUP(J2849,Validación!K:N,4,0)</f>
        <v>15</v>
      </c>
      <c r="J2849" s="76" t="s">
        <v>342</v>
      </c>
      <c r="K2849" s="76" t="s">
        <v>68</v>
      </c>
      <c r="L2849" s="76" t="str">
        <f t="shared" si="89"/>
        <v>N</v>
      </c>
    </row>
    <row r="2850" spans="1:12" x14ac:dyDescent="0.25">
      <c r="A2850" s="76" t="str">
        <f t="shared" si="88"/>
        <v>G31215N</v>
      </c>
      <c r="B2850" s="76" t="s">
        <v>427</v>
      </c>
      <c r="C2850" s="76" t="str">
        <f>VLOOKUP(B2850,Validación!G:I,3,0)</f>
        <v>G</v>
      </c>
      <c r="D2850" s="122" t="s">
        <v>318</v>
      </c>
      <c r="E2850" s="76">
        <f>VLOOKUP(Tabla3[[#This Row],[Actividad]],Validación!AA:AB,2,0)</f>
        <v>3</v>
      </c>
      <c r="F2850" s="76" t="s">
        <v>185</v>
      </c>
      <c r="G2850" s="76">
        <f>VLOOKUP(H2850,Validación!W:Y,3,0)</f>
        <v>12</v>
      </c>
      <c r="H2850" s="76" t="s">
        <v>401</v>
      </c>
      <c r="I2850" s="76">
        <f>VLOOKUP(J2850,Validación!K:N,4,0)</f>
        <v>15</v>
      </c>
      <c r="J2850" s="76" t="s">
        <v>342</v>
      </c>
      <c r="K2850" s="76" t="s">
        <v>68</v>
      </c>
      <c r="L2850" s="76" t="str">
        <f t="shared" si="89"/>
        <v>N</v>
      </c>
    </row>
    <row r="2851" spans="1:12" x14ac:dyDescent="0.25">
      <c r="A2851" s="76" t="str">
        <f t="shared" si="88"/>
        <v>D31215N</v>
      </c>
      <c r="B2851" s="76" t="s">
        <v>203</v>
      </c>
      <c r="C2851" s="76" t="str">
        <f>VLOOKUP(B2851,Validación!G:I,3,0)</f>
        <v>D</v>
      </c>
      <c r="D2851" s="122">
        <v>122327</v>
      </c>
      <c r="E2851" s="76">
        <f>VLOOKUP(Tabla3[[#This Row],[Actividad]],Validación!AA:AB,2,0)</f>
        <v>3</v>
      </c>
      <c r="F2851" s="76" t="s">
        <v>185</v>
      </c>
      <c r="G2851" s="76">
        <f>VLOOKUP(H2851,Validación!W:Y,3,0)</f>
        <v>12</v>
      </c>
      <c r="H2851" s="76" t="s">
        <v>401</v>
      </c>
      <c r="I2851" s="76">
        <f>VLOOKUP(J2851,Validación!K:N,4,0)</f>
        <v>15</v>
      </c>
      <c r="J2851" s="76" t="s">
        <v>342</v>
      </c>
      <c r="K2851" s="76" t="s">
        <v>68</v>
      </c>
      <c r="L2851" s="76" t="str">
        <f t="shared" si="89"/>
        <v>N</v>
      </c>
    </row>
    <row r="2852" spans="1:12" x14ac:dyDescent="0.25">
      <c r="A2852" s="76" t="str">
        <f t="shared" si="88"/>
        <v>F31215N</v>
      </c>
      <c r="B2852" s="76" t="s">
        <v>426</v>
      </c>
      <c r="C2852" s="76" t="str">
        <f>VLOOKUP(B2852,Validación!G:I,3,0)</f>
        <v>F</v>
      </c>
      <c r="D2852" s="122" t="s">
        <v>464</v>
      </c>
      <c r="E2852" s="76">
        <f>VLOOKUP(Tabla3[[#This Row],[Actividad]],Validación!AA:AB,2,0)</f>
        <v>3</v>
      </c>
      <c r="F2852" s="76" t="s">
        <v>185</v>
      </c>
      <c r="G2852" s="76">
        <f>VLOOKUP(H2852,Validación!W:Y,3,0)</f>
        <v>12</v>
      </c>
      <c r="H2852" s="76" t="s">
        <v>401</v>
      </c>
      <c r="I2852" s="76">
        <f>VLOOKUP(J2852,Validación!K:N,4,0)</f>
        <v>15</v>
      </c>
      <c r="J2852" s="76" t="s">
        <v>342</v>
      </c>
      <c r="K2852" s="76" t="s">
        <v>68</v>
      </c>
      <c r="L2852" s="76" t="str">
        <f t="shared" si="89"/>
        <v>N</v>
      </c>
    </row>
    <row r="2853" spans="1:12" x14ac:dyDescent="0.25">
      <c r="A2853" s="76" t="str">
        <f t="shared" si="88"/>
        <v>FF31215N</v>
      </c>
      <c r="B2853" s="76" t="s">
        <v>41</v>
      </c>
      <c r="C2853" s="76" t="str">
        <f>VLOOKUP(B2853,Validación!G:I,3,0)</f>
        <v>FF</v>
      </c>
      <c r="D2853" s="122" t="s">
        <v>465</v>
      </c>
      <c r="E2853" s="76">
        <f>VLOOKUP(Tabla3[[#This Row],[Actividad]],Validación!AA:AB,2,0)</f>
        <v>3</v>
      </c>
      <c r="F2853" s="76" t="s">
        <v>185</v>
      </c>
      <c r="G2853" s="76">
        <f>VLOOKUP(H2853,Validación!W:Y,3,0)</f>
        <v>12</v>
      </c>
      <c r="H2853" s="76" t="s">
        <v>401</v>
      </c>
      <c r="I2853" s="76">
        <f>VLOOKUP(J2853,Validación!K:N,4,0)</f>
        <v>15</v>
      </c>
      <c r="J2853" s="76" t="s">
        <v>342</v>
      </c>
      <c r="K2853" s="76" t="s">
        <v>68</v>
      </c>
      <c r="L2853" s="76" t="str">
        <f t="shared" si="89"/>
        <v>N</v>
      </c>
    </row>
    <row r="2854" spans="1:12" x14ac:dyDescent="0.25">
      <c r="A2854" s="76" t="str">
        <f t="shared" si="88"/>
        <v>BB31215N</v>
      </c>
      <c r="B2854" s="76" t="s">
        <v>32</v>
      </c>
      <c r="C2854" s="76" t="str">
        <f>VLOOKUP(B2854,Validación!G:I,3,0)</f>
        <v>BB</v>
      </c>
      <c r="D2854" s="122">
        <v>445</v>
      </c>
      <c r="E2854" s="76">
        <f>VLOOKUP(Tabla3[[#This Row],[Actividad]],Validación!AA:AB,2,0)</f>
        <v>3</v>
      </c>
      <c r="F2854" s="76" t="s">
        <v>185</v>
      </c>
      <c r="G2854" s="76">
        <f>VLOOKUP(H2854,Validación!W:Y,3,0)</f>
        <v>12</v>
      </c>
      <c r="H2854" s="76" t="s">
        <v>401</v>
      </c>
      <c r="I2854" s="76">
        <f>VLOOKUP(J2854,Validación!K:N,4,0)</f>
        <v>15</v>
      </c>
      <c r="J2854" s="76" t="s">
        <v>342</v>
      </c>
      <c r="K2854" s="76" t="s">
        <v>68</v>
      </c>
      <c r="L2854" s="76" t="str">
        <f t="shared" si="89"/>
        <v>N</v>
      </c>
    </row>
    <row r="2855" spans="1:12" x14ac:dyDescent="0.25">
      <c r="A2855" s="76" t="str">
        <f t="shared" si="88"/>
        <v>W31215N</v>
      </c>
      <c r="B2855" s="76" t="s">
        <v>132</v>
      </c>
      <c r="C2855" s="76" t="str">
        <f>VLOOKUP(B2855,Validación!G:I,3,0)</f>
        <v>W</v>
      </c>
      <c r="D2855" s="122" t="s">
        <v>302</v>
      </c>
      <c r="E2855" s="76">
        <f>VLOOKUP(Tabla3[[#This Row],[Actividad]],Validación!AA:AB,2,0)</f>
        <v>3</v>
      </c>
      <c r="F2855" s="76" t="s">
        <v>185</v>
      </c>
      <c r="G2855" s="76">
        <f>VLOOKUP(H2855,Validación!W:Y,3,0)</f>
        <v>12</v>
      </c>
      <c r="H2855" s="76" t="s">
        <v>401</v>
      </c>
      <c r="I2855" s="76">
        <f>VLOOKUP(J2855,Validación!K:N,4,0)</f>
        <v>15</v>
      </c>
      <c r="J2855" s="76" t="s">
        <v>342</v>
      </c>
      <c r="K2855" s="76" t="s">
        <v>68</v>
      </c>
      <c r="L2855" s="76" t="str">
        <f t="shared" si="89"/>
        <v>N</v>
      </c>
    </row>
    <row r="2856" spans="1:12" x14ac:dyDescent="0.25">
      <c r="A2856" s="76" t="str">
        <f t="shared" si="88"/>
        <v>CC31215N</v>
      </c>
      <c r="B2856" s="76" t="s">
        <v>55</v>
      </c>
      <c r="C2856" s="76" t="str">
        <f>VLOOKUP(B2856,Validación!G:I,3,0)</f>
        <v>CC</v>
      </c>
      <c r="D2856" s="122">
        <v>122295</v>
      </c>
      <c r="E2856" s="76">
        <f>VLOOKUP(Tabla3[[#This Row],[Actividad]],Validación!AA:AB,2,0)</f>
        <v>3</v>
      </c>
      <c r="F2856" s="76" t="s">
        <v>185</v>
      </c>
      <c r="G2856" s="76">
        <f>VLOOKUP(H2856,Validación!W:Y,3,0)</f>
        <v>12</v>
      </c>
      <c r="H2856" s="76" t="s">
        <v>401</v>
      </c>
      <c r="I2856" s="76">
        <f>VLOOKUP(J2856,Validación!K:N,4,0)</f>
        <v>15</v>
      </c>
      <c r="J2856" s="76" t="s">
        <v>342</v>
      </c>
      <c r="K2856" s="76" t="s">
        <v>68</v>
      </c>
      <c r="L2856" s="76" t="str">
        <f t="shared" si="89"/>
        <v>N</v>
      </c>
    </row>
    <row r="2857" spans="1:12" x14ac:dyDescent="0.25">
      <c r="A2857" s="76" t="str">
        <f t="shared" si="88"/>
        <v>U31215N</v>
      </c>
      <c r="B2857" s="76" t="s">
        <v>425</v>
      </c>
      <c r="C2857" s="76" t="str">
        <f>VLOOKUP(B2857,Validación!G:I,3,0)</f>
        <v>U</v>
      </c>
      <c r="D2857" s="122">
        <v>122228</v>
      </c>
      <c r="E2857" s="76">
        <f>VLOOKUP(Tabla3[[#This Row],[Actividad]],Validación!AA:AB,2,0)</f>
        <v>3</v>
      </c>
      <c r="F2857" s="76" t="s">
        <v>185</v>
      </c>
      <c r="G2857" s="76">
        <f>VLOOKUP(H2857,Validación!W:Y,3,0)</f>
        <v>12</v>
      </c>
      <c r="H2857" s="76" t="s">
        <v>401</v>
      </c>
      <c r="I2857" s="76">
        <f>VLOOKUP(J2857,Validación!K:N,4,0)</f>
        <v>15</v>
      </c>
      <c r="J2857" s="76" t="s">
        <v>342</v>
      </c>
      <c r="K2857" s="76" t="s">
        <v>68</v>
      </c>
      <c r="L2857" s="76" t="str">
        <f t="shared" si="89"/>
        <v>N</v>
      </c>
    </row>
    <row r="2858" spans="1:12" x14ac:dyDescent="0.25">
      <c r="A2858" s="76" t="str">
        <f t="shared" si="88"/>
        <v>I31215N</v>
      </c>
      <c r="B2858" s="76" t="s">
        <v>47</v>
      </c>
      <c r="C2858" s="76" t="str">
        <f>VLOOKUP(B2858,Validación!G:I,3,0)</f>
        <v>I</v>
      </c>
      <c r="D2858" s="122" t="s">
        <v>466</v>
      </c>
      <c r="E2858" s="76">
        <f>VLOOKUP(Tabla3[[#This Row],[Actividad]],Validación!AA:AB,2,0)</f>
        <v>3</v>
      </c>
      <c r="F2858" s="76" t="s">
        <v>185</v>
      </c>
      <c r="G2858" s="76">
        <f>VLOOKUP(H2858,Validación!W:Y,3,0)</f>
        <v>12</v>
      </c>
      <c r="H2858" s="76" t="s">
        <v>401</v>
      </c>
      <c r="I2858" s="76">
        <f>VLOOKUP(J2858,Validación!K:N,4,0)</f>
        <v>15</v>
      </c>
      <c r="J2858" s="76" t="s">
        <v>342</v>
      </c>
      <c r="K2858" s="76" t="s">
        <v>68</v>
      </c>
      <c r="L2858" s="76" t="str">
        <f t="shared" si="89"/>
        <v>N</v>
      </c>
    </row>
    <row r="2859" spans="1:12" x14ac:dyDescent="0.25">
      <c r="A2859" s="76" t="str">
        <f t="shared" si="88"/>
        <v>Y31215N</v>
      </c>
      <c r="B2859" s="76" t="s">
        <v>134</v>
      </c>
      <c r="C2859" s="76" t="str">
        <f>VLOOKUP(B2859,Validación!G:I,3,0)</f>
        <v>Y</v>
      </c>
      <c r="D2859" s="122">
        <v>121693</v>
      </c>
      <c r="E2859" s="76">
        <f>VLOOKUP(Tabla3[[#This Row],[Actividad]],Validación!AA:AB,2,0)</f>
        <v>3</v>
      </c>
      <c r="F2859" s="76" t="s">
        <v>185</v>
      </c>
      <c r="G2859" s="76">
        <f>VLOOKUP(H2859,Validación!W:Y,3,0)</f>
        <v>12</v>
      </c>
      <c r="H2859" s="76" t="s">
        <v>401</v>
      </c>
      <c r="I2859" s="76">
        <f>VLOOKUP(J2859,Validación!K:N,4,0)</f>
        <v>15</v>
      </c>
      <c r="J2859" s="76" t="s">
        <v>342</v>
      </c>
      <c r="K2859" s="76" t="s">
        <v>68</v>
      </c>
      <c r="L2859" s="76" t="str">
        <f t="shared" si="89"/>
        <v>N</v>
      </c>
    </row>
    <row r="2860" spans="1:12" x14ac:dyDescent="0.25">
      <c r="A2860" s="76" t="str">
        <f t="shared" si="88"/>
        <v>R31215N</v>
      </c>
      <c r="B2860" s="76" t="s">
        <v>51</v>
      </c>
      <c r="C2860" s="76" t="str">
        <f>VLOOKUP(B2860,Validación!G:I,3,0)</f>
        <v>R</v>
      </c>
      <c r="D2860" s="122">
        <v>109</v>
      </c>
      <c r="E2860" s="76">
        <f>VLOOKUP(Tabla3[[#This Row],[Actividad]],Validación!AA:AB,2,0)</f>
        <v>3</v>
      </c>
      <c r="F2860" s="76" t="s">
        <v>185</v>
      </c>
      <c r="G2860" s="76">
        <f>VLOOKUP(H2860,Validación!W:Y,3,0)</f>
        <v>12</v>
      </c>
      <c r="H2860" s="76" t="s">
        <v>401</v>
      </c>
      <c r="I2860" s="76">
        <f>VLOOKUP(J2860,Validación!K:N,4,0)</f>
        <v>15</v>
      </c>
      <c r="J2860" s="76" t="s">
        <v>342</v>
      </c>
      <c r="K2860" s="76" t="s">
        <v>68</v>
      </c>
      <c r="L2860" s="76" t="str">
        <f t="shared" si="89"/>
        <v>N</v>
      </c>
    </row>
    <row r="2861" spans="1:12" x14ac:dyDescent="0.25">
      <c r="A2861" s="76" t="str">
        <f t="shared" si="88"/>
        <v>HH31215N</v>
      </c>
      <c r="B2861" s="76" t="s">
        <v>122</v>
      </c>
      <c r="C2861" s="76" t="str">
        <f>VLOOKUP(B2861,Validación!G:I,3,0)</f>
        <v>HH</v>
      </c>
      <c r="D2861" s="122" t="s">
        <v>467</v>
      </c>
      <c r="E2861" s="76">
        <f>VLOOKUP(Tabla3[[#This Row],[Actividad]],Validación!AA:AB,2,0)</f>
        <v>3</v>
      </c>
      <c r="F2861" s="76" t="s">
        <v>185</v>
      </c>
      <c r="G2861" s="76">
        <f>VLOOKUP(H2861,Validación!W:Y,3,0)</f>
        <v>12</v>
      </c>
      <c r="H2861" s="76" t="s">
        <v>401</v>
      </c>
      <c r="I2861" s="76">
        <f>VLOOKUP(J2861,Validación!K:N,4,0)</f>
        <v>15</v>
      </c>
      <c r="J2861" s="76" t="s">
        <v>342</v>
      </c>
      <c r="K2861" s="76" t="s">
        <v>68</v>
      </c>
      <c r="L2861" s="76" t="str">
        <f t="shared" si="89"/>
        <v>N</v>
      </c>
    </row>
    <row r="2862" spans="1:12" x14ac:dyDescent="0.25">
      <c r="A2862" s="76" t="str">
        <f t="shared" si="88"/>
        <v>L31215N</v>
      </c>
      <c r="B2862" s="76" t="s">
        <v>48</v>
      </c>
      <c r="C2862" s="76" t="str">
        <f>VLOOKUP(B2862,Validación!G:I,3,0)</f>
        <v>L</v>
      </c>
      <c r="D2862" s="122" t="s">
        <v>461</v>
      </c>
      <c r="E2862" s="76">
        <f>VLOOKUP(Tabla3[[#This Row],[Actividad]],Validación!AA:AB,2,0)</f>
        <v>3</v>
      </c>
      <c r="F2862" s="76" t="s">
        <v>185</v>
      </c>
      <c r="G2862" s="76">
        <f>VLOOKUP(H2862,Validación!W:Y,3,0)</f>
        <v>12</v>
      </c>
      <c r="H2862" s="76" t="s">
        <v>401</v>
      </c>
      <c r="I2862" s="76">
        <f>VLOOKUP(J2862,Validación!K:N,4,0)</f>
        <v>15</v>
      </c>
      <c r="J2862" s="76" t="s">
        <v>342</v>
      </c>
      <c r="K2862" s="76" t="s">
        <v>68</v>
      </c>
      <c r="L2862" s="76" t="str">
        <f t="shared" si="89"/>
        <v>N</v>
      </c>
    </row>
    <row r="2863" spans="1:12" x14ac:dyDescent="0.25">
      <c r="A2863" s="76" t="str">
        <f t="shared" si="88"/>
        <v>A31215N</v>
      </c>
      <c r="B2863" s="76" t="s">
        <v>42</v>
      </c>
      <c r="C2863" s="76" t="str">
        <f>VLOOKUP(B2863,Validación!G:I,3,0)</f>
        <v>A</v>
      </c>
      <c r="D2863" s="122" t="s">
        <v>485</v>
      </c>
      <c r="E2863" s="76">
        <f>VLOOKUP(Tabla3[[#This Row],[Actividad]],Validación!AA:AB,2,0)</f>
        <v>3</v>
      </c>
      <c r="F2863" s="76" t="s">
        <v>185</v>
      </c>
      <c r="G2863" s="76">
        <f>VLOOKUP(H2863,Validación!W:Y,3,0)</f>
        <v>12</v>
      </c>
      <c r="H2863" s="76" t="s">
        <v>401</v>
      </c>
      <c r="I2863" s="76">
        <f>VLOOKUP(J2863,Validación!K:N,4,0)</f>
        <v>15</v>
      </c>
      <c r="J2863" s="76" t="s">
        <v>342</v>
      </c>
      <c r="K2863" s="76" t="s">
        <v>68</v>
      </c>
      <c r="L2863" s="76" t="str">
        <f t="shared" si="89"/>
        <v>N</v>
      </c>
    </row>
    <row r="2864" spans="1:12" x14ac:dyDescent="0.25">
      <c r="A2864" s="76" t="str">
        <f t="shared" si="88"/>
        <v>X4123N</v>
      </c>
      <c r="B2864" s="76" t="s">
        <v>133</v>
      </c>
      <c r="C2864" s="76" t="str">
        <f>VLOOKUP(B2864,Validación!G:I,3,0)</f>
        <v>X</v>
      </c>
      <c r="D2864" s="122">
        <v>122201</v>
      </c>
      <c r="E2864" s="76">
        <f>VLOOKUP(Tabla3[[#This Row],[Actividad]],Validación!AA:AB,2,0)</f>
        <v>4</v>
      </c>
      <c r="F2864" s="76" t="s">
        <v>186</v>
      </c>
      <c r="G2864" s="76">
        <f>VLOOKUP(H2864,Validación!W:Y,3,0)</f>
        <v>12</v>
      </c>
      <c r="H2864" s="76" t="s">
        <v>401</v>
      </c>
      <c r="I2864" s="76">
        <f>VLOOKUP(J2864,Validación!K:N,4,0)</f>
        <v>3</v>
      </c>
      <c r="J2864" s="76" t="s">
        <v>162</v>
      </c>
      <c r="K2864" s="76" t="s">
        <v>68</v>
      </c>
      <c r="L2864" s="76" t="str">
        <f t="shared" si="89"/>
        <v>N</v>
      </c>
    </row>
    <row r="2865" spans="1:12" x14ac:dyDescent="0.25">
      <c r="A2865" s="76" t="str">
        <f t="shared" si="88"/>
        <v>C4123N</v>
      </c>
      <c r="B2865" s="76" t="s">
        <v>44</v>
      </c>
      <c r="C2865" s="76" t="str">
        <f>VLOOKUP(B2865,Validación!G:I,3,0)</f>
        <v>C</v>
      </c>
      <c r="D2865" s="122" t="s">
        <v>289</v>
      </c>
      <c r="E2865" s="76">
        <f>VLOOKUP(Tabla3[[#This Row],[Actividad]],Validación!AA:AB,2,0)</f>
        <v>4</v>
      </c>
      <c r="F2865" s="76" t="s">
        <v>186</v>
      </c>
      <c r="G2865" s="76">
        <f>VLOOKUP(H2865,Validación!W:Y,3,0)</f>
        <v>12</v>
      </c>
      <c r="H2865" s="76" t="s">
        <v>401</v>
      </c>
      <c r="I2865" s="76">
        <f>VLOOKUP(J2865,Validación!K:N,4,0)</f>
        <v>3</v>
      </c>
      <c r="J2865" s="76" t="s">
        <v>162</v>
      </c>
      <c r="K2865" s="76" t="s">
        <v>68</v>
      </c>
      <c r="L2865" s="76" t="str">
        <f t="shared" si="89"/>
        <v>N</v>
      </c>
    </row>
    <row r="2866" spans="1:12" x14ac:dyDescent="0.25">
      <c r="A2866" s="76" t="str">
        <f t="shared" si="88"/>
        <v>T4123N</v>
      </c>
      <c r="B2866" s="76" t="s">
        <v>52</v>
      </c>
      <c r="C2866" s="76" t="str">
        <f>VLOOKUP(B2866,Validación!G:I,3,0)</f>
        <v>T</v>
      </c>
      <c r="D2866" s="122">
        <v>122202</v>
      </c>
      <c r="E2866" s="76">
        <f>VLOOKUP(Tabla3[[#This Row],[Actividad]],Validación!AA:AB,2,0)</f>
        <v>4</v>
      </c>
      <c r="F2866" s="76" t="s">
        <v>186</v>
      </c>
      <c r="G2866" s="76">
        <f>VLOOKUP(H2866,Validación!W:Y,3,0)</f>
        <v>12</v>
      </c>
      <c r="H2866" s="76" t="s">
        <v>401</v>
      </c>
      <c r="I2866" s="76">
        <f>VLOOKUP(J2866,Validación!K:N,4,0)</f>
        <v>3</v>
      </c>
      <c r="J2866" s="76" t="s">
        <v>162</v>
      </c>
      <c r="K2866" s="76" t="s">
        <v>68</v>
      </c>
      <c r="L2866" s="76" t="str">
        <f t="shared" si="89"/>
        <v>N</v>
      </c>
    </row>
    <row r="2867" spans="1:12" x14ac:dyDescent="0.25">
      <c r="A2867" s="76" t="str">
        <f t="shared" si="88"/>
        <v>EE4123N</v>
      </c>
      <c r="B2867" s="76" t="s">
        <v>33</v>
      </c>
      <c r="C2867" s="76" t="str">
        <f>VLOOKUP(B2867,Validación!G:I,3,0)</f>
        <v>EE</v>
      </c>
      <c r="D2867" s="122" t="s">
        <v>290</v>
      </c>
      <c r="E2867" s="76">
        <f>VLOOKUP(Tabla3[[#This Row],[Actividad]],Validación!AA:AB,2,0)</f>
        <v>4</v>
      </c>
      <c r="F2867" s="76" t="s">
        <v>186</v>
      </c>
      <c r="G2867" s="76">
        <f>VLOOKUP(H2867,Validación!W:Y,3,0)</f>
        <v>12</v>
      </c>
      <c r="H2867" s="76" t="s">
        <v>401</v>
      </c>
      <c r="I2867" s="76">
        <f>VLOOKUP(J2867,Validación!K:N,4,0)</f>
        <v>3</v>
      </c>
      <c r="J2867" s="76" t="s">
        <v>162</v>
      </c>
      <c r="K2867" s="76" t="s">
        <v>68</v>
      </c>
      <c r="L2867" s="76" t="str">
        <f t="shared" si="89"/>
        <v>N</v>
      </c>
    </row>
    <row r="2868" spans="1:12" x14ac:dyDescent="0.25">
      <c r="A2868" s="76" t="str">
        <f t="shared" si="88"/>
        <v>E4123N</v>
      </c>
      <c r="B2868" s="76" t="s">
        <v>45</v>
      </c>
      <c r="C2868" s="76" t="str">
        <f>VLOOKUP(B2868,Validación!G:I,3,0)</f>
        <v>E</v>
      </c>
      <c r="D2868" s="122" t="s">
        <v>180</v>
      </c>
      <c r="E2868" s="76">
        <f>VLOOKUP(Tabla3[[#This Row],[Actividad]],Validación!AA:AB,2,0)</f>
        <v>4</v>
      </c>
      <c r="F2868" s="76" t="s">
        <v>186</v>
      </c>
      <c r="G2868" s="76">
        <f>VLOOKUP(H2868,Validación!W:Y,3,0)</f>
        <v>12</v>
      </c>
      <c r="H2868" s="76" t="s">
        <v>401</v>
      </c>
      <c r="I2868" s="76">
        <f>VLOOKUP(J2868,Validación!K:N,4,0)</f>
        <v>3</v>
      </c>
      <c r="J2868" s="76" t="s">
        <v>162</v>
      </c>
      <c r="K2868" s="76" t="s">
        <v>68</v>
      </c>
      <c r="L2868" s="76" t="str">
        <f t="shared" si="89"/>
        <v>N</v>
      </c>
    </row>
    <row r="2869" spans="1:12" x14ac:dyDescent="0.25">
      <c r="A2869" s="76" t="str">
        <f t="shared" si="88"/>
        <v>J4123N</v>
      </c>
      <c r="B2869" s="76" t="s">
        <v>30</v>
      </c>
      <c r="C2869" s="76" t="str">
        <f>VLOOKUP(B2869,Validación!G:I,3,0)</f>
        <v>J</v>
      </c>
      <c r="D2869" s="122" t="s">
        <v>292</v>
      </c>
      <c r="E2869" s="76">
        <f>VLOOKUP(Tabla3[[#This Row],[Actividad]],Validación!AA:AB,2,0)</f>
        <v>4</v>
      </c>
      <c r="F2869" s="76" t="s">
        <v>186</v>
      </c>
      <c r="G2869" s="76">
        <f>VLOOKUP(H2869,Validación!W:Y,3,0)</f>
        <v>12</v>
      </c>
      <c r="H2869" s="76" t="s">
        <v>401</v>
      </c>
      <c r="I2869" s="76">
        <f>VLOOKUP(J2869,Validación!K:N,4,0)</f>
        <v>3</v>
      </c>
      <c r="J2869" s="76" t="s">
        <v>162</v>
      </c>
      <c r="K2869" s="76" t="s">
        <v>68</v>
      </c>
      <c r="L2869" s="76" t="str">
        <f t="shared" si="89"/>
        <v>N</v>
      </c>
    </row>
    <row r="2870" spans="1:12" x14ac:dyDescent="0.25">
      <c r="A2870" s="76" t="str">
        <f t="shared" si="88"/>
        <v>H4123N</v>
      </c>
      <c r="B2870" s="76" t="s">
        <v>46</v>
      </c>
      <c r="C2870" s="76" t="str">
        <f>VLOOKUP(B2870,Validación!G:I,3,0)</f>
        <v>H</v>
      </c>
      <c r="D2870" s="122" t="s">
        <v>115</v>
      </c>
      <c r="E2870" s="76">
        <f>VLOOKUP(Tabla3[[#This Row],[Actividad]],Validación!AA:AB,2,0)</f>
        <v>4</v>
      </c>
      <c r="F2870" s="76" t="s">
        <v>186</v>
      </c>
      <c r="G2870" s="76">
        <f>VLOOKUP(H2870,Validación!W:Y,3,0)</f>
        <v>12</v>
      </c>
      <c r="H2870" s="76" t="s">
        <v>401</v>
      </c>
      <c r="I2870" s="76">
        <f>VLOOKUP(J2870,Validación!K:N,4,0)</f>
        <v>3</v>
      </c>
      <c r="J2870" s="76" t="s">
        <v>162</v>
      </c>
      <c r="K2870" s="76" t="s">
        <v>68</v>
      </c>
      <c r="L2870" s="76" t="str">
        <f t="shared" si="89"/>
        <v>N</v>
      </c>
    </row>
    <row r="2871" spans="1:12" x14ac:dyDescent="0.25">
      <c r="A2871" s="76" t="str">
        <f t="shared" si="88"/>
        <v>Q4123N</v>
      </c>
      <c r="B2871" s="76" t="s">
        <v>130</v>
      </c>
      <c r="C2871" s="76" t="str">
        <f>VLOOKUP(B2871,Validación!G:I,3,0)</f>
        <v>Q</v>
      </c>
      <c r="D2871" s="122" t="s">
        <v>293</v>
      </c>
      <c r="E2871" s="76">
        <f>VLOOKUP(Tabla3[[#This Row],[Actividad]],Validación!AA:AB,2,0)</f>
        <v>4</v>
      </c>
      <c r="F2871" s="76" t="s">
        <v>186</v>
      </c>
      <c r="G2871" s="76">
        <f>VLOOKUP(H2871,Validación!W:Y,3,0)</f>
        <v>12</v>
      </c>
      <c r="H2871" s="76" t="s">
        <v>401</v>
      </c>
      <c r="I2871" s="76">
        <f>VLOOKUP(J2871,Validación!K:N,4,0)</f>
        <v>3</v>
      </c>
      <c r="J2871" s="76" t="s">
        <v>162</v>
      </c>
      <c r="K2871" s="76" t="s">
        <v>68</v>
      </c>
      <c r="L2871" s="76" t="str">
        <f t="shared" si="89"/>
        <v>N</v>
      </c>
    </row>
    <row r="2872" spans="1:12" x14ac:dyDescent="0.25">
      <c r="A2872" s="76" t="str">
        <f t="shared" si="88"/>
        <v>P4123N</v>
      </c>
      <c r="B2872" s="76" t="s">
        <v>50</v>
      </c>
      <c r="C2872" s="76" t="str">
        <f>VLOOKUP(B2872,Validación!G:I,3,0)</f>
        <v>P</v>
      </c>
      <c r="D2872" s="122" t="s">
        <v>295</v>
      </c>
      <c r="E2872" s="76">
        <f>VLOOKUP(Tabla3[[#This Row],[Actividad]],Validación!AA:AB,2,0)</f>
        <v>4</v>
      </c>
      <c r="F2872" s="76" t="s">
        <v>186</v>
      </c>
      <c r="G2872" s="76">
        <f>VLOOKUP(H2872,Validación!W:Y,3,0)</f>
        <v>12</v>
      </c>
      <c r="H2872" s="76" t="s">
        <v>401</v>
      </c>
      <c r="I2872" s="76">
        <f>VLOOKUP(J2872,Validación!K:N,4,0)</f>
        <v>3</v>
      </c>
      <c r="J2872" s="76" t="s">
        <v>162</v>
      </c>
      <c r="K2872" s="76" t="s">
        <v>68</v>
      </c>
      <c r="L2872" s="76" t="str">
        <f t="shared" si="89"/>
        <v>N</v>
      </c>
    </row>
    <row r="2873" spans="1:12" x14ac:dyDescent="0.25">
      <c r="A2873" s="76" t="str">
        <f t="shared" si="88"/>
        <v>K4123N</v>
      </c>
      <c r="B2873" s="76" t="s">
        <v>31</v>
      </c>
      <c r="C2873" s="76" t="str">
        <f>VLOOKUP(B2873,Validación!G:I,3,0)</f>
        <v>K</v>
      </c>
      <c r="D2873" s="122" t="s">
        <v>297</v>
      </c>
      <c r="E2873" s="76">
        <f>VLOOKUP(Tabla3[[#This Row],[Actividad]],Validación!AA:AB,2,0)</f>
        <v>4</v>
      </c>
      <c r="F2873" s="76" t="s">
        <v>186</v>
      </c>
      <c r="G2873" s="76">
        <f>VLOOKUP(H2873,Validación!W:Y,3,0)</f>
        <v>12</v>
      </c>
      <c r="H2873" s="76" t="s">
        <v>401</v>
      </c>
      <c r="I2873" s="76">
        <f>VLOOKUP(J2873,Validación!K:N,4,0)</f>
        <v>3</v>
      </c>
      <c r="J2873" s="76" t="s">
        <v>162</v>
      </c>
      <c r="K2873" s="76" t="s">
        <v>68</v>
      </c>
      <c r="L2873" s="76" t="str">
        <f t="shared" si="89"/>
        <v>N</v>
      </c>
    </row>
    <row r="2874" spans="1:12" x14ac:dyDescent="0.25">
      <c r="A2874" s="76" t="str">
        <f t="shared" si="88"/>
        <v>N4123N</v>
      </c>
      <c r="B2874" s="76" t="s">
        <v>49</v>
      </c>
      <c r="C2874" s="76" t="str">
        <f>VLOOKUP(B2874,Validación!G:I,3,0)</f>
        <v>N</v>
      </c>
      <c r="D2874" s="122" t="s">
        <v>298</v>
      </c>
      <c r="E2874" s="76">
        <f>VLOOKUP(Tabla3[[#This Row],[Actividad]],Validación!AA:AB,2,0)</f>
        <v>4</v>
      </c>
      <c r="F2874" s="76" t="s">
        <v>186</v>
      </c>
      <c r="G2874" s="76">
        <f>VLOOKUP(H2874,Validación!W:Y,3,0)</f>
        <v>12</v>
      </c>
      <c r="H2874" s="76" t="s">
        <v>401</v>
      </c>
      <c r="I2874" s="76">
        <f>VLOOKUP(J2874,Validación!K:N,4,0)</f>
        <v>3</v>
      </c>
      <c r="J2874" s="76" t="s">
        <v>162</v>
      </c>
      <c r="K2874" s="76" t="s">
        <v>68</v>
      </c>
      <c r="L2874" s="76" t="str">
        <f t="shared" si="89"/>
        <v>N</v>
      </c>
    </row>
    <row r="2875" spans="1:12" x14ac:dyDescent="0.25">
      <c r="A2875" s="76" t="str">
        <f t="shared" si="88"/>
        <v>AA4123N</v>
      </c>
      <c r="B2875" s="76" t="s">
        <v>54</v>
      </c>
      <c r="C2875" s="76" t="str">
        <f>VLOOKUP(B2875,Validación!G:I,3,0)</f>
        <v>AA</v>
      </c>
      <c r="D2875" s="122" t="s">
        <v>118</v>
      </c>
      <c r="E2875" s="76">
        <f>VLOOKUP(Tabla3[[#This Row],[Actividad]],Validación!AA:AB,2,0)</f>
        <v>4</v>
      </c>
      <c r="F2875" s="76" t="s">
        <v>186</v>
      </c>
      <c r="G2875" s="76">
        <f>VLOOKUP(H2875,Validación!W:Y,3,0)</f>
        <v>12</v>
      </c>
      <c r="H2875" s="76" t="s">
        <v>401</v>
      </c>
      <c r="I2875" s="76">
        <f>VLOOKUP(J2875,Validación!K:N,4,0)</f>
        <v>3</v>
      </c>
      <c r="J2875" s="76" t="s">
        <v>162</v>
      </c>
      <c r="K2875" s="76" t="s">
        <v>68</v>
      </c>
      <c r="L2875" s="76" t="str">
        <f t="shared" si="89"/>
        <v>N</v>
      </c>
    </row>
    <row r="2876" spans="1:12" x14ac:dyDescent="0.25">
      <c r="A2876" s="76" t="str">
        <f t="shared" si="88"/>
        <v>G4123N</v>
      </c>
      <c r="B2876" s="76" t="s">
        <v>427</v>
      </c>
      <c r="C2876" s="76" t="str">
        <f>VLOOKUP(B2876,Validación!G:I,3,0)</f>
        <v>G</v>
      </c>
      <c r="D2876" s="122" t="s">
        <v>299</v>
      </c>
      <c r="E2876" s="76">
        <f>VLOOKUP(Tabla3[[#This Row],[Actividad]],Validación!AA:AB,2,0)</f>
        <v>4</v>
      </c>
      <c r="F2876" s="76" t="s">
        <v>186</v>
      </c>
      <c r="G2876" s="76">
        <f>VLOOKUP(H2876,Validación!W:Y,3,0)</f>
        <v>12</v>
      </c>
      <c r="H2876" s="76" t="s">
        <v>401</v>
      </c>
      <c r="I2876" s="76">
        <f>VLOOKUP(J2876,Validación!K:N,4,0)</f>
        <v>3</v>
      </c>
      <c r="J2876" s="76" t="s">
        <v>162</v>
      </c>
      <c r="K2876" s="76" t="s">
        <v>68</v>
      </c>
      <c r="L2876" s="76" t="str">
        <f t="shared" si="89"/>
        <v>N</v>
      </c>
    </row>
    <row r="2877" spans="1:12" x14ac:dyDescent="0.25">
      <c r="A2877" s="76" t="str">
        <f t="shared" si="88"/>
        <v>D4123N</v>
      </c>
      <c r="B2877" s="76" t="s">
        <v>203</v>
      </c>
      <c r="C2877" s="76" t="str">
        <f>VLOOKUP(B2877,Validación!G:I,3,0)</f>
        <v>D</v>
      </c>
      <c r="D2877" s="122">
        <v>122327</v>
      </c>
      <c r="E2877" s="76">
        <f>VLOOKUP(Tabla3[[#This Row],[Actividad]],Validación!AA:AB,2,0)</f>
        <v>4</v>
      </c>
      <c r="F2877" s="76" t="s">
        <v>186</v>
      </c>
      <c r="G2877" s="76">
        <f>VLOOKUP(H2877,Validación!W:Y,3,0)</f>
        <v>12</v>
      </c>
      <c r="H2877" s="76" t="s">
        <v>401</v>
      </c>
      <c r="I2877" s="76">
        <f>VLOOKUP(J2877,Validación!K:N,4,0)</f>
        <v>3</v>
      </c>
      <c r="J2877" s="76" t="s">
        <v>162</v>
      </c>
      <c r="K2877" s="76" t="s">
        <v>68</v>
      </c>
      <c r="L2877" s="76" t="str">
        <f t="shared" si="89"/>
        <v>N</v>
      </c>
    </row>
    <row r="2878" spans="1:12" x14ac:dyDescent="0.25">
      <c r="A2878" s="76" t="str">
        <f t="shared" si="88"/>
        <v>F4123N</v>
      </c>
      <c r="B2878" s="76" t="s">
        <v>426</v>
      </c>
      <c r="C2878" s="76" t="str">
        <f>VLOOKUP(B2878,Validación!G:I,3,0)</f>
        <v>F</v>
      </c>
      <c r="D2878" s="122" t="s">
        <v>456</v>
      </c>
      <c r="E2878" s="76">
        <f>VLOOKUP(Tabla3[[#This Row],[Actividad]],Validación!AA:AB,2,0)</f>
        <v>4</v>
      </c>
      <c r="F2878" s="76" t="s">
        <v>186</v>
      </c>
      <c r="G2878" s="76">
        <f>VLOOKUP(H2878,Validación!W:Y,3,0)</f>
        <v>12</v>
      </c>
      <c r="H2878" s="76" t="s">
        <v>401</v>
      </c>
      <c r="I2878" s="76">
        <f>VLOOKUP(J2878,Validación!K:N,4,0)</f>
        <v>3</v>
      </c>
      <c r="J2878" s="76" t="s">
        <v>162</v>
      </c>
      <c r="K2878" s="76" t="s">
        <v>68</v>
      </c>
      <c r="L2878" s="76" t="str">
        <f t="shared" si="89"/>
        <v>N</v>
      </c>
    </row>
    <row r="2879" spans="1:12" x14ac:dyDescent="0.25">
      <c r="A2879" s="76" t="str">
        <f t="shared" si="88"/>
        <v>FF4123N</v>
      </c>
      <c r="B2879" s="76" t="s">
        <v>41</v>
      </c>
      <c r="C2879" s="76" t="str">
        <f>VLOOKUP(B2879,Validación!G:I,3,0)</f>
        <v>FF</v>
      </c>
      <c r="D2879" s="122" t="s">
        <v>301</v>
      </c>
      <c r="E2879" s="76">
        <f>VLOOKUP(Tabla3[[#This Row],[Actividad]],Validación!AA:AB,2,0)</f>
        <v>4</v>
      </c>
      <c r="F2879" s="76" t="s">
        <v>186</v>
      </c>
      <c r="G2879" s="76">
        <f>VLOOKUP(H2879,Validación!W:Y,3,0)</f>
        <v>12</v>
      </c>
      <c r="H2879" s="76" t="s">
        <v>401</v>
      </c>
      <c r="I2879" s="76">
        <f>VLOOKUP(J2879,Validación!K:N,4,0)</f>
        <v>3</v>
      </c>
      <c r="J2879" s="76" t="s">
        <v>162</v>
      </c>
      <c r="K2879" s="76" t="s">
        <v>68</v>
      </c>
      <c r="L2879" s="76" t="str">
        <f t="shared" si="89"/>
        <v>N</v>
      </c>
    </row>
    <row r="2880" spans="1:12" x14ac:dyDescent="0.25">
      <c r="A2880" s="76" t="str">
        <f t="shared" si="88"/>
        <v>BB4123N</v>
      </c>
      <c r="B2880" s="76" t="s">
        <v>32</v>
      </c>
      <c r="C2880" s="76" t="str">
        <f>VLOOKUP(B2880,Validación!G:I,3,0)</f>
        <v>BB</v>
      </c>
      <c r="D2880" s="122" t="s">
        <v>457</v>
      </c>
      <c r="E2880" s="76">
        <f>VLOOKUP(Tabla3[[#This Row],[Actividad]],Validación!AA:AB,2,0)</f>
        <v>4</v>
      </c>
      <c r="F2880" s="76" t="s">
        <v>186</v>
      </c>
      <c r="G2880" s="76">
        <f>VLOOKUP(H2880,Validación!W:Y,3,0)</f>
        <v>12</v>
      </c>
      <c r="H2880" s="76" t="s">
        <v>401</v>
      </c>
      <c r="I2880" s="76">
        <f>VLOOKUP(J2880,Validación!K:N,4,0)</f>
        <v>3</v>
      </c>
      <c r="J2880" s="76" t="s">
        <v>162</v>
      </c>
      <c r="K2880" s="76" t="s">
        <v>68</v>
      </c>
      <c r="L2880" s="76" t="str">
        <f t="shared" si="89"/>
        <v>N</v>
      </c>
    </row>
    <row r="2881" spans="1:12" x14ac:dyDescent="0.25">
      <c r="A2881" s="76" t="str">
        <f t="shared" si="88"/>
        <v>W4123N</v>
      </c>
      <c r="B2881" s="76" t="s">
        <v>132</v>
      </c>
      <c r="C2881" s="76" t="str">
        <f>VLOOKUP(B2881,Validación!G:I,3,0)</f>
        <v>W</v>
      </c>
      <c r="D2881" s="122" t="s">
        <v>302</v>
      </c>
      <c r="E2881" s="76">
        <f>VLOOKUP(Tabla3[[#This Row],[Actividad]],Validación!AA:AB,2,0)</f>
        <v>4</v>
      </c>
      <c r="F2881" s="76" t="s">
        <v>186</v>
      </c>
      <c r="G2881" s="76">
        <f>VLOOKUP(H2881,Validación!W:Y,3,0)</f>
        <v>12</v>
      </c>
      <c r="H2881" s="76" t="s">
        <v>401</v>
      </c>
      <c r="I2881" s="76">
        <f>VLOOKUP(J2881,Validación!K:N,4,0)</f>
        <v>3</v>
      </c>
      <c r="J2881" s="76" t="s">
        <v>162</v>
      </c>
      <c r="K2881" s="76" t="s">
        <v>68</v>
      </c>
      <c r="L2881" s="76" t="str">
        <f t="shared" si="89"/>
        <v>N</v>
      </c>
    </row>
    <row r="2882" spans="1:12" x14ac:dyDescent="0.25">
      <c r="A2882" s="76" t="str">
        <f t="shared" ref="A2882:A2945" si="90">CONCATENATE(C2882,E2882,G2882,I2882,L2882,)</f>
        <v>CC4123N</v>
      </c>
      <c r="B2882" s="76" t="s">
        <v>55</v>
      </c>
      <c r="C2882" s="76" t="str">
        <f>VLOOKUP(B2882,Validación!G:I,3,0)</f>
        <v>CC</v>
      </c>
      <c r="D2882" s="122" t="s">
        <v>303</v>
      </c>
      <c r="E2882" s="76">
        <f>VLOOKUP(Tabla3[[#This Row],[Actividad]],Validación!AA:AB,2,0)</f>
        <v>4</v>
      </c>
      <c r="F2882" s="76" t="s">
        <v>186</v>
      </c>
      <c r="G2882" s="76">
        <f>VLOOKUP(H2882,Validación!W:Y,3,0)</f>
        <v>12</v>
      </c>
      <c r="H2882" s="76" t="s">
        <v>401</v>
      </c>
      <c r="I2882" s="76">
        <f>VLOOKUP(J2882,Validación!K:N,4,0)</f>
        <v>3</v>
      </c>
      <c r="J2882" s="76" t="s">
        <v>162</v>
      </c>
      <c r="K2882" s="76" t="s">
        <v>68</v>
      </c>
      <c r="L2882" s="76" t="str">
        <f t="shared" ref="L2882:L2945" si="91">VLOOKUP(K2882,O:P,2,0)</f>
        <v>N</v>
      </c>
    </row>
    <row r="2883" spans="1:12" x14ac:dyDescent="0.25">
      <c r="A2883" s="76" t="str">
        <f t="shared" si="90"/>
        <v>U4123N</v>
      </c>
      <c r="B2883" s="76" t="s">
        <v>425</v>
      </c>
      <c r="C2883" s="76" t="str">
        <f>VLOOKUP(B2883,Validación!G:I,3,0)</f>
        <v>U</v>
      </c>
      <c r="D2883" s="122" t="s">
        <v>458</v>
      </c>
      <c r="E2883" s="76">
        <f>VLOOKUP(Tabla3[[#This Row],[Actividad]],Validación!AA:AB,2,0)</f>
        <v>4</v>
      </c>
      <c r="F2883" s="76" t="s">
        <v>186</v>
      </c>
      <c r="G2883" s="76">
        <f>VLOOKUP(H2883,Validación!W:Y,3,0)</f>
        <v>12</v>
      </c>
      <c r="H2883" s="76" t="s">
        <v>401</v>
      </c>
      <c r="I2883" s="76">
        <f>VLOOKUP(J2883,Validación!K:N,4,0)</f>
        <v>3</v>
      </c>
      <c r="J2883" s="76" t="s">
        <v>162</v>
      </c>
      <c r="K2883" s="76" t="s">
        <v>68</v>
      </c>
      <c r="L2883" s="76" t="str">
        <f t="shared" si="91"/>
        <v>N</v>
      </c>
    </row>
    <row r="2884" spans="1:12" x14ac:dyDescent="0.25">
      <c r="A2884" s="76" t="str">
        <f t="shared" si="90"/>
        <v>I4123N</v>
      </c>
      <c r="B2884" s="76" t="s">
        <v>47</v>
      </c>
      <c r="C2884" s="76" t="str">
        <f>VLOOKUP(B2884,Validación!G:I,3,0)</f>
        <v>I</v>
      </c>
      <c r="D2884" s="122" t="s">
        <v>459</v>
      </c>
      <c r="E2884" s="76">
        <f>VLOOKUP(Tabla3[[#This Row],[Actividad]],Validación!AA:AB,2,0)</f>
        <v>4</v>
      </c>
      <c r="F2884" s="76" t="s">
        <v>186</v>
      </c>
      <c r="G2884" s="76">
        <f>VLOOKUP(H2884,Validación!W:Y,3,0)</f>
        <v>12</v>
      </c>
      <c r="H2884" s="76" t="s">
        <v>401</v>
      </c>
      <c r="I2884" s="76">
        <f>VLOOKUP(J2884,Validación!K:N,4,0)</f>
        <v>3</v>
      </c>
      <c r="J2884" s="76" t="s">
        <v>162</v>
      </c>
      <c r="K2884" s="76" t="s">
        <v>68</v>
      </c>
      <c r="L2884" s="76" t="str">
        <f t="shared" si="91"/>
        <v>N</v>
      </c>
    </row>
    <row r="2885" spans="1:12" x14ac:dyDescent="0.25">
      <c r="A2885" s="76" t="str">
        <f t="shared" si="90"/>
        <v>Y4123N</v>
      </c>
      <c r="B2885" s="76" t="s">
        <v>134</v>
      </c>
      <c r="C2885" s="76" t="str">
        <f>VLOOKUP(B2885,Validación!G:I,3,0)</f>
        <v>Y</v>
      </c>
      <c r="D2885" s="122" t="s">
        <v>306</v>
      </c>
      <c r="E2885" s="76">
        <f>VLOOKUP(Tabla3[[#This Row],[Actividad]],Validación!AA:AB,2,0)</f>
        <v>4</v>
      </c>
      <c r="F2885" s="76" t="s">
        <v>186</v>
      </c>
      <c r="G2885" s="76">
        <f>VLOOKUP(H2885,Validación!W:Y,3,0)</f>
        <v>12</v>
      </c>
      <c r="H2885" s="76" t="s">
        <v>401</v>
      </c>
      <c r="I2885" s="76">
        <f>VLOOKUP(J2885,Validación!K:N,4,0)</f>
        <v>3</v>
      </c>
      <c r="J2885" s="76" t="s">
        <v>162</v>
      </c>
      <c r="K2885" s="76" t="s">
        <v>68</v>
      </c>
      <c r="L2885" s="76" t="str">
        <f t="shared" si="91"/>
        <v>N</v>
      </c>
    </row>
    <row r="2886" spans="1:12" x14ac:dyDescent="0.25">
      <c r="A2886" s="76" t="str">
        <f t="shared" si="90"/>
        <v>R4123N</v>
      </c>
      <c r="B2886" s="76" t="s">
        <v>51</v>
      </c>
      <c r="C2886" s="76" t="str">
        <f>VLOOKUP(B2886,Validación!G:I,3,0)</f>
        <v>R</v>
      </c>
      <c r="D2886" s="122">
        <v>109</v>
      </c>
      <c r="E2886" s="76">
        <f>VLOOKUP(Tabla3[[#This Row],[Actividad]],Validación!AA:AB,2,0)</f>
        <v>4</v>
      </c>
      <c r="F2886" s="76" t="s">
        <v>186</v>
      </c>
      <c r="G2886" s="76">
        <f>VLOOKUP(H2886,Validación!W:Y,3,0)</f>
        <v>12</v>
      </c>
      <c r="H2886" s="76" t="s">
        <v>401</v>
      </c>
      <c r="I2886" s="76">
        <f>VLOOKUP(J2886,Validación!K:N,4,0)</f>
        <v>3</v>
      </c>
      <c r="J2886" s="76" t="s">
        <v>162</v>
      </c>
      <c r="K2886" s="76" t="s">
        <v>68</v>
      </c>
      <c r="L2886" s="76" t="str">
        <f t="shared" si="91"/>
        <v>N</v>
      </c>
    </row>
    <row r="2887" spans="1:12" x14ac:dyDescent="0.25">
      <c r="A2887" s="76" t="str">
        <f t="shared" si="90"/>
        <v>HH4123N</v>
      </c>
      <c r="B2887" s="76" t="s">
        <v>122</v>
      </c>
      <c r="C2887" s="76" t="str">
        <f>VLOOKUP(B2887,Validación!G:I,3,0)</f>
        <v>HH</v>
      </c>
      <c r="D2887" s="122" t="s">
        <v>460</v>
      </c>
      <c r="E2887" s="76">
        <f>VLOOKUP(Tabla3[[#This Row],[Actividad]],Validación!AA:AB,2,0)</f>
        <v>4</v>
      </c>
      <c r="F2887" s="76" t="s">
        <v>186</v>
      </c>
      <c r="G2887" s="76">
        <f>VLOOKUP(H2887,Validación!W:Y,3,0)</f>
        <v>12</v>
      </c>
      <c r="H2887" s="76" t="s">
        <v>401</v>
      </c>
      <c r="I2887" s="76">
        <f>VLOOKUP(J2887,Validación!K:N,4,0)</f>
        <v>3</v>
      </c>
      <c r="J2887" s="76" t="s">
        <v>162</v>
      </c>
      <c r="K2887" s="76" t="s">
        <v>68</v>
      </c>
      <c r="L2887" s="76" t="str">
        <f t="shared" si="91"/>
        <v>N</v>
      </c>
    </row>
    <row r="2888" spans="1:12" x14ac:dyDescent="0.25">
      <c r="A2888" s="76" t="str">
        <f t="shared" si="90"/>
        <v>II4123N</v>
      </c>
      <c r="B2888" s="173" t="s">
        <v>423</v>
      </c>
      <c r="C2888" s="76" t="str">
        <f>VLOOKUP(B2888,Validación!G:I,3,0)</f>
        <v>II</v>
      </c>
      <c r="D2888" s="122" t="s">
        <v>309</v>
      </c>
      <c r="E2888" s="76">
        <f>VLOOKUP(Tabla3[[#This Row],[Actividad]],Validación!AA:AB,2,0)</f>
        <v>4</v>
      </c>
      <c r="F2888" s="76" t="s">
        <v>186</v>
      </c>
      <c r="G2888" s="76">
        <f>VLOOKUP(H2888,Validación!W:Y,3,0)</f>
        <v>12</v>
      </c>
      <c r="H2888" s="76" t="s">
        <v>401</v>
      </c>
      <c r="I2888" s="76">
        <f>VLOOKUP(J2888,Validación!K:N,4,0)</f>
        <v>3</v>
      </c>
      <c r="J2888" s="76" t="s">
        <v>162</v>
      </c>
      <c r="K2888" s="76" t="s">
        <v>68</v>
      </c>
      <c r="L2888" s="76" t="str">
        <f t="shared" si="91"/>
        <v>N</v>
      </c>
    </row>
    <row r="2889" spans="1:12" x14ac:dyDescent="0.25">
      <c r="A2889" s="76" t="str">
        <f t="shared" si="90"/>
        <v>L4123N</v>
      </c>
      <c r="B2889" s="76" t="s">
        <v>48</v>
      </c>
      <c r="C2889" s="76" t="str">
        <f>VLOOKUP(B2889,Validación!G:I,3,0)</f>
        <v>L</v>
      </c>
      <c r="D2889" s="122" t="s">
        <v>461</v>
      </c>
      <c r="E2889" s="76">
        <f>VLOOKUP(Tabla3[[#This Row],[Actividad]],Validación!AA:AB,2,0)</f>
        <v>4</v>
      </c>
      <c r="F2889" s="76" t="s">
        <v>186</v>
      </c>
      <c r="G2889" s="76">
        <f>VLOOKUP(H2889,Validación!W:Y,3,0)</f>
        <v>12</v>
      </c>
      <c r="H2889" s="76" t="s">
        <v>401</v>
      </c>
      <c r="I2889" s="76">
        <f>VLOOKUP(J2889,Validación!K:N,4,0)</f>
        <v>3</v>
      </c>
      <c r="J2889" s="76" t="s">
        <v>162</v>
      </c>
      <c r="K2889" s="76" t="s">
        <v>68</v>
      </c>
      <c r="L2889" s="76" t="str">
        <f t="shared" si="91"/>
        <v>N</v>
      </c>
    </row>
    <row r="2890" spans="1:12" x14ac:dyDescent="0.25">
      <c r="A2890" s="76" t="str">
        <f t="shared" si="90"/>
        <v>B4123N</v>
      </c>
      <c r="B2890" s="76" t="s">
        <v>43</v>
      </c>
      <c r="C2890" s="76" t="str">
        <f>VLOOKUP(B2890,Validación!G:I,3,0)</f>
        <v>B</v>
      </c>
      <c r="D2890" s="122" t="s">
        <v>462</v>
      </c>
      <c r="E2890" s="76">
        <f>VLOOKUP(Tabla3[[#This Row],[Actividad]],Validación!AA:AB,2,0)</f>
        <v>4</v>
      </c>
      <c r="F2890" s="76" t="s">
        <v>186</v>
      </c>
      <c r="G2890" s="76">
        <f>VLOOKUP(H2890,Validación!W:Y,3,0)</f>
        <v>12</v>
      </c>
      <c r="H2890" s="76" t="s">
        <v>401</v>
      </c>
      <c r="I2890" s="76">
        <f>VLOOKUP(J2890,Validación!K:N,4,0)</f>
        <v>3</v>
      </c>
      <c r="J2890" s="76" t="s">
        <v>162</v>
      </c>
      <c r="K2890" s="76" t="s">
        <v>68</v>
      </c>
      <c r="L2890" s="76" t="str">
        <f t="shared" si="91"/>
        <v>N</v>
      </c>
    </row>
    <row r="2891" spans="1:12" x14ac:dyDescent="0.25">
      <c r="A2891" s="76" t="str">
        <f t="shared" si="90"/>
        <v>A4123N</v>
      </c>
      <c r="B2891" s="76" t="s">
        <v>42</v>
      </c>
      <c r="C2891" s="76" t="str">
        <f>VLOOKUP(B2891,Validación!G:I,3,0)</f>
        <v>A</v>
      </c>
      <c r="D2891" s="122" t="s">
        <v>463</v>
      </c>
      <c r="E2891" s="76">
        <f>VLOOKUP(Tabla3[[#This Row],[Actividad]],Validación!AA:AB,2,0)</f>
        <v>4</v>
      </c>
      <c r="F2891" s="76" t="s">
        <v>186</v>
      </c>
      <c r="G2891" s="76">
        <f>VLOOKUP(H2891,Validación!W:Y,3,0)</f>
        <v>12</v>
      </c>
      <c r="H2891" s="76" t="s">
        <v>401</v>
      </c>
      <c r="I2891" s="76">
        <f>VLOOKUP(J2891,Validación!K:N,4,0)</f>
        <v>3</v>
      </c>
      <c r="J2891" s="76" t="s">
        <v>162</v>
      </c>
      <c r="K2891" s="76" t="s">
        <v>68</v>
      </c>
      <c r="L2891" s="76" t="str">
        <f t="shared" si="91"/>
        <v>N</v>
      </c>
    </row>
    <row r="2892" spans="1:12" x14ac:dyDescent="0.25">
      <c r="A2892" s="76" t="str">
        <f t="shared" si="90"/>
        <v>X4128N</v>
      </c>
      <c r="B2892" s="76" t="s">
        <v>133</v>
      </c>
      <c r="C2892" s="76" t="str">
        <f>VLOOKUP(B2892,Validación!G:I,3,0)</f>
        <v>X</v>
      </c>
      <c r="D2892" s="122">
        <v>122201</v>
      </c>
      <c r="E2892" s="76">
        <f>VLOOKUP(Tabla3[[#This Row],[Actividad]],Validación!AA:AB,2,0)</f>
        <v>4</v>
      </c>
      <c r="F2892" s="76" t="s">
        <v>186</v>
      </c>
      <c r="G2892" s="76">
        <f>VLOOKUP(H2892,Validación!W:Y,3,0)</f>
        <v>12</v>
      </c>
      <c r="H2892" s="76" t="s">
        <v>401</v>
      </c>
      <c r="I2892" s="76">
        <f>VLOOKUP(J2892,Validación!K:N,4,0)</f>
        <v>8</v>
      </c>
      <c r="J2892" s="76" t="s">
        <v>167</v>
      </c>
      <c r="K2892" s="76" t="s">
        <v>68</v>
      </c>
      <c r="L2892" s="76" t="str">
        <f t="shared" si="91"/>
        <v>N</v>
      </c>
    </row>
    <row r="2893" spans="1:12" x14ac:dyDescent="0.25">
      <c r="A2893" s="76" t="str">
        <f t="shared" si="90"/>
        <v>C4128N</v>
      </c>
      <c r="B2893" s="76" t="s">
        <v>44</v>
      </c>
      <c r="C2893" s="76" t="str">
        <f>VLOOKUP(B2893,Validación!G:I,3,0)</f>
        <v>C</v>
      </c>
      <c r="D2893" s="122" t="s">
        <v>289</v>
      </c>
      <c r="E2893" s="76">
        <f>VLOOKUP(Tabla3[[#This Row],[Actividad]],Validación!AA:AB,2,0)</f>
        <v>4</v>
      </c>
      <c r="F2893" s="76" t="s">
        <v>186</v>
      </c>
      <c r="G2893" s="76">
        <f>VLOOKUP(H2893,Validación!W:Y,3,0)</f>
        <v>12</v>
      </c>
      <c r="H2893" s="76" t="s">
        <v>401</v>
      </c>
      <c r="I2893" s="76">
        <f>VLOOKUP(J2893,Validación!K:N,4,0)</f>
        <v>8</v>
      </c>
      <c r="J2893" s="76" t="s">
        <v>167</v>
      </c>
      <c r="K2893" s="76" t="s">
        <v>68</v>
      </c>
      <c r="L2893" s="76" t="str">
        <f t="shared" si="91"/>
        <v>N</v>
      </c>
    </row>
    <row r="2894" spans="1:12" x14ac:dyDescent="0.25">
      <c r="A2894" s="76" t="str">
        <f t="shared" si="90"/>
        <v>T4128N</v>
      </c>
      <c r="B2894" s="76" t="s">
        <v>52</v>
      </c>
      <c r="C2894" s="76" t="str">
        <f>VLOOKUP(B2894,Validación!G:I,3,0)</f>
        <v>T</v>
      </c>
      <c r="D2894" s="122">
        <v>122202</v>
      </c>
      <c r="E2894" s="76">
        <f>VLOOKUP(Tabla3[[#This Row],[Actividad]],Validación!AA:AB,2,0)</f>
        <v>4</v>
      </c>
      <c r="F2894" s="76" t="s">
        <v>186</v>
      </c>
      <c r="G2894" s="76">
        <f>VLOOKUP(H2894,Validación!W:Y,3,0)</f>
        <v>12</v>
      </c>
      <c r="H2894" s="76" t="s">
        <v>401</v>
      </c>
      <c r="I2894" s="76">
        <f>VLOOKUP(J2894,Validación!K:N,4,0)</f>
        <v>8</v>
      </c>
      <c r="J2894" s="76" t="s">
        <v>167</v>
      </c>
      <c r="K2894" s="76" t="s">
        <v>68</v>
      </c>
      <c r="L2894" s="76" t="str">
        <f t="shared" si="91"/>
        <v>N</v>
      </c>
    </row>
    <row r="2895" spans="1:12" x14ac:dyDescent="0.25">
      <c r="A2895" s="76" t="str">
        <f t="shared" si="90"/>
        <v>EE4128N</v>
      </c>
      <c r="B2895" s="76" t="s">
        <v>33</v>
      </c>
      <c r="C2895" s="76" t="str">
        <f>VLOOKUP(B2895,Validación!G:I,3,0)</f>
        <v>EE</v>
      </c>
      <c r="D2895" s="122" t="s">
        <v>290</v>
      </c>
      <c r="E2895" s="76">
        <f>VLOOKUP(Tabla3[[#This Row],[Actividad]],Validación!AA:AB,2,0)</f>
        <v>4</v>
      </c>
      <c r="F2895" s="76" t="s">
        <v>186</v>
      </c>
      <c r="G2895" s="76">
        <f>VLOOKUP(H2895,Validación!W:Y,3,0)</f>
        <v>12</v>
      </c>
      <c r="H2895" s="76" t="s">
        <v>401</v>
      </c>
      <c r="I2895" s="76">
        <f>VLOOKUP(J2895,Validación!K:N,4,0)</f>
        <v>8</v>
      </c>
      <c r="J2895" s="76" t="s">
        <v>167</v>
      </c>
      <c r="K2895" s="76" t="s">
        <v>68</v>
      </c>
      <c r="L2895" s="76" t="str">
        <f t="shared" si="91"/>
        <v>N</v>
      </c>
    </row>
    <row r="2896" spans="1:12" x14ac:dyDescent="0.25">
      <c r="A2896" s="76" t="str">
        <f t="shared" si="90"/>
        <v>E4128N</v>
      </c>
      <c r="B2896" s="76" t="s">
        <v>45</v>
      </c>
      <c r="C2896" s="76" t="str">
        <f>VLOOKUP(B2896,Validación!G:I,3,0)</f>
        <v>E</v>
      </c>
      <c r="D2896" s="122" t="s">
        <v>180</v>
      </c>
      <c r="E2896" s="76">
        <f>VLOOKUP(Tabla3[[#This Row],[Actividad]],Validación!AA:AB,2,0)</f>
        <v>4</v>
      </c>
      <c r="F2896" s="76" t="s">
        <v>186</v>
      </c>
      <c r="G2896" s="76">
        <f>VLOOKUP(H2896,Validación!W:Y,3,0)</f>
        <v>12</v>
      </c>
      <c r="H2896" s="76" t="s">
        <v>401</v>
      </c>
      <c r="I2896" s="76">
        <f>VLOOKUP(J2896,Validación!K:N,4,0)</f>
        <v>8</v>
      </c>
      <c r="J2896" s="76" t="s">
        <v>167</v>
      </c>
      <c r="K2896" s="76" t="s">
        <v>68</v>
      </c>
      <c r="L2896" s="76" t="str">
        <f t="shared" si="91"/>
        <v>N</v>
      </c>
    </row>
    <row r="2897" spans="1:12" x14ac:dyDescent="0.25">
      <c r="A2897" s="76" t="str">
        <f t="shared" si="90"/>
        <v>J4128N</v>
      </c>
      <c r="B2897" s="76" t="s">
        <v>30</v>
      </c>
      <c r="C2897" s="76" t="str">
        <f>VLOOKUP(B2897,Validación!G:I,3,0)</f>
        <v>J</v>
      </c>
      <c r="D2897" s="122" t="s">
        <v>292</v>
      </c>
      <c r="E2897" s="76">
        <f>VLOOKUP(Tabla3[[#This Row],[Actividad]],Validación!AA:AB,2,0)</f>
        <v>4</v>
      </c>
      <c r="F2897" s="76" t="s">
        <v>186</v>
      </c>
      <c r="G2897" s="76">
        <f>VLOOKUP(H2897,Validación!W:Y,3,0)</f>
        <v>12</v>
      </c>
      <c r="H2897" s="76" t="s">
        <v>401</v>
      </c>
      <c r="I2897" s="76">
        <f>VLOOKUP(J2897,Validación!K:N,4,0)</f>
        <v>8</v>
      </c>
      <c r="J2897" s="76" t="s">
        <v>167</v>
      </c>
      <c r="K2897" s="76" t="s">
        <v>68</v>
      </c>
      <c r="L2897" s="76" t="str">
        <f t="shared" si="91"/>
        <v>N</v>
      </c>
    </row>
    <row r="2898" spans="1:12" x14ac:dyDescent="0.25">
      <c r="A2898" s="76" t="str">
        <f t="shared" si="90"/>
        <v>H4128N</v>
      </c>
      <c r="B2898" s="76" t="s">
        <v>46</v>
      </c>
      <c r="C2898" s="76" t="str">
        <f>VLOOKUP(B2898,Validación!G:I,3,0)</f>
        <v>H</v>
      </c>
      <c r="D2898" s="122" t="s">
        <v>115</v>
      </c>
      <c r="E2898" s="76">
        <f>VLOOKUP(Tabla3[[#This Row],[Actividad]],Validación!AA:AB,2,0)</f>
        <v>4</v>
      </c>
      <c r="F2898" s="76" t="s">
        <v>186</v>
      </c>
      <c r="G2898" s="76">
        <f>VLOOKUP(H2898,Validación!W:Y,3,0)</f>
        <v>12</v>
      </c>
      <c r="H2898" s="76" t="s">
        <v>401</v>
      </c>
      <c r="I2898" s="76">
        <f>VLOOKUP(J2898,Validación!K:N,4,0)</f>
        <v>8</v>
      </c>
      <c r="J2898" s="76" t="s">
        <v>167</v>
      </c>
      <c r="K2898" s="76" t="s">
        <v>68</v>
      </c>
      <c r="L2898" s="76" t="str">
        <f t="shared" si="91"/>
        <v>N</v>
      </c>
    </row>
    <row r="2899" spans="1:12" x14ac:dyDescent="0.25">
      <c r="A2899" s="76" t="str">
        <f t="shared" si="90"/>
        <v>Q4128N</v>
      </c>
      <c r="B2899" s="76" t="s">
        <v>130</v>
      </c>
      <c r="C2899" s="76" t="str">
        <f>VLOOKUP(B2899,Validación!G:I,3,0)</f>
        <v>Q</v>
      </c>
      <c r="D2899" s="122" t="s">
        <v>293</v>
      </c>
      <c r="E2899" s="76">
        <f>VLOOKUP(Tabla3[[#This Row],[Actividad]],Validación!AA:AB,2,0)</f>
        <v>4</v>
      </c>
      <c r="F2899" s="76" t="s">
        <v>186</v>
      </c>
      <c r="G2899" s="76">
        <f>VLOOKUP(H2899,Validación!W:Y,3,0)</f>
        <v>12</v>
      </c>
      <c r="H2899" s="76" t="s">
        <v>401</v>
      </c>
      <c r="I2899" s="76">
        <f>VLOOKUP(J2899,Validación!K:N,4,0)</f>
        <v>8</v>
      </c>
      <c r="J2899" s="76" t="s">
        <v>167</v>
      </c>
      <c r="K2899" s="76" t="s">
        <v>68</v>
      </c>
      <c r="L2899" s="76" t="str">
        <f t="shared" si="91"/>
        <v>N</v>
      </c>
    </row>
    <row r="2900" spans="1:12" x14ac:dyDescent="0.25">
      <c r="A2900" s="76" t="str">
        <f t="shared" si="90"/>
        <v>P4128N</v>
      </c>
      <c r="B2900" s="76" t="s">
        <v>50</v>
      </c>
      <c r="C2900" s="76" t="str">
        <f>VLOOKUP(B2900,Validación!G:I,3,0)</f>
        <v>P</v>
      </c>
      <c r="D2900" s="122" t="s">
        <v>295</v>
      </c>
      <c r="E2900" s="76">
        <f>VLOOKUP(Tabla3[[#This Row],[Actividad]],Validación!AA:AB,2,0)</f>
        <v>4</v>
      </c>
      <c r="F2900" s="76" t="s">
        <v>186</v>
      </c>
      <c r="G2900" s="76">
        <f>VLOOKUP(H2900,Validación!W:Y,3,0)</f>
        <v>12</v>
      </c>
      <c r="H2900" s="76" t="s">
        <v>401</v>
      </c>
      <c r="I2900" s="76">
        <f>VLOOKUP(J2900,Validación!K:N,4,0)</f>
        <v>8</v>
      </c>
      <c r="J2900" s="76" t="s">
        <v>167</v>
      </c>
      <c r="K2900" s="76" t="s">
        <v>68</v>
      </c>
      <c r="L2900" s="76" t="str">
        <f t="shared" si="91"/>
        <v>N</v>
      </c>
    </row>
    <row r="2901" spans="1:12" x14ac:dyDescent="0.25">
      <c r="A2901" s="76" t="str">
        <f t="shared" si="90"/>
        <v>K4128N</v>
      </c>
      <c r="B2901" s="76" t="s">
        <v>31</v>
      </c>
      <c r="C2901" s="76" t="str">
        <f>VLOOKUP(B2901,Validación!G:I,3,0)</f>
        <v>K</v>
      </c>
      <c r="D2901" s="122" t="s">
        <v>297</v>
      </c>
      <c r="E2901" s="76">
        <f>VLOOKUP(Tabla3[[#This Row],[Actividad]],Validación!AA:AB,2,0)</f>
        <v>4</v>
      </c>
      <c r="F2901" s="76" t="s">
        <v>186</v>
      </c>
      <c r="G2901" s="76">
        <f>VLOOKUP(H2901,Validación!W:Y,3,0)</f>
        <v>12</v>
      </c>
      <c r="H2901" s="76" t="s">
        <v>401</v>
      </c>
      <c r="I2901" s="76">
        <f>VLOOKUP(J2901,Validación!K:N,4,0)</f>
        <v>8</v>
      </c>
      <c r="J2901" s="76" t="s">
        <v>167</v>
      </c>
      <c r="K2901" s="76" t="s">
        <v>68</v>
      </c>
      <c r="L2901" s="76" t="str">
        <f t="shared" si="91"/>
        <v>N</v>
      </c>
    </row>
    <row r="2902" spans="1:12" x14ac:dyDescent="0.25">
      <c r="A2902" s="76" t="str">
        <f t="shared" si="90"/>
        <v>N4128N</v>
      </c>
      <c r="B2902" s="76" t="s">
        <v>49</v>
      </c>
      <c r="C2902" s="76" t="str">
        <f>VLOOKUP(B2902,Validación!G:I,3,0)</f>
        <v>N</v>
      </c>
      <c r="D2902" s="122" t="s">
        <v>298</v>
      </c>
      <c r="E2902" s="76">
        <f>VLOOKUP(Tabla3[[#This Row],[Actividad]],Validación!AA:AB,2,0)</f>
        <v>4</v>
      </c>
      <c r="F2902" s="76" t="s">
        <v>186</v>
      </c>
      <c r="G2902" s="76">
        <f>VLOOKUP(H2902,Validación!W:Y,3,0)</f>
        <v>12</v>
      </c>
      <c r="H2902" s="76" t="s">
        <v>401</v>
      </c>
      <c r="I2902" s="76">
        <f>VLOOKUP(J2902,Validación!K:N,4,0)</f>
        <v>8</v>
      </c>
      <c r="J2902" s="76" t="s">
        <v>167</v>
      </c>
      <c r="K2902" s="76" t="s">
        <v>68</v>
      </c>
      <c r="L2902" s="76" t="str">
        <f t="shared" si="91"/>
        <v>N</v>
      </c>
    </row>
    <row r="2903" spans="1:12" x14ac:dyDescent="0.25">
      <c r="A2903" s="76" t="str">
        <f t="shared" si="90"/>
        <v>AA4128N</v>
      </c>
      <c r="B2903" s="76" t="s">
        <v>54</v>
      </c>
      <c r="C2903" s="76" t="str">
        <f>VLOOKUP(B2903,Validación!G:I,3,0)</f>
        <v>AA</v>
      </c>
      <c r="D2903" s="122" t="s">
        <v>118</v>
      </c>
      <c r="E2903" s="76">
        <f>VLOOKUP(Tabla3[[#This Row],[Actividad]],Validación!AA:AB,2,0)</f>
        <v>4</v>
      </c>
      <c r="F2903" s="76" t="s">
        <v>186</v>
      </c>
      <c r="G2903" s="76">
        <f>VLOOKUP(H2903,Validación!W:Y,3,0)</f>
        <v>12</v>
      </c>
      <c r="H2903" s="76" t="s">
        <v>401</v>
      </c>
      <c r="I2903" s="76">
        <f>VLOOKUP(J2903,Validación!K:N,4,0)</f>
        <v>8</v>
      </c>
      <c r="J2903" s="76" t="s">
        <v>167</v>
      </c>
      <c r="K2903" s="76" t="s">
        <v>68</v>
      </c>
      <c r="L2903" s="76" t="str">
        <f t="shared" si="91"/>
        <v>N</v>
      </c>
    </row>
    <row r="2904" spans="1:12" x14ac:dyDescent="0.25">
      <c r="A2904" s="76" t="str">
        <f t="shared" si="90"/>
        <v>G4128N</v>
      </c>
      <c r="B2904" s="76" t="s">
        <v>427</v>
      </c>
      <c r="C2904" s="76" t="str">
        <f>VLOOKUP(B2904,Validación!G:I,3,0)</f>
        <v>G</v>
      </c>
      <c r="D2904" s="122" t="s">
        <v>299</v>
      </c>
      <c r="E2904" s="76">
        <f>VLOOKUP(Tabla3[[#This Row],[Actividad]],Validación!AA:AB,2,0)</f>
        <v>4</v>
      </c>
      <c r="F2904" s="76" t="s">
        <v>186</v>
      </c>
      <c r="G2904" s="76">
        <f>VLOOKUP(H2904,Validación!W:Y,3,0)</f>
        <v>12</v>
      </c>
      <c r="H2904" s="76" t="s">
        <v>401</v>
      </c>
      <c r="I2904" s="76">
        <f>VLOOKUP(J2904,Validación!K:N,4,0)</f>
        <v>8</v>
      </c>
      <c r="J2904" s="76" t="s">
        <v>167</v>
      </c>
      <c r="K2904" s="76" t="s">
        <v>68</v>
      </c>
      <c r="L2904" s="76" t="str">
        <f t="shared" si="91"/>
        <v>N</v>
      </c>
    </row>
    <row r="2905" spans="1:12" x14ac:dyDescent="0.25">
      <c r="A2905" s="76" t="str">
        <f t="shared" si="90"/>
        <v>D4128N</v>
      </c>
      <c r="B2905" s="76" t="s">
        <v>203</v>
      </c>
      <c r="C2905" s="76" t="str">
        <f>VLOOKUP(B2905,Validación!G:I,3,0)</f>
        <v>D</v>
      </c>
      <c r="D2905" s="122">
        <v>122327</v>
      </c>
      <c r="E2905" s="76">
        <f>VLOOKUP(Tabla3[[#This Row],[Actividad]],Validación!AA:AB,2,0)</f>
        <v>4</v>
      </c>
      <c r="F2905" s="76" t="s">
        <v>186</v>
      </c>
      <c r="G2905" s="76">
        <f>VLOOKUP(H2905,Validación!W:Y,3,0)</f>
        <v>12</v>
      </c>
      <c r="H2905" s="76" t="s">
        <v>401</v>
      </c>
      <c r="I2905" s="76">
        <f>VLOOKUP(J2905,Validación!K:N,4,0)</f>
        <v>8</v>
      </c>
      <c r="J2905" s="76" t="s">
        <v>167</v>
      </c>
      <c r="K2905" s="76" t="s">
        <v>68</v>
      </c>
      <c r="L2905" s="76" t="str">
        <f t="shared" si="91"/>
        <v>N</v>
      </c>
    </row>
    <row r="2906" spans="1:12" x14ac:dyDescent="0.25">
      <c r="A2906" s="76" t="str">
        <f t="shared" si="90"/>
        <v>F4128N</v>
      </c>
      <c r="B2906" s="76" t="s">
        <v>426</v>
      </c>
      <c r="C2906" s="76" t="str">
        <f>VLOOKUP(B2906,Validación!G:I,3,0)</f>
        <v>F</v>
      </c>
      <c r="D2906" s="122" t="s">
        <v>456</v>
      </c>
      <c r="E2906" s="76">
        <f>VLOOKUP(Tabla3[[#This Row],[Actividad]],Validación!AA:AB,2,0)</f>
        <v>4</v>
      </c>
      <c r="F2906" s="76" t="s">
        <v>186</v>
      </c>
      <c r="G2906" s="76">
        <f>VLOOKUP(H2906,Validación!W:Y,3,0)</f>
        <v>12</v>
      </c>
      <c r="H2906" s="76" t="s">
        <v>401</v>
      </c>
      <c r="I2906" s="76">
        <f>VLOOKUP(J2906,Validación!K:N,4,0)</f>
        <v>8</v>
      </c>
      <c r="J2906" s="76" t="s">
        <v>167</v>
      </c>
      <c r="K2906" s="76" t="s">
        <v>68</v>
      </c>
      <c r="L2906" s="76" t="str">
        <f t="shared" si="91"/>
        <v>N</v>
      </c>
    </row>
    <row r="2907" spans="1:12" x14ac:dyDescent="0.25">
      <c r="A2907" s="76" t="str">
        <f t="shared" si="90"/>
        <v>FF4128N</v>
      </c>
      <c r="B2907" s="76" t="s">
        <v>41</v>
      </c>
      <c r="C2907" s="76" t="str">
        <f>VLOOKUP(B2907,Validación!G:I,3,0)</f>
        <v>FF</v>
      </c>
      <c r="D2907" s="122" t="s">
        <v>301</v>
      </c>
      <c r="E2907" s="76">
        <f>VLOOKUP(Tabla3[[#This Row],[Actividad]],Validación!AA:AB,2,0)</f>
        <v>4</v>
      </c>
      <c r="F2907" s="76" t="s">
        <v>186</v>
      </c>
      <c r="G2907" s="76">
        <f>VLOOKUP(H2907,Validación!W:Y,3,0)</f>
        <v>12</v>
      </c>
      <c r="H2907" s="76" t="s">
        <v>401</v>
      </c>
      <c r="I2907" s="76">
        <f>VLOOKUP(J2907,Validación!K:N,4,0)</f>
        <v>8</v>
      </c>
      <c r="J2907" s="76" t="s">
        <v>167</v>
      </c>
      <c r="K2907" s="76" t="s">
        <v>68</v>
      </c>
      <c r="L2907" s="76" t="str">
        <f t="shared" si="91"/>
        <v>N</v>
      </c>
    </row>
    <row r="2908" spans="1:12" x14ac:dyDescent="0.25">
      <c r="A2908" s="76" t="str">
        <f t="shared" si="90"/>
        <v>BB4128N</v>
      </c>
      <c r="B2908" s="76" t="s">
        <v>32</v>
      </c>
      <c r="C2908" s="76" t="str">
        <f>VLOOKUP(B2908,Validación!G:I,3,0)</f>
        <v>BB</v>
      </c>
      <c r="D2908" s="122" t="s">
        <v>457</v>
      </c>
      <c r="E2908" s="76">
        <f>VLOOKUP(Tabla3[[#This Row],[Actividad]],Validación!AA:AB,2,0)</f>
        <v>4</v>
      </c>
      <c r="F2908" s="76" t="s">
        <v>186</v>
      </c>
      <c r="G2908" s="76">
        <f>VLOOKUP(H2908,Validación!W:Y,3,0)</f>
        <v>12</v>
      </c>
      <c r="H2908" s="76" t="s">
        <v>401</v>
      </c>
      <c r="I2908" s="76">
        <f>VLOOKUP(J2908,Validación!K:N,4,0)</f>
        <v>8</v>
      </c>
      <c r="J2908" s="76" t="s">
        <v>167</v>
      </c>
      <c r="K2908" s="76" t="s">
        <v>68</v>
      </c>
      <c r="L2908" s="76" t="str">
        <f t="shared" si="91"/>
        <v>N</v>
      </c>
    </row>
    <row r="2909" spans="1:12" x14ac:dyDescent="0.25">
      <c r="A2909" s="76" t="str">
        <f t="shared" si="90"/>
        <v>W4128N</v>
      </c>
      <c r="B2909" s="76" t="s">
        <v>132</v>
      </c>
      <c r="C2909" s="76" t="str">
        <f>VLOOKUP(B2909,Validación!G:I,3,0)</f>
        <v>W</v>
      </c>
      <c r="D2909" s="122" t="s">
        <v>302</v>
      </c>
      <c r="E2909" s="76">
        <f>VLOOKUP(Tabla3[[#This Row],[Actividad]],Validación!AA:AB,2,0)</f>
        <v>4</v>
      </c>
      <c r="F2909" s="76" t="s">
        <v>186</v>
      </c>
      <c r="G2909" s="76">
        <f>VLOOKUP(H2909,Validación!W:Y,3,0)</f>
        <v>12</v>
      </c>
      <c r="H2909" s="76" t="s">
        <v>401</v>
      </c>
      <c r="I2909" s="76">
        <f>VLOOKUP(J2909,Validación!K:N,4,0)</f>
        <v>8</v>
      </c>
      <c r="J2909" s="76" t="s">
        <v>167</v>
      </c>
      <c r="K2909" s="76" t="s">
        <v>68</v>
      </c>
      <c r="L2909" s="76" t="str">
        <f t="shared" si="91"/>
        <v>N</v>
      </c>
    </row>
    <row r="2910" spans="1:12" x14ac:dyDescent="0.25">
      <c r="A2910" s="76" t="str">
        <f t="shared" si="90"/>
        <v>CC4128N</v>
      </c>
      <c r="B2910" s="76" t="s">
        <v>55</v>
      </c>
      <c r="C2910" s="76" t="str">
        <f>VLOOKUP(B2910,Validación!G:I,3,0)</f>
        <v>CC</v>
      </c>
      <c r="D2910" s="122" t="s">
        <v>303</v>
      </c>
      <c r="E2910" s="76">
        <f>VLOOKUP(Tabla3[[#This Row],[Actividad]],Validación!AA:AB,2,0)</f>
        <v>4</v>
      </c>
      <c r="F2910" s="76" t="s">
        <v>186</v>
      </c>
      <c r="G2910" s="76">
        <f>VLOOKUP(H2910,Validación!W:Y,3,0)</f>
        <v>12</v>
      </c>
      <c r="H2910" s="76" t="s">
        <v>401</v>
      </c>
      <c r="I2910" s="76">
        <f>VLOOKUP(J2910,Validación!K:N,4,0)</f>
        <v>8</v>
      </c>
      <c r="J2910" s="76" t="s">
        <v>167</v>
      </c>
      <c r="K2910" s="76" t="s">
        <v>68</v>
      </c>
      <c r="L2910" s="76" t="str">
        <f t="shared" si="91"/>
        <v>N</v>
      </c>
    </row>
    <row r="2911" spans="1:12" x14ac:dyDescent="0.25">
      <c r="A2911" s="76" t="str">
        <f t="shared" si="90"/>
        <v>U4128N</v>
      </c>
      <c r="B2911" s="76" t="s">
        <v>425</v>
      </c>
      <c r="C2911" s="76" t="str">
        <f>VLOOKUP(B2911,Validación!G:I,3,0)</f>
        <v>U</v>
      </c>
      <c r="D2911" s="122" t="s">
        <v>458</v>
      </c>
      <c r="E2911" s="76">
        <f>VLOOKUP(Tabla3[[#This Row],[Actividad]],Validación!AA:AB,2,0)</f>
        <v>4</v>
      </c>
      <c r="F2911" s="76" t="s">
        <v>186</v>
      </c>
      <c r="G2911" s="76">
        <f>VLOOKUP(H2911,Validación!W:Y,3,0)</f>
        <v>12</v>
      </c>
      <c r="H2911" s="76" t="s">
        <v>401</v>
      </c>
      <c r="I2911" s="76">
        <f>VLOOKUP(J2911,Validación!K:N,4,0)</f>
        <v>8</v>
      </c>
      <c r="J2911" s="76" t="s">
        <v>167</v>
      </c>
      <c r="K2911" s="76" t="s">
        <v>68</v>
      </c>
      <c r="L2911" s="76" t="str">
        <f t="shared" si="91"/>
        <v>N</v>
      </c>
    </row>
    <row r="2912" spans="1:12" x14ac:dyDescent="0.25">
      <c r="A2912" s="76" t="str">
        <f t="shared" si="90"/>
        <v>I4128N</v>
      </c>
      <c r="B2912" s="76" t="s">
        <v>47</v>
      </c>
      <c r="C2912" s="76" t="str">
        <f>VLOOKUP(B2912,Validación!G:I,3,0)</f>
        <v>I</v>
      </c>
      <c r="D2912" s="122" t="s">
        <v>459</v>
      </c>
      <c r="E2912" s="76">
        <f>VLOOKUP(Tabla3[[#This Row],[Actividad]],Validación!AA:AB,2,0)</f>
        <v>4</v>
      </c>
      <c r="F2912" s="76" t="s">
        <v>186</v>
      </c>
      <c r="G2912" s="76">
        <f>VLOOKUP(H2912,Validación!W:Y,3,0)</f>
        <v>12</v>
      </c>
      <c r="H2912" s="76" t="s">
        <v>401</v>
      </c>
      <c r="I2912" s="76">
        <f>VLOOKUP(J2912,Validación!K:N,4,0)</f>
        <v>8</v>
      </c>
      <c r="J2912" s="76" t="s">
        <v>167</v>
      </c>
      <c r="K2912" s="76" t="s">
        <v>68</v>
      </c>
      <c r="L2912" s="76" t="str">
        <f t="shared" si="91"/>
        <v>N</v>
      </c>
    </row>
    <row r="2913" spans="1:12" x14ac:dyDescent="0.25">
      <c r="A2913" s="76" t="str">
        <f t="shared" si="90"/>
        <v>Y4128N</v>
      </c>
      <c r="B2913" s="76" t="s">
        <v>134</v>
      </c>
      <c r="C2913" s="76" t="str">
        <f>VLOOKUP(B2913,Validación!G:I,3,0)</f>
        <v>Y</v>
      </c>
      <c r="D2913" s="122" t="s">
        <v>306</v>
      </c>
      <c r="E2913" s="76">
        <f>VLOOKUP(Tabla3[[#This Row],[Actividad]],Validación!AA:AB,2,0)</f>
        <v>4</v>
      </c>
      <c r="F2913" s="76" t="s">
        <v>186</v>
      </c>
      <c r="G2913" s="76">
        <f>VLOOKUP(H2913,Validación!W:Y,3,0)</f>
        <v>12</v>
      </c>
      <c r="H2913" s="76" t="s">
        <v>401</v>
      </c>
      <c r="I2913" s="76">
        <f>VLOOKUP(J2913,Validación!K:N,4,0)</f>
        <v>8</v>
      </c>
      <c r="J2913" s="76" t="s">
        <v>167</v>
      </c>
      <c r="K2913" s="76" t="s">
        <v>68</v>
      </c>
      <c r="L2913" s="76" t="str">
        <f t="shared" si="91"/>
        <v>N</v>
      </c>
    </row>
    <row r="2914" spans="1:12" x14ac:dyDescent="0.25">
      <c r="A2914" s="76" t="str">
        <f t="shared" si="90"/>
        <v>R4128N</v>
      </c>
      <c r="B2914" s="76" t="s">
        <v>51</v>
      </c>
      <c r="C2914" s="76" t="str">
        <f>VLOOKUP(B2914,Validación!G:I,3,0)</f>
        <v>R</v>
      </c>
      <c r="D2914" s="122">
        <v>109</v>
      </c>
      <c r="E2914" s="76">
        <f>VLOOKUP(Tabla3[[#This Row],[Actividad]],Validación!AA:AB,2,0)</f>
        <v>4</v>
      </c>
      <c r="F2914" s="76" t="s">
        <v>186</v>
      </c>
      <c r="G2914" s="76">
        <f>VLOOKUP(H2914,Validación!W:Y,3,0)</f>
        <v>12</v>
      </c>
      <c r="H2914" s="76" t="s">
        <v>401</v>
      </c>
      <c r="I2914" s="76">
        <f>VLOOKUP(J2914,Validación!K:N,4,0)</f>
        <v>8</v>
      </c>
      <c r="J2914" s="76" t="s">
        <v>167</v>
      </c>
      <c r="K2914" s="76" t="s">
        <v>68</v>
      </c>
      <c r="L2914" s="76" t="str">
        <f t="shared" si="91"/>
        <v>N</v>
      </c>
    </row>
    <row r="2915" spans="1:12" x14ac:dyDescent="0.25">
      <c r="A2915" s="76" t="str">
        <f t="shared" si="90"/>
        <v>HH4128N</v>
      </c>
      <c r="B2915" s="76" t="s">
        <v>122</v>
      </c>
      <c r="C2915" s="76" t="str">
        <f>VLOOKUP(B2915,Validación!G:I,3,0)</f>
        <v>HH</v>
      </c>
      <c r="D2915" s="122" t="s">
        <v>460</v>
      </c>
      <c r="E2915" s="76">
        <f>VLOOKUP(Tabla3[[#This Row],[Actividad]],Validación!AA:AB,2,0)</f>
        <v>4</v>
      </c>
      <c r="F2915" s="76" t="s">
        <v>186</v>
      </c>
      <c r="G2915" s="76">
        <f>VLOOKUP(H2915,Validación!W:Y,3,0)</f>
        <v>12</v>
      </c>
      <c r="H2915" s="76" t="s">
        <v>401</v>
      </c>
      <c r="I2915" s="76">
        <f>VLOOKUP(J2915,Validación!K:N,4,0)</f>
        <v>8</v>
      </c>
      <c r="J2915" s="76" t="s">
        <v>167</v>
      </c>
      <c r="K2915" s="76" t="s">
        <v>68</v>
      </c>
      <c r="L2915" s="76" t="str">
        <f t="shared" si="91"/>
        <v>N</v>
      </c>
    </row>
    <row r="2916" spans="1:12" x14ac:dyDescent="0.25">
      <c r="A2916" s="76" t="str">
        <f t="shared" si="90"/>
        <v>II4128N</v>
      </c>
      <c r="B2916" s="173" t="s">
        <v>423</v>
      </c>
      <c r="C2916" s="76" t="str">
        <f>VLOOKUP(B2916,Validación!G:I,3,0)</f>
        <v>II</v>
      </c>
      <c r="D2916" s="122" t="s">
        <v>309</v>
      </c>
      <c r="E2916" s="76">
        <f>VLOOKUP(Tabla3[[#This Row],[Actividad]],Validación!AA:AB,2,0)</f>
        <v>4</v>
      </c>
      <c r="F2916" s="76" t="s">
        <v>186</v>
      </c>
      <c r="G2916" s="76">
        <f>VLOOKUP(H2916,Validación!W:Y,3,0)</f>
        <v>12</v>
      </c>
      <c r="H2916" s="76" t="s">
        <v>401</v>
      </c>
      <c r="I2916" s="76">
        <f>VLOOKUP(J2916,Validación!K:N,4,0)</f>
        <v>8</v>
      </c>
      <c r="J2916" s="76" t="s">
        <v>167</v>
      </c>
      <c r="K2916" s="76" t="s">
        <v>68</v>
      </c>
      <c r="L2916" s="76" t="str">
        <f t="shared" si="91"/>
        <v>N</v>
      </c>
    </row>
    <row r="2917" spans="1:12" x14ac:dyDescent="0.25">
      <c r="A2917" s="76" t="str">
        <f t="shared" si="90"/>
        <v>L4128N</v>
      </c>
      <c r="B2917" s="76" t="s">
        <v>48</v>
      </c>
      <c r="C2917" s="76" t="str">
        <f>VLOOKUP(B2917,Validación!G:I,3,0)</f>
        <v>L</v>
      </c>
      <c r="D2917" s="122" t="s">
        <v>461</v>
      </c>
      <c r="E2917" s="76">
        <f>VLOOKUP(Tabla3[[#This Row],[Actividad]],Validación!AA:AB,2,0)</f>
        <v>4</v>
      </c>
      <c r="F2917" s="76" t="s">
        <v>186</v>
      </c>
      <c r="G2917" s="76">
        <f>VLOOKUP(H2917,Validación!W:Y,3,0)</f>
        <v>12</v>
      </c>
      <c r="H2917" s="76" t="s">
        <v>401</v>
      </c>
      <c r="I2917" s="76">
        <f>VLOOKUP(J2917,Validación!K:N,4,0)</f>
        <v>8</v>
      </c>
      <c r="J2917" s="76" t="s">
        <v>167</v>
      </c>
      <c r="K2917" s="76" t="s">
        <v>68</v>
      </c>
      <c r="L2917" s="76" t="str">
        <f t="shared" si="91"/>
        <v>N</v>
      </c>
    </row>
    <row r="2918" spans="1:12" x14ac:dyDescent="0.25">
      <c r="A2918" s="76" t="str">
        <f t="shared" si="90"/>
        <v>B4128N</v>
      </c>
      <c r="B2918" s="76" t="s">
        <v>43</v>
      </c>
      <c r="C2918" s="76" t="str">
        <f>VLOOKUP(B2918,Validación!G:I,3,0)</f>
        <v>B</v>
      </c>
      <c r="D2918" s="122" t="s">
        <v>462</v>
      </c>
      <c r="E2918" s="76">
        <f>VLOOKUP(Tabla3[[#This Row],[Actividad]],Validación!AA:AB,2,0)</f>
        <v>4</v>
      </c>
      <c r="F2918" s="76" t="s">
        <v>186</v>
      </c>
      <c r="G2918" s="76">
        <f>VLOOKUP(H2918,Validación!W:Y,3,0)</f>
        <v>12</v>
      </c>
      <c r="H2918" s="76" t="s">
        <v>401</v>
      </c>
      <c r="I2918" s="76">
        <f>VLOOKUP(J2918,Validación!K:N,4,0)</f>
        <v>8</v>
      </c>
      <c r="J2918" s="76" t="s">
        <v>167</v>
      </c>
      <c r="K2918" s="76" t="s">
        <v>68</v>
      </c>
      <c r="L2918" s="76" t="str">
        <f t="shared" si="91"/>
        <v>N</v>
      </c>
    </row>
    <row r="2919" spans="1:12" x14ac:dyDescent="0.25">
      <c r="A2919" s="76" t="str">
        <f t="shared" si="90"/>
        <v>A4128N</v>
      </c>
      <c r="B2919" s="76" t="s">
        <v>42</v>
      </c>
      <c r="C2919" s="76" t="str">
        <f>VLOOKUP(B2919,Validación!G:I,3,0)</f>
        <v>A</v>
      </c>
      <c r="D2919" s="122" t="s">
        <v>463</v>
      </c>
      <c r="E2919" s="76">
        <f>VLOOKUP(Tabla3[[#This Row],[Actividad]],Validación!AA:AB,2,0)</f>
        <v>4</v>
      </c>
      <c r="F2919" s="76" t="s">
        <v>186</v>
      </c>
      <c r="G2919" s="76">
        <f>VLOOKUP(H2919,Validación!W:Y,3,0)</f>
        <v>12</v>
      </c>
      <c r="H2919" s="76" t="s">
        <v>401</v>
      </c>
      <c r="I2919" s="76">
        <f>VLOOKUP(J2919,Validación!K:N,4,0)</f>
        <v>8</v>
      </c>
      <c r="J2919" s="76" t="s">
        <v>167</v>
      </c>
      <c r="K2919" s="76" t="s">
        <v>68</v>
      </c>
      <c r="L2919" s="76" t="str">
        <f t="shared" si="91"/>
        <v>N</v>
      </c>
    </row>
    <row r="2920" spans="1:12" x14ac:dyDescent="0.25">
      <c r="A2920" s="76" t="str">
        <f t="shared" si="90"/>
        <v>X41210N</v>
      </c>
      <c r="B2920" s="76" t="s">
        <v>133</v>
      </c>
      <c r="C2920" s="76" t="str">
        <f>VLOOKUP(B2920,Validación!G:I,3,0)</f>
        <v>X</v>
      </c>
      <c r="D2920" s="122">
        <v>122201</v>
      </c>
      <c r="E2920" s="76">
        <f>VLOOKUP(Tabla3[[#This Row],[Actividad]],Validación!AA:AB,2,0)</f>
        <v>4</v>
      </c>
      <c r="F2920" s="76" t="s">
        <v>186</v>
      </c>
      <c r="G2920" s="76">
        <f>VLOOKUP(H2920,Validación!W:Y,3,0)</f>
        <v>12</v>
      </c>
      <c r="H2920" s="76" t="s">
        <v>401</v>
      </c>
      <c r="I2920" s="76">
        <f>VLOOKUP(J2920,Validación!K:N,4,0)</f>
        <v>10</v>
      </c>
      <c r="J2920" s="76" t="s">
        <v>169</v>
      </c>
      <c r="K2920" s="76" t="s">
        <v>68</v>
      </c>
      <c r="L2920" s="76" t="str">
        <f t="shared" si="91"/>
        <v>N</v>
      </c>
    </row>
    <row r="2921" spans="1:12" x14ac:dyDescent="0.25">
      <c r="A2921" s="76" t="str">
        <f t="shared" si="90"/>
        <v>C41210N</v>
      </c>
      <c r="B2921" s="76" t="s">
        <v>44</v>
      </c>
      <c r="C2921" s="76" t="str">
        <f>VLOOKUP(B2921,Validación!G:I,3,0)</f>
        <v>C</v>
      </c>
      <c r="D2921" s="122" t="s">
        <v>289</v>
      </c>
      <c r="E2921" s="76">
        <f>VLOOKUP(Tabla3[[#This Row],[Actividad]],Validación!AA:AB,2,0)</f>
        <v>4</v>
      </c>
      <c r="F2921" s="76" t="s">
        <v>186</v>
      </c>
      <c r="G2921" s="76">
        <f>VLOOKUP(H2921,Validación!W:Y,3,0)</f>
        <v>12</v>
      </c>
      <c r="H2921" s="76" t="s">
        <v>401</v>
      </c>
      <c r="I2921" s="76">
        <f>VLOOKUP(J2921,Validación!K:N,4,0)</f>
        <v>10</v>
      </c>
      <c r="J2921" s="76" t="s">
        <v>169</v>
      </c>
      <c r="K2921" s="76" t="s">
        <v>68</v>
      </c>
      <c r="L2921" s="76" t="str">
        <f t="shared" si="91"/>
        <v>N</v>
      </c>
    </row>
    <row r="2922" spans="1:12" x14ac:dyDescent="0.25">
      <c r="A2922" s="76" t="str">
        <f t="shared" si="90"/>
        <v>T41210N</v>
      </c>
      <c r="B2922" s="76" t="s">
        <v>52</v>
      </c>
      <c r="C2922" s="76" t="str">
        <f>VLOOKUP(B2922,Validación!G:I,3,0)</f>
        <v>T</v>
      </c>
      <c r="D2922" s="122">
        <v>122202</v>
      </c>
      <c r="E2922" s="76">
        <f>VLOOKUP(Tabla3[[#This Row],[Actividad]],Validación!AA:AB,2,0)</f>
        <v>4</v>
      </c>
      <c r="F2922" s="76" t="s">
        <v>186</v>
      </c>
      <c r="G2922" s="76">
        <f>VLOOKUP(H2922,Validación!W:Y,3,0)</f>
        <v>12</v>
      </c>
      <c r="H2922" s="76" t="s">
        <v>401</v>
      </c>
      <c r="I2922" s="76">
        <f>VLOOKUP(J2922,Validación!K:N,4,0)</f>
        <v>10</v>
      </c>
      <c r="J2922" s="76" t="s">
        <v>169</v>
      </c>
      <c r="K2922" s="76" t="s">
        <v>68</v>
      </c>
      <c r="L2922" s="76" t="str">
        <f t="shared" si="91"/>
        <v>N</v>
      </c>
    </row>
    <row r="2923" spans="1:12" x14ac:dyDescent="0.25">
      <c r="A2923" s="76" t="str">
        <f t="shared" si="90"/>
        <v>EE41210N</v>
      </c>
      <c r="B2923" s="76" t="s">
        <v>33</v>
      </c>
      <c r="C2923" s="76" t="str">
        <f>VLOOKUP(B2923,Validación!G:I,3,0)</f>
        <v>EE</v>
      </c>
      <c r="D2923" s="122" t="s">
        <v>290</v>
      </c>
      <c r="E2923" s="76">
        <f>VLOOKUP(Tabla3[[#This Row],[Actividad]],Validación!AA:AB,2,0)</f>
        <v>4</v>
      </c>
      <c r="F2923" s="76" t="s">
        <v>186</v>
      </c>
      <c r="G2923" s="76">
        <f>VLOOKUP(H2923,Validación!W:Y,3,0)</f>
        <v>12</v>
      </c>
      <c r="H2923" s="76" t="s">
        <v>401</v>
      </c>
      <c r="I2923" s="76">
        <f>VLOOKUP(J2923,Validación!K:N,4,0)</f>
        <v>10</v>
      </c>
      <c r="J2923" s="76" t="s">
        <v>169</v>
      </c>
      <c r="K2923" s="76" t="s">
        <v>68</v>
      </c>
      <c r="L2923" s="76" t="str">
        <f t="shared" si="91"/>
        <v>N</v>
      </c>
    </row>
    <row r="2924" spans="1:12" x14ac:dyDescent="0.25">
      <c r="A2924" s="76" t="str">
        <f t="shared" si="90"/>
        <v>E41210N</v>
      </c>
      <c r="B2924" s="76" t="s">
        <v>45</v>
      </c>
      <c r="C2924" s="76" t="str">
        <f>VLOOKUP(B2924,Validación!G:I,3,0)</f>
        <v>E</v>
      </c>
      <c r="D2924" s="122" t="s">
        <v>180</v>
      </c>
      <c r="E2924" s="76">
        <f>VLOOKUP(Tabla3[[#This Row],[Actividad]],Validación!AA:AB,2,0)</f>
        <v>4</v>
      </c>
      <c r="F2924" s="76" t="s">
        <v>186</v>
      </c>
      <c r="G2924" s="76">
        <f>VLOOKUP(H2924,Validación!W:Y,3,0)</f>
        <v>12</v>
      </c>
      <c r="H2924" s="76" t="s">
        <v>401</v>
      </c>
      <c r="I2924" s="76">
        <f>VLOOKUP(J2924,Validación!K:N,4,0)</f>
        <v>10</v>
      </c>
      <c r="J2924" s="76" t="s">
        <v>169</v>
      </c>
      <c r="K2924" s="76" t="s">
        <v>68</v>
      </c>
      <c r="L2924" s="76" t="str">
        <f t="shared" si="91"/>
        <v>N</v>
      </c>
    </row>
    <row r="2925" spans="1:12" x14ac:dyDescent="0.25">
      <c r="A2925" s="76" t="str">
        <f t="shared" si="90"/>
        <v>J41210N</v>
      </c>
      <c r="B2925" s="76" t="s">
        <v>30</v>
      </c>
      <c r="C2925" s="76" t="str">
        <f>VLOOKUP(B2925,Validación!G:I,3,0)</f>
        <v>J</v>
      </c>
      <c r="D2925" s="122" t="s">
        <v>292</v>
      </c>
      <c r="E2925" s="76">
        <f>VLOOKUP(Tabla3[[#This Row],[Actividad]],Validación!AA:AB,2,0)</f>
        <v>4</v>
      </c>
      <c r="F2925" s="76" t="s">
        <v>186</v>
      </c>
      <c r="G2925" s="76">
        <f>VLOOKUP(H2925,Validación!W:Y,3,0)</f>
        <v>12</v>
      </c>
      <c r="H2925" s="76" t="s">
        <v>401</v>
      </c>
      <c r="I2925" s="76">
        <f>VLOOKUP(J2925,Validación!K:N,4,0)</f>
        <v>10</v>
      </c>
      <c r="J2925" s="76" t="s">
        <v>169</v>
      </c>
      <c r="K2925" s="76" t="s">
        <v>68</v>
      </c>
      <c r="L2925" s="76" t="str">
        <f t="shared" si="91"/>
        <v>N</v>
      </c>
    </row>
    <row r="2926" spans="1:12" x14ac:dyDescent="0.25">
      <c r="A2926" s="76" t="str">
        <f t="shared" si="90"/>
        <v>H41210N</v>
      </c>
      <c r="B2926" s="76" t="s">
        <v>46</v>
      </c>
      <c r="C2926" s="76" t="str">
        <f>VLOOKUP(B2926,Validación!G:I,3,0)</f>
        <v>H</v>
      </c>
      <c r="D2926" s="122" t="s">
        <v>115</v>
      </c>
      <c r="E2926" s="76">
        <f>VLOOKUP(Tabla3[[#This Row],[Actividad]],Validación!AA:AB,2,0)</f>
        <v>4</v>
      </c>
      <c r="F2926" s="76" t="s">
        <v>186</v>
      </c>
      <c r="G2926" s="76">
        <f>VLOOKUP(H2926,Validación!W:Y,3,0)</f>
        <v>12</v>
      </c>
      <c r="H2926" s="76" t="s">
        <v>401</v>
      </c>
      <c r="I2926" s="76">
        <f>VLOOKUP(J2926,Validación!K:N,4,0)</f>
        <v>10</v>
      </c>
      <c r="J2926" s="76" t="s">
        <v>169</v>
      </c>
      <c r="K2926" s="76" t="s">
        <v>68</v>
      </c>
      <c r="L2926" s="76" t="str">
        <f t="shared" si="91"/>
        <v>N</v>
      </c>
    </row>
    <row r="2927" spans="1:12" x14ac:dyDescent="0.25">
      <c r="A2927" s="76" t="str">
        <f t="shared" si="90"/>
        <v>Q41210N</v>
      </c>
      <c r="B2927" s="76" t="s">
        <v>130</v>
      </c>
      <c r="C2927" s="76" t="str">
        <f>VLOOKUP(B2927,Validación!G:I,3,0)</f>
        <v>Q</v>
      </c>
      <c r="D2927" s="122" t="s">
        <v>293</v>
      </c>
      <c r="E2927" s="76">
        <f>VLOOKUP(Tabla3[[#This Row],[Actividad]],Validación!AA:AB,2,0)</f>
        <v>4</v>
      </c>
      <c r="F2927" s="76" t="s">
        <v>186</v>
      </c>
      <c r="G2927" s="76">
        <f>VLOOKUP(H2927,Validación!W:Y,3,0)</f>
        <v>12</v>
      </c>
      <c r="H2927" s="76" t="s">
        <v>401</v>
      </c>
      <c r="I2927" s="76">
        <f>VLOOKUP(J2927,Validación!K:N,4,0)</f>
        <v>10</v>
      </c>
      <c r="J2927" s="76" t="s">
        <v>169</v>
      </c>
      <c r="K2927" s="76" t="s">
        <v>68</v>
      </c>
      <c r="L2927" s="76" t="str">
        <f t="shared" si="91"/>
        <v>N</v>
      </c>
    </row>
    <row r="2928" spans="1:12" x14ac:dyDescent="0.25">
      <c r="A2928" s="76" t="str">
        <f t="shared" si="90"/>
        <v>P41210N</v>
      </c>
      <c r="B2928" s="76" t="s">
        <v>50</v>
      </c>
      <c r="C2928" s="76" t="str">
        <f>VLOOKUP(B2928,Validación!G:I,3,0)</f>
        <v>P</v>
      </c>
      <c r="D2928" s="122" t="s">
        <v>295</v>
      </c>
      <c r="E2928" s="76">
        <f>VLOOKUP(Tabla3[[#This Row],[Actividad]],Validación!AA:AB,2,0)</f>
        <v>4</v>
      </c>
      <c r="F2928" s="76" t="s">
        <v>186</v>
      </c>
      <c r="G2928" s="76">
        <f>VLOOKUP(H2928,Validación!W:Y,3,0)</f>
        <v>12</v>
      </c>
      <c r="H2928" s="76" t="s">
        <v>401</v>
      </c>
      <c r="I2928" s="76">
        <f>VLOOKUP(J2928,Validación!K:N,4,0)</f>
        <v>10</v>
      </c>
      <c r="J2928" s="76" t="s">
        <v>169</v>
      </c>
      <c r="K2928" s="76" t="s">
        <v>68</v>
      </c>
      <c r="L2928" s="76" t="str">
        <f t="shared" si="91"/>
        <v>N</v>
      </c>
    </row>
    <row r="2929" spans="1:12" x14ac:dyDescent="0.25">
      <c r="A2929" s="76" t="str">
        <f t="shared" si="90"/>
        <v>K41210N</v>
      </c>
      <c r="B2929" s="76" t="s">
        <v>31</v>
      </c>
      <c r="C2929" s="76" t="str">
        <f>VLOOKUP(B2929,Validación!G:I,3,0)</f>
        <v>K</v>
      </c>
      <c r="D2929" s="122" t="s">
        <v>297</v>
      </c>
      <c r="E2929" s="76">
        <f>VLOOKUP(Tabla3[[#This Row],[Actividad]],Validación!AA:AB,2,0)</f>
        <v>4</v>
      </c>
      <c r="F2929" s="76" t="s">
        <v>186</v>
      </c>
      <c r="G2929" s="76">
        <f>VLOOKUP(H2929,Validación!W:Y,3,0)</f>
        <v>12</v>
      </c>
      <c r="H2929" s="76" t="s">
        <v>401</v>
      </c>
      <c r="I2929" s="76">
        <f>VLOOKUP(J2929,Validación!K:N,4,0)</f>
        <v>10</v>
      </c>
      <c r="J2929" s="76" t="s">
        <v>169</v>
      </c>
      <c r="K2929" s="76" t="s">
        <v>68</v>
      </c>
      <c r="L2929" s="76" t="str">
        <f t="shared" si="91"/>
        <v>N</v>
      </c>
    </row>
    <row r="2930" spans="1:12" x14ac:dyDescent="0.25">
      <c r="A2930" s="76" t="str">
        <f t="shared" si="90"/>
        <v>N41210N</v>
      </c>
      <c r="B2930" s="76" t="s">
        <v>49</v>
      </c>
      <c r="C2930" s="76" t="str">
        <f>VLOOKUP(B2930,Validación!G:I,3,0)</f>
        <v>N</v>
      </c>
      <c r="D2930" s="122" t="s">
        <v>298</v>
      </c>
      <c r="E2930" s="76">
        <f>VLOOKUP(Tabla3[[#This Row],[Actividad]],Validación!AA:AB,2,0)</f>
        <v>4</v>
      </c>
      <c r="F2930" s="76" t="s">
        <v>186</v>
      </c>
      <c r="G2930" s="76">
        <f>VLOOKUP(H2930,Validación!W:Y,3,0)</f>
        <v>12</v>
      </c>
      <c r="H2930" s="76" t="s">
        <v>401</v>
      </c>
      <c r="I2930" s="76">
        <f>VLOOKUP(J2930,Validación!K:N,4,0)</f>
        <v>10</v>
      </c>
      <c r="J2930" s="76" t="s">
        <v>169</v>
      </c>
      <c r="K2930" s="76" t="s">
        <v>68</v>
      </c>
      <c r="L2930" s="76" t="str">
        <f t="shared" si="91"/>
        <v>N</v>
      </c>
    </row>
    <row r="2931" spans="1:12" x14ac:dyDescent="0.25">
      <c r="A2931" s="76" t="str">
        <f t="shared" si="90"/>
        <v>AA41210N</v>
      </c>
      <c r="B2931" s="76" t="s">
        <v>54</v>
      </c>
      <c r="C2931" s="76" t="str">
        <f>VLOOKUP(B2931,Validación!G:I,3,0)</f>
        <v>AA</v>
      </c>
      <c r="D2931" s="122" t="s">
        <v>118</v>
      </c>
      <c r="E2931" s="76">
        <f>VLOOKUP(Tabla3[[#This Row],[Actividad]],Validación!AA:AB,2,0)</f>
        <v>4</v>
      </c>
      <c r="F2931" s="76" t="s">
        <v>186</v>
      </c>
      <c r="G2931" s="76">
        <f>VLOOKUP(H2931,Validación!W:Y,3,0)</f>
        <v>12</v>
      </c>
      <c r="H2931" s="76" t="s">
        <v>401</v>
      </c>
      <c r="I2931" s="76">
        <f>VLOOKUP(J2931,Validación!K:N,4,0)</f>
        <v>10</v>
      </c>
      <c r="J2931" s="76" t="s">
        <v>169</v>
      </c>
      <c r="K2931" s="76" t="s">
        <v>68</v>
      </c>
      <c r="L2931" s="76" t="str">
        <f t="shared" si="91"/>
        <v>N</v>
      </c>
    </row>
    <row r="2932" spans="1:12" x14ac:dyDescent="0.25">
      <c r="A2932" s="76" t="str">
        <f t="shared" si="90"/>
        <v>G41210N</v>
      </c>
      <c r="B2932" s="76" t="s">
        <v>427</v>
      </c>
      <c r="C2932" s="76" t="str">
        <f>VLOOKUP(B2932,Validación!G:I,3,0)</f>
        <v>G</v>
      </c>
      <c r="D2932" s="122" t="s">
        <v>299</v>
      </c>
      <c r="E2932" s="76">
        <f>VLOOKUP(Tabla3[[#This Row],[Actividad]],Validación!AA:AB,2,0)</f>
        <v>4</v>
      </c>
      <c r="F2932" s="76" t="s">
        <v>186</v>
      </c>
      <c r="G2932" s="76">
        <f>VLOOKUP(H2932,Validación!W:Y,3,0)</f>
        <v>12</v>
      </c>
      <c r="H2932" s="76" t="s">
        <v>401</v>
      </c>
      <c r="I2932" s="76">
        <f>VLOOKUP(J2932,Validación!K:N,4,0)</f>
        <v>10</v>
      </c>
      <c r="J2932" s="76" t="s">
        <v>169</v>
      </c>
      <c r="K2932" s="76" t="s">
        <v>68</v>
      </c>
      <c r="L2932" s="76" t="str">
        <f t="shared" si="91"/>
        <v>N</v>
      </c>
    </row>
    <row r="2933" spans="1:12" x14ac:dyDescent="0.25">
      <c r="A2933" s="76" t="str">
        <f t="shared" si="90"/>
        <v>D41210N</v>
      </c>
      <c r="B2933" s="76" t="s">
        <v>203</v>
      </c>
      <c r="C2933" s="76" t="str">
        <f>VLOOKUP(B2933,Validación!G:I,3,0)</f>
        <v>D</v>
      </c>
      <c r="D2933" s="122">
        <v>122327</v>
      </c>
      <c r="E2933" s="76">
        <f>VLOOKUP(Tabla3[[#This Row],[Actividad]],Validación!AA:AB,2,0)</f>
        <v>4</v>
      </c>
      <c r="F2933" s="76" t="s">
        <v>186</v>
      </c>
      <c r="G2933" s="76">
        <f>VLOOKUP(H2933,Validación!W:Y,3,0)</f>
        <v>12</v>
      </c>
      <c r="H2933" s="76" t="s">
        <v>401</v>
      </c>
      <c r="I2933" s="76">
        <f>VLOOKUP(J2933,Validación!K:N,4,0)</f>
        <v>10</v>
      </c>
      <c r="J2933" s="76" t="s">
        <v>169</v>
      </c>
      <c r="K2933" s="76" t="s">
        <v>68</v>
      </c>
      <c r="L2933" s="76" t="str">
        <f t="shared" si="91"/>
        <v>N</v>
      </c>
    </row>
    <row r="2934" spans="1:12" x14ac:dyDescent="0.25">
      <c r="A2934" s="76" t="str">
        <f t="shared" si="90"/>
        <v>F41210N</v>
      </c>
      <c r="B2934" s="76" t="s">
        <v>426</v>
      </c>
      <c r="C2934" s="76" t="str">
        <f>VLOOKUP(B2934,Validación!G:I,3,0)</f>
        <v>F</v>
      </c>
      <c r="D2934" s="122" t="s">
        <v>456</v>
      </c>
      <c r="E2934" s="76">
        <f>VLOOKUP(Tabla3[[#This Row],[Actividad]],Validación!AA:AB,2,0)</f>
        <v>4</v>
      </c>
      <c r="F2934" s="76" t="s">
        <v>186</v>
      </c>
      <c r="G2934" s="76">
        <f>VLOOKUP(H2934,Validación!W:Y,3,0)</f>
        <v>12</v>
      </c>
      <c r="H2934" s="76" t="s">
        <v>401</v>
      </c>
      <c r="I2934" s="76">
        <f>VLOOKUP(J2934,Validación!K:N,4,0)</f>
        <v>10</v>
      </c>
      <c r="J2934" s="76" t="s">
        <v>169</v>
      </c>
      <c r="K2934" s="76" t="s">
        <v>68</v>
      </c>
      <c r="L2934" s="76" t="str">
        <f t="shared" si="91"/>
        <v>N</v>
      </c>
    </row>
    <row r="2935" spans="1:12" x14ac:dyDescent="0.25">
      <c r="A2935" s="76" t="str">
        <f t="shared" si="90"/>
        <v>FF41210N</v>
      </c>
      <c r="B2935" s="76" t="s">
        <v>41</v>
      </c>
      <c r="C2935" s="76" t="str">
        <f>VLOOKUP(B2935,Validación!G:I,3,0)</f>
        <v>FF</v>
      </c>
      <c r="D2935" s="122" t="s">
        <v>301</v>
      </c>
      <c r="E2935" s="76">
        <f>VLOOKUP(Tabla3[[#This Row],[Actividad]],Validación!AA:AB,2,0)</f>
        <v>4</v>
      </c>
      <c r="F2935" s="76" t="s">
        <v>186</v>
      </c>
      <c r="G2935" s="76">
        <f>VLOOKUP(H2935,Validación!W:Y,3,0)</f>
        <v>12</v>
      </c>
      <c r="H2935" s="76" t="s">
        <v>401</v>
      </c>
      <c r="I2935" s="76">
        <f>VLOOKUP(J2935,Validación!K:N,4,0)</f>
        <v>10</v>
      </c>
      <c r="J2935" s="76" t="s">
        <v>169</v>
      </c>
      <c r="K2935" s="76" t="s">
        <v>68</v>
      </c>
      <c r="L2935" s="76" t="str">
        <f t="shared" si="91"/>
        <v>N</v>
      </c>
    </row>
    <row r="2936" spans="1:12" x14ac:dyDescent="0.25">
      <c r="A2936" s="76" t="str">
        <f t="shared" si="90"/>
        <v>BB41210N</v>
      </c>
      <c r="B2936" s="76" t="s">
        <v>32</v>
      </c>
      <c r="C2936" s="76" t="str">
        <f>VLOOKUP(B2936,Validación!G:I,3,0)</f>
        <v>BB</v>
      </c>
      <c r="D2936" s="122" t="s">
        <v>457</v>
      </c>
      <c r="E2936" s="76">
        <f>VLOOKUP(Tabla3[[#This Row],[Actividad]],Validación!AA:AB,2,0)</f>
        <v>4</v>
      </c>
      <c r="F2936" s="76" t="s">
        <v>186</v>
      </c>
      <c r="G2936" s="76">
        <f>VLOOKUP(H2936,Validación!W:Y,3,0)</f>
        <v>12</v>
      </c>
      <c r="H2936" s="76" t="s">
        <v>401</v>
      </c>
      <c r="I2936" s="76">
        <f>VLOOKUP(J2936,Validación!K:N,4,0)</f>
        <v>10</v>
      </c>
      <c r="J2936" s="76" t="s">
        <v>169</v>
      </c>
      <c r="K2936" s="76" t="s">
        <v>68</v>
      </c>
      <c r="L2936" s="76" t="str">
        <f t="shared" si="91"/>
        <v>N</v>
      </c>
    </row>
    <row r="2937" spans="1:12" x14ac:dyDescent="0.25">
      <c r="A2937" s="76" t="str">
        <f t="shared" si="90"/>
        <v>W41210N</v>
      </c>
      <c r="B2937" s="76" t="s">
        <v>132</v>
      </c>
      <c r="C2937" s="76" t="str">
        <f>VLOOKUP(B2937,Validación!G:I,3,0)</f>
        <v>W</v>
      </c>
      <c r="D2937" s="122" t="s">
        <v>302</v>
      </c>
      <c r="E2937" s="76">
        <f>VLOOKUP(Tabla3[[#This Row],[Actividad]],Validación!AA:AB,2,0)</f>
        <v>4</v>
      </c>
      <c r="F2937" s="76" t="s">
        <v>186</v>
      </c>
      <c r="G2937" s="76">
        <f>VLOOKUP(H2937,Validación!W:Y,3,0)</f>
        <v>12</v>
      </c>
      <c r="H2937" s="76" t="s">
        <v>401</v>
      </c>
      <c r="I2937" s="76">
        <f>VLOOKUP(J2937,Validación!K:N,4,0)</f>
        <v>10</v>
      </c>
      <c r="J2937" s="76" t="s">
        <v>169</v>
      </c>
      <c r="K2937" s="76" t="s">
        <v>68</v>
      </c>
      <c r="L2937" s="76" t="str">
        <f t="shared" si="91"/>
        <v>N</v>
      </c>
    </row>
    <row r="2938" spans="1:12" x14ac:dyDescent="0.25">
      <c r="A2938" s="76" t="str">
        <f t="shared" si="90"/>
        <v>CC41210N</v>
      </c>
      <c r="B2938" s="76" t="s">
        <v>55</v>
      </c>
      <c r="C2938" s="76" t="str">
        <f>VLOOKUP(B2938,Validación!G:I,3,0)</f>
        <v>CC</v>
      </c>
      <c r="D2938" s="122" t="s">
        <v>303</v>
      </c>
      <c r="E2938" s="76">
        <f>VLOOKUP(Tabla3[[#This Row],[Actividad]],Validación!AA:AB,2,0)</f>
        <v>4</v>
      </c>
      <c r="F2938" s="76" t="s">
        <v>186</v>
      </c>
      <c r="G2938" s="76">
        <f>VLOOKUP(H2938,Validación!W:Y,3,0)</f>
        <v>12</v>
      </c>
      <c r="H2938" s="76" t="s">
        <v>401</v>
      </c>
      <c r="I2938" s="76">
        <f>VLOOKUP(J2938,Validación!K:N,4,0)</f>
        <v>10</v>
      </c>
      <c r="J2938" s="76" t="s">
        <v>169</v>
      </c>
      <c r="K2938" s="76" t="s">
        <v>68</v>
      </c>
      <c r="L2938" s="76" t="str">
        <f t="shared" si="91"/>
        <v>N</v>
      </c>
    </row>
    <row r="2939" spans="1:12" x14ac:dyDescent="0.25">
      <c r="A2939" s="76" t="str">
        <f t="shared" si="90"/>
        <v>U41210N</v>
      </c>
      <c r="B2939" s="76" t="s">
        <v>425</v>
      </c>
      <c r="C2939" s="76" t="str">
        <f>VLOOKUP(B2939,Validación!G:I,3,0)</f>
        <v>U</v>
      </c>
      <c r="D2939" s="122" t="s">
        <v>458</v>
      </c>
      <c r="E2939" s="76">
        <f>VLOOKUP(Tabla3[[#This Row],[Actividad]],Validación!AA:AB,2,0)</f>
        <v>4</v>
      </c>
      <c r="F2939" s="76" t="s">
        <v>186</v>
      </c>
      <c r="G2939" s="76">
        <f>VLOOKUP(H2939,Validación!W:Y,3,0)</f>
        <v>12</v>
      </c>
      <c r="H2939" s="76" t="s">
        <v>401</v>
      </c>
      <c r="I2939" s="76">
        <f>VLOOKUP(J2939,Validación!K:N,4,0)</f>
        <v>10</v>
      </c>
      <c r="J2939" s="76" t="s">
        <v>169</v>
      </c>
      <c r="K2939" s="76" t="s">
        <v>68</v>
      </c>
      <c r="L2939" s="76" t="str">
        <f t="shared" si="91"/>
        <v>N</v>
      </c>
    </row>
    <row r="2940" spans="1:12" x14ac:dyDescent="0.25">
      <c r="A2940" s="76" t="str">
        <f t="shared" si="90"/>
        <v>I41210N</v>
      </c>
      <c r="B2940" s="76" t="s">
        <v>47</v>
      </c>
      <c r="C2940" s="76" t="str">
        <f>VLOOKUP(B2940,Validación!G:I,3,0)</f>
        <v>I</v>
      </c>
      <c r="D2940" s="122" t="s">
        <v>459</v>
      </c>
      <c r="E2940" s="76">
        <f>VLOOKUP(Tabla3[[#This Row],[Actividad]],Validación!AA:AB,2,0)</f>
        <v>4</v>
      </c>
      <c r="F2940" s="76" t="s">
        <v>186</v>
      </c>
      <c r="G2940" s="76">
        <f>VLOOKUP(H2940,Validación!W:Y,3,0)</f>
        <v>12</v>
      </c>
      <c r="H2940" s="76" t="s">
        <v>401</v>
      </c>
      <c r="I2940" s="76">
        <f>VLOOKUP(J2940,Validación!K:N,4,0)</f>
        <v>10</v>
      </c>
      <c r="J2940" s="76" t="s">
        <v>169</v>
      </c>
      <c r="K2940" s="76" t="s">
        <v>68</v>
      </c>
      <c r="L2940" s="76" t="str">
        <f t="shared" si="91"/>
        <v>N</v>
      </c>
    </row>
    <row r="2941" spans="1:12" x14ac:dyDescent="0.25">
      <c r="A2941" s="76" t="str">
        <f t="shared" si="90"/>
        <v>Y41210N</v>
      </c>
      <c r="B2941" s="76" t="s">
        <v>134</v>
      </c>
      <c r="C2941" s="76" t="str">
        <f>VLOOKUP(B2941,Validación!G:I,3,0)</f>
        <v>Y</v>
      </c>
      <c r="D2941" s="122" t="s">
        <v>306</v>
      </c>
      <c r="E2941" s="76">
        <f>VLOOKUP(Tabla3[[#This Row],[Actividad]],Validación!AA:AB,2,0)</f>
        <v>4</v>
      </c>
      <c r="F2941" s="76" t="s">
        <v>186</v>
      </c>
      <c r="G2941" s="76">
        <f>VLOOKUP(H2941,Validación!W:Y,3,0)</f>
        <v>12</v>
      </c>
      <c r="H2941" s="76" t="s">
        <v>401</v>
      </c>
      <c r="I2941" s="76">
        <f>VLOOKUP(J2941,Validación!K:N,4,0)</f>
        <v>10</v>
      </c>
      <c r="J2941" s="76" t="s">
        <v>169</v>
      </c>
      <c r="K2941" s="76" t="s">
        <v>68</v>
      </c>
      <c r="L2941" s="76" t="str">
        <f t="shared" si="91"/>
        <v>N</v>
      </c>
    </row>
    <row r="2942" spans="1:12" x14ac:dyDescent="0.25">
      <c r="A2942" s="76" t="str">
        <f t="shared" si="90"/>
        <v>R41210N</v>
      </c>
      <c r="B2942" s="76" t="s">
        <v>51</v>
      </c>
      <c r="C2942" s="76" t="str">
        <f>VLOOKUP(B2942,Validación!G:I,3,0)</f>
        <v>R</v>
      </c>
      <c r="D2942" s="122">
        <v>109</v>
      </c>
      <c r="E2942" s="76">
        <f>VLOOKUP(Tabla3[[#This Row],[Actividad]],Validación!AA:AB,2,0)</f>
        <v>4</v>
      </c>
      <c r="F2942" s="76" t="s">
        <v>186</v>
      </c>
      <c r="G2942" s="76">
        <f>VLOOKUP(H2942,Validación!W:Y,3,0)</f>
        <v>12</v>
      </c>
      <c r="H2942" s="76" t="s">
        <v>401</v>
      </c>
      <c r="I2942" s="76">
        <f>VLOOKUP(J2942,Validación!K:N,4,0)</f>
        <v>10</v>
      </c>
      <c r="J2942" s="76" t="s">
        <v>169</v>
      </c>
      <c r="K2942" s="76" t="s">
        <v>68</v>
      </c>
      <c r="L2942" s="76" t="str">
        <f t="shared" si="91"/>
        <v>N</v>
      </c>
    </row>
    <row r="2943" spans="1:12" x14ac:dyDescent="0.25">
      <c r="A2943" s="76" t="str">
        <f t="shared" si="90"/>
        <v>HH41210N</v>
      </c>
      <c r="B2943" s="76" t="s">
        <v>122</v>
      </c>
      <c r="C2943" s="76" t="str">
        <f>VLOOKUP(B2943,Validación!G:I,3,0)</f>
        <v>HH</v>
      </c>
      <c r="D2943" s="122" t="s">
        <v>460</v>
      </c>
      <c r="E2943" s="76">
        <f>VLOOKUP(Tabla3[[#This Row],[Actividad]],Validación!AA:AB,2,0)</f>
        <v>4</v>
      </c>
      <c r="F2943" s="76" t="s">
        <v>186</v>
      </c>
      <c r="G2943" s="76">
        <f>VLOOKUP(H2943,Validación!W:Y,3,0)</f>
        <v>12</v>
      </c>
      <c r="H2943" s="76" t="s">
        <v>401</v>
      </c>
      <c r="I2943" s="76">
        <f>VLOOKUP(J2943,Validación!K:N,4,0)</f>
        <v>10</v>
      </c>
      <c r="J2943" s="76" t="s">
        <v>169</v>
      </c>
      <c r="K2943" s="76" t="s">
        <v>68</v>
      </c>
      <c r="L2943" s="76" t="str">
        <f t="shared" si="91"/>
        <v>N</v>
      </c>
    </row>
    <row r="2944" spans="1:12" x14ac:dyDescent="0.25">
      <c r="A2944" s="76" t="str">
        <f t="shared" si="90"/>
        <v>II41210N</v>
      </c>
      <c r="B2944" s="173" t="s">
        <v>423</v>
      </c>
      <c r="C2944" s="76" t="str">
        <f>VLOOKUP(B2944,Validación!G:I,3,0)</f>
        <v>II</v>
      </c>
      <c r="D2944" s="122" t="s">
        <v>309</v>
      </c>
      <c r="E2944" s="76">
        <f>VLOOKUP(Tabla3[[#This Row],[Actividad]],Validación!AA:AB,2,0)</f>
        <v>4</v>
      </c>
      <c r="F2944" s="76" t="s">
        <v>186</v>
      </c>
      <c r="G2944" s="76">
        <f>VLOOKUP(H2944,Validación!W:Y,3,0)</f>
        <v>12</v>
      </c>
      <c r="H2944" s="76" t="s">
        <v>401</v>
      </c>
      <c r="I2944" s="76">
        <f>VLOOKUP(J2944,Validación!K:N,4,0)</f>
        <v>10</v>
      </c>
      <c r="J2944" s="76" t="s">
        <v>169</v>
      </c>
      <c r="K2944" s="76" t="s">
        <v>68</v>
      </c>
      <c r="L2944" s="76" t="str">
        <f t="shared" si="91"/>
        <v>N</v>
      </c>
    </row>
    <row r="2945" spans="1:12" x14ac:dyDescent="0.25">
      <c r="A2945" s="76" t="str">
        <f t="shared" si="90"/>
        <v>L41210N</v>
      </c>
      <c r="B2945" s="76" t="s">
        <v>48</v>
      </c>
      <c r="C2945" s="76" t="str">
        <f>VLOOKUP(B2945,Validación!G:I,3,0)</f>
        <v>L</v>
      </c>
      <c r="D2945" s="122" t="s">
        <v>461</v>
      </c>
      <c r="E2945" s="76">
        <f>VLOOKUP(Tabla3[[#This Row],[Actividad]],Validación!AA:AB,2,0)</f>
        <v>4</v>
      </c>
      <c r="F2945" s="76" t="s">
        <v>186</v>
      </c>
      <c r="G2945" s="76">
        <f>VLOOKUP(H2945,Validación!W:Y,3,0)</f>
        <v>12</v>
      </c>
      <c r="H2945" s="76" t="s">
        <v>401</v>
      </c>
      <c r="I2945" s="76">
        <f>VLOOKUP(J2945,Validación!K:N,4,0)</f>
        <v>10</v>
      </c>
      <c r="J2945" s="76" t="s">
        <v>169</v>
      </c>
      <c r="K2945" s="76" t="s">
        <v>68</v>
      </c>
      <c r="L2945" s="76" t="str">
        <f t="shared" si="91"/>
        <v>N</v>
      </c>
    </row>
    <row r="2946" spans="1:12" x14ac:dyDescent="0.25">
      <c r="A2946" s="76" t="str">
        <f t="shared" ref="A2946:A3009" si="92">CONCATENATE(C2946,E2946,G2946,I2946,L2946,)</f>
        <v>B41210N</v>
      </c>
      <c r="B2946" s="76" t="s">
        <v>43</v>
      </c>
      <c r="C2946" s="76" t="str">
        <f>VLOOKUP(B2946,Validación!G:I,3,0)</f>
        <v>B</v>
      </c>
      <c r="D2946" s="122" t="s">
        <v>462</v>
      </c>
      <c r="E2946" s="76">
        <f>VLOOKUP(Tabla3[[#This Row],[Actividad]],Validación!AA:AB,2,0)</f>
        <v>4</v>
      </c>
      <c r="F2946" s="76" t="s">
        <v>186</v>
      </c>
      <c r="G2946" s="76">
        <f>VLOOKUP(H2946,Validación!W:Y,3,0)</f>
        <v>12</v>
      </c>
      <c r="H2946" s="76" t="s">
        <v>401</v>
      </c>
      <c r="I2946" s="76">
        <f>VLOOKUP(J2946,Validación!K:N,4,0)</f>
        <v>10</v>
      </c>
      <c r="J2946" s="76" t="s">
        <v>169</v>
      </c>
      <c r="K2946" s="76" t="s">
        <v>68</v>
      </c>
      <c r="L2946" s="76" t="str">
        <f t="shared" ref="L2946:L3009" si="93">VLOOKUP(K2946,O:P,2,0)</f>
        <v>N</v>
      </c>
    </row>
    <row r="2947" spans="1:12" x14ac:dyDescent="0.25">
      <c r="A2947" s="76" t="str">
        <f t="shared" si="92"/>
        <v>A41210N</v>
      </c>
      <c r="B2947" s="76" t="s">
        <v>42</v>
      </c>
      <c r="C2947" s="76" t="str">
        <f>VLOOKUP(B2947,Validación!G:I,3,0)</f>
        <v>A</v>
      </c>
      <c r="D2947" s="122" t="s">
        <v>463</v>
      </c>
      <c r="E2947" s="76">
        <f>VLOOKUP(Tabla3[[#This Row],[Actividad]],Validación!AA:AB,2,0)</f>
        <v>4</v>
      </c>
      <c r="F2947" s="76" t="s">
        <v>186</v>
      </c>
      <c r="G2947" s="76">
        <f>VLOOKUP(H2947,Validación!W:Y,3,0)</f>
        <v>12</v>
      </c>
      <c r="H2947" s="76" t="s">
        <v>401</v>
      </c>
      <c r="I2947" s="76">
        <f>VLOOKUP(J2947,Validación!K:N,4,0)</f>
        <v>10</v>
      </c>
      <c r="J2947" s="76" t="s">
        <v>169</v>
      </c>
      <c r="K2947" s="76" t="s">
        <v>68</v>
      </c>
      <c r="L2947" s="76" t="str">
        <f t="shared" si="93"/>
        <v>N</v>
      </c>
    </row>
    <row r="2948" spans="1:12" x14ac:dyDescent="0.25">
      <c r="A2948" s="76" t="str">
        <f t="shared" si="92"/>
        <v>X41215N</v>
      </c>
      <c r="B2948" s="76" t="s">
        <v>133</v>
      </c>
      <c r="C2948" s="76" t="str">
        <f>VLOOKUP(B2948,Validación!G:I,3,0)</f>
        <v>X</v>
      </c>
      <c r="D2948" s="122">
        <v>122201</v>
      </c>
      <c r="E2948" s="76">
        <f>VLOOKUP(Tabla3[[#This Row],[Actividad]],Validación!AA:AB,2,0)</f>
        <v>4</v>
      </c>
      <c r="F2948" s="76" t="s">
        <v>186</v>
      </c>
      <c r="G2948" s="76">
        <f>VLOOKUP(H2948,Validación!W:Y,3,0)</f>
        <v>12</v>
      </c>
      <c r="H2948" s="76" t="s">
        <v>401</v>
      </c>
      <c r="I2948" s="76">
        <f>VLOOKUP(J2948,Validación!K:N,4,0)</f>
        <v>15</v>
      </c>
      <c r="J2948" s="76" t="s">
        <v>342</v>
      </c>
      <c r="K2948" s="76" t="s">
        <v>68</v>
      </c>
      <c r="L2948" s="76" t="str">
        <f t="shared" si="93"/>
        <v>N</v>
      </c>
    </row>
    <row r="2949" spans="1:12" x14ac:dyDescent="0.25">
      <c r="A2949" s="76" t="str">
        <f t="shared" si="92"/>
        <v>C41215N</v>
      </c>
      <c r="B2949" s="76" t="s">
        <v>44</v>
      </c>
      <c r="C2949" s="76" t="str">
        <f>VLOOKUP(B2949,Validación!G:I,3,0)</f>
        <v>C</v>
      </c>
      <c r="D2949" s="122" t="s">
        <v>289</v>
      </c>
      <c r="E2949" s="76">
        <f>VLOOKUP(Tabla3[[#This Row],[Actividad]],Validación!AA:AB,2,0)</f>
        <v>4</v>
      </c>
      <c r="F2949" s="76" t="s">
        <v>186</v>
      </c>
      <c r="G2949" s="76">
        <f>VLOOKUP(H2949,Validación!W:Y,3,0)</f>
        <v>12</v>
      </c>
      <c r="H2949" s="76" t="s">
        <v>401</v>
      </c>
      <c r="I2949" s="76">
        <f>VLOOKUP(J2949,Validación!K:N,4,0)</f>
        <v>15</v>
      </c>
      <c r="J2949" s="76" t="s">
        <v>342</v>
      </c>
      <c r="K2949" s="76" t="s">
        <v>68</v>
      </c>
      <c r="L2949" s="76" t="str">
        <f t="shared" si="93"/>
        <v>N</v>
      </c>
    </row>
    <row r="2950" spans="1:12" x14ac:dyDescent="0.25">
      <c r="A2950" s="76" t="str">
        <f t="shared" si="92"/>
        <v>T41215N</v>
      </c>
      <c r="B2950" s="76" t="s">
        <v>52</v>
      </c>
      <c r="C2950" s="76" t="str">
        <f>VLOOKUP(B2950,Validación!G:I,3,0)</f>
        <v>T</v>
      </c>
      <c r="D2950" s="122">
        <v>122202</v>
      </c>
      <c r="E2950" s="76">
        <f>VLOOKUP(Tabla3[[#This Row],[Actividad]],Validación!AA:AB,2,0)</f>
        <v>4</v>
      </c>
      <c r="F2950" s="76" t="s">
        <v>186</v>
      </c>
      <c r="G2950" s="76">
        <f>VLOOKUP(H2950,Validación!W:Y,3,0)</f>
        <v>12</v>
      </c>
      <c r="H2950" s="76" t="s">
        <v>401</v>
      </c>
      <c r="I2950" s="76">
        <f>VLOOKUP(J2950,Validación!K:N,4,0)</f>
        <v>15</v>
      </c>
      <c r="J2950" s="76" t="s">
        <v>342</v>
      </c>
      <c r="K2950" s="76" t="s">
        <v>68</v>
      </c>
      <c r="L2950" s="76" t="str">
        <f t="shared" si="93"/>
        <v>N</v>
      </c>
    </row>
    <row r="2951" spans="1:12" x14ac:dyDescent="0.25">
      <c r="A2951" s="76" t="str">
        <f t="shared" si="92"/>
        <v>EE41215N</v>
      </c>
      <c r="B2951" s="76" t="s">
        <v>33</v>
      </c>
      <c r="C2951" s="76" t="str">
        <f>VLOOKUP(B2951,Validación!G:I,3,0)</f>
        <v>EE</v>
      </c>
      <c r="D2951" s="122" t="s">
        <v>290</v>
      </c>
      <c r="E2951" s="76">
        <f>VLOOKUP(Tabla3[[#This Row],[Actividad]],Validación!AA:AB,2,0)</f>
        <v>4</v>
      </c>
      <c r="F2951" s="76" t="s">
        <v>186</v>
      </c>
      <c r="G2951" s="76">
        <f>VLOOKUP(H2951,Validación!W:Y,3,0)</f>
        <v>12</v>
      </c>
      <c r="H2951" s="76" t="s">
        <v>401</v>
      </c>
      <c r="I2951" s="76">
        <f>VLOOKUP(J2951,Validación!K:N,4,0)</f>
        <v>15</v>
      </c>
      <c r="J2951" s="76" t="s">
        <v>342</v>
      </c>
      <c r="K2951" s="76" t="s">
        <v>68</v>
      </c>
      <c r="L2951" s="76" t="str">
        <f t="shared" si="93"/>
        <v>N</v>
      </c>
    </row>
    <row r="2952" spans="1:12" x14ac:dyDescent="0.25">
      <c r="A2952" s="76" t="str">
        <f t="shared" si="92"/>
        <v>E41215N</v>
      </c>
      <c r="B2952" s="76" t="s">
        <v>45</v>
      </c>
      <c r="C2952" s="76" t="str">
        <f>VLOOKUP(B2952,Validación!G:I,3,0)</f>
        <v>E</v>
      </c>
      <c r="D2952" s="122" t="s">
        <v>180</v>
      </c>
      <c r="E2952" s="76">
        <f>VLOOKUP(Tabla3[[#This Row],[Actividad]],Validación!AA:AB,2,0)</f>
        <v>4</v>
      </c>
      <c r="F2952" s="76" t="s">
        <v>186</v>
      </c>
      <c r="G2952" s="76">
        <f>VLOOKUP(H2952,Validación!W:Y,3,0)</f>
        <v>12</v>
      </c>
      <c r="H2952" s="76" t="s">
        <v>401</v>
      </c>
      <c r="I2952" s="76">
        <f>VLOOKUP(J2952,Validación!K:N,4,0)</f>
        <v>15</v>
      </c>
      <c r="J2952" s="76" t="s">
        <v>342</v>
      </c>
      <c r="K2952" s="76" t="s">
        <v>68</v>
      </c>
      <c r="L2952" s="76" t="str">
        <f t="shared" si="93"/>
        <v>N</v>
      </c>
    </row>
    <row r="2953" spans="1:12" x14ac:dyDescent="0.25">
      <c r="A2953" s="76" t="str">
        <f t="shared" si="92"/>
        <v>J41215N</v>
      </c>
      <c r="B2953" s="76" t="s">
        <v>30</v>
      </c>
      <c r="C2953" s="76" t="str">
        <f>VLOOKUP(B2953,Validación!G:I,3,0)</f>
        <v>J</v>
      </c>
      <c r="D2953" s="122" t="s">
        <v>292</v>
      </c>
      <c r="E2953" s="76">
        <f>VLOOKUP(Tabla3[[#This Row],[Actividad]],Validación!AA:AB,2,0)</f>
        <v>4</v>
      </c>
      <c r="F2953" s="76" t="s">
        <v>186</v>
      </c>
      <c r="G2953" s="76">
        <f>VLOOKUP(H2953,Validación!W:Y,3,0)</f>
        <v>12</v>
      </c>
      <c r="H2953" s="76" t="s">
        <v>401</v>
      </c>
      <c r="I2953" s="76">
        <f>VLOOKUP(J2953,Validación!K:N,4,0)</f>
        <v>15</v>
      </c>
      <c r="J2953" s="76" t="s">
        <v>342</v>
      </c>
      <c r="K2953" s="76" t="s">
        <v>68</v>
      </c>
      <c r="L2953" s="76" t="str">
        <f t="shared" si="93"/>
        <v>N</v>
      </c>
    </row>
    <row r="2954" spans="1:12" x14ac:dyDescent="0.25">
      <c r="A2954" s="76" t="str">
        <f t="shared" si="92"/>
        <v>H41215N</v>
      </c>
      <c r="B2954" s="76" t="s">
        <v>46</v>
      </c>
      <c r="C2954" s="76" t="str">
        <f>VLOOKUP(B2954,Validación!G:I,3,0)</f>
        <v>H</v>
      </c>
      <c r="D2954" s="122" t="s">
        <v>115</v>
      </c>
      <c r="E2954" s="76">
        <f>VLOOKUP(Tabla3[[#This Row],[Actividad]],Validación!AA:AB,2,0)</f>
        <v>4</v>
      </c>
      <c r="F2954" s="76" t="s">
        <v>186</v>
      </c>
      <c r="G2954" s="76">
        <f>VLOOKUP(H2954,Validación!W:Y,3,0)</f>
        <v>12</v>
      </c>
      <c r="H2954" s="76" t="s">
        <v>401</v>
      </c>
      <c r="I2954" s="76">
        <f>VLOOKUP(J2954,Validación!K:N,4,0)</f>
        <v>15</v>
      </c>
      <c r="J2954" s="76" t="s">
        <v>342</v>
      </c>
      <c r="K2954" s="76" t="s">
        <v>68</v>
      </c>
      <c r="L2954" s="76" t="str">
        <f t="shared" si="93"/>
        <v>N</v>
      </c>
    </row>
    <row r="2955" spans="1:12" x14ac:dyDescent="0.25">
      <c r="A2955" s="76" t="str">
        <f t="shared" si="92"/>
        <v>Q41215N</v>
      </c>
      <c r="B2955" s="76" t="s">
        <v>130</v>
      </c>
      <c r="C2955" s="76" t="str">
        <f>VLOOKUP(B2955,Validación!G:I,3,0)</f>
        <v>Q</v>
      </c>
      <c r="D2955" s="122" t="s">
        <v>293</v>
      </c>
      <c r="E2955" s="76">
        <f>VLOOKUP(Tabla3[[#This Row],[Actividad]],Validación!AA:AB,2,0)</f>
        <v>4</v>
      </c>
      <c r="F2955" s="76" t="s">
        <v>186</v>
      </c>
      <c r="G2955" s="76">
        <f>VLOOKUP(H2955,Validación!W:Y,3,0)</f>
        <v>12</v>
      </c>
      <c r="H2955" s="76" t="s">
        <v>401</v>
      </c>
      <c r="I2955" s="76">
        <f>VLOOKUP(J2955,Validación!K:N,4,0)</f>
        <v>15</v>
      </c>
      <c r="J2955" s="76" t="s">
        <v>342</v>
      </c>
      <c r="K2955" s="76" t="s">
        <v>68</v>
      </c>
      <c r="L2955" s="76" t="str">
        <f t="shared" si="93"/>
        <v>N</v>
      </c>
    </row>
    <row r="2956" spans="1:12" x14ac:dyDescent="0.25">
      <c r="A2956" s="76" t="str">
        <f t="shared" si="92"/>
        <v>P41215N</v>
      </c>
      <c r="B2956" s="76" t="s">
        <v>50</v>
      </c>
      <c r="C2956" s="76" t="str">
        <f>VLOOKUP(B2956,Validación!G:I,3,0)</f>
        <v>P</v>
      </c>
      <c r="D2956" s="122" t="s">
        <v>295</v>
      </c>
      <c r="E2956" s="76">
        <f>VLOOKUP(Tabla3[[#This Row],[Actividad]],Validación!AA:AB,2,0)</f>
        <v>4</v>
      </c>
      <c r="F2956" s="76" t="s">
        <v>186</v>
      </c>
      <c r="G2956" s="76">
        <f>VLOOKUP(H2956,Validación!W:Y,3,0)</f>
        <v>12</v>
      </c>
      <c r="H2956" s="76" t="s">
        <v>401</v>
      </c>
      <c r="I2956" s="76">
        <f>VLOOKUP(J2956,Validación!K:N,4,0)</f>
        <v>15</v>
      </c>
      <c r="J2956" s="76" t="s">
        <v>342</v>
      </c>
      <c r="K2956" s="76" t="s">
        <v>68</v>
      </c>
      <c r="L2956" s="76" t="str">
        <f t="shared" si="93"/>
        <v>N</v>
      </c>
    </row>
    <row r="2957" spans="1:12" x14ac:dyDescent="0.25">
      <c r="A2957" s="76" t="str">
        <f t="shared" si="92"/>
        <v>K41215N</v>
      </c>
      <c r="B2957" s="76" t="s">
        <v>31</v>
      </c>
      <c r="C2957" s="76" t="str">
        <f>VLOOKUP(B2957,Validación!G:I,3,0)</f>
        <v>K</v>
      </c>
      <c r="D2957" s="122" t="s">
        <v>297</v>
      </c>
      <c r="E2957" s="76">
        <f>VLOOKUP(Tabla3[[#This Row],[Actividad]],Validación!AA:AB,2,0)</f>
        <v>4</v>
      </c>
      <c r="F2957" s="76" t="s">
        <v>186</v>
      </c>
      <c r="G2957" s="76">
        <f>VLOOKUP(H2957,Validación!W:Y,3,0)</f>
        <v>12</v>
      </c>
      <c r="H2957" s="76" t="s">
        <v>401</v>
      </c>
      <c r="I2957" s="76">
        <f>VLOOKUP(J2957,Validación!K:N,4,0)</f>
        <v>15</v>
      </c>
      <c r="J2957" s="76" t="s">
        <v>342</v>
      </c>
      <c r="K2957" s="76" t="s">
        <v>68</v>
      </c>
      <c r="L2957" s="76" t="str">
        <f t="shared" si="93"/>
        <v>N</v>
      </c>
    </row>
    <row r="2958" spans="1:12" x14ac:dyDescent="0.25">
      <c r="A2958" s="76" t="str">
        <f t="shared" si="92"/>
        <v>N41215N</v>
      </c>
      <c r="B2958" s="76" t="s">
        <v>49</v>
      </c>
      <c r="C2958" s="76" t="str">
        <f>VLOOKUP(B2958,Validación!G:I,3,0)</f>
        <v>N</v>
      </c>
      <c r="D2958" s="122" t="s">
        <v>298</v>
      </c>
      <c r="E2958" s="76">
        <f>VLOOKUP(Tabla3[[#This Row],[Actividad]],Validación!AA:AB,2,0)</f>
        <v>4</v>
      </c>
      <c r="F2958" s="76" t="s">
        <v>186</v>
      </c>
      <c r="G2958" s="76">
        <f>VLOOKUP(H2958,Validación!W:Y,3,0)</f>
        <v>12</v>
      </c>
      <c r="H2958" s="76" t="s">
        <v>401</v>
      </c>
      <c r="I2958" s="76">
        <f>VLOOKUP(J2958,Validación!K:N,4,0)</f>
        <v>15</v>
      </c>
      <c r="J2958" s="76" t="s">
        <v>342</v>
      </c>
      <c r="K2958" s="76" t="s">
        <v>68</v>
      </c>
      <c r="L2958" s="76" t="str">
        <f t="shared" si="93"/>
        <v>N</v>
      </c>
    </row>
    <row r="2959" spans="1:12" x14ac:dyDescent="0.25">
      <c r="A2959" s="76" t="str">
        <f t="shared" si="92"/>
        <v>AA41215N</v>
      </c>
      <c r="B2959" s="76" t="s">
        <v>54</v>
      </c>
      <c r="C2959" s="76" t="str">
        <f>VLOOKUP(B2959,Validación!G:I,3,0)</f>
        <v>AA</v>
      </c>
      <c r="D2959" s="122" t="s">
        <v>118</v>
      </c>
      <c r="E2959" s="76">
        <f>VLOOKUP(Tabla3[[#This Row],[Actividad]],Validación!AA:AB,2,0)</f>
        <v>4</v>
      </c>
      <c r="F2959" s="76" t="s">
        <v>186</v>
      </c>
      <c r="G2959" s="76">
        <f>VLOOKUP(H2959,Validación!W:Y,3,0)</f>
        <v>12</v>
      </c>
      <c r="H2959" s="76" t="s">
        <v>401</v>
      </c>
      <c r="I2959" s="76">
        <f>VLOOKUP(J2959,Validación!K:N,4,0)</f>
        <v>15</v>
      </c>
      <c r="J2959" s="76" t="s">
        <v>342</v>
      </c>
      <c r="K2959" s="76" t="s">
        <v>68</v>
      </c>
      <c r="L2959" s="76" t="str">
        <f t="shared" si="93"/>
        <v>N</v>
      </c>
    </row>
    <row r="2960" spans="1:12" x14ac:dyDescent="0.25">
      <c r="A2960" s="76" t="str">
        <f t="shared" si="92"/>
        <v>G41215N</v>
      </c>
      <c r="B2960" s="76" t="s">
        <v>427</v>
      </c>
      <c r="C2960" s="76" t="str">
        <f>VLOOKUP(B2960,Validación!G:I,3,0)</f>
        <v>G</v>
      </c>
      <c r="D2960" s="122" t="s">
        <v>299</v>
      </c>
      <c r="E2960" s="76">
        <f>VLOOKUP(Tabla3[[#This Row],[Actividad]],Validación!AA:AB,2,0)</f>
        <v>4</v>
      </c>
      <c r="F2960" s="76" t="s">
        <v>186</v>
      </c>
      <c r="G2960" s="76">
        <f>VLOOKUP(H2960,Validación!W:Y,3,0)</f>
        <v>12</v>
      </c>
      <c r="H2960" s="76" t="s">
        <v>401</v>
      </c>
      <c r="I2960" s="76">
        <f>VLOOKUP(J2960,Validación!K:N,4,0)</f>
        <v>15</v>
      </c>
      <c r="J2960" s="76" t="s">
        <v>342</v>
      </c>
      <c r="K2960" s="76" t="s">
        <v>68</v>
      </c>
      <c r="L2960" s="76" t="str">
        <f t="shared" si="93"/>
        <v>N</v>
      </c>
    </row>
    <row r="2961" spans="1:15" x14ac:dyDescent="0.25">
      <c r="A2961" s="76" t="str">
        <f t="shared" si="92"/>
        <v>D41215N</v>
      </c>
      <c r="B2961" s="76" t="s">
        <v>203</v>
      </c>
      <c r="C2961" s="76" t="str">
        <f>VLOOKUP(B2961,Validación!G:I,3,0)</f>
        <v>D</v>
      </c>
      <c r="D2961" s="122">
        <v>122327</v>
      </c>
      <c r="E2961" s="76">
        <f>VLOOKUP(Tabla3[[#This Row],[Actividad]],Validación!AA:AB,2,0)</f>
        <v>4</v>
      </c>
      <c r="F2961" s="76" t="s">
        <v>186</v>
      </c>
      <c r="G2961" s="76">
        <f>VLOOKUP(H2961,Validación!W:Y,3,0)</f>
        <v>12</v>
      </c>
      <c r="H2961" s="76" t="s">
        <v>401</v>
      </c>
      <c r="I2961" s="76">
        <f>VLOOKUP(J2961,Validación!K:N,4,0)</f>
        <v>15</v>
      </c>
      <c r="J2961" s="76" t="s">
        <v>342</v>
      </c>
      <c r="K2961" s="76" t="s">
        <v>68</v>
      </c>
      <c r="L2961" s="76" t="str">
        <f t="shared" si="93"/>
        <v>N</v>
      </c>
    </row>
    <row r="2962" spans="1:15" x14ac:dyDescent="0.25">
      <c r="A2962" s="76" t="str">
        <f t="shared" si="92"/>
        <v>F41215N</v>
      </c>
      <c r="B2962" s="76" t="s">
        <v>426</v>
      </c>
      <c r="C2962" s="76" t="str">
        <f>VLOOKUP(B2962,Validación!G:I,3,0)</f>
        <v>F</v>
      </c>
      <c r="D2962" s="122" t="s">
        <v>456</v>
      </c>
      <c r="E2962" s="76">
        <f>VLOOKUP(Tabla3[[#This Row],[Actividad]],Validación!AA:AB,2,0)</f>
        <v>4</v>
      </c>
      <c r="F2962" s="76" t="s">
        <v>186</v>
      </c>
      <c r="G2962" s="76">
        <f>VLOOKUP(H2962,Validación!W:Y,3,0)</f>
        <v>12</v>
      </c>
      <c r="H2962" s="76" t="s">
        <v>401</v>
      </c>
      <c r="I2962" s="76">
        <f>VLOOKUP(J2962,Validación!K:N,4,0)</f>
        <v>15</v>
      </c>
      <c r="J2962" s="76" t="s">
        <v>342</v>
      </c>
      <c r="K2962" s="76" t="s">
        <v>68</v>
      </c>
      <c r="L2962" s="76" t="str">
        <f t="shared" si="93"/>
        <v>N</v>
      </c>
    </row>
    <row r="2963" spans="1:15" x14ac:dyDescent="0.25">
      <c r="A2963" s="76" t="str">
        <f t="shared" si="92"/>
        <v>FF41215N</v>
      </c>
      <c r="B2963" s="76" t="s">
        <v>41</v>
      </c>
      <c r="C2963" s="76" t="str">
        <f>VLOOKUP(B2963,Validación!G:I,3,0)</f>
        <v>FF</v>
      </c>
      <c r="D2963" s="122" t="s">
        <v>301</v>
      </c>
      <c r="E2963" s="76">
        <f>VLOOKUP(Tabla3[[#This Row],[Actividad]],Validación!AA:AB,2,0)</f>
        <v>4</v>
      </c>
      <c r="F2963" s="76" t="s">
        <v>186</v>
      </c>
      <c r="G2963" s="76">
        <f>VLOOKUP(H2963,Validación!W:Y,3,0)</f>
        <v>12</v>
      </c>
      <c r="H2963" s="76" t="s">
        <v>401</v>
      </c>
      <c r="I2963" s="76">
        <f>VLOOKUP(J2963,Validación!K:N,4,0)</f>
        <v>15</v>
      </c>
      <c r="J2963" s="76" t="s">
        <v>342</v>
      </c>
      <c r="K2963" s="76" t="s">
        <v>68</v>
      </c>
      <c r="L2963" s="76" t="str">
        <f t="shared" si="93"/>
        <v>N</v>
      </c>
    </row>
    <row r="2964" spans="1:15" x14ac:dyDescent="0.25">
      <c r="A2964" s="76" t="str">
        <f t="shared" si="92"/>
        <v>BB41215N</v>
      </c>
      <c r="B2964" s="76" t="s">
        <v>32</v>
      </c>
      <c r="C2964" s="76" t="str">
        <f>VLOOKUP(B2964,Validación!G:I,3,0)</f>
        <v>BB</v>
      </c>
      <c r="D2964" s="122" t="s">
        <v>457</v>
      </c>
      <c r="E2964" s="76">
        <f>VLOOKUP(Tabla3[[#This Row],[Actividad]],Validación!AA:AB,2,0)</f>
        <v>4</v>
      </c>
      <c r="F2964" s="76" t="s">
        <v>186</v>
      </c>
      <c r="G2964" s="76">
        <f>VLOOKUP(H2964,Validación!W:Y,3,0)</f>
        <v>12</v>
      </c>
      <c r="H2964" s="76" t="s">
        <v>401</v>
      </c>
      <c r="I2964" s="76">
        <f>VLOOKUP(J2964,Validación!K:N,4,0)</f>
        <v>15</v>
      </c>
      <c r="J2964" s="76" t="s">
        <v>342</v>
      </c>
      <c r="K2964" s="76" t="s">
        <v>68</v>
      </c>
      <c r="L2964" s="76" t="str">
        <f t="shared" si="93"/>
        <v>N</v>
      </c>
    </row>
    <row r="2965" spans="1:15" x14ac:dyDescent="0.25">
      <c r="A2965" s="76" t="str">
        <f t="shared" si="92"/>
        <v>W41215N</v>
      </c>
      <c r="B2965" s="76" t="s">
        <v>132</v>
      </c>
      <c r="C2965" s="76" t="str">
        <f>VLOOKUP(B2965,Validación!G:I,3,0)</f>
        <v>W</v>
      </c>
      <c r="D2965" s="122" t="s">
        <v>302</v>
      </c>
      <c r="E2965" s="76">
        <f>VLOOKUP(Tabla3[[#This Row],[Actividad]],Validación!AA:AB,2,0)</f>
        <v>4</v>
      </c>
      <c r="F2965" s="76" t="s">
        <v>186</v>
      </c>
      <c r="G2965" s="76">
        <f>VLOOKUP(H2965,Validación!W:Y,3,0)</f>
        <v>12</v>
      </c>
      <c r="H2965" s="76" t="s">
        <v>401</v>
      </c>
      <c r="I2965" s="76">
        <f>VLOOKUP(J2965,Validación!K:N,4,0)</f>
        <v>15</v>
      </c>
      <c r="J2965" s="76" t="s">
        <v>342</v>
      </c>
      <c r="K2965" s="76" t="s">
        <v>68</v>
      </c>
      <c r="L2965" s="76" t="str">
        <f t="shared" si="93"/>
        <v>N</v>
      </c>
    </row>
    <row r="2966" spans="1:15" x14ac:dyDescent="0.25">
      <c r="A2966" s="76" t="str">
        <f t="shared" si="92"/>
        <v>CC41215N</v>
      </c>
      <c r="B2966" s="76" t="s">
        <v>55</v>
      </c>
      <c r="C2966" s="76" t="str">
        <f>VLOOKUP(B2966,Validación!G:I,3,0)</f>
        <v>CC</v>
      </c>
      <c r="D2966" s="122" t="s">
        <v>303</v>
      </c>
      <c r="E2966" s="76">
        <f>VLOOKUP(Tabla3[[#This Row],[Actividad]],Validación!AA:AB,2,0)</f>
        <v>4</v>
      </c>
      <c r="F2966" s="76" t="s">
        <v>186</v>
      </c>
      <c r="G2966" s="76">
        <f>VLOOKUP(H2966,Validación!W:Y,3,0)</f>
        <v>12</v>
      </c>
      <c r="H2966" s="76" t="s">
        <v>401</v>
      </c>
      <c r="I2966" s="76">
        <f>VLOOKUP(J2966,Validación!K:N,4,0)</f>
        <v>15</v>
      </c>
      <c r="J2966" s="76" t="s">
        <v>342</v>
      </c>
      <c r="K2966" s="76" t="s">
        <v>68</v>
      </c>
      <c r="L2966" s="76" t="str">
        <f t="shared" si="93"/>
        <v>N</v>
      </c>
    </row>
    <row r="2967" spans="1:15" x14ac:dyDescent="0.25">
      <c r="A2967" s="76" t="str">
        <f t="shared" si="92"/>
        <v>U41215N</v>
      </c>
      <c r="B2967" s="76" t="s">
        <v>425</v>
      </c>
      <c r="C2967" s="76" t="str">
        <f>VLOOKUP(B2967,Validación!G:I,3,0)</f>
        <v>U</v>
      </c>
      <c r="D2967" s="122" t="s">
        <v>458</v>
      </c>
      <c r="E2967" s="76">
        <f>VLOOKUP(Tabla3[[#This Row],[Actividad]],Validación!AA:AB,2,0)</f>
        <v>4</v>
      </c>
      <c r="F2967" s="76" t="s">
        <v>186</v>
      </c>
      <c r="G2967" s="76">
        <f>VLOOKUP(H2967,Validación!W:Y,3,0)</f>
        <v>12</v>
      </c>
      <c r="H2967" s="76" t="s">
        <v>401</v>
      </c>
      <c r="I2967" s="76">
        <f>VLOOKUP(J2967,Validación!K:N,4,0)</f>
        <v>15</v>
      </c>
      <c r="J2967" s="76" t="s">
        <v>342</v>
      </c>
      <c r="K2967" s="76" t="s">
        <v>68</v>
      </c>
      <c r="L2967" s="76" t="str">
        <f t="shared" si="93"/>
        <v>N</v>
      </c>
    </row>
    <row r="2968" spans="1:15" x14ac:dyDescent="0.25">
      <c r="A2968" s="76" t="str">
        <f t="shared" si="92"/>
        <v>I41215N</v>
      </c>
      <c r="B2968" s="76" t="s">
        <v>47</v>
      </c>
      <c r="C2968" s="76" t="str">
        <f>VLOOKUP(B2968,Validación!G:I,3,0)</f>
        <v>I</v>
      </c>
      <c r="D2968" s="122" t="s">
        <v>459</v>
      </c>
      <c r="E2968" s="76">
        <f>VLOOKUP(Tabla3[[#This Row],[Actividad]],Validación!AA:AB,2,0)</f>
        <v>4</v>
      </c>
      <c r="F2968" s="76" t="s">
        <v>186</v>
      </c>
      <c r="G2968" s="76">
        <f>VLOOKUP(H2968,Validación!W:Y,3,0)</f>
        <v>12</v>
      </c>
      <c r="H2968" s="76" t="s">
        <v>401</v>
      </c>
      <c r="I2968" s="76">
        <f>VLOOKUP(J2968,Validación!K:N,4,0)</f>
        <v>15</v>
      </c>
      <c r="J2968" s="76" t="s">
        <v>342</v>
      </c>
      <c r="K2968" s="76" t="s">
        <v>68</v>
      </c>
      <c r="L2968" s="76" t="str">
        <f t="shared" si="93"/>
        <v>N</v>
      </c>
    </row>
    <row r="2969" spans="1:15" x14ac:dyDescent="0.25">
      <c r="A2969" s="76" t="str">
        <f t="shared" si="92"/>
        <v>Y41215N</v>
      </c>
      <c r="B2969" s="76" t="s">
        <v>134</v>
      </c>
      <c r="C2969" s="76" t="str">
        <f>VLOOKUP(B2969,Validación!G:I,3,0)</f>
        <v>Y</v>
      </c>
      <c r="D2969" s="122" t="s">
        <v>306</v>
      </c>
      <c r="E2969" s="76">
        <f>VLOOKUP(Tabla3[[#This Row],[Actividad]],Validación!AA:AB,2,0)</f>
        <v>4</v>
      </c>
      <c r="F2969" s="76" t="s">
        <v>186</v>
      </c>
      <c r="G2969" s="76">
        <f>VLOOKUP(H2969,Validación!W:Y,3,0)</f>
        <v>12</v>
      </c>
      <c r="H2969" s="76" t="s">
        <v>401</v>
      </c>
      <c r="I2969" s="76">
        <f>VLOOKUP(J2969,Validación!K:N,4,0)</f>
        <v>15</v>
      </c>
      <c r="J2969" s="76" t="s">
        <v>342</v>
      </c>
      <c r="K2969" s="76" t="s">
        <v>68</v>
      </c>
      <c r="L2969" s="76" t="str">
        <f t="shared" si="93"/>
        <v>N</v>
      </c>
    </row>
    <row r="2970" spans="1:15" x14ac:dyDescent="0.25">
      <c r="A2970" s="76" t="str">
        <f t="shared" si="92"/>
        <v>R41215N</v>
      </c>
      <c r="B2970" s="76" t="s">
        <v>51</v>
      </c>
      <c r="C2970" s="76" t="str">
        <f>VLOOKUP(B2970,Validación!G:I,3,0)</f>
        <v>R</v>
      </c>
      <c r="D2970" s="122">
        <v>109</v>
      </c>
      <c r="E2970" s="76">
        <f>VLOOKUP(Tabla3[[#This Row],[Actividad]],Validación!AA:AB,2,0)</f>
        <v>4</v>
      </c>
      <c r="F2970" s="76" t="s">
        <v>186</v>
      </c>
      <c r="G2970" s="76">
        <f>VLOOKUP(H2970,Validación!W:Y,3,0)</f>
        <v>12</v>
      </c>
      <c r="H2970" s="76" t="s">
        <v>401</v>
      </c>
      <c r="I2970" s="76">
        <f>VLOOKUP(J2970,Validación!K:N,4,0)</f>
        <v>15</v>
      </c>
      <c r="J2970" s="76" t="s">
        <v>342</v>
      </c>
      <c r="K2970" s="76" t="s">
        <v>68</v>
      </c>
      <c r="L2970" s="76" t="str">
        <f t="shared" si="93"/>
        <v>N</v>
      </c>
    </row>
    <row r="2971" spans="1:15" x14ac:dyDescent="0.25">
      <c r="A2971" s="76" t="str">
        <f t="shared" si="92"/>
        <v>HH41215N</v>
      </c>
      <c r="B2971" s="76" t="s">
        <v>122</v>
      </c>
      <c r="C2971" s="76" t="str">
        <f>VLOOKUP(B2971,Validación!G:I,3,0)</f>
        <v>HH</v>
      </c>
      <c r="D2971" s="122" t="s">
        <v>460</v>
      </c>
      <c r="E2971" s="76">
        <f>VLOOKUP(Tabla3[[#This Row],[Actividad]],Validación!AA:AB,2,0)</f>
        <v>4</v>
      </c>
      <c r="F2971" s="76" t="s">
        <v>186</v>
      </c>
      <c r="G2971" s="76">
        <f>VLOOKUP(H2971,Validación!W:Y,3,0)</f>
        <v>12</v>
      </c>
      <c r="H2971" s="76" t="s">
        <v>401</v>
      </c>
      <c r="I2971" s="76">
        <f>VLOOKUP(J2971,Validación!K:N,4,0)</f>
        <v>15</v>
      </c>
      <c r="J2971" s="76" t="s">
        <v>342</v>
      </c>
      <c r="K2971" s="76" t="s">
        <v>68</v>
      </c>
      <c r="L2971" s="76" t="str">
        <f t="shared" si="93"/>
        <v>N</v>
      </c>
    </row>
    <row r="2972" spans="1:15" x14ac:dyDescent="0.25">
      <c r="A2972" s="76" t="str">
        <f t="shared" si="92"/>
        <v>II41215N</v>
      </c>
      <c r="B2972" s="173" t="s">
        <v>423</v>
      </c>
      <c r="C2972" s="76" t="str">
        <f>VLOOKUP(B2972,Validación!G:I,3,0)</f>
        <v>II</v>
      </c>
      <c r="D2972" s="122" t="s">
        <v>309</v>
      </c>
      <c r="E2972" s="76">
        <f>VLOOKUP(Tabla3[[#This Row],[Actividad]],Validación!AA:AB,2,0)</f>
        <v>4</v>
      </c>
      <c r="F2972" s="76" t="s">
        <v>186</v>
      </c>
      <c r="G2972" s="76">
        <f>VLOOKUP(H2972,Validación!W:Y,3,0)</f>
        <v>12</v>
      </c>
      <c r="H2972" s="76" t="s">
        <v>401</v>
      </c>
      <c r="I2972" s="76">
        <f>VLOOKUP(J2972,Validación!K:N,4,0)</f>
        <v>15</v>
      </c>
      <c r="J2972" s="76" t="s">
        <v>342</v>
      </c>
      <c r="K2972" s="76" t="s">
        <v>68</v>
      </c>
      <c r="L2972" s="76" t="str">
        <f t="shared" si="93"/>
        <v>N</v>
      </c>
      <c r="O2972" s="76">
        <v>113323</v>
      </c>
    </row>
    <row r="2973" spans="1:15" x14ac:dyDescent="0.25">
      <c r="A2973" s="76" t="str">
        <f t="shared" si="92"/>
        <v>L41215N</v>
      </c>
      <c r="B2973" s="76" t="s">
        <v>48</v>
      </c>
      <c r="C2973" s="76" t="str">
        <f>VLOOKUP(B2973,Validación!G:I,3,0)</f>
        <v>L</v>
      </c>
      <c r="D2973" s="122" t="s">
        <v>461</v>
      </c>
      <c r="E2973" s="76">
        <f>VLOOKUP(Tabla3[[#This Row],[Actividad]],Validación!AA:AB,2,0)</f>
        <v>4</v>
      </c>
      <c r="F2973" s="76" t="s">
        <v>186</v>
      </c>
      <c r="G2973" s="76">
        <f>VLOOKUP(H2973,Validación!W:Y,3,0)</f>
        <v>12</v>
      </c>
      <c r="H2973" s="76" t="s">
        <v>401</v>
      </c>
      <c r="I2973" s="76">
        <f>VLOOKUP(J2973,Validación!K:N,4,0)</f>
        <v>15</v>
      </c>
      <c r="J2973" s="76" t="s">
        <v>342</v>
      </c>
      <c r="K2973" s="76" t="s">
        <v>68</v>
      </c>
      <c r="L2973" s="76" t="str">
        <f t="shared" si="93"/>
        <v>N</v>
      </c>
    </row>
    <row r="2974" spans="1:15" x14ac:dyDescent="0.25">
      <c r="A2974" s="76" t="str">
        <f t="shared" si="92"/>
        <v>B41215N</v>
      </c>
      <c r="B2974" s="76" t="s">
        <v>43</v>
      </c>
      <c r="C2974" s="76" t="str">
        <f>VLOOKUP(B2974,Validación!G:I,3,0)</f>
        <v>B</v>
      </c>
      <c r="D2974" s="122" t="s">
        <v>462</v>
      </c>
      <c r="E2974" s="76">
        <f>VLOOKUP(Tabla3[[#This Row],[Actividad]],Validación!AA:AB,2,0)</f>
        <v>4</v>
      </c>
      <c r="F2974" s="76" t="s">
        <v>186</v>
      </c>
      <c r="G2974" s="76">
        <f>VLOOKUP(H2974,Validación!W:Y,3,0)</f>
        <v>12</v>
      </c>
      <c r="H2974" s="76" t="s">
        <v>401</v>
      </c>
      <c r="I2974" s="76">
        <f>VLOOKUP(J2974,Validación!K:N,4,0)</f>
        <v>15</v>
      </c>
      <c r="J2974" s="76" t="s">
        <v>342</v>
      </c>
      <c r="K2974" s="76" t="s">
        <v>68</v>
      </c>
      <c r="L2974" s="76" t="str">
        <f t="shared" si="93"/>
        <v>N</v>
      </c>
    </row>
    <row r="2975" spans="1:15" x14ac:dyDescent="0.25">
      <c r="A2975" s="76" t="str">
        <f t="shared" si="92"/>
        <v>A41215N</v>
      </c>
      <c r="B2975" s="76" t="s">
        <v>42</v>
      </c>
      <c r="C2975" s="76" t="str">
        <f>VLOOKUP(B2975,Validación!G:I,3,0)</f>
        <v>A</v>
      </c>
      <c r="D2975" s="122" t="s">
        <v>463</v>
      </c>
      <c r="E2975" s="76">
        <f>VLOOKUP(Tabla3[[#This Row],[Actividad]],Validación!AA:AB,2,0)</f>
        <v>4</v>
      </c>
      <c r="F2975" s="76" t="s">
        <v>186</v>
      </c>
      <c r="G2975" s="76">
        <f>VLOOKUP(H2975,Validación!W:Y,3,0)</f>
        <v>12</v>
      </c>
      <c r="H2975" s="76" t="s">
        <v>401</v>
      </c>
      <c r="I2975" s="76">
        <f>VLOOKUP(J2975,Validación!K:N,4,0)</f>
        <v>15</v>
      </c>
      <c r="J2975" s="76" t="s">
        <v>342</v>
      </c>
      <c r="K2975" s="76" t="s">
        <v>68</v>
      </c>
      <c r="L2975" s="76" t="str">
        <f t="shared" si="93"/>
        <v>N</v>
      </c>
    </row>
    <row r="2976" spans="1:15" x14ac:dyDescent="0.25">
      <c r="A2976" s="76" t="str">
        <f t="shared" si="92"/>
        <v>X5123N</v>
      </c>
      <c r="B2976" s="76" t="s">
        <v>133</v>
      </c>
      <c r="C2976" s="76" t="str">
        <f>VLOOKUP(B2976,Validación!G:I,3,0)</f>
        <v>X</v>
      </c>
      <c r="D2976" s="122">
        <v>122201</v>
      </c>
      <c r="E2976" s="76">
        <f>VLOOKUP(Tabla3[[#This Row],[Actividad]],Validación!AA:AB,2,0)</f>
        <v>5</v>
      </c>
      <c r="F2976" s="76" t="s">
        <v>187</v>
      </c>
      <c r="G2976" s="76">
        <f>VLOOKUP(H2976,Validación!W:Y,3,0)</f>
        <v>12</v>
      </c>
      <c r="H2976" s="76" t="s">
        <v>401</v>
      </c>
      <c r="I2976" s="76">
        <f>VLOOKUP(J2976,Validación!K:N,4,0)</f>
        <v>3</v>
      </c>
      <c r="J2976" s="76" t="s">
        <v>162</v>
      </c>
      <c r="K2976" s="76" t="s">
        <v>68</v>
      </c>
      <c r="L2976" s="76" t="str">
        <f t="shared" si="93"/>
        <v>N</v>
      </c>
    </row>
    <row r="2977" spans="1:12" x14ac:dyDescent="0.25">
      <c r="A2977" s="76" t="str">
        <f t="shared" si="92"/>
        <v>C5123N</v>
      </c>
      <c r="B2977" s="76" t="s">
        <v>44</v>
      </c>
      <c r="C2977" s="76" t="str">
        <f>VLOOKUP(B2977,Validación!G:I,3,0)</f>
        <v>C</v>
      </c>
      <c r="D2977" s="122" t="s">
        <v>289</v>
      </c>
      <c r="E2977" s="76">
        <f>VLOOKUP(Tabla3[[#This Row],[Actividad]],Validación!AA:AB,2,0)</f>
        <v>5</v>
      </c>
      <c r="F2977" s="76" t="s">
        <v>187</v>
      </c>
      <c r="G2977" s="76">
        <f>VLOOKUP(H2977,Validación!W:Y,3,0)</f>
        <v>12</v>
      </c>
      <c r="H2977" s="76" t="s">
        <v>401</v>
      </c>
      <c r="I2977" s="76">
        <f>VLOOKUP(J2977,Validación!K:N,4,0)</f>
        <v>3</v>
      </c>
      <c r="J2977" s="76" t="s">
        <v>162</v>
      </c>
      <c r="K2977" s="76" t="s">
        <v>68</v>
      </c>
      <c r="L2977" s="76" t="str">
        <f t="shared" si="93"/>
        <v>N</v>
      </c>
    </row>
    <row r="2978" spans="1:12" x14ac:dyDescent="0.25">
      <c r="A2978" s="76" t="str">
        <f t="shared" si="92"/>
        <v>T5123N</v>
      </c>
      <c r="B2978" s="76" t="s">
        <v>52</v>
      </c>
      <c r="C2978" s="76" t="str">
        <f>VLOOKUP(B2978,Validación!G:I,3,0)</f>
        <v>T</v>
      </c>
      <c r="D2978" s="122">
        <v>122202</v>
      </c>
      <c r="E2978" s="76">
        <f>VLOOKUP(Tabla3[[#This Row],[Actividad]],Validación!AA:AB,2,0)</f>
        <v>5</v>
      </c>
      <c r="F2978" s="76" t="s">
        <v>187</v>
      </c>
      <c r="G2978" s="76">
        <f>VLOOKUP(H2978,Validación!W:Y,3,0)</f>
        <v>12</v>
      </c>
      <c r="H2978" s="76" t="s">
        <v>401</v>
      </c>
      <c r="I2978" s="76">
        <f>VLOOKUP(J2978,Validación!K:N,4,0)</f>
        <v>3</v>
      </c>
      <c r="J2978" s="76" t="s">
        <v>162</v>
      </c>
      <c r="K2978" s="76" t="s">
        <v>68</v>
      </c>
      <c r="L2978" s="76" t="str">
        <f t="shared" si="93"/>
        <v>N</v>
      </c>
    </row>
    <row r="2979" spans="1:12" x14ac:dyDescent="0.25">
      <c r="A2979" s="76" t="str">
        <f t="shared" si="92"/>
        <v>EE5123N</v>
      </c>
      <c r="B2979" s="76" t="s">
        <v>33</v>
      </c>
      <c r="C2979" s="76" t="str">
        <f>VLOOKUP(B2979,Validación!G:I,3,0)</f>
        <v>EE</v>
      </c>
      <c r="D2979" s="122" t="s">
        <v>290</v>
      </c>
      <c r="E2979" s="76">
        <f>VLOOKUP(Tabla3[[#This Row],[Actividad]],Validación!AA:AB,2,0)</f>
        <v>5</v>
      </c>
      <c r="F2979" s="76" t="s">
        <v>187</v>
      </c>
      <c r="G2979" s="76">
        <f>VLOOKUP(H2979,Validación!W:Y,3,0)</f>
        <v>12</v>
      </c>
      <c r="H2979" s="76" t="s">
        <v>401</v>
      </c>
      <c r="I2979" s="76">
        <f>VLOOKUP(J2979,Validación!K:N,4,0)</f>
        <v>3</v>
      </c>
      <c r="J2979" s="76" t="s">
        <v>162</v>
      </c>
      <c r="K2979" s="76" t="s">
        <v>68</v>
      </c>
      <c r="L2979" s="76" t="str">
        <f t="shared" si="93"/>
        <v>N</v>
      </c>
    </row>
    <row r="2980" spans="1:12" x14ac:dyDescent="0.25">
      <c r="A2980" s="76" t="str">
        <f t="shared" si="92"/>
        <v>E5123N</v>
      </c>
      <c r="B2980" s="76" t="s">
        <v>45</v>
      </c>
      <c r="C2980" s="76" t="str">
        <f>VLOOKUP(B2980,Validación!G:I,3,0)</f>
        <v>E</v>
      </c>
      <c r="D2980" s="122" t="s">
        <v>180</v>
      </c>
      <c r="E2980" s="76">
        <f>VLOOKUP(Tabla3[[#This Row],[Actividad]],Validación!AA:AB,2,0)</f>
        <v>5</v>
      </c>
      <c r="F2980" s="76" t="s">
        <v>187</v>
      </c>
      <c r="G2980" s="76">
        <f>VLOOKUP(H2980,Validación!W:Y,3,0)</f>
        <v>12</v>
      </c>
      <c r="H2980" s="76" t="s">
        <v>401</v>
      </c>
      <c r="I2980" s="76">
        <f>VLOOKUP(J2980,Validación!K:N,4,0)</f>
        <v>3</v>
      </c>
      <c r="J2980" s="76" t="s">
        <v>162</v>
      </c>
      <c r="K2980" s="76" t="s">
        <v>68</v>
      </c>
      <c r="L2980" s="76" t="str">
        <f t="shared" si="93"/>
        <v>N</v>
      </c>
    </row>
    <row r="2981" spans="1:12" x14ac:dyDescent="0.25">
      <c r="A2981" s="76" t="str">
        <f t="shared" si="92"/>
        <v>J5123N</v>
      </c>
      <c r="B2981" s="76" t="s">
        <v>30</v>
      </c>
      <c r="C2981" s="76" t="str">
        <f>VLOOKUP(B2981,Validación!G:I,3,0)</f>
        <v>J</v>
      </c>
      <c r="D2981" s="122" t="s">
        <v>292</v>
      </c>
      <c r="E2981" s="76">
        <f>VLOOKUP(Tabla3[[#This Row],[Actividad]],Validación!AA:AB,2,0)</f>
        <v>5</v>
      </c>
      <c r="F2981" s="76" t="s">
        <v>187</v>
      </c>
      <c r="G2981" s="76">
        <f>VLOOKUP(H2981,Validación!W:Y,3,0)</f>
        <v>12</v>
      </c>
      <c r="H2981" s="76" t="s">
        <v>401</v>
      </c>
      <c r="I2981" s="76">
        <f>VLOOKUP(J2981,Validación!K:N,4,0)</f>
        <v>3</v>
      </c>
      <c r="J2981" s="76" t="s">
        <v>162</v>
      </c>
      <c r="K2981" s="76" t="s">
        <v>68</v>
      </c>
      <c r="L2981" s="76" t="str">
        <f t="shared" si="93"/>
        <v>N</v>
      </c>
    </row>
    <row r="2982" spans="1:12" x14ac:dyDescent="0.25">
      <c r="A2982" s="76" t="str">
        <f t="shared" si="92"/>
        <v>H5123N</v>
      </c>
      <c r="B2982" s="76" t="s">
        <v>46</v>
      </c>
      <c r="C2982" s="76" t="str">
        <f>VLOOKUP(B2982,Validación!G:I,3,0)</f>
        <v>H</v>
      </c>
      <c r="D2982" s="122" t="s">
        <v>115</v>
      </c>
      <c r="E2982" s="76">
        <f>VLOOKUP(Tabla3[[#This Row],[Actividad]],Validación!AA:AB,2,0)</f>
        <v>5</v>
      </c>
      <c r="F2982" s="76" t="s">
        <v>187</v>
      </c>
      <c r="G2982" s="76">
        <f>VLOOKUP(H2982,Validación!W:Y,3,0)</f>
        <v>12</v>
      </c>
      <c r="H2982" s="76" t="s">
        <v>401</v>
      </c>
      <c r="I2982" s="76">
        <f>VLOOKUP(J2982,Validación!K:N,4,0)</f>
        <v>3</v>
      </c>
      <c r="J2982" s="76" t="s">
        <v>162</v>
      </c>
      <c r="K2982" s="76" t="s">
        <v>68</v>
      </c>
      <c r="L2982" s="76" t="str">
        <f t="shared" si="93"/>
        <v>N</v>
      </c>
    </row>
    <row r="2983" spans="1:12" x14ac:dyDescent="0.25">
      <c r="A2983" s="76" t="str">
        <f t="shared" si="92"/>
        <v>Q5123N</v>
      </c>
      <c r="B2983" s="76" t="s">
        <v>130</v>
      </c>
      <c r="C2983" s="76" t="str">
        <f>VLOOKUP(B2983,Validación!G:I,3,0)</f>
        <v>Q</v>
      </c>
      <c r="D2983" s="122" t="s">
        <v>293</v>
      </c>
      <c r="E2983" s="76">
        <f>VLOOKUP(Tabla3[[#This Row],[Actividad]],Validación!AA:AB,2,0)</f>
        <v>5</v>
      </c>
      <c r="F2983" s="76" t="s">
        <v>187</v>
      </c>
      <c r="G2983" s="76">
        <f>VLOOKUP(H2983,Validación!W:Y,3,0)</f>
        <v>12</v>
      </c>
      <c r="H2983" s="76" t="s">
        <v>401</v>
      </c>
      <c r="I2983" s="76">
        <f>VLOOKUP(J2983,Validación!K:N,4,0)</f>
        <v>3</v>
      </c>
      <c r="J2983" s="76" t="s">
        <v>162</v>
      </c>
      <c r="K2983" s="76" t="s">
        <v>68</v>
      </c>
      <c r="L2983" s="76" t="str">
        <f t="shared" si="93"/>
        <v>N</v>
      </c>
    </row>
    <row r="2984" spans="1:12" x14ac:dyDescent="0.25">
      <c r="A2984" s="76" t="str">
        <f t="shared" si="92"/>
        <v>P5123N</v>
      </c>
      <c r="B2984" s="76" t="s">
        <v>50</v>
      </c>
      <c r="C2984" s="76" t="str">
        <f>VLOOKUP(B2984,Validación!G:I,3,0)</f>
        <v>P</v>
      </c>
      <c r="D2984" s="122" t="s">
        <v>295</v>
      </c>
      <c r="E2984" s="76">
        <f>VLOOKUP(Tabla3[[#This Row],[Actividad]],Validación!AA:AB,2,0)</f>
        <v>5</v>
      </c>
      <c r="F2984" s="76" t="s">
        <v>187</v>
      </c>
      <c r="G2984" s="76">
        <f>VLOOKUP(H2984,Validación!W:Y,3,0)</f>
        <v>12</v>
      </c>
      <c r="H2984" s="76" t="s">
        <v>401</v>
      </c>
      <c r="I2984" s="76">
        <f>VLOOKUP(J2984,Validación!K:N,4,0)</f>
        <v>3</v>
      </c>
      <c r="J2984" s="76" t="s">
        <v>162</v>
      </c>
      <c r="K2984" s="76" t="s">
        <v>68</v>
      </c>
      <c r="L2984" s="76" t="str">
        <f t="shared" si="93"/>
        <v>N</v>
      </c>
    </row>
    <row r="2985" spans="1:12" x14ac:dyDescent="0.25">
      <c r="A2985" s="76" t="str">
        <f t="shared" si="92"/>
        <v>K5123N</v>
      </c>
      <c r="B2985" s="76" t="s">
        <v>31</v>
      </c>
      <c r="C2985" s="76" t="str">
        <f>VLOOKUP(B2985,Validación!G:I,3,0)</f>
        <v>K</v>
      </c>
      <c r="D2985" s="122" t="s">
        <v>297</v>
      </c>
      <c r="E2985" s="76">
        <f>VLOOKUP(Tabla3[[#This Row],[Actividad]],Validación!AA:AB,2,0)</f>
        <v>5</v>
      </c>
      <c r="F2985" s="76" t="s">
        <v>187</v>
      </c>
      <c r="G2985" s="76">
        <f>VLOOKUP(H2985,Validación!W:Y,3,0)</f>
        <v>12</v>
      </c>
      <c r="H2985" s="76" t="s">
        <v>401</v>
      </c>
      <c r="I2985" s="76">
        <f>VLOOKUP(J2985,Validación!K:N,4,0)</f>
        <v>3</v>
      </c>
      <c r="J2985" s="76" t="s">
        <v>162</v>
      </c>
      <c r="K2985" s="76" t="s">
        <v>68</v>
      </c>
      <c r="L2985" s="76" t="str">
        <f t="shared" si="93"/>
        <v>N</v>
      </c>
    </row>
    <row r="2986" spans="1:12" x14ac:dyDescent="0.25">
      <c r="A2986" s="76" t="str">
        <f t="shared" si="92"/>
        <v>N5123N</v>
      </c>
      <c r="B2986" s="76" t="s">
        <v>49</v>
      </c>
      <c r="C2986" s="76" t="str">
        <f>VLOOKUP(B2986,Validación!G:I,3,0)</f>
        <v>N</v>
      </c>
      <c r="D2986" s="122" t="s">
        <v>298</v>
      </c>
      <c r="E2986" s="76">
        <f>VLOOKUP(Tabla3[[#This Row],[Actividad]],Validación!AA:AB,2,0)</f>
        <v>5</v>
      </c>
      <c r="F2986" s="76" t="s">
        <v>187</v>
      </c>
      <c r="G2986" s="76">
        <f>VLOOKUP(H2986,Validación!W:Y,3,0)</f>
        <v>12</v>
      </c>
      <c r="H2986" s="76" t="s">
        <v>401</v>
      </c>
      <c r="I2986" s="76">
        <f>VLOOKUP(J2986,Validación!K:N,4,0)</f>
        <v>3</v>
      </c>
      <c r="J2986" s="76" t="s">
        <v>162</v>
      </c>
      <c r="K2986" s="76" t="s">
        <v>68</v>
      </c>
      <c r="L2986" s="76" t="str">
        <f t="shared" si="93"/>
        <v>N</v>
      </c>
    </row>
    <row r="2987" spans="1:12" x14ac:dyDescent="0.25">
      <c r="A2987" s="76" t="str">
        <f t="shared" si="92"/>
        <v>AA5123N</v>
      </c>
      <c r="B2987" s="76" t="s">
        <v>54</v>
      </c>
      <c r="C2987" s="76" t="str">
        <f>VLOOKUP(B2987,Validación!G:I,3,0)</f>
        <v>AA</v>
      </c>
      <c r="D2987" s="122" t="s">
        <v>118</v>
      </c>
      <c r="E2987" s="76">
        <f>VLOOKUP(Tabla3[[#This Row],[Actividad]],Validación!AA:AB,2,0)</f>
        <v>5</v>
      </c>
      <c r="F2987" s="76" t="s">
        <v>187</v>
      </c>
      <c r="G2987" s="76">
        <f>VLOOKUP(H2987,Validación!W:Y,3,0)</f>
        <v>12</v>
      </c>
      <c r="H2987" s="76" t="s">
        <v>401</v>
      </c>
      <c r="I2987" s="76">
        <f>VLOOKUP(J2987,Validación!K:N,4,0)</f>
        <v>3</v>
      </c>
      <c r="J2987" s="76" t="s">
        <v>162</v>
      </c>
      <c r="K2987" s="76" t="s">
        <v>68</v>
      </c>
      <c r="L2987" s="76" t="str">
        <f t="shared" si="93"/>
        <v>N</v>
      </c>
    </row>
    <row r="2988" spans="1:12" x14ac:dyDescent="0.25">
      <c r="A2988" s="76" t="str">
        <f t="shared" si="92"/>
        <v>G5123N</v>
      </c>
      <c r="B2988" s="76" t="s">
        <v>427</v>
      </c>
      <c r="C2988" s="76" t="str">
        <f>VLOOKUP(B2988,Validación!G:I,3,0)</f>
        <v>G</v>
      </c>
      <c r="D2988" s="122" t="s">
        <v>299</v>
      </c>
      <c r="E2988" s="76">
        <f>VLOOKUP(Tabla3[[#This Row],[Actividad]],Validación!AA:AB,2,0)</f>
        <v>5</v>
      </c>
      <c r="F2988" s="76" t="s">
        <v>187</v>
      </c>
      <c r="G2988" s="76">
        <f>VLOOKUP(H2988,Validación!W:Y,3,0)</f>
        <v>12</v>
      </c>
      <c r="H2988" s="76" t="s">
        <v>401</v>
      </c>
      <c r="I2988" s="76">
        <f>VLOOKUP(J2988,Validación!K:N,4,0)</f>
        <v>3</v>
      </c>
      <c r="J2988" s="76" t="s">
        <v>162</v>
      </c>
      <c r="K2988" s="76" t="s">
        <v>68</v>
      </c>
      <c r="L2988" s="76" t="str">
        <f t="shared" si="93"/>
        <v>N</v>
      </c>
    </row>
    <row r="2989" spans="1:12" x14ac:dyDescent="0.25">
      <c r="A2989" s="76" t="str">
        <f t="shared" si="92"/>
        <v>D5123N</v>
      </c>
      <c r="B2989" s="76" t="s">
        <v>203</v>
      </c>
      <c r="C2989" s="76" t="str">
        <f>VLOOKUP(B2989,Validación!G:I,3,0)</f>
        <v>D</v>
      </c>
      <c r="D2989" s="122">
        <v>122327</v>
      </c>
      <c r="E2989" s="76">
        <f>VLOOKUP(Tabla3[[#This Row],[Actividad]],Validación!AA:AB,2,0)</f>
        <v>5</v>
      </c>
      <c r="F2989" s="76" t="s">
        <v>187</v>
      </c>
      <c r="G2989" s="76">
        <f>VLOOKUP(H2989,Validación!W:Y,3,0)</f>
        <v>12</v>
      </c>
      <c r="H2989" s="76" t="s">
        <v>401</v>
      </c>
      <c r="I2989" s="76">
        <f>VLOOKUP(J2989,Validación!K:N,4,0)</f>
        <v>3</v>
      </c>
      <c r="J2989" s="76" t="s">
        <v>162</v>
      </c>
      <c r="K2989" s="76" t="s">
        <v>68</v>
      </c>
      <c r="L2989" s="76" t="str">
        <f t="shared" si="93"/>
        <v>N</v>
      </c>
    </row>
    <row r="2990" spans="1:12" x14ac:dyDescent="0.25">
      <c r="A2990" s="76" t="str">
        <f t="shared" si="92"/>
        <v>F5123N</v>
      </c>
      <c r="B2990" s="76" t="s">
        <v>426</v>
      </c>
      <c r="C2990" s="76" t="str">
        <f>VLOOKUP(B2990,Validación!G:I,3,0)</f>
        <v>F</v>
      </c>
      <c r="D2990" s="122" t="s">
        <v>456</v>
      </c>
      <c r="E2990" s="76">
        <f>VLOOKUP(Tabla3[[#This Row],[Actividad]],Validación!AA:AB,2,0)</f>
        <v>5</v>
      </c>
      <c r="F2990" s="76" t="s">
        <v>187</v>
      </c>
      <c r="G2990" s="76">
        <f>VLOOKUP(H2990,Validación!W:Y,3,0)</f>
        <v>12</v>
      </c>
      <c r="H2990" s="76" t="s">
        <v>401</v>
      </c>
      <c r="I2990" s="76">
        <f>VLOOKUP(J2990,Validación!K:N,4,0)</f>
        <v>3</v>
      </c>
      <c r="J2990" s="76" t="s">
        <v>162</v>
      </c>
      <c r="K2990" s="76" t="s">
        <v>68</v>
      </c>
      <c r="L2990" s="76" t="str">
        <f t="shared" si="93"/>
        <v>N</v>
      </c>
    </row>
    <row r="2991" spans="1:12" x14ac:dyDescent="0.25">
      <c r="A2991" s="76" t="str">
        <f t="shared" si="92"/>
        <v>FF5123N</v>
      </c>
      <c r="B2991" s="76" t="s">
        <v>41</v>
      </c>
      <c r="C2991" s="76" t="str">
        <f>VLOOKUP(B2991,Validación!G:I,3,0)</f>
        <v>FF</v>
      </c>
      <c r="D2991" s="122" t="s">
        <v>301</v>
      </c>
      <c r="E2991" s="76">
        <f>VLOOKUP(Tabla3[[#This Row],[Actividad]],Validación!AA:AB,2,0)</f>
        <v>5</v>
      </c>
      <c r="F2991" s="76" t="s">
        <v>187</v>
      </c>
      <c r="G2991" s="76">
        <f>VLOOKUP(H2991,Validación!W:Y,3,0)</f>
        <v>12</v>
      </c>
      <c r="H2991" s="76" t="s">
        <v>401</v>
      </c>
      <c r="I2991" s="76">
        <f>VLOOKUP(J2991,Validación!K:N,4,0)</f>
        <v>3</v>
      </c>
      <c r="J2991" s="76" t="s">
        <v>162</v>
      </c>
      <c r="K2991" s="76" t="s">
        <v>68</v>
      </c>
      <c r="L2991" s="76" t="str">
        <f t="shared" si="93"/>
        <v>N</v>
      </c>
    </row>
    <row r="2992" spans="1:12" x14ac:dyDescent="0.25">
      <c r="A2992" s="76" t="str">
        <f t="shared" si="92"/>
        <v>BB5123N</v>
      </c>
      <c r="B2992" s="76" t="s">
        <v>32</v>
      </c>
      <c r="C2992" s="76" t="str">
        <f>VLOOKUP(B2992,Validación!G:I,3,0)</f>
        <v>BB</v>
      </c>
      <c r="D2992" s="122" t="s">
        <v>457</v>
      </c>
      <c r="E2992" s="76">
        <f>VLOOKUP(Tabla3[[#This Row],[Actividad]],Validación!AA:AB,2,0)</f>
        <v>5</v>
      </c>
      <c r="F2992" s="76" t="s">
        <v>187</v>
      </c>
      <c r="G2992" s="76">
        <f>VLOOKUP(H2992,Validación!W:Y,3,0)</f>
        <v>12</v>
      </c>
      <c r="H2992" s="76" t="s">
        <v>401</v>
      </c>
      <c r="I2992" s="76">
        <f>VLOOKUP(J2992,Validación!K:N,4,0)</f>
        <v>3</v>
      </c>
      <c r="J2992" s="76" t="s">
        <v>162</v>
      </c>
      <c r="K2992" s="76" t="s">
        <v>68</v>
      </c>
      <c r="L2992" s="76" t="str">
        <f t="shared" si="93"/>
        <v>N</v>
      </c>
    </row>
    <row r="2993" spans="1:15" x14ac:dyDescent="0.25">
      <c r="A2993" s="76" t="str">
        <f t="shared" si="92"/>
        <v>W5123N</v>
      </c>
      <c r="B2993" s="76" t="s">
        <v>132</v>
      </c>
      <c r="C2993" s="76" t="str">
        <f>VLOOKUP(B2993,Validación!G:I,3,0)</f>
        <v>W</v>
      </c>
      <c r="D2993" s="122" t="s">
        <v>302</v>
      </c>
      <c r="E2993" s="76">
        <f>VLOOKUP(Tabla3[[#This Row],[Actividad]],Validación!AA:AB,2,0)</f>
        <v>5</v>
      </c>
      <c r="F2993" s="76" t="s">
        <v>187</v>
      </c>
      <c r="G2993" s="76">
        <f>VLOOKUP(H2993,Validación!W:Y,3,0)</f>
        <v>12</v>
      </c>
      <c r="H2993" s="76" t="s">
        <v>401</v>
      </c>
      <c r="I2993" s="76">
        <f>VLOOKUP(J2993,Validación!K:N,4,0)</f>
        <v>3</v>
      </c>
      <c r="J2993" s="76" t="s">
        <v>162</v>
      </c>
      <c r="K2993" s="76" t="s">
        <v>68</v>
      </c>
      <c r="L2993" s="76" t="str">
        <f t="shared" si="93"/>
        <v>N</v>
      </c>
    </row>
    <row r="2994" spans="1:15" x14ac:dyDescent="0.25">
      <c r="A2994" s="76" t="str">
        <f t="shared" si="92"/>
        <v>CC5123N</v>
      </c>
      <c r="B2994" s="76" t="s">
        <v>55</v>
      </c>
      <c r="C2994" s="76" t="str">
        <f>VLOOKUP(B2994,Validación!G:I,3,0)</f>
        <v>CC</v>
      </c>
      <c r="D2994" s="122" t="s">
        <v>303</v>
      </c>
      <c r="E2994" s="76">
        <f>VLOOKUP(Tabla3[[#This Row],[Actividad]],Validación!AA:AB,2,0)</f>
        <v>5</v>
      </c>
      <c r="F2994" s="76" t="s">
        <v>187</v>
      </c>
      <c r="G2994" s="76">
        <f>VLOOKUP(H2994,Validación!W:Y,3,0)</f>
        <v>12</v>
      </c>
      <c r="H2994" s="76" t="s">
        <v>401</v>
      </c>
      <c r="I2994" s="76">
        <f>VLOOKUP(J2994,Validación!K:N,4,0)</f>
        <v>3</v>
      </c>
      <c r="J2994" s="76" t="s">
        <v>162</v>
      </c>
      <c r="K2994" s="76" t="s">
        <v>68</v>
      </c>
      <c r="L2994" s="76" t="str">
        <f t="shared" si="93"/>
        <v>N</v>
      </c>
    </row>
    <row r="2995" spans="1:15" x14ac:dyDescent="0.25">
      <c r="A2995" s="76" t="str">
        <f t="shared" si="92"/>
        <v>U5123N</v>
      </c>
      <c r="B2995" s="76" t="s">
        <v>425</v>
      </c>
      <c r="C2995" s="76" t="str">
        <f>VLOOKUP(B2995,Validación!G:I,3,0)</f>
        <v>U</v>
      </c>
      <c r="D2995" s="122" t="s">
        <v>458</v>
      </c>
      <c r="E2995" s="76">
        <f>VLOOKUP(Tabla3[[#This Row],[Actividad]],Validación!AA:AB,2,0)</f>
        <v>5</v>
      </c>
      <c r="F2995" s="76" t="s">
        <v>187</v>
      </c>
      <c r="G2995" s="76">
        <f>VLOOKUP(H2995,Validación!W:Y,3,0)</f>
        <v>12</v>
      </c>
      <c r="H2995" s="76" t="s">
        <v>401</v>
      </c>
      <c r="I2995" s="76">
        <f>VLOOKUP(J2995,Validación!K:N,4,0)</f>
        <v>3</v>
      </c>
      <c r="J2995" s="76" t="s">
        <v>162</v>
      </c>
      <c r="K2995" s="76" t="s">
        <v>68</v>
      </c>
      <c r="L2995" s="76" t="str">
        <f t="shared" si="93"/>
        <v>N</v>
      </c>
    </row>
    <row r="2996" spans="1:15" x14ac:dyDescent="0.25">
      <c r="A2996" s="76" t="str">
        <f t="shared" si="92"/>
        <v>I5123N</v>
      </c>
      <c r="B2996" s="76" t="s">
        <v>47</v>
      </c>
      <c r="C2996" s="76" t="str">
        <f>VLOOKUP(B2996,Validación!G:I,3,0)</f>
        <v>I</v>
      </c>
      <c r="D2996" s="122" t="s">
        <v>459</v>
      </c>
      <c r="E2996" s="76">
        <f>VLOOKUP(Tabla3[[#This Row],[Actividad]],Validación!AA:AB,2,0)</f>
        <v>5</v>
      </c>
      <c r="F2996" s="76" t="s">
        <v>187</v>
      </c>
      <c r="G2996" s="76">
        <f>VLOOKUP(H2996,Validación!W:Y,3,0)</f>
        <v>12</v>
      </c>
      <c r="H2996" s="76" t="s">
        <v>401</v>
      </c>
      <c r="I2996" s="76">
        <f>VLOOKUP(J2996,Validación!K:N,4,0)</f>
        <v>3</v>
      </c>
      <c r="J2996" s="76" t="s">
        <v>162</v>
      </c>
      <c r="K2996" s="76" t="s">
        <v>68</v>
      </c>
      <c r="L2996" s="76" t="str">
        <f t="shared" si="93"/>
        <v>N</v>
      </c>
    </row>
    <row r="2997" spans="1:15" x14ac:dyDescent="0.25">
      <c r="A2997" s="76" t="str">
        <f t="shared" si="92"/>
        <v>Y5123N</v>
      </c>
      <c r="B2997" s="76" t="s">
        <v>134</v>
      </c>
      <c r="C2997" s="76" t="str">
        <f>VLOOKUP(B2997,Validación!G:I,3,0)</f>
        <v>Y</v>
      </c>
      <c r="D2997" s="122" t="s">
        <v>306</v>
      </c>
      <c r="E2997" s="76">
        <f>VLOOKUP(Tabla3[[#This Row],[Actividad]],Validación!AA:AB,2,0)</f>
        <v>5</v>
      </c>
      <c r="F2997" s="76" t="s">
        <v>187</v>
      </c>
      <c r="G2997" s="76">
        <f>VLOOKUP(H2997,Validación!W:Y,3,0)</f>
        <v>12</v>
      </c>
      <c r="H2997" s="76" t="s">
        <v>401</v>
      </c>
      <c r="I2997" s="76">
        <f>VLOOKUP(J2997,Validación!K:N,4,0)</f>
        <v>3</v>
      </c>
      <c r="J2997" s="76" t="s">
        <v>162</v>
      </c>
      <c r="K2997" s="76" t="s">
        <v>68</v>
      </c>
      <c r="L2997" s="76" t="str">
        <f t="shared" si="93"/>
        <v>N</v>
      </c>
    </row>
    <row r="2998" spans="1:15" x14ac:dyDescent="0.25">
      <c r="A2998" s="76" t="str">
        <f t="shared" si="92"/>
        <v>R5123N</v>
      </c>
      <c r="B2998" s="76" t="s">
        <v>51</v>
      </c>
      <c r="C2998" s="76" t="str">
        <f>VLOOKUP(B2998,Validación!G:I,3,0)</f>
        <v>R</v>
      </c>
      <c r="D2998" s="122">
        <v>109</v>
      </c>
      <c r="E2998" s="76">
        <f>VLOOKUP(Tabla3[[#This Row],[Actividad]],Validación!AA:AB,2,0)</f>
        <v>5</v>
      </c>
      <c r="F2998" s="76" t="s">
        <v>187</v>
      </c>
      <c r="G2998" s="76">
        <f>VLOOKUP(H2998,Validación!W:Y,3,0)</f>
        <v>12</v>
      </c>
      <c r="H2998" s="76" t="s">
        <v>401</v>
      </c>
      <c r="I2998" s="76">
        <f>VLOOKUP(J2998,Validación!K:N,4,0)</f>
        <v>3</v>
      </c>
      <c r="J2998" s="76" t="s">
        <v>162</v>
      </c>
      <c r="K2998" s="76" t="s">
        <v>68</v>
      </c>
      <c r="L2998" s="76" t="str">
        <f t="shared" si="93"/>
        <v>N</v>
      </c>
    </row>
    <row r="2999" spans="1:15" x14ac:dyDescent="0.25">
      <c r="A2999" s="76" t="str">
        <f t="shared" si="92"/>
        <v>HH5123N</v>
      </c>
      <c r="B2999" s="76" t="s">
        <v>122</v>
      </c>
      <c r="C2999" s="76" t="str">
        <f>VLOOKUP(B2999,Validación!G:I,3,0)</f>
        <v>HH</v>
      </c>
      <c r="D2999" s="122" t="s">
        <v>460</v>
      </c>
      <c r="E2999" s="76">
        <f>VLOOKUP(Tabla3[[#This Row],[Actividad]],Validación!AA:AB,2,0)</f>
        <v>5</v>
      </c>
      <c r="F2999" s="76" t="s">
        <v>187</v>
      </c>
      <c r="G2999" s="76">
        <f>VLOOKUP(H2999,Validación!W:Y,3,0)</f>
        <v>12</v>
      </c>
      <c r="H2999" s="76" t="s">
        <v>401</v>
      </c>
      <c r="I2999" s="76">
        <f>VLOOKUP(J2999,Validación!K:N,4,0)</f>
        <v>3</v>
      </c>
      <c r="J2999" s="76" t="s">
        <v>162</v>
      </c>
      <c r="K2999" s="76" t="s">
        <v>68</v>
      </c>
      <c r="L2999" s="76" t="str">
        <f t="shared" si="93"/>
        <v>N</v>
      </c>
    </row>
    <row r="3000" spans="1:15" x14ac:dyDescent="0.25">
      <c r="A3000" s="76" t="str">
        <f t="shared" si="92"/>
        <v>II5123N</v>
      </c>
      <c r="B3000" s="173" t="s">
        <v>423</v>
      </c>
      <c r="C3000" s="76" t="str">
        <f>VLOOKUP(B3000,Validación!G:I,3,0)</f>
        <v>II</v>
      </c>
      <c r="D3000" s="122" t="s">
        <v>309</v>
      </c>
      <c r="E3000" s="76">
        <f>VLOOKUP(Tabla3[[#This Row],[Actividad]],Validación!AA:AB,2,0)</f>
        <v>5</v>
      </c>
      <c r="F3000" s="76" t="s">
        <v>187</v>
      </c>
      <c r="G3000" s="76">
        <f>VLOOKUP(H3000,Validación!W:Y,3,0)</f>
        <v>12</v>
      </c>
      <c r="H3000" s="76" t="s">
        <v>401</v>
      </c>
      <c r="I3000" s="76">
        <f>VLOOKUP(J3000,Validación!K:N,4,0)</f>
        <v>3</v>
      </c>
      <c r="J3000" s="76" t="s">
        <v>162</v>
      </c>
      <c r="K3000" s="76" t="s">
        <v>68</v>
      </c>
      <c r="L3000" s="76" t="str">
        <f t="shared" si="93"/>
        <v>N</v>
      </c>
      <c r="O3000" s="76">
        <v>111410</v>
      </c>
    </row>
    <row r="3001" spans="1:15" x14ac:dyDescent="0.25">
      <c r="A3001" s="76" t="str">
        <f t="shared" si="92"/>
        <v>L5123N</v>
      </c>
      <c r="B3001" s="76" t="s">
        <v>48</v>
      </c>
      <c r="C3001" s="76" t="str">
        <f>VLOOKUP(B3001,Validación!G:I,3,0)</f>
        <v>L</v>
      </c>
      <c r="D3001" s="122" t="s">
        <v>461</v>
      </c>
      <c r="E3001" s="76">
        <f>VLOOKUP(Tabla3[[#This Row],[Actividad]],Validación!AA:AB,2,0)</f>
        <v>5</v>
      </c>
      <c r="F3001" s="76" t="s">
        <v>187</v>
      </c>
      <c r="G3001" s="76">
        <f>VLOOKUP(H3001,Validación!W:Y,3,0)</f>
        <v>12</v>
      </c>
      <c r="H3001" s="76" t="s">
        <v>401</v>
      </c>
      <c r="I3001" s="76">
        <f>VLOOKUP(J3001,Validación!K:N,4,0)</f>
        <v>3</v>
      </c>
      <c r="J3001" s="76" t="s">
        <v>162</v>
      </c>
      <c r="K3001" s="76" t="s">
        <v>68</v>
      </c>
      <c r="L3001" s="76" t="str">
        <f t="shared" si="93"/>
        <v>N</v>
      </c>
    </row>
    <row r="3002" spans="1:15" x14ac:dyDescent="0.25">
      <c r="A3002" s="76" t="str">
        <f t="shared" si="92"/>
        <v>B5123N</v>
      </c>
      <c r="B3002" s="76" t="s">
        <v>43</v>
      </c>
      <c r="C3002" s="76" t="str">
        <f>VLOOKUP(B3002,Validación!G:I,3,0)</f>
        <v>B</v>
      </c>
      <c r="D3002" s="122" t="s">
        <v>462</v>
      </c>
      <c r="E3002" s="76">
        <f>VLOOKUP(Tabla3[[#This Row],[Actividad]],Validación!AA:AB,2,0)</f>
        <v>5</v>
      </c>
      <c r="F3002" s="76" t="s">
        <v>187</v>
      </c>
      <c r="G3002" s="76">
        <f>VLOOKUP(H3002,Validación!W:Y,3,0)</f>
        <v>12</v>
      </c>
      <c r="H3002" s="76" t="s">
        <v>401</v>
      </c>
      <c r="I3002" s="76">
        <f>VLOOKUP(J3002,Validación!K:N,4,0)</f>
        <v>3</v>
      </c>
      <c r="J3002" s="76" t="s">
        <v>162</v>
      </c>
      <c r="K3002" s="76" t="s">
        <v>68</v>
      </c>
      <c r="L3002" s="76" t="str">
        <f t="shared" si="93"/>
        <v>N</v>
      </c>
    </row>
    <row r="3003" spans="1:15" x14ac:dyDescent="0.25">
      <c r="A3003" s="76" t="str">
        <f t="shared" si="92"/>
        <v>A5123N</v>
      </c>
      <c r="B3003" s="76" t="s">
        <v>42</v>
      </c>
      <c r="C3003" s="76" t="str">
        <f>VLOOKUP(B3003,Validación!G:I,3,0)</f>
        <v>A</v>
      </c>
      <c r="D3003" s="122" t="s">
        <v>463</v>
      </c>
      <c r="E3003" s="76">
        <f>VLOOKUP(Tabla3[[#This Row],[Actividad]],Validación!AA:AB,2,0)</f>
        <v>5</v>
      </c>
      <c r="F3003" s="76" t="s">
        <v>187</v>
      </c>
      <c r="G3003" s="76">
        <f>VLOOKUP(H3003,Validación!W:Y,3,0)</f>
        <v>12</v>
      </c>
      <c r="H3003" s="76" t="s">
        <v>401</v>
      </c>
      <c r="I3003" s="76">
        <f>VLOOKUP(J3003,Validación!K:N,4,0)</f>
        <v>3</v>
      </c>
      <c r="J3003" s="76" t="s">
        <v>162</v>
      </c>
      <c r="K3003" s="76" t="s">
        <v>68</v>
      </c>
      <c r="L3003" s="76" t="str">
        <f t="shared" si="93"/>
        <v>N</v>
      </c>
    </row>
    <row r="3004" spans="1:15" x14ac:dyDescent="0.25">
      <c r="A3004" s="76" t="str">
        <f t="shared" si="92"/>
        <v>X5128N</v>
      </c>
      <c r="B3004" s="76" t="s">
        <v>133</v>
      </c>
      <c r="C3004" s="76" t="str">
        <f>VLOOKUP(B3004,Validación!G:I,3,0)</f>
        <v>X</v>
      </c>
      <c r="D3004" s="122">
        <v>122201</v>
      </c>
      <c r="E3004" s="76">
        <f>VLOOKUP(Tabla3[[#This Row],[Actividad]],Validación!AA:AB,2,0)</f>
        <v>5</v>
      </c>
      <c r="F3004" s="76" t="s">
        <v>187</v>
      </c>
      <c r="G3004" s="76">
        <f>VLOOKUP(H3004,Validación!W:Y,3,0)</f>
        <v>12</v>
      </c>
      <c r="H3004" s="76" t="s">
        <v>401</v>
      </c>
      <c r="I3004" s="76">
        <f>VLOOKUP(J3004,Validación!K:N,4,0)</f>
        <v>8</v>
      </c>
      <c r="J3004" s="76" t="s">
        <v>167</v>
      </c>
      <c r="K3004" s="76" t="s">
        <v>68</v>
      </c>
      <c r="L3004" s="76" t="str">
        <f t="shared" si="93"/>
        <v>N</v>
      </c>
    </row>
    <row r="3005" spans="1:15" x14ac:dyDescent="0.25">
      <c r="A3005" s="76" t="str">
        <f t="shared" si="92"/>
        <v>C5128N</v>
      </c>
      <c r="B3005" s="76" t="s">
        <v>44</v>
      </c>
      <c r="C3005" s="76" t="str">
        <f>VLOOKUP(B3005,Validación!G:I,3,0)</f>
        <v>C</v>
      </c>
      <c r="D3005" s="122" t="s">
        <v>289</v>
      </c>
      <c r="E3005" s="76">
        <f>VLOOKUP(Tabla3[[#This Row],[Actividad]],Validación!AA:AB,2,0)</f>
        <v>5</v>
      </c>
      <c r="F3005" s="76" t="s">
        <v>187</v>
      </c>
      <c r="G3005" s="76">
        <f>VLOOKUP(H3005,Validación!W:Y,3,0)</f>
        <v>12</v>
      </c>
      <c r="H3005" s="76" t="s">
        <v>401</v>
      </c>
      <c r="I3005" s="76">
        <f>VLOOKUP(J3005,Validación!K:N,4,0)</f>
        <v>8</v>
      </c>
      <c r="J3005" s="76" t="s">
        <v>167</v>
      </c>
      <c r="K3005" s="76" t="s">
        <v>68</v>
      </c>
      <c r="L3005" s="76" t="str">
        <f t="shared" si="93"/>
        <v>N</v>
      </c>
    </row>
    <row r="3006" spans="1:15" x14ac:dyDescent="0.25">
      <c r="A3006" s="76" t="str">
        <f t="shared" si="92"/>
        <v>T5128N</v>
      </c>
      <c r="B3006" s="76" t="s">
        <v>52</v>
      </c>
      <c r="C3006" s="76" t="str">
        <f>VLOOKUP(B3006,Validación!G:I,3,0)</f>
        <v>T</v>
      </c>
      <c r="D3006" s="122">
        <v>122202</v>
      </c>
      <c r="E3006" s="76">
        <f>VLOOKUP(Tabla3[[#This Row],[Actividad]],Validación!AA:AB,2,0)</f>
        <v>5</v>
      </c>
      <c r="F3006" s="76" t="s">
        <v>187</v>
      </c>
      <c r="G3006" s="76">
        <f>VLOOKUP(H3006,Validación!W:Y,3,0)</f>
        <v>12</v>
      </c>
      <c r="H3006" s="76" t="s">
        <v>401</v>
      </c>
      <c r="I3006" s="76">
        <f>VLOOKUP(J3006,Validación!K:N,4,0)</f>
        <v>8</v>
      </c>
      <c r="J3006" s="76" t="s">
        <v>167</v>
      </c>
      <c r="K3006" s="76" t="s">
        <v>68</v>
      </c>
      <c r="L3006" s="76" t="str">
        <f t="shared" si="93"/>
        <v>N</v>
      </c>
    </row>
    <row r="3007" spans="1:15" x14ac:dyDescent="0.25">
      <c r="A3007" s="76" t="str">
        <f t="shared" si="92"/>
        <v>EE5128N</v>
      </c>
      <c r="B3007" s="76" t="s">
        <v>33</v>
      </c>
      <c r="C3007" s="76" t="str">
        <f>VLOOKUP(B3007,Validación!G:I,3,0)</f>
        <v>EE</v>
      </c>
      <c r="D3007" s="122" t="s">
        <v>290</v>
      </c>
      <c r="E3007" s="76">
        <f>VLOOKUP(Tabla3[[#This Row],[Actividad]],Validación!AA:AB,2,0)</f>
        <v>5</v>
      </c>
      <c r="F3007" s="76" t="s">
        <v>187</v>
      </c>
      <c r="G3007" s="76">
        <f>VLOOKUP(H3007,Validación!W:Y,3,0)</f>
        <v>12</v>
      </c>
      <c r="H3007" s="76" t="s">
        <v>401</v>
      </c>
      <c r="I3007" s="76">
        <f>VLOOKUP(J3007,Validación!K:N,4,0)</f>
        <v>8</v>
      </c>
      <c r="J3007" s="76" t="s">
        <v>167</v>
      </c>
      <c r="K3007" s="76" t="s">
        <v>68</v>
      </c>
      <c r="L3007" s="76" t="str">
        <f t="shared" si="93"/>
        <v>N</v>
      </c>
    </row>
    <row r="3008" spans="1:15" x14ac:dyDescent="0.25">
      <c r="A3008" s="76" t="str">
        <f t="shared" si="92"/>
        <v>E5128N</v>
      </c>
      <c r="B3008" s="76" t="s">
        <v>45</v>
      </c>
      <c r="C3008" s="76" t="str">
        <f>VLOOKUP(B3008,Validación!G:I,3,0)</f>
        <v>E</v>
      </c>
      <c r="D3008" s="122" t="s">
        <v>180</v>
      </c>
      <c r="E3008" s="76">
        <f>VLOOKUP(Tabla3[[#This Row],[Actividad]],Validación!AA:AB,2,0)</f>
        <v>5</v>
      </c>
      <c r="F3008" s="76" t="s">
        <v>187</v>
      </c>
      <c r="G3008" s="76">
        <f>VLOOKUP(H3008,Validación!W:Y,3,0)</f>
        <v>12</v>
      </c>
      <c r="H3008" s="76" t="s">
        <v>401</v>
      </c>
      <c r="I3008" s="76">
        <f>VLOOKUP(J3008,Validación!K:N,4,0)</f>
        <v>8</v>
      </c>
      <c r="J3008" s="76" t="s">
        <v>167</v>
      </c>
      <c r="K3008" s="76" t="s">
        <v>68</v>
      </c>
      <c r="L3008" s="76" t="str">
        <f t="shared" si="93"/>
        <v>N</v>
      </c>
    </row>
    <row r="3009" spans="1:12" x14ac:dyDescent="0.25">
      <c r="A3009" s="76" t="str">
        <f t="shared" si="92"/>
        <v>J5128N</v>
      </c>
      <c r="B3009" s="76" t="s">
        <v>30</v>
      </c>
      <c r="C3009" s="76" t="str">
        <f>VLOOKUP(B3009,Validación!G:I,3,0)</f>
        <v>J</v>
      </c>
      <c r="D3009" s="122" t="s">
        <v>292</v>
      </c>
      <c r="E3009" s="76">
        <f>VLOOKUP(Tabla3[[#This Row],[Actividad]],Validación!AA:AB,2,0)</f>
        <v>5</v>
      </c>
      <c r="F3009" s="76" t="s">
        <v>187</v>
      </c>
      <c r="G3009" s="76">
        <f>VLOOKUP(H3009,Validación!W:Y,3,0)</f>
        <v>12</v>
      </c>
      <c r="H3009" s="76" t="s">
        <v>401</v>
      </c>
      <c r="I3009" s="76">
        <f>VLOOKUP(J3009,Validación!K:N,4,0)</f>
        <v>8</v>
      </c>
      <c r="J3009" s="76" t="s">
        <v>167</v>
      </c>
      <c r="K3009" s="76" t="s">
        <v>68</v>
      </c>
      <c r="L3009" s="76" t="str">
        <f t="shared" si="93"/>
        <v>N</v>
      </c>
    </row>
    <row r="3010" spans="1:12" x14ac:dyDescent="0.25">
      <c r="A3010" s="76" t="str">
        <f t="shared" ref="A3010:A3073" si="94">CONCATENATE(C3010,E3010,G3010,I3010,L3010,)</f>
        <v>H5128N</v>
      </c>
      <c r="B3010" s="76" t="s">
        <v>46</v>
      </c>
      <c r="C3010" s="76" t="str">
        <f>VLOOKUP(B3010,Validación!G:I,3,0)</f>
        <v>H</v>
      </c>
      <c r="D3010" s="122" t="s">
        <v>115</v>
      </c>
      <c r="E3010" s="76">
        <f>VLOOKUP(Tabla3[[#This Row],[Actividad]],Validación!AA:AB,2,0)</f>
        <v>5</v>
      </c>
      <c r="F3010" s="76" t="s">
        <v>187</v>
      </c>
      <c r="G3010" s="76">
        <f>VLOOKUP(H3010,Validación!W:Y,3,0)</f>
        <v>12</v>
      </c>
      <c r="H3010" s="76" t="s">
        <v>401</v>
      </c>
      <c r="I3010" s="76">
        <f>VLOOKUP(J3010,Validación!K:N,4,0)</f>
        <v>8</v>
      </c>
      <c r="J3010" s="76" t="s">
        <v>167</v>
      </c>
      <c r="K3010" s="76" t="s">
        <v>68</v>
      </c>
      <c r="L3010" s="76" t="str">
        <f t="shared" ref="L3010:L3073" si="95">VLOOKUP(K3010,O:P,2,0)</f>
        <v>N</v>
      </c>
    </row>
    <row r="3011" spans="1:12" x14ac:dyDescent="0.25">
      <c r="A3011" s="76" t="str">
        <f t="shared" si="94"/>
        <v>Q5128N</v>
      </c>
      <c r="B3011" s="76" t="s">
        <v>130</v>
      </c>
      <c r="C3011" s="76" t="str">
        <f>VLOOKUP(B3011,Validación!G:I,3,0)</f>
        <v>Q</v>
      </c>
      <c r="D3011" s="122" t="s">
        <v>293</v>
      </c>
      <c r="E3011" s="76">
        <f>VLOOKUP(Tabla3[[#This Row],[Actividad]],Validación!AA:AB,2,0)</f>
        <v>5</v>
      </c>
      <c r="F3011" s="76" t="s">
        <v>187</v>
      </c>
      <c r="G3011" s="76">
        <f>VLOOKUP(H3011,Validación!W:Y,3,0)</f>
        <v>12</v>
      </c>
      <c r="H3011" s="76" t="s">
        <v>401</v>
      </c>
      <c r="I3011" s="76">
        <f>VLOOKUP(J3011,Validación!K:N,4,0)</f>
        <v>8</v>
      </c>
      <c r="J3011" s="76" t="s">
        <v>167</v>
      </c>
      <c r="K3011" s="76" t="s">
        <v>68</v>
      </c>
      <c r="L3011" s="76" t="str">
        <f t="shared" si="95"/>
        <v>N</v>
      </c>
    </row>
    <row r="3012" spans="1:12" x14ac:dyDescent="0.25">
      <c r="A3012" s="76" t="str">
        <f t="shared" si="94"/>
        <v>P5128N</v>
      </c>
      <c r="B3012" s="76" t="s">
        <v>50</v>
      </c>
      <c r="C3012" s="76" t="str">
        <f>VLOOKUP(B3012,Validación!G:I,3,0)</f>
        <v>P</v>
      </c>
      <c r="D3012" s="122" t="s">
        <v>295</v>
      </c>
      <c r="E3012" s="76">
        <f>VLOOKUP(Tabla3[[#This Row],[Actividad]],Validación!AA:AB,2,0)</f>
        <v>5</v>
      </c>
      <c r="F3012" s="76" t="s">
        <v>187</v>
      </c>
      <c r="G3012" s="76">
        <f>VLOOKUP(H3012,Validación!W:Y,3,0)</f>
        <v>12</v>
      </c>
      <c r="H3012" s="76" t="s">
        <v>401</v>
      </c>
      <c r="I3012" s="76">
        <f>VLOOKUP(J3012,Validación!K:N,4,0)</f>
        <v>8</v>
      </c>
      <c r="J3012" s="76" t="s">
        <v>167</v>
      </c>
      <c r="K3012" s="76" t="s">
        <v>68</v>
      </c>
      <c r="L3012" s="76" t="str">
        <f t="shared" si="95"/>
        <v>N</v>
      </c>
    </row>
    <row r="3013" spans="1:12" x14ac:dyDescent="0.25">
      <c r="A3013" s="76" t="str">
        <f t="shared" si="94"/>
        <v>K5128N</v>
      </c>
      <c r="B3013" s="76" t="s">
        <v>31</v>
      </c>
      <c r="C3013" s="76" t="str">
        <f>VLOOKUP(B3013,Validación!G:I,3,0)</f>
        <v>K</v>
      </c>
      <c r="D3013" s="122" t="s">
        <v>297</v>
      </c>
      <c r="E3013" s="76">
        <f>VLOOKUP(Tabla3[[#This Row],[Actividad]],Validación!AA:AB,2,0)</f>
        <v>5</v>
      </c>
      <c r="F3013" s="76" t="s">
        <v>187</v>
      </c>
      <c r="G3013" s="76">
        <f>VLOOKUP(H3013,Validación!W:Y,3,0)</f>
        <v>12</v>
      </c>
      <c r="H3013" s="76" t="s">
        <v>401</v>
      </c>
      <c r="I3013" s="76">
        <f>VLOOKUP(J3013,Validación!K:N,4,0)</f>
        <v>8</v>
      </c>
      <c r="J3013" s="76" t="s">
        <v>167</v>
      </c>
      <c r="K3013" s="76" t="s">
        <v>68</v>
      </c>
      <c r="L3013" s="76" t="str">
        <f t="shared" si="95"/>
        <v>N</v>
      </c>
    </row>
    <row r="3014" spans="1:12" x14ac:dyDescent="0.25">
      <c r="A3014" s="76" t="str">
        <f t="shared" si="94"/>
        <v>N5128N</v>
      </c>
      <c r="B3014" s="76" t="s">
        <v>49</v>
      </c>
      <c r="C3014" s="76" t="str">
        <f>VLOOKUP(B3014,Validación!G:I,3,0)</f>
        <v>N</v>
      </c>
      <c r="D3014" s="122" t="s">
        <v>298</v>
      </c>
      <c r="E3014" s="76">
        <f>VLOOKUP(Tabla3[[#This Row],[Actividad]],Validación!AA:AB,2,0)</f>
        <v>5</v>
      </c>
      <c r="F3014" s="76" t="s">
        <v>187</v>
      </c>
      <c r="G3014" s="76">
        <f>VLOOKUP(H3014,Validación!W:Y,3,0)</f>
        <v>12</v>
      </c>
      <c r="H3014" s="76" t="s">
        <v>401</v>
      </c>
      <c r="I3014" s="76">
        <f>VLOOKUP(J3014,Validación!K:N,4,0)</f>
        <v>8</v>
      </c>
      <c r="J3014" s="76" t="s">
        <v>167</v>
      </c>
      <c r="K3014" s="76" t="s">
        <v>68</v>
      </c>
      <c r="L3014" s="76" t="str">
        <f t="shared" si="95"/>
        <v>N</v>
      </c>
    </row>
    <row r="3015" spans="1:12" x14ac:dyDescent="0.25">
      <c r="A3015" s="76" t="str">
        <f t="shared" si="94"/>
        <v>AA5128N</v>
      </c>
      <c r="B3015" s="76" t="s">
        <v>54</v>
      </c>
      <c r="C3015" s="76" t="str">
        <f>VLOOKUP(B3015,Validación!G:I,3,0)</f>
        <v>AA</v>
      </c>
      <c r="D3015" s="122" t="s">
        <v>118</v>
      </c>
      <c r="E3015" s="76">
        <f>VLOOKUP(Tabla3[[#This Row],[Actividad]],Validación!AA:AB,2,0)</f>
        <v>5</v>
      </c>
      <c r="F3015" s="76" t="s">
        <v>187</v>
      </c>
      <c r="G3015" s="76">
        <f>VLOOKUP(H3015,Validación!W:Y,3,0)</f>
        <v>12</v>
      </c>
      <c r="H3015" s="76" t="s">
        <v>401</v>
      </c>
      <c r="I3015" s="76">
        <f>VLOOKUP(J3015,Validación!K:N,4,0)</f>
        <v>8</v>
      </c>
      <c r="J3015" s="76" t="s">
        <v>167</v>
      </c>
      <c r="K3015" s="76" t="s">
        <v>68</v>
      </c>
      <c r="L3015" s="76" t="str">
        <f t="shared" si="95"/>
        <v>N</v>
      </c>
    </row>
    <row r="3016" spans="1:12" x14ac:dyDescent="0.25">
      <c r="A3016" s="76" t="str">
        <f t="shared" si="94"/>
        <v>G5128N</v>
      </c>
      <c r="B3016" s="76" t="s">
        <v>427</v>
      </c>
      <c r="C3016" s="76" t="str">
        <f>VLOOKUP(B3016,Validación!G:I,3,0)</f>
        <v>G</v>
      </c>
      <c r="D3016" s="122" t="s">
        <v>299</v>
      </c>
      <c r="E3016" s="76">
        <f>VLOOKUP(Tabla3[[#This Row],[Actividad]],Validación!AA:AB,2,0)</f>
        <v>5</v>
      </c>
      <c r="F3016" s="76" t="s">
        <v>187</v>
      </c>
      <c r="G3016" s="76">
        <f>VLOOKUP(H3016,Validación!W:Y,3,0)</f>
        <v>12</v>
      </c>
      <c r="H3016" s="76" t="s">
        <v>401</v>
      </c>
      <c r="I3016" s="76">
        <f>VLOOKUP(J3016,Validación!K:N,4,0)</f>
        <v>8</v>
      </c>
      <c r="J3016" s="76" t="s">
        <v>167</v>
      </c>
      <c r="K3016" s="76" t="s">
        <v>68</v>
      </c>
      <c r="L3016" s="76" t="str">
        <f t="shared" si="95"/>
        <v>N</v>
      </c>
    </row>
    <row r="3017" spans="1:12" x14ac:dyDescent="0.25">
      <c r="A3017" s="76" t="str">
        <f t="shared" si="94"/>
        <v>D5128N</v>
      </c>
      <c r="B3017" s="76" t="s">
        <v>203</v>
      </c>
      <c r="C3017" s="76" t="str">
        <f>VLOOKUP(B3017,Validación!G:I,3,0)</f>
        <v>D</v>
      </c>
      <c r="D3017" s="122">
        <v>122327</v>
      </c>
      <c r="E3017" s="76">
        <f>VLOOKUP(Tabla3[[#This Row],[Actividad]],Validación!AA:AB,2,0)</f>
        <v>5</v>
      </c>
      <c r="F3017" s="76" t="s">
        <v>187</v>
      </c>
      <c r="G3017" s="76">
        <f>VLOOKUP(H3017,Validación!W:Y,3,0)</f>
        <v>12</v>
      </c>
      <c r="H3017" s="76" t="s">
        <v>401</v>
      </c>
      <c r="I3017" s="76">
        <f>VLOOKUP(J3017,Validación!K:N,4,0)</f>
        <v>8</v>
      </c>
      <c r="J3017" s="76" t="s">
        <v>167</v>
      </c>
      <c r="K3017" s="76" t="s">
        <v>68</v>
      </c>
      <c r="L3017" s="76" t="str">
        <f t="shared" si="95"/>
        <v>N</v>
      </c>
    </row>
    <row r="3018" spans="1:12" x14ac:dyDescent="0.25">
      <c r="A3018" s="76" t="str">
        <f t="shared" si="94"/>
        <v>F5128N</v>
      </c>
      <c r="B3018" s="76" t="s">
        <v>426</v>
      </c>
      <c r="C3018" s="76" t="str">
        <f>VLOOKUP(B3018,Validación!G:I,3,0)</f>
        <v>F</v>
      </c>
      <c r="D3018" s="122" t="s">
        <v>456</v>
      </c>
      <c r="E3018" s="76">
        <f>VLOOKUP(Tabla3[[#This Row],[Actividad]],Validación!AA:AB,2,0)</f>
        <v>5</v>
      </c>
      <c r="F3018" s="76" t="s">
        <v>187</v>
      </c>
      <c r="G3018" s="76">
        <f>VLOOKUP(H3018,Validación!W:Y,3,0)</f>
        <v>12</v>
      </c>
      <c r="H3018" s="76" t="s">
        <v>401</v>
      </c>
      <c r="I3018" s="76">
        <f>VLOOKUP(J3018,Validación!K:N,4,0)</f>
        <v>8</v>
      </c>
      <c r="J3018" s="76" t="s">
        <v>167</v>
      </c>
      <c r="K3018" s="76" t="s">
        <v>68</v>
      </c>
      <c r="L3018" s="76" t="str">
        <f t="shared" si="95"/>
        <v>N</v>
      </c>
    </row>
    <row r="3019" spans="1:12" x14ac:dyDescent="0.25">
      <c r="A3019" s="76" t="str">
        <f t="shared" si="94"/>
        <v>FF5128N</v>
      </c>
      <c r="B3019" s="76" t="s">
        <v>41</v>
      </c>
      <c r="C3019" s="76" t="str">
        <f>VLOOKUP(B3019,Validación!G:I,3,0)</f>
        <v>FF</v>
      </c>
      <c r="D3019" s="122" t="s">
        <v>301</v>
      </c>
      <c r="E3019" s="76">
        <f>VLOOKUP(Tabla3[[#This Row],[Actividad]],Validación!AA:AB,2,0)</f>
        <v>5</v>
      </c>
      <c r="F3019" s="76" t="s">
        <v>187</v>
      </c>
      <c r="G3019" s="76">
        <f>VLOOKUP(H3019,Validación!W:Y,3,0)</f>
        <v>12</v>
      </c>
      <c r="H3019" s="76" t="s">
        <v>401</v>
      </c>
      <c r="I3019" s="76">
        <f>VLOOKUP(J3019,Validación!K:N,4,0)</f>
        <v>8</v>
      </c>
      <c r="J3019" s="76" t="s">
        <v>167</v>
      </c>
      <c r="K3019" s="76" t="s">
        <v>68</v>
      </c>
      <c r="L3019" s="76" t="str">
        <f t="shared" si="95"/>
        <v>N</v>
      </c>
    </row>
    <row r="3020" spans="1:12" x14ac:dyDescent="0.25">
      <c r="A3020" s="76" t="str">
        <f t="shared" si="94"/>
        <v>BB5128N</v>
      </c>
      <c r="B3020" s="76" t="s">
        <v>32</v>
      </c>
      <c r="C3020" s="76" t="str">
        <f>VLOOKUP(B3020,Validación!G:I,3,0)</f>
        <v>BB</v>
      </c>
      <c r="D3020" s="122" t="s">
        <v>457</v>
      </c>
      <c r="E3020" s="76">
        <f>VLOOKUP(Tabla3[[#This Row],[Actividad]],Validación!AA:AB,2,0)</f>
        <v>5</v>
      </c>
      <c r="F3020" s="76" t="s">
        <v>187</v>
      </c>
      <c r="G3020" s="76">
        <f>VLOOKUP(H3020,Validación!W:Y,3,0)</f>
        <v>12</v>
      </c>
      <c r="H3020" s="76" t="s">
        <v>401</v>
      </c>
      <c r="I3020" s="76">
        <f>VLOOKUP(J3020,Validación!K:N,4,0)</f>
        <v>8</v>
      </c>
      <c r="J3020" s="76" t="s">
        <v>167</v>
      </c>
      <c r="K3020" s="76" t="s">
        <v>68</v>
      </c>
      <c r="L3020" s="76" t="str">
        <f t="shared" si="95"/>
        <v>N</v>
      </c>
    </row>
    <row r="3021" spans="1:12" x14ac:dyDescent="0.25">
      <c r="A3021" s="76" t="str">
        <f t="shared" si="94"/>
        <v>W5128N</v>
      </c>
      <c r="B3021" s="76" t="s">
        <v>132</v>
      </c>
      <c r="C3021" s="76" t="str">
        <f>VLOOKUP(B3021,Validación!G:I,3,0)</f>
        <v>W</v>
      </c>
      <c r="D3021" s="122" t="s">
        <v>302</v>
      </c>
      <c r="E3021" s="76">
        <f>VLOOKUP(Tabla3[[#This Row],[Actividad]],Validación!AA:AB,2,0)</f>
        <v>5</v>
      </c>
      <c r="F3021" s="76" t="s">
        <v>187</v>
      </c>
      <c r="G3021" s="76">
        <f>VLOOKUP(H3021,Validación!W:Y,3,0)</f>
        <v>12</v>
      </c>
      <c r="H3021" s="76" t="s">
        <v>401</v>
      </c>
      <c r="I3021" s="76">
        <f>VLOOKUP(J3021,Validación!K:N,4,0)</f>
        <v>8</v>
      </c>
      <c r="J3021" s="76" t="s">
        <v>167</v>
      </c>
      <c r="K3021" s="76" t="s">
        <v>68</v>
      </c>
      <c r="L3021" s="76" t="str">
        <f t="shared" si="95"/>
        <v>N</v>
      </c>
    </row>
    <row r="3022" spans="1:12" x14ac:dyDescent="0.25">
      <c r="A3022" s="76" t="str">
        <f t="shared" si="94"/>
        <v>CC5128N</v>
      </c>
      <c r="B3022" s="76" t="s">
        <v>55</v>
      </c>
      <c r="C3022" s="76" t="str">
        <f>VLOOKUP(B3022,Validación!G:I,3,0)</f>
        <v>CC</v>
      </c>
      <c r="D3022" s="122" t="s">
        <v>303</v>
      </c>
      <c r="E3022" s="76">
        <f>VLOOKUP(Tabla3[[#This Row],[Actividad]],Validación!AA:AB,2,0)</f>
        <v>5</v>
      </c>
      <c r="F3022" s="76" t="s">
        <v>187</v>
      </c>
      <c r="G3022" s="76">
        <f>VLOOKUP(H3022,Validación!W:Y,3,0)</f>
        <v>12</v>
      </c>
      <c r="H3022" s="76" t="s">
        <v>401</v>
      </c>
      <c r="I3022" s="76">
        <f>VLOOKUP(J3022,Validación!K:N,4,0)</f>
        <v>8</v>
      </c>
      <c r="J3022" s="76" t="s">
        <v>167</v>
      </c>
      <c r="K3022" s="76" t="s">
        <v>68</v>
      </c>
      <c r="L3022" s="76" t="str">
        <f t="shared" si="95"/>
        <v>N</v>
      </c>
    </row>
    <row r="3023" spans="1:12" x14ac:dyDescent="0.25">
      <c r="A3023" s="76" t="str">
        <f t="shared" si="94"/>
        <v>U5128N</v>
      </c>
      <c r="B3023" s="76" t="s">
        <v>425</v>
      </c>
      <c r="C3023" s="76" t="str">
        <f>VLOOKUP(B3023,Validación!G:I,3,0)</f>
        <v>U</v>
      </c>
      <c r="D3023" s="122" t="s">
        <v>458</v>
      </c>
      <c r="E3023" s="76">
        <f>VLOOKUP(Tabla3[[#This Row],[Actividad]],Validación!AA:AB,2,0)</f>
        <v>5</v>
      </c>
      <c r="F3023" s="76" t="s">
        <v>187</v>
      </c>
      <c r="G3023" s="76">
        <f>VLOOKUP(H3023,Validación!W:Y,3,0)</f>
        <v>12</v>
      </c>
      <c r="H3023" s="76" t="s">
        <v>401</v>
      </c>
      <c r="I3023" s="76">
        <f>VLOOKUP(J3023,Validación!K:N,4,0)</f>
        <v>8</v>
      </c>
      <c r="J3023" s="76" t="s">
        <v>167</v>
      </c>
      <c r="K3023" s="76" t="s">
        <v>68</v>
      </c>
      <c r="L3023" s="76" t="str">
        <f t="shared" si="95"/>
        <v>N</v>
      </c>
    </row>
    <row r="3024" spans="1:12" x14ac:dyDescent="0.25">
      <c r="A3024" s="76" t="str">
        <f t="shared" si="94"/>
        <v>I5128N</v>
      </c>
      <c r="B3024" s="76" t="s">
        <v>47</v>
      </c>
      <c r="C3024" s="76" t="str">
        <f>VLOOKUP(B3024,Validación!G:I,3,0)</f>
        <v>I</v>
      </c>
      <c r="D3024" s="122" t="s">
        <v>459</v>
      </c>
      <c r="E3024" s="76">
        <f>VLOOKUP(Tabla3[[#This Row],[Actividad]],Validación!AA:AB,2,0)</f>
        <v>5</v>
      </c>
      <c r="F3024" s="76" t="s">
        <v>187</v>
      </c>
      <c r="G3024" s="76">
        <f>VLOOKUP(H3024,Validación!W:Y,3,0)</f>
        <v>12</v>
      </c>
      <c r="H3024" s="76" t="s">
        <v>401</v>
      </c>
      <c r="I3024" s="76">
        <f>VLOOKUP(J3024,Validación!K:N,4,0)</f>
        <v>8</v>
      </c>
      <c r="J3024" s="76" t="s">
        <v>167</v>
      </c>
      <c r="K3024" s="76" t="s">
        <v>68</v>
      </c>
      <c r="L3024" s="76" t="str">
        <f t="shared" si="95"/>
        <v>N</v>
      </c>
    </row>
    <row r="3025" spans="1:12" x14ac:dyDescent="0.25">
      <c r="A3025" s="76" t="str">
        <f t="shared" si="94"/>
        <v>Y5128N</v>
      </c>
      <c r="B3025" s="76" t="s">
        <v>134</v>
      </c>
      <c r="C3025" s="76" t="str">
        <f>VLOOKUP(B3025,Validación!G:I,3,0)</f>
        <v>Y</v>
      </c>
      <c r="D3025" s="122" t="s">
        <v>306</v>
      </c>
      <c r="E3025" s="76">
        <f>VLOOKUP(Tabla3[[#This Row],[Actividad]],Validación!AA:AB,2,0)</f>
        <v>5</v>
      </c>
      <c r="F3025" s="76" t="s">
        <v>187</v>
      </c>
      <c r="G3025" s="76">
        <f>VLOOKUP(H3025,Validación!W:Y,3,0)</f>
        <v>12</v>
      </c>
      <c r="H3025" s="76" t="s">
        <v>401</v>
      </c>
      <c r="I3025" s="76">
        <f>VLOOKUP(J3025,Validación!K:N,4,0)</f>
        <v>8</v>
      </c>
      <c r="J3025" s="76" t="s">
        <v>167</v>
      </c>
      <c r="K3025" s="76" t="s">
        <v>68</v>
      </c>
      <c r="L3025" s="76" t="str">
        <f t="shared" si="95"/>
        <v>N</v>
      </c>
    </row>
    <row r="3026" spans="1:12" x14ac:dyDescent="0.25">
      <c r="A3026" s="76" t="str">
        <f t="shared" si="94"/>
        <v>R5128N</v>
      </c>
      <c r="B3026" s="76" t="s">
        <v>51</v>
      </c>
      <c r="C3026" s="76" t="str">
        <f>VLOOKUP(B3026,Validación!G:I,3,0)</f>
        <v>R</v>
      </c>
      <c r="D3026" s="122">
        <v>109</v>
      </c>
      <c r="E3026" s="76">
        <f>VLOOKUP(Tabla3[[#This Row],[Actividad]],Validación!AA:AB,2,0)</f>
        <v>5</v>
      </c>
      <c r="F3026" s="76" t="s">
        <v>187</v>
      </c>
      <c r="G3026" s="76">
        <f>VLOOKUP(H3026,Validación!W:Y,3,0)</f>
        <v>12</v>
      </c>
      <c r="H3026" s="76" t="s">
        <v>401</v>
      </c>
      <c r="I3026" s="76">
        <f>VLOOKUP(J3026,Validación!K:N,4,0)</f>
        <v>8</v>
      </c>
      <c r="J3026" s="76" t="s">
        <v>167</v>
      </c>
      <c r="K3026" s="76" t="s">
        <v>68</v>
      </c>
      <c r="L3026" s="76" t="str">
        <f t="shared" si="95"/>
        <v>N</v>
      </c>
    </row>
    <row r="3027" spans="1:12" x14ac:dyDescent="0.25">
      <c r="A3027" s="76" t="str">
        <f t="shared" si="94"/>
        <v>HH5128N</v>
      </c>
      <c r="B3027" s="76" t="s">
        <v>122</v>
      </c>
      <c r="C3027" s="76" t="str">
        <f>VLOOKUP(B3027,Validación!G:I,3,0)</f>
        <v>HH</v>
      </c>
      <c r="D3027" s="122" t="s">
        <v>460</v>
      </c>
      <c r="E3027" s="76">
        <f>VLOOKUP(Tabla3[[#This Row],[Actividad]],Validación!AA:AB,2,0)</f>
        <v>5</v>
      </c>
      <c r="F3027" s="76" t="s">
        <v>187</v>
      </c>
      <c r="G3027" s="76">
        <f>VLOOKUP(H3027,Validación!W:Y,3,0)</f>
        <v>12</v>
      </c>
      <c r="H3027" s="76" t="s">
        <v>401</v>
      </c>
      <c r="I3027" s="76">
        <f>VLOOKUP(J3027,Validación!K:N,4,0)</f>
        <v>8</v>
      </c>
      <c r="J3027" s="76" t="s">
        <v>167</v>
      </c>
      <c r="K3027" s="76" t="s">
        <v>68</v>
      </c>
      <c r="L3027" s="76" t="str">
        <f t="shared" si="95"/>
        <v>N</v>
      </c>
    </row>
    <row r="3028" spans="1:12" x14ac:dyDescent="0.25">
      <c r="A3028" s="76" t="str">
        <f t="shared" si="94"/>
        <v>II5128N</v>
      </c>
      <c r="B3028" s="173" t="s">
        <v>423</v>
      </c>
      <c r="C3028" s="76" t="str">
        <f>VLOOKUP(B3028,Validación!G:I,3,0)</f>
        <v>II</v>
      </c>
      <c r="D3028" s="122" t="s">
        <v>309</v>
      </c>
      <c r="E3028" s="76">
        <f>VLOOKUP(Tabla3[[#This Row],[Actividad]],Validación!AA:AB,2,0)</f>
        <v>5</v>
      </c>
      <c r="F3028" s="76" t="s">
        <v>187</v>
      </c>
      <c r="G3028" s="76">
        <f>VLOOKUP(H3028,Validación!W:Y,3,0)</f>
        <v>12</v>
      </c>
      <c r="H3028" s="76" t="s">
        <v>401</v>
      </c>
      <c r="I3028" s="76">
        <f>VLOOKUP(J3028,Validación!K:N,4,0)</f>
        <v>8</v>
      </c>
      <c r="J3028" s="76" t="s">
        <v>167</v>
      </c>
      <c r="K3028" s="76" t="s">
        <v>68</v>
      </c>
      <c r="L3028" s="76" t="str">
        <f t="shared" si="95"/>
        <v>N</v>
      </c>
    </row>
    <row r="3029" spans="1:12" x14ac:dyDescent="0.25">
      <c r="A3029" s="76" t="str">
        <f t="shared" si="94"/>
        <v>L5128N</v>
      </c>
      <c r="B3029" s="76" t="s">
        <v>48</v>
      </c>
      <c r="C3029" s="76" t="str">
        <f>VLOOKUP(B3029,Validación!G:I,3,0)</f>
        <v>L</v>
      </c>
      <c r="D3029" s="122" t="s">
        <v>461</v>
      </c>
      <c r="E3029" s="76">
        <f>VLOOKUP(Tabla3[[#This Row],[Actividad]],Validación!AA:AB,2,0)</f>
        <v>5</v>
      </c>
      <c r="F3029" s="76" t="s">
        <v>187</v>
      </c>
      <c r="G3029" s="76">
        <f>VLOOKUP(H3029,Validación!W:Y,3,0)</f>
        <v>12</v>
      </c>
      <c r="H3029" s="76" t="s">
        <v>401</v>
      </c>
      <c r="I3029" s="76">
        <f>VLOOKUP(J3029,Validación!K:N,4,0)</f>
        <v>8</v>
      </c>
      <c r="J3029" s="76" t="s">
        <v>167</v>
      </c>
      <c r="K3029" s="76" t="s">
        <v>68</v>
      </c>
      <c r="L3029" s="76" t="str">
        <f t="shared" si="95"/>
        <v>N</v>
      </c>
    </row>
    <row r="3030" spans="1:12" x14ac:dyDescent="0.25">
      <c r="A3030" s="76" t="str">
        <f t="shared" si="94"/>
        <v>B5128N</v>
      </c>
      <c r="B3030" s="76" t="s">
        <v>43</v>
      </c>
      <c r="C3030" s="76" t="str">
        <f>VLOOKUP(B3030,Validación!G:I,3,0)</f>
        <v>B</v>
      </c>
      <c r="D3030" s="122" t="s">
        <v>462</v>
      </c>
      <c r="E3030" s="76">
        <f>VLOOKUP(Tabla3[[#This Row],[Actividad]],Validación!AA:AB,2,0)</f>
        <v>5</v>
      </c>
      <c r="F3030" s="76" t="s">
        <v>187</v>
      </c>
      <c r="G3030" s="76">
        <f>VLOOKUP(H3030,Validación!W:Y,3,0)</f>
        <v>12</v>
      </c>
      <c r="H3030" s="76" t="s">
        <v>401</v>
      </c>
      <c r="I3030" s="76">
        <f>VLOOKUP(J3030,Validación!K:N,4,0)</f>
        <v>8</v>
      </c>
      <c r="J3030" s="76" t="s">
        <v>167</v>
      </c>
      <c r="K3030" s="76" t="s">
        <v>68</v>
      </c>
      <c r="L3030" s="76" t="str">
        <f t="shared" si="95"/>
        <v>N</v>
      </c>
    </row>
    <row r="3031" spans="1:12" x14ac:dyDescent="0.25">
      <c r="A3031" s="76" t="str">
        <f t="shared" si="94"/>
        <v>A5128N</v>
      </c>
      <c r="B3031" s="76" t="s">
        <v>42</v>
      </c>
      <c r="C3031" s="76" t="str">
        <f>VLOOKUP(B3031,Validación!G:I,3,0)</f>
        <v>A</v>
      </c>
      <c r="D3031" s="122" t="s">
        <v>463</v>
      </c>
      <c r="E3031" s="76">
        <f>VLOOKUP(Tabla3[[#This Row],[Actividad]],Validación!AA:AB,2,0)</f>
        <v>5</v>
      </c>
      <c r="F3031" s="76" t="s">
        <v>187</v>
      </c>
      <c r="G3031" s="76">
        <f>VLOOKUP(H3031,Validación!W:Y,3,0)</f>
        <v>12</v>
      </c>
      <c r="H3031" s="76" t="s">
        <v>401</v>
      </c>
      <c r="I3031" s="76">
        <f>VLOOKUP(J3031,Validación!K:N,4,0)</f>
        <v>8</v>
      </c>
      <c r="J3031" s="76" t="s">
        <v>167</v>
      </c>
      <c r="K3031" s="76" t="s">
        <v>68</v>
      </c>
      <c r="L3031" s="76" t="str">
        <f t="shared" si="95"/>
        <v>N</v>
      </c>
    </row>
    <row r="3032" spans="1:12" x14ac:dyDescent="0.25">
      <c r="A3032" s="76" t="str">
        <f t="shared" si="94"/>
        <v>X51210N</v>
      </c>
      <c r="B3032" s="76" t="s">
        <v>133</v>
      </c>
      <c r="C3032" s="76" t="str">
        <f>VLOOKUP(B3032,Validación!G:I,3,0)</f>
        <v>X</v>
      </c>
      <c r="D3032" s="122">
        <v>122201</v>
      </c>
      <c r="E3032" s="76">
        <f>VLOOKUP(Tabla3[[#This Row],[Actividad]],Validación!AA:AB,2,0)</f>
        <v>5</v>
      </c>
      <c r="F3032" s="76" t="s">
        <v>187</v>
      </c>
      <c r="G3032" s="76">
        <f>VLOOKUP(H3032,Validación!W:Y,3,0)</f>
        <v>12</v>
      </c>
      <c r="H3032" s="76" t="s">
        <v>401</v>
      </c>
      <c r="I3032" s="76">
        <f>VLOOKUP(J3032,Validación!K:N,4,0)</f>
        <v>10</v>
      </c>
      <c r="J3032" s="76" t="s">
        <v>169</v>
      </c>
      <c r="K3032" s="76" t="s">
        <v>68</v>
      </c>
      <c r="L3032" s="76" t="str">
        <f t="shared" si="95"/>
        <v>N</v>
      </c>
    </row>
    <row r="3033" spans="1:12" x14ac:dyDescent="0.25">
      <c r="A3033" s="76" t="str">
        <f t="shared" si="94"/>
        <v>C51210N</v>
      </c>
      <c r="B3033" s="76" t="s">
        <v>44</v>
      </c>
      <c r="C3033" s="76" t="str">
        <f>VLOOKUP(B3033,Validación!G:I,3,0)</f>
        <v>C</v>
      </c>
      <c r="D3033" s="122" t="s">
        <v>289</v>
      </c>
      <c r="E3033" s="76">
        <f>VLOOKUP(Tabla3[[#This Row],[Actividad]],Validación!AA:AB,2,0)</f>
        <v>5</v>
      </c>
      <c r="F3033" s="76" t="s">
        <v>187</v>
      </c>
      <c r="G3033" s="76">
        <f>VLOOKUP(H3033,Validación!W:Y,3,0)</f>
        <v>12</v>
      </c>
      <c r="H3033" s="76" t="s">
        <v>401</v>
      </c>
      <c r="I3033" s="76">
        <f>VLOOKUP(J3033,Validación!K:N,4,0)</f>
        <v>10</v>
      </c>
      <c r="J3033" s="76" t="s">
        <v>169</v>
      </c>
      <c r="K3033" s="76" t="s">
        <v>68</v>
      </c>
      <c r="L3033" s="76" t="str">
        <f t="shared" si="95"/>
        <v>N</v>
      </c>
    </row>
    <row r="3034" spans="1:12" x14ac:dyDescent="0.25">
      <c r="A3034" s="76" t="str">
        <f t="shared" si="94"/>
        <v>T51210N</v>
      </c>
      <c r="B3034" s="76" t="s">
        <v>52</v>
      </c>
      <c r="C3034" s="76" t="str">
        <f>VLOOKUP(B3034,Validación!G:I,3,0)</f>
        <v>T</v>
      </c>
      <c r="D3034" s="122">
        <v>122202</v>
      </c>
      <c r="E3034" s="76">
        <f>VLOOKUP(Tabla3[[#This Row],[Actividad]],Validación!AA:AB,2,0)</f>
        <v>5</v>
      </c>
      <c r="F3034" s="76" t="s">
        <v>187</v>
      </c>
      <c r="G3034" s="76">
        <f>VLOOKUP(H3034,Validación!W:Y,3,0)</f>
        <v>12</v>
      </c>
      <c r="H3034" s="76" t="s">
        <v>401</v>
      </c>
      <c r="I3034" s="76">
        <f>VLOOKUP(J3034,Validación!K:N,4,0)</f>
        <v>10</v>
      </c>
      <c r="J3034" s="76" t="s">
        <v>169</v>
      </c>
      <c r="K3034" s="76" t="s">
        <v>68</v>
      </c>
      <c r="L3034" s="76" t="str">
        <f t="shared" si="95"/>
        <v>N</v>
      </c>
    </row>
    <row r="3035" spans="1:12" x14ac:dyDescent="0.25">
      <c r="A3035" s="76" t="str">
        <f t="shared" si="94"/>
        <v>EE51210N</v>
      </c>
      <c r="B3035" s="76" t="s">
        <v>33</v>
      </c>
      <c r="C3035" s="76" t="str">
        <f>VLOOKUP(B3035,Validación!G:I,3,0)</f>
        <v>EE</v>
      </c>
      <c r="D3035" s="122" t="s">
        <v>290</v>
      </c>
      <c r="E3035" s="76">
        <f>VLOOKUP(Tabla3[[#This Row],[Actividad]],Validación!AA:AB,2,0)</f>
        <v>5</v>
      </c>
      <c r="F3035" s="76" t="s">
        <v>187</v>
      </c>
      <c r="G3035" s="76">
        <f>VLOOKUP(H3035,Validación!W:Y,3,0)</f>
        <v>12</v>
      </c>
      <c r="H3035" s="76" t="s">
        <v>401</v>
      </c>
      <c r="I3035" s="76">
        <f>VLOOKUP(J3035,Validación!K:N,4,0)</f>
        <v>10</v>
      </c>
      <c r="J3035" s="76" t="s">
        <v>169</v>
      </c>
      <c r="K3035" s="76" t="s">
        <v>68</v>
      </c>
      <c r="L3035" s="76" t="str">
        <f t="shared" si="95"/>
        <v>N</v>
      </c>
    </row>
    <row r="3036" spans="1:12" x14ac:dyDescent="0.25">
      <c r="A3036" s="76" t="str">
        <f t="shared" si="94"/>
        <v>E51210N</v>
      </c>
      <c r="B3036" s="76" t="s">
        <v>45</v>
      </c>
      <c r="C3036" s="76" t="str">
        <f>VLOOKUP(B3036,Validación!G:I,3,0)</f>
        <v>E</v>
      </c>
      <c r="D3036" s="122" t="s">
        <v>180</v>
      </c>
      <c r="E3036" s="76">
        <f>VLOOKUP(Tabla3[[#This Row],[Actividad]],Validación!AA:AB,2,0)</f>
        <v>5</v>
      </c>
      <c r="F3036" s="76" t="s">
        <v>187</v>
      </c>
      <c r="G3036" s="76">
        <f>VLOOKUP(H3036,Validación!W:Y,3,0)</f>
        <v>12</v>
      </c>
      <c r="H3036" s="76" t="s">
        <v>401</v>
      </c>
      <c r="I3036" s="76">
        <f>VLOOKUP(J3036,Validación!K:N,4,0)</f>
        <v>10</v>
      </c>
      <c r="J3036" s="76" t="s">
        <v>169</v>
      </c>
      <c r="K3036" s="76" t="s">
        <v>68</v>
      </c>
      <c r="L3036" s="76" t="str">
        <f t="shared" si="95"/>
        <v>N</v>
      </c>
    </row>
    <row r="3037" spans="1:12" x14ac:dyDescent="0.25">
      <c r="A3037" s="76" t="str">
        <f t="shared" si="94"/>
        <v>J51210N</v>
      </c>
      <c r="B3037" s="76" t="s">
        <v>30</v>
      </c>
      <c r="C3037" s="76" t="str">
        <f>VLOOKUP(B3037,Validación!G:I,3,0)</f>
        <v>J</v>
      </c>
      <c r="D3037" s="122" t="s">
        <v>292</v>
      </c>
      <c r="E3037" s="76">
        <f>VLOOKUP(Tabla3[[#This Row],[Actividad]],Validación!AA:AB,2,0)</f>
        <v>5</v>
      </c>
      <c r="F3037" s="76" t="s">
        <v>187</v>
      </c>
      <c r="G3037" s="76">
        <f>VLOOKUP(H3037,Validación!W:Y,3,0)</f>
        <v>12</v>
      </c>
      <c r="H3037" s="76" t="s">
        <v>401</v>
      </c>
      <c r="I3037" s="76">
        <f>VLOOKUP(J3037,Validación!K:N,4,0)</f>
        <v>10</v>
      </c>
      <c r="J3037" s="76" t="s">
        <v>169</v>
      </c>
      <c r="K3037" s="76" t="s">
        <v>68</v>
      </c>
      <c r="L3037" s="76" t="str">
        <f t="shared" si="95"/>
        <v>N</v>
      </c>
    </row>
    <row r="3038" spans="1:12" x14ac:dyDescent="0.25">
      <c r="A3038" s="76" t="str">
        <f t="shared" si="94"/>
        <v>H51210N</v>
      </c>
      <c r="B3038" s="76" t="s">
        <v>46</v>
      </c>
      <c r="C3038" s="76" t="str">
        <f>VLOOKUP(B3038,Validación!G:I,3,0)</f>
        <v>H</v>
      </c>
      <c r="D3038" s="122" t="s">
        <v>115</v>
      </c>
      <c r="E3038" s="76">
        <f>VLOOKUP(Tabla3[[#This Row],[Actividad]],Validación!AA:AB,2,0)</f>
        <v>5</v>
      </c>
      <c r="F3038" s="76" t="s">
        <v>187</v>
      </c>
      <c r="G3038" s="76">
        <f>VLOOKUP(H3038,Validación!W:Y,3,0)</f>
        <v>12</v>
      </c>
      <c r="H3038" s="76" t="s">
        <v>401</v>
      </c>
      <c r="I3038" s="76">
        <f>VLOOKUP(J3038,Validación!K:N,4,0)</f>
        <v>10</v>
      </c>
      <c r="J3038" s="76" t="s">
        <v>169</v>
      </c>
      <c r="K3038" s="76" t="s">
        <v>68</v>
      </c>
      <c r="L3038" s="76" t="str">
        <f t="shared" si="95"/>
        <v>N</v>
      </c>
    </row>
    <row r="3039" spans="1:12" x14ac:dyDescent="0.25">
      <c r="A3039" s="76" t="str">
        <f t="shared" si="94"/>
        <v>Q51210N</v>
      </c>
      <c r="B3039" s="76" t="s">
        <v>130</v>
      </c>
      <c r="C3039" s="76" t="str">
        <f>VLOOKUP(B3039,Validación!G:I,3,0)</f>
        <v>Q</v>
      </c>
      <c r="D3039" s="122" t="s">
        <v>293</v>
      </c>
      <c r="E3039" s="76">
        <f>VLOOKUP(Tabla3[[#This Row],[Actividad]],Validación!AA:AB,2,0)</f>
        <v>5</v>
      </c>
      <c r="F3039" s="76" t="s">
        <v>187</v>
      </c>
      <c r="G3039" s="76">
        <f>VLOOKUP(H3039,Validación!W:Y,3,0)</f>
        <v>12</v>
      </c>
      <c r="H3039" s="76" t="s">
        <v>401</v>
      </c>
      <c r="I3039" s="76">
        <f>VLOOKUP(J3039,Validación!K:N,4,0)</f>
        <v>10</v>
      </c>
      <c r="J3039" s="76" t="s">
        <v>169</v>
      </c>
      <c r="K3039" s="76" t="s">
        <v>68</v>
      </c>
      <c r="L3039" s="76" t="str">
        <f t="shared" si="95"/>
        <v>N</v>
      </c>
    </row>
    <row r="3040" spans="1:12" x14ac:dyDescent="0.25">
      <c r="A3040" s="76" t="str">
        <f t="shared" si="94"/>
        <v>P51210N</v>
      </c>
      <c r="B3040" s="76" t="s">
        <v>50</v>
      </c>
      <c r="C3040" s="76" t="str">
        <f>VLOOKUP(B3040,Validación!G:I,3,0)</f>
        <v>P</v>
      </c>
      <c r="D3040" s="122" t="s">
        <v>295</v>
      </c>
      <c r="E3040" s="76">
        <f>VLOOKUP(Tabla3[[#This Row],[Actividad]],Validación!AA:AB,2,0)</f>
        <v>5</v>
      </c>
      <c r="F3040" s="76" t="s">
        <v>187</v>
      </c>
      <c r="G3040" s="76">
        <f>VLOOKUP(H3040,Validación!W:Y,3,0)</f>
        <v>12</v>
      </c>
      <c r="H3040" s="76" t="s">
        <v>401</v>
      </c>
      <c r="I3040" s="76">
        <f>VLOOKUP(J3040,Validación!K:N,4,0)</f>
        <v>10</v>
      </c>
      <c r="J3040" s="76" t="s">
        <v>169</v>
      </c>
      <c r="K3040" s="76" t="s">
        <v>68</v>
      </c>
      <c r="L3040" s="76" t="str">
        <f t="shared" si="95"/>
        <v>N</v>
      </c>
    </row>
    <row r="3041" spans="1:12" x14ac:dyDescent="0.25">
      <c r="A3041" s="76" t="str">
        <f t="shared" si="94"/>
        <v>K51210N</v>
      </c>
      <c r="B3041" s="76" t="s">
        <v>31</v>
      </c>
      <c r="C3041" s="76" t="str">
        <f>VLOOKUP(B3041,Validación!G:I,3,0)</f>
        <v>K</v>
      </c>
      <c r="D3041" s="122" t="s">
        <v>297</v>
      </c>
      <c r="E3041" s="76">
        <f>VLOOKUP(Tabla3[[#This Row],[Actividad]],Validación!AA:AB,2,0)</f>
        <v>5</v>
      </c>
      <c r="F3041" s="76" t="s">
        <v>187</v>
      </c>
      <c r="G3041" s="76">
        <f>VLOOKUP(H3041,Validación!W:Y,3,0)</f>
        <v>12</v>
      </c>
      <c r="H3041" s="76" t="s">
        <v>401</v>
      </c>
      <c r="I3041" s="76">
        <f>VLOOKUP(J3041,Validación!K:N,4,0)</f>
        <v>10</v>
      </c>
      <c r="J3041" s="76" t="s">
        <v>169</v>
      </c>
      <c r="K3041" s="76" t="s">
        <v>68</v>
      </c>
      <c r="L3041" s="76" t="str">
        <f t="shared" si="95"/>
        <v>N</v>
      </c>
    </row>
    <row r="3042" spans="1:12" x14ac:dyDescent="0.25">
      <c r="A3042" s="76" t="str">
        <f t="shared" si="94"/>
        <v>N51210N</v>
      </c>
      <c r="B3042" s="76" t="s">
        <v>49</v>
      </c>
      <c r="C3042" s="76" t="str">
        <f>VLOOKUP(B3042,Validación!G:I,3,0)</f>
        <v>N</v>
      </c>
      <c r="D3042" s="122" t="s">
        <v>298</v>
      </c>
      <c r="E3042" s="76">
        <f>VLOOKUP(Tabla3[[#This Row],[Actividad]],Validación!AA:AB,2,0)</f>
        <v>5</v>
      </c>
      <c r="F3042" s="76" t="s">
        <v>187</v>
      </c>
      <c r="G3042" s="76">
        <f>VLOOKUP(H3042,Validación!W:Y,3,0)</f>
        <v>12</v>
      </c>
      <c r="H3042" s="76" t="s">
        <v>401</v>
      </c>
      <c r="I3042" s="76">
        <f>VLOOKUP(J3042,Validación!K:N,4,0)</f>
        <v>10</v>
      </c>
      <c r="J3042" s="76" t="s">
        <v>169</v>
      </c>
      <c r="K3042" s="76" t="s">
        <v>68</v>
      </c>
      <c r="L3042" s="76" t="str">
        <f t="shared" si="95"/>
        <v>N</v>
      </c>
    </row>
    <row r="3043" spans="1:12" x14ac:dyDescent="0.25">
      <c r="A3043" s="76" t="str">
        <f t="shared" si="94"/>
        <v>AA51210N</v>
      </c>
      <c r="B3043" s="76" t="s">
        <v>54</v>
      </c>
      <c r="C3043" s="76" t="str">
        <f>VLOOKUP(B3043,Validación!G:I,3,0)</f>
        <v>AA</v>
      </c>
      <c r="D3043" s="122" t="s">
        <v>118</v>
      </c>
      <c r="E3043" s="76">
        <f>VLOOKUP(Tabla3[[#This Row],[Actividad]],Validación!AA:AB,2,0)</f>
        <v>5</v>
      </c>
      <c r="F3043" s="76" t="s">
        <v>187</v>
      </c>
      <c r="G3043" s="76">
        <f>VLOOKUP(H3043,Validación!W:Y,3,0)</f>
        <v>12</v>
      </c>
      <c r="H3043" s="76" t="s">
        <v>401</v>
      </c>
      <c r="I3043" s="76">
        <f>VLOOKUP(J3043,Validación!K:N,4,0)</f>
        <v>10</v>
      </c>
      <c r="J3043" s="76" t="s">
        <v>169</v>
      </c>
      <c r="K3043" s="76" t="s">
        <v>68</v>
      </c>
      <c r="L3043" s="76" t="str">
        <f t="shared" si="95"/>
        <v>N</v>
      </c>
    </row>
    <row r="3044" spans="1:12" x14ac:dyDescent="0.25">
      <c r="A3044" s="76" t="str">
        <f t="shared" si="94"/>
        <v>G51210N</v>
      </c>
      <c r="B3044" s="76" t="s">
        <v>427</v>
      </c>
      <c r="C3044" s="76" t="str">
        <f>VLOOKUP(B3044,Validación!G:I,3,0)</f>
        <v>G</v>
      </c>
      <c r="D3044" s="122" t="s">
        <v>299</v>
      </c>
      <c r="E3044" s="76">
        <f>VLOOKUP(Tabla3[[#This Row],[Actividad]],Validación!AA:AB,2,0)</f>
        <v>5</v>
      </c>
      <c r="F3044" s="76" t="s">
        <v>187</v>
      </c>
      <c r="G3044" s="76">
        <f>VLOOKUP(H3044,Validación!W:Y,3,0)</f>
        <v>12</v>
      </c>
      <c r="H3044" s="76" t="s">
        <v>401</v>
      </c>
      <c r="I3044" s="76">
        <f>VLOOKUP(J3044,Validación!K:N,4,0)</f>
        <v>10</v>
      </c>
      <c r="J3044" s="76" t="s">
        <v>169</v>
      </c>
      <c r="K3044" s="76" t="s">
        <v>68</v>
      </c>
      <c r="L3044" s="76" t="str">
        <f t="shared" si="95"/>
        <v>N</v>
      </c>
    </row>
    <row r="3045" spans="1:12" x14ac:dyDescent="0.25">
      <c r="A3045" s="76" t="str">
        <f t="shared" si="94"/>
        <v>D51210N</v>
      </c>
      <c r="B3045" s="76" t="s">
        <v>203</v>
      </c>
      <c r="C3045" s="76" t="str">
        <f>VLOOKUP(B3045,Validación!G:I,3,0)</f>
        <v>D</v>
      </c>
      <c r="D3045" s="122">
        <v>122327</v>
      </c>
      <c r="E3045" s="76">
        <f>VLOOKUP(Tabla3[[#This Row],[Actividad]],Validación!AA:AB,2,0)</f>
        <v>5</v>
      </c>
      <c r="F3045" s="76" t="s">
        <v>187</v>
      </c>
      <c r="G3045" s="76">
        <f>VLOOKUP(H3045,Validación!W:Y,3,0)</f>
        <v>12</v>
      </c>
      <c r="H3045" s="76" t="s">
        <v>401</v>
      </c>
      <c r="I3045" s="76">
        <f>VLOOKUP(J3045,Validación!K:N,4,0)</f>
        <v>10</v>
      </c>
      <c r="J3045" s="76" t="s">
        <v>169</v>
      </c>
      <c r="K3045" s="76" t="s">
        <v>68</v>
      </c>
      <c r="L3045" s="76" t="str">
        <f t="shared" si="95"/>
        <v>N</v>
      </c>
    </row>
    <row r="3046" spans="1:12" x14ac:dyDescent="0.25">
      <c r="A3046" s="76" t="str">
        <f t="shared" si="94"/>
        <v>F51210N</v>
      </c>
      <c r="B3046" s="76" t="s">
        <v>426</v>
      </c>
      <c r="C3046" s="76" t="str">
        <f>VLOOKUP(B3046,Validación!G:I,3,0)</f>
        <v>F</v>
      </c>
      <c r="D3046" s="122" t="s">
        <v>456</v>
      </c>
      <c r="E3046" s="76">
        <f>VLOOKUP(Tabla3[[#This Row],[Actividad]],Validación!AA:AB,2,0)</f>
        <v>5</v>
      </c>
      <c r="F3046" s="76" t="s">
        <v>187</v>
      </c>
      <c r="G3046" s="76">
        <f>VLOOKUP(H3046,Validación!W:Y,3,0)</f>
        <v>12</v>
      </c>
      <c r="H3046" s="76" t="s">
        <v>401</v>
      </c>
      <c r="I3046" s="76">
        <f>VLOOKUP(J3046,Validación!K:N,4,0)</f>
        <v>10</v>
      </c>
      <c r="J3046" s="76" t="s">
        <v>169</v>
      </c>
      <c r="K3046" s="76" t="s">
        <v>68</v>
      </c>
      <c r="L3046" s="76" t="str">
        <f t="shared" si="95"/>
        <v>N</v>
      </c>
    </row>
    <row r="3047" spans="1:12" x14ac:dyDescent="0.25">
      <c r="A3047" s="76" t="str">
        <f t="shared" si="94"/>
        <v>FF51210N</v>
      </c>
      <c r="B3047" s="76" t="s">
        <v>41</v>
      </c>
      <c r="C3047" s="76" t="str">
        <f>VLOOKUP(B3047,Validación!G:I,3,0)</f>
        <v>FF</v>
      </c>
      <c r="D3047" s="122" t="s">
        <v>301</v>
      </c>
      <c r="E3047" s="76">
        <f>VLOOKUP(Tabla3[[#This Row],[Actividad]],Validación!AA:AB,2,0)</f>
        <v>5</v>
      </c>
      <c r="F3047" s="76" t="s">
        <v>187</v>
      </c>
      <c r="G3047" s="76">
        <f>VLOOKUP(H3047,Validación!W:Y,3,0)</f>
        <v>12</v>
      </c>
      <c r="H3047" s="76" t="s">
        <v>401</v>
      </c>
      <c r="I3047" s="76">
        <f>VLOOKUP(J3047,Validación!K:N,4,0)</f>
        <v>10</v>
      </c>
      <c r="J3047" s="76" t="s">
        <v>169</v>
      </c>
      <c r="K3047" s="76" t="s">
        <v>68</v>
      </c>
      <c r="L3047" s="76" t="str">
        <f t="shared" si="95"/>
        <v>N</v>
      </c>
    </row>
    <row r="3048" spans="1:12" x14ac:dyDescent="0.25">
      <c r="A3048" s="76" t="str">
        <f t="shared" si="94"/>
        <v>BB51210N</v>
      </c>
      <c r="B3048" s="76" t="s">
        <v>32</v>
      </c>
      <c r="C3048" s="76" t="str">
        <f>VLOOKUP(B3048,Validación!G:I,3,0)</f>
        <v>BB</v>
      </c>
      <c r="D3048" s="122" t="s">
        <v>457</v>
      </c>
      <c r="E3048" s="76">
        <f>VLOOKUP(Tabla3[[#This Row],[Actividad]],Validación!AA:AB,2,0)</f>
        <v>5</v>
      </c>
      <c r="F3048" s="76" t="s">
        <v>187</v>
      </c>
      <c r="G3048" s="76">
        <f>VLOOKUP(H3048,Validación!W:Y,3,0)</f>
        <v>12</v>
      </c>
      <c r="H3048" s="76" t="s">
        <v>401</v>
      </c>
      <c r="I3048" s="76">
        <f>VLOOKUP(J3048,Validación!K:N,4,0)</f>
        <v>10</v>
      </c>
      <c r="J3048" s="76" t="s">
        <v>169</v>
      </c>
      <c r="K3048" s="76" t="s">
        <v>68</v>
      </c>
      <c r="L3048" s="76" t="str">
        <f t="shared" si="95"/>
        <v>N</v>
      </c>
    </row>
    <row r="3049" spans="1:12" x14ac:dyDescent="0.25">
      <c r="A3049" s="76" t="str">
        <f t="shared" si="94"/>
        <v>W51210N</v>
      </c>
      <c r="B3049" s="76" t="s">
        <v>132</v>
      </c>
      <c r="C3049" s="76" t="str">
        <f>VLOOKUP(B3049,Validación!G:I,3,0)</f>
        <v>W</v>
      </c>
      <c r="D3049" s="122" t="s">
        <v>302</v>
      </c>
      <c r="E3049" s="76">
        <f>VLOOKUP(Tabla3[[#This Row],[Actividad]],Validación!AA:AB,2,0)</f>
        <v>5</v>
      </c>
      <c r="F3049" s="76" t="s">
        <v>187</v>
      </c>
      <c r="G3049" s="76">
        <f>VLOOKUP(H3049,Validación!W:Y,3,0)</f>
        <v>12</v>
      </c>
      <c r="H3049" s="76" t="s">
        <v>401</v>
      </c>
      <c r="I3049" s="76">
        <f>VLOOKUP(J3049,Validación!K:N,4,0)</f>
        <v>10</v>
      </c>
      <c r="J3049" s="76" t="s">
        <v>169</v>
      </c>
      <c r="K3049" s="76" t="s">
        <v>68</v>
      </c>
      <c r="L3049" s="76" t="str">
        <f t="shared" si="95"/>
        <v>N</v>
      </c>
    </row>
    <row r="3050" spans="1:12" x14ac:dyDescent="0.25">
      <c r="A3050" s="76" t="str">
        <f t="shared" si="94"/>
        <v>CC51210N</v>
      </c>
      <c r="B3050" s="76" t="s">
        <v>55</v>
      </c>
      <c r="C3050" s="76" t="str">
        <f>VLOOKUP(B3050,Validación!G:I,3,0)</f>
        <v>CC</v>
      </c>
      <c r="D3050" s="122" t="s">
        <v>303</v>
      </c>
      <c r="E3050" s="76">
        <f>VLOOKUP(Tabla3[[#This Row],[Actividad]],Validación!AA:AB,2,0)</f>
        <v>5</v>
      </c>
      <c r="F3050" s="76" t="s">
        <v>187</v>
      </c>
      <c r="G3050" s="76">
        <f>VLOOKUP(H3050,Validación!W:Y,3,0)</f>
        <v>12</v>
      </c>
      <c r="H3050" s="76" t="s">
        <v>401</v>
      </c>
      <c r="I3050" s="76">
        <f>VLOOKUP(J3050,Validación!K:N,4,0)</f>
        <v>10</v>
      </c>
      <c r="J3050" s="76" t="s">
        <v>169</v>
      </c>
      <c r="K3050" s="76" t="s">
        <v>68</v>
      </c>
      <c r="L3050" s="76" t="str">
        <f t="shared" si="95"/>
        <v>N</v>
      </c>
    </row>
    <row r="3051" spans="1:12" x14ac:dyDescent="0.25">
      <c r="A3051" s="76" t="str">
        <f t="shared" si="94"/>
        <v>U51210N</v>
      </c>
      <c r="B3051" s="76" t="s">
        <v>425</v>
      </c>
      <c r="C3051" s="76" t="str">
        <f>VLOOKUP(B3051,Validación!G:I,3,0)</f>
        <v>U</v>
      </c>
      <c r="D3051" s="122" t="s">
        <v>458</v>
      </c>
      <c r="E3051" s="76">
        <f>VLOOKUP(Tabla3[[#This Row],[Actividad]],Validación!AA:AB,2,0)</f>
        <v>5</v>
      </c>
      <c r="F3051" s="76" t="s">
        <v>187</v>
      </c>
      <c r="G3051" s="76">
        <f>VLOOKUP(H3051,Validación!W:Y,3,0)</f>
        <v>12</v>
      </c>
      <c r="H3051" s="76" t="s">
        <v>401</v>
      </c>
      <c r="I3051" s="76">
        <f>VLOOKUP(J3051,Validación!K:N,4,0)</f>
        <v>10</v>
      </c>
      <c r="J3051" s="76" t="s">
        <v>169</v>
      </c>
      <c r="K3051" s="76" t="s">
        <v>68</v>
      </c>
      <c r="L3051" s="76" t="str">
        <f t="shared" si="95"/>
        <v>N</v>
      </c>
    </row>
    <row r="3052" spans="1:12" x14ac:dyDescent="0.25">
      <c r="A3052" s="76" t="str">
        <f t="shared" si="94"/>
        <v>I51210N</v>
      </c>
      <c r="B3052" s="76" t="s">
        <v>47</v>
      </c>
      <c r="C3052" s="76" t="str">
        <f>VLOOKUP(B3052,Validación!G:I,3,0)</f>
        <v>I</v>
      </c>
      <c r="D3052" s="122" t="s">
        <v>459</v>
      </c>
      <c r="E3052" s="76">
        <f>VLOOKUP(Tabla3[[#This Row],[Actividad]],Validación!AA:AB,2,0)</f>
        <v>5</v>
      </c>
      <c r="F3052" s="76" t="s">
        <v>187</v>
      </c>
      <c r="G3052" s="76">
        <f>VLOOKUP(H3052,Validación!W:Y,3,0)</f>
        <v>12</v>
      </c>
      <c r="H3052" s="76" t="s">
        <v>401</v>
      </c>
      <c r="I3052" s="76">
        <f>VLOOKUP(J3052,Validación!K:N,4,0)</f>
        <v>10</v>
      </c>
      <c r="J3052" s="76" t="s">
        <v>169</v>
      </c>
      <c r="K3052" s="76" t="s">
        <v>68</v>
      </c>
      <c r="L3052" s="76" t="str">
        <f t="shared" si="95"/>
        <v>N</v>
      </c>
    </row>
    <row r="3053" spans="1:12" x14ac:dyDescent="0.25">
      <c r="A3053" s="76" t="str">
        <f t="shared" si="94"/>
        <v>Y51210N</v>
      </c>
      <c r="B3053" s="76" t="s">
        <v>134</v>
      </c>
      <c r="C3053" s="76" t="str">
        <f>VLOOKUP(B3053,Validación!G:I,3,0)</f>
        <v>Y</v>
      </c>
      <c r="D3053" s="122" t="s">
        <v>306</v>
      </c>
      <c r="E3053" s="76">
        <f>VLOOKUP(Tabla3[[#This Row],[Actividad]],Validación!AA:AB,2,0)</f>
        <v>5</v>
      </c>
      <c r="F3053" s="76" t="s">
        <v>187</v>
      </c>
      <c r="G3053" s="76">
        <f>VLOOKUP(H3053,Validación!W:Y,3,0)</f>
        <v>12</v>
      </c>
      <c r="H3053" s="76" t="s">
        <v>401</v>
      </c>
      <c r="I3053" s="76">
        <f>VLOOKUP(J3053,Validación!K:N,4,0)</f>
        <v>10</v>
      </c>
      <c r="J3053" s="76" t="s">
        <v>169</v>
      </c>
      <c r="K3053" s="76" t="s">
        <v>68</v>
      </c>
      <c r="L3053" s="76" t="str">
        <f t="shared" si="95"/>
        <v>N</v>
      </c>
    </row>
    <row r="3054" spans="1:12" x14ac:dyDescent="0.25">
      <c r="A3054" s="76" t="str">
        <f t="shared" si="94"/>
        <v>R51210N</v>
      </c>
      <c r="B3054" s="76" t="s">
        <v>51</v>
      </c>
      <c r="C3054" s="76" t="str">
        <f>VLOOKUP(B3054,Validación!G:I,3,0)</f>
        <v>R</v>
      </c>
      <c r="D3054" s="122">
        <v>109</v>
      </c>
      <c r="E3054" s="76">
        <f>VLOOKUP(Tabla3[[#This Row],[Actividad]],Validación!AA:AB,2,0)</f>
        <v>5</v>
      </c>
      <c r="F3054" s="76" t="s">
        <v>187</v>
      </c>
      <c r="G3054" s="76">
        <f>VLOOKUP(H3054,Validación!W:Y,3,0)</f>
        <v>12</v>
      </c>
      <c r="H3054" s="76" t="s">
        <v>401</v>
      </c>
      <c r="I3054" s="76">
        <f>VLOOKUP(J3054,Validación!K:N,4,0)</f>
        <v>10</v>
      </c>
      <c r="J3054" s="76" t="s">
        <v>169</v>
      </c>
      <c r="K3054" s="76" t="s">
        <v>68</v>
      </c>
      <c r="L3054" s="76" t="str">
        <f t="shared" si="95"/>
        <v>N</v>
      </c>
    </row>
    <row r="3055" spans="1:12" x14ac:dyDescent="0.25">
      <c r="A3055" s="76" t="str">
        <f t="shared" si="94"/>
        <v>HH51210N</v>
      </c>
      <c r="B3055" s="76" t="s">
        <v>122</v>
      </c>
      <c r="C3055" s="76" t="str">
        <f>VLOOKUP(B3055,Validación!G:I,3,0)</f>
        <v>HH</v>
      </c>
      <c r="D3055" s="122" t="s">
        <v>460</v>
      </c>
      <c r="E3055" s="76">
        <f>VLOOKUP(Tabla3[[#This Row],[Actividad]],Validación!AA:AB,2,0)</f>
        <v>5</v>
      </c>
      <c r="F3055" s="76" t="s">
        <v>187</v>
      </c>
      <c r="G3055" s="76">
        <f>VLOOKUP(H3055,Validación!W:Y,3,0)</f>
        <v>12</v>
      </c>
      <c r="H3055" s="76" t="s">
        <v>401</v>
      </c>
      <c r="I3055" s="76">
        <f>VLOOKUP(J3055,Validación!K:N,4,0)</f>
        <v>10</v>
      </c>
      <c r="J3055" s="76" t="s">
        <v>169</v>
      </c>
      <c r="K3055" s="76" t="s">
        <v>68</v>
      </c>
      <c r="L3055" s="76" t="str">
        <f t="shared" si="95"/>
        <v>N</v>
      </c>
    </row>
    <row r="3056" spans="1:12" x14ac:dyDescent="0.25">
      <c r="A3056" s="76" t="str">
        <f t="shared" si="94"/>
        <v>II51210N</v>
      </c>
      <c r="B3056" s="173" t="s">
        <v>423</v>
      </c>
      <c r="C3056" s="76" t="str">
        <f>VLOOKUP(B3056,Validación!G:I,3,0)</f>
        <v>II</v>
      </c>
      <c r="D3056" s="122" t="s">
        <v>309</v>
      </c>
      <c r="E3056" s="76">
        <f>VLOOKUP(Tabla3[[#This Row],[Actividad]],Validación!AA:AB,2,0)</f>
        <v>5</v>
      </c>
      <c r="F3056" s="76" t="s">
        <v>187</v>
      </c>
      <c r="G3056" s="76">
        <f>VLOOKUP(H3056,Validación!W:Y,3,0)</f>
        <v>12</v>
      </c>
      <c r="H3056" s="76" t="s">
        <v>401</v>
      </c>
      <c r="I3056" s="76">
        <f>VLOOKUP(J3056,Validación!K:N,4,0)</f>
        <v>10</v>
      </c>
      <c r="J3056" s="76" t="s">
        <v>169</v>
      </c>
      <c r="K3056" s="76" t="s">
        <v>68</v>
      </c>
      <c r="L3056" s="76" t="str">
        <f t="shared" si="95"/>
        <v>N</v>
      </c>
    </row>
    <row r="3057" spans="1:12" x14ac:dyDescent="0.25">
      <c r="A3057" s="76" t="str">
        <f t="shared" si="94"/>
        <v>L51210N</v>
      </c>
      <c r="B3057" s="76" t="s">
        <v>48</v>
      </c>
      <c r="C3057" s="76" t="str">
        <f>VLOOKUP(B3057,Validación!G:I,3,0)</f>
        <v>L</v>
      </c>
      <c r="D3057" s="122" t="s">
        <v>461</v>
      </c>
      <c r="E3057" s="76">
        <f>VLOOKUP(Tabla3[[#This Row],[Actividad]],Validación!AA:AB,2,0)</f>
        <v>5</v>
      </c>
      <c r="F3057" s="76" t="s">
        <v>187</v>
      </c>
      <c r="G3057" s="76">
        <f>VLOOKUP(H3057,Validación!W:Y,3,0)</f>
        <v>12</v>
      </c>
      <c r="H3057" s="76" t="s">
        <v>401</v>
      </c>
      <c r="I3057" s="76">
        <f>VLOOKUP(J3057,Validación!K:N,4,0)</f>
        <v>10</v>
      </c>
      <c r="J3057" s="76" t="s">
        <v>169</v>
      </c>
      <c r="K3057" s="76" t="s">
        <v>68</v>
      </c>
      <c r="L3057" s="76" t="str">
        <f t="shared" si="95"/>
        <v>N</v>
      </c>
    </row>
    <row r="3058" spans="1:12" x14ac:dyDescent="0.25">
      <c r="A3058" s="76" t="str">
        <f t="shared" si="94"/>
        <v>B51210N</v>
      </c>
      <c r="B3058" s="76" t="s">
        <v>43</v>
      </c>
      <c r="C3058" s="76" t="str">
        <f>VLOOKUP(B3058,Validación!G:I,3,0)</f>
        <v>B</v>
      </c>
      <c r="D3058" s="122" t="s">
        <v>462</v>
      </c>
      <c r="E3058" s="76">
        <f>VLOOKUP(Tabla3[[#This Row],[Actividad]],Validación!AA:AB,2,0)</f>
        <v>5</v>
      </c>
      <c r="F3058" s="76" t="s">
        <v>187</v>
      </c>
      <c r="G3058" s="76">
        <f>VLOOKUP(H3058,Validación!W:Y,3,0)</f>
        <v>12</v>
      </c>
      <c r="H3058" s="76" t="s">
        <v>401</v>
      </c>
      <c r="I3058" s="76">
        <f>VLOOKUP(J3058,Validación!K:N,4,0)</f>
        <v>10</v>
      </c>
      <c r="J3058" s="76" t="s">
        <v>169</v>
      </c>
      <c r="K3058" s="76" t="s">
        <v>68</v>
      </c>
      <c r="L3058" s="76" t="str">
        <f t="shared" si="95"/>
        <v>N</v>
      </c>
    </row>
    <row r="3059" spans="1:12" x14ac:dyDescent="0.25">
      <c r="A3059" s="76" t="str">
        <f t="shared" si="94"/>
        <v>A51210N</v>
      </c>
      <c r="B3059" s="76" t="s">
        <v>42</v>
      </c>
      <c r="C3059" s="76" t="str">
        <f>VLOOKUP(B3059,Validación!G:I,3,0)</f>
        <v>A</v>
      </c>
      <c r="D3059" s="122" t="s">
        <v>463</v>
      </c>
      <c r="E3059" s="76">
        <f>VLOOKUP(Tabla3[[#This Row],[Actividad]],Validación!AA:AB,2,0)</f>
        <v>5</v>
      </c>
      <c r="F3059" s="76" t="s">
        <v>187</v>
      </c>
      <c r="G3059" s="76">
        <f>VLOOKUP(H3059,Validación!W:Y,3,0)</f>
        <v>12</v>
      </c>
      <c r="H3059" s="76" t="s">
        <v>401</v>
      </c>
      <c r="I3059" s="76">
        <f>VLOOKUP(J3059,Validación!K:N,4,0)</f>
        <v>10</v>
      </c>
      <c r="J3059" s="76" t="s">
        <v>169</v>
      </c>
      <c r="K3059" s="76" t="s">
        <v>68</v>
      </c>
      <c r="L3059" s="76" t="str">
        <f t="shared" si="95"/>
        <v>N</v>
      </c>
    </row>
    <row r="3060" spans="1:12" x14ac:dyDescent="0.25">
      <c r="A3060" s="76" t="str">
        <f t="shared" si="94"/>
        <v>X51215N</v>
      </c>
      <c r="B3060" s="76" t="s">
        <v>133</v>
      </c>
      <c r="C3060" s="76" t="str">
        <f>VLOOKUP(B3060,Validación!G:I,3,0)</f>
        <v>X</v>
      </c>
      <c r="D3060" s="122">
        <v>122201</v>
      </c>
      <c r="E3060" s="76">
        <f>VLOOKUP(Tabla3[[#This Row],[Actividad]],Validación!AA:AB,2,0)</f>
        <v>5</v>
      </c>
      <c r="F3060" s="76" t="s">
        <v>187</v>
      </c>
      <c r="G3060" s="76">
        <f>VLOOKUP(H3060,Validación!W:Y,3,0)</f>
        <v>12</v>
      </c>
      <c r="H3060" s="76" t="s">
        <v>401</v>
      </c>
      <c r="I3060" s="76">
        <f>VLOOKUP(J3060,Validación!K:N,4,0)</f>
        <v>15</v>
      </c>
      <c r="J3060" s="76" t="s">
        <v>342</v>
      </c>
      <c r="K3060" s="76" t="s">
        <v>68</v>
      </c>
      <c r="L3060" s="76" t="str">
        <f t="shared" si="95"/>
        <v>N</v>
      </c>
    </row>
    <row r="3061" spans="1:12" x14ac:dyDescent="0.25">
      <c r="A3061" s="76" t="str">
        <f t="shared" si="94"/>
        <v>C51215N</v>
      </c>
      <c r="B3061" s="76" t="s">
        <v>44</v>
      </c>
      <c r="C3061" s="76" t="str">
        <f>VLOOKUP(B3061,Validación!G:I,3,0)</f>
        <v>C</v>
      </c>
      <c r="D3061" s="122" t="s">
        <v>289</v>
      </c>
      <c r="E3061" s="76">
        <f>VLOOKUP(Tabla3[[#This Row],[Actividad]],Validación!AA:AB,2,0)</f>
        <v>5</v>
      </c>
      <c r="F3061" s="76" t="s">
        <v>187</v>
      </c>
      <c r="G3061" s="76">
        <f>VLOOKUP(H3061,Validación!W:Y,3,0)</f>
        <v>12</v>
      </c>
      <c r="H3061" s="76" t="s">
        <v>401</v>
      </c>
      <c r="I3061" s="76">
        <f>VLOOKUP(J3061,Validación!K:N,4,0)</f>
        <v>15</v>
      </c>
      <c r="J3061" s="76" t="s">
        <v>342</v>
      </c>
      <c r="K3061" s="76" t="s">
        <v>68</v>
      </c>
      <c r="L3061" s="76" t="str">
        <f t="shared" si="95"/>
        <v>N</v>
      </c>
    </row>
    <row r="3062" spans="1:12" x14ac:dyDescent="0.25">
      <c r="A3062" s="76" t="str">
        <f t="shared" si="94"/>
        <v>T51215N</v>
      </c>
      <c r="B3062" s="76" t="s">
        <v>52</v>
      </c>
      <c r="C3062" s="76" t="str">
        <f>VLOOKUP(B3062,Validación!G:I,3,0)</f>
        <v>T</v>
      </c>
      <c r="D3062" s="122">
        <v>122202</v>
      </c>
      <c r="E3062" s="76">
        <f>VLOOKUP(Tabla3[[#This Row],[Actividad]],Validación!AA:AB,2,0)</f>
        <v>5</v>
      </c>
      <c r="F3062" s="76" t="s">
        <v>187</v>
      </c>
      <c r="G3062" s="76">
        <f>VLOOKUP(H3062,Validación!W:Y,3,0)</f>
        <v>12</v>
      </c>
      <c r="H3062" s="76" t="s">
        <v>401</v>
      </c>
      <c r="I3062" s="76">
        <f>VLOOKUP(J3062,Validación!K:N,4,0)</f>
        <v>15</v>
      </c>
      <c r="J3062" s="76" t="s">
        <v>342</v>
      </c>
      <c r="K3062" s="76" t="s">
        <v>68</v>
      </c>
      <c r="L3062" s="76" t="str">
        <f t="shared" si="95"/>
        <v>N</v>
      </c>
    </row>
    <row r="3063" spans="1:12" x14ac:dyDescent="0.25">
      <c r="A3063" s="76" t="str">
        <f t="shared" si="94"/>
        <v>EE51215N</v>
      </c>
      <c r="B3063" s="76" t="s">
        <v>33</v>
      </c>
      <c r="C3063" s="76" t="str">
        <f>VLOOKUP(B3063,Validación!G:I,3,0)</f>
        <v>EE</v>
      </c>
      <c r="D3063" s="122" t="s">
        <v>290</v>
      </c>
      <c r="E3063" s="76">
        <f>VLOOKUP(Tabla3[[#This Row],[Actividad]],Validación!AA:AB,2,0)</f>
        <v>5</v>
      </c>
      <c r="F3063" s="76" t="s">
        <v>187</v>
      </c>
      <c r="G3063" s="76">
        <f>VLOOKUP(H3063,Validación!W:Y,3,0)</f>
        <v>12</v>
      </c>
      <c r="H3063" s="76" t="s">
        <v>401</v>
      </c>
      <c r="I3063" s="76">
        <f>VLOOKUP(J3063,Validación!K:N,4,0)</f>
        <v>15</v>
      </c>
      <c r="J3063" s="76" t="s">
        <v>342</v>
      </c>
      <c r="K3063" s="76" t="s">
        <v>68</v>
      </c>
      <c r="L3063" s="76" t="str">
        <f t="shared" si="95"/>
        <v>N</v>
      </c>
    </row>
    <row r="3064" spans="1:12" x14ac:dyDescent="0.25">
      <c r="A3064" s="76" t="str">
        <f t="shared" si="94"/>
        <v>E51215N</v>
      </c>
      <c r="B3064" s="76" t="s">
        <v>45</v>
      </c>
      <c r="C3064" s="76" t="str">
        <f>VLOOKUP(B3064,Validación!G:I,3,0)</f>
        <v>E</v>
      </c>
      <c r="D3064" s="122" t="s">
        <v>180</v>
      </c>
      <c r="E3064" s="76">
        <f>VLOOKUP(Tabla3[[#This Row],[Actividad]],Validación!AA:AB,2,0)</f>
        <v>5</v>
      </c>
      <c r="F3064" s="76" t="s">
        <v>187</v>
      </c>
      <c r="G3064" s="76">
        <f>VLOOKUP(H3064,Validación!W:Y,3,0)</f>
        <v>12</v>
      </c>
      <c r="H3064" s="76" t="s">
        <v>401</v>
      </c>
      <c r="I3064" s="76">
        <f>VLOOKUP(J3064,Validación!K:N,4,0)</f>
        <v>15</v>
      </c>
      <c r="J3064" s="76" t="s">
        <v>342</v>
      </c>
      <c r="K3064" s="76" t="s">
        <v>68</v>
      </c>
      <c r="L3064" s="76" t="str">
        <f t="shared" si="95"/>
        <v>N</v>
      </c>
    </row>
    <row r="3065" spans="1:12" x14ac:dyDescent="0.25">
      <c r="A3065" s="76" t="str">
        <f t="shared" si="94"/>
        <v>J51215N</v>
      </c>
      <c r="B3065" s="76" t="s">
        <v>30</v>
      </c>
      <c r="C3065" s="76" t="str">
        <f>VLOOKUP(B3065,Validación!G:I,3,0)</f>
        <v>J</v>
      </c>
      <c r="D3065" s="122" t="s">
        <v>292</v>
      </c>
      <c r="E3065" s="76">
        <f>VLOOKUP(Tabla3[[#This Row],[Actividad]],Validación!AA:AB,2,0)</f>
        <v>5</v>
      </c>
      <c r="F3065" s="76" t="s">
        <v>187</v>
      </c>
      <c r="G3065" s="76">
        <f>VLOOKUP(H3065,Validación!W:Y,3,0)</f>
        <v>12</v>
      </c>
      <c r="H3065" s="76" t="s">
        <v>401</v>
      </c>
      <c r="I3065" s="76">
        <f>VLOOKUP(J3065,Validación!K:N,4,0)</f>
        <v>15</v>
      </c>
      <c r="J3065" s="76" t="s">
        <v>342</v>
      </c>
      <c r="K3065" s="76" t="s">
        <v>68</v>
      </c>
      <c r="L3065" s="76" t="str">
        <f t="shared" si="95"/>
        <v>N</v>
      </c>
    </row>
    <row r="3066" spans="1:12" x14ac:dyDescent="0.25">
      <c r="A3066" s="76" t="str">
        <f t="shared" si="94"/>
        <v>H51215N</v>
      </c>
      <c r="B3066" s="76" t="s">
        <v>46</v>
      </c>
      <c r="C3066" s="76" t="str">
        <f>VLOOKUP(B3066,Validación!G:I,3,0)</f>
        <v>H</v>
      </c>
      <c r="D3066" s="122" t="s">
        <v>115</v>
      </c>
      <c r="E3066" s="76">
        <f>VLOOKUP(Tabla3[[#This Row],[Actividad]],Validación!AA:AB,2,0)</f>
        <v>5</v>
      </c>
      <c r="F3066" s="76" t="s">
        <v>187</v>
      </c>
      <c r="G3066" s="76">
        <f>VLOOKUP(H3066,Validación!W:Y,3,0)</f>
        <v>12</v>
      </c>
      <c r="H3066" s="76" t="s">
        <v>401</v>
      </c>
      <c r="I3066" s="76">
        <f>VLOOKUP(J3066,Validación!K:N,4,0)</f>
        <v>15</v>
      </c>
      <c r="J3066" s="76" t="s">
        <v>342</v>
      </c>
      <c r="K3066" s="76" t="s">
        <v>68</v>
      </c>
      <c r="L3066" s="76" t="str">
        <f t="shared" si="95"/>
        <v>N</v>
      </c>
    </row>
    <row r="3067" spans="1:12" x14ac:dyDescent="0.25">
      <c r="A3067" s="76" t="str">
        <f t="shared" si="94"/>
        <v>Q51215N</v>
      </c>
      <c r="B3067" s="76" t="s">
        <v>130</v>
      </c>
      <c r="C3067" s="76" t="str">
        <f>VLOOKUP(B3067,Validación!G:I,3,0)</f>
        <v>Q</v>
      </c>
      <c r="D3067" s="122" t="s">
        <v>293</v>
      </c>
      <c r="E3067" s="76">
        <f>VLOOKUP(Tabla3[[#This Row],[Actividad]],Validación!AA:AB,2,0)</f>
        <v>5</v>
      </c>
      <c r="F3067" s="76" t="s">
        <v>187</v>
      </c>
      <c r="G3067" s="76">
        <f>VLOOKUP(H3067,Validación!W:Y,3,0)</f>
        <v>12</v>
      </c>
      <c r="H3067" s="76" t="s">
        <v>401</v>
      </c>
      <c r="I3067" s="76">
        <f>VLOOKUP(J3067,Validación!K:N,4,0)</f>
        <v>15</v>
      </c>
      <c r="J3067" s="76" t="s">
        <v>342</v>
      </c>
      <c r="K3067" s="76" t="s">
        <v>68</v>
      </c>
      <c r="L3067" s="76" t="str">
        <f t="shared" si="95"/>
        <v>N</v>
      </c>
    </row>
    <row r="3068" spans="1:12" x14ac:dyDescent="0.25">
      <c r="A3068" s="76" t="str">
        <f t="shared" si="94"/>
        <v>P51215N</v>
      </c>
      <c r="B3068" s="76" t="s">
        <v>50</v>
      </c>
      <c r="C3068" s="76" t="str">
        <f>VLOOKUP(B3068,Validación!G:I,3,0)</f>
        <v>P</v>
      </c>
      <c r="D3068" s="122" t="s">
        <v>295</v>
      </c>
      <c r="E3068" s="76">
        <f>VLOOKUP(Tabla3[[#This Row],[Actividad]],Validación!AA:AB,2,0)</f>
        <v>5</v>
      </c>
      <c r="F3068" s="76" t="s">
        <v>187</v>
      </c>
      <c r="G3068" s="76">
        <f>VLOOKUP(H3068,Validación!W:Y,3,0)</f>
        <v>12</v>
      </c>
      <c r="H3068" s="76" t="s">
        <v>401</v>
      </c>
      <c r="I3068" s="76">
        <f>VLOOKUP(J3068,Validación!K:N,4,0)</f>
        <v>15</v>
      </c>
      <c r="J3068" s="76" t="s">
        <v>342</v>
      </c>
      <c r="K3068" s="76" t="s">
        <v>68</v>
      </c>
      <c r="L3068" s="76" t="str">
        <f t="shared" si="95"/>
        <v>N</v>
      </c>
    </row>
    <row r="3069" spans="1:12" x14ac:dyDescent="0.25">
      <c r="A3069" s="76" t="str">
        <f t="shared" si="94"/>
        <v>K51215N</v>
      </c>
      <c r="B3069" s="76" t="s">
        <v>31</v>
      </c>
      <c r="C3069" s="76" t="str">
        <f>VLOOKUP(B3069,Validación!G:I,3,0)</f>
        <v>K</v>
      </c>
      <c r="D3069" s="122" t="s">
        <v>297</v>
      </c>
      <c r="E3069" s="76">
        <f>VLOOKUP(Tabla3[[#This Row],[Actividad]],Validación!AA:AB,2,0)</f>
        <v>5</v>
      </c>
      <c r="F3069" s="76" t="s">
        <v>187</v>
      </c>
      <c r="G3069" s="76">
        <f>VLOOKUP(H3069,Validación!W:Y,3,0)</f>
        <v>12</v>
      </c>
      <c r="H3069" s="76" t="s">
        <v>401</v>
      </c>
      <c r="I3069" s="76">
        <f>VLOOKUP(J3069,Validación!K:N,4,0)</f>
        <v>15</v>
      </c>
      <c r="J3069" s="76" t="s">
        <v>342</v>
      </c>
      <c r="K3069" s="76" t="s">
        <v>68</v>
      </c>
      <c r="L3069" s="76" t="str">
        <f t="shared" si="95"/>
        <v>N</v>
      </c>
    </row>
    <row r="3070" spans="1:12" x14ac:dyDescent="0.25">
      <c r="A3070" s="76" t="str">
        <f t="shared" si="94"/>
        <v>N51215N</v>
      </c>
      <c r="B3070" s="76" t="s">
        <v>49</v>
      </c>
      <c r="C3070" s="76" t="str">
        <f>VLOOKUP(B3070,Validación!G:I,3,0)</f>
        <v>N</v>
      </c>
      <c r="D3070" s="122" t="s">
        <v>298</v>
      </c>
      <c r="E3070" s="76">
        <f>VLOOKUP(Tabla3[[#This Row],[Actividad]],Validación!AA:AB,2,0)</f>
        <v>5</v>
      </c>
      <c r="F3070" s="76" t="s">
        <v>187</v>
      </c>
      <c r="G3070" s="76">
        <f>VLOOKUP(H3070,Validación!W:Y,3,0)</f>
        <v>12</v>
      </c>
      <c r="H3070" s="76" t="s">
        <v>401</v>
      </c>
      <c r="I3070" s="76">
        <f>VLOOKUP(J3070,Validación!K:N,4,0)</f>
        <v>15</v>
      </c>
      <c r="J3070" s="76" t="s">
        <v>342</v>
      </c>
      <c r="K3070" s="76" t="s">
        <v>68</v>
      </c>
      <c r="L3070" s="76" t="str">
        <f t="shared" si="95"/>
        <v>N</v>
      </c>
    </row>
    <row r="3071" spans="1:12" x14ac:dyDescent="0.25">
      <c r="A3071" s="76" t="str">
        <f t="shared" si="94"/>
        <v>AA51215N</v>
      </c>
      <c r="B3071" s="76" t="s">
        <v>54</v>
      </c>
      <c r="C3071" s="76" t="str">
        <f>VLOOKUP(B3071,Validación!G:I,3,0)</f>
        <v>AA</v>
      </c>
      <c r="D3071" s="122" t="s">
        <v>118</v>
      </c>
      <c r="E3071" s="76">
        <f>VLOOKUP(Tabla3[[#This Row],[Actividad]],Validación!AA:AB,2,0)</f>
        <v>5</v>
      </c>
      <c r="F3071" s="76" t="s">
        <v>187</v>
      </c>
      <c r="G3071" s="76">
        <f>VLOOKUP(H3071,Validación!W:Y,3,0)</f>
        <v>12</v>
      </c>
      <c r="H3071" s="76" t="s">
        <v>401</v>
      </c>
      <c r="I3071" s="76">
        <f>VLOOKUP(J3071,Validación!K:N,4,0)</f>
        <v>15</v>
      </c>
      <c r="J3071" s="76" t="s">
        <v>342</v>
      </c>
      <c r="K3071" s="76" t="s">
        <v>68</v>
      </c>
      <c r="L3071" s="76" t="str">
        <f t="shared" si="95"/>
        <v>N</v>
      </c>
    </row>
    <row r="3072" spans="1:12" x14ac:dyDescent="0.25">
      <c r="A3072" s="76" t="str">
        <f t="shared" si="94"/>
        <v>G51215N</v>
      </c>
      <c r="B3072" s="76" t="s">
        <v>427</v>
      </c>
      <c r="C3072" s="76" t="str">
        <f>VLOOKUP(B3072,Validación!G:I,3,0)</f>
        <v>G</v>
      </c>
      <c r="D3072" s="122" t="s">
        <v>299</v>
      </c>
      <c r="E3072" s="76">
        <f>VLOOKUP(Tabla3[[#This Row],[Actividad]],Validación!AA:AB,2,0)</f>
        <v>5</v>
      </c>
      <c r="F3072" s="76" t="s">
        <v>187</v>
      </c>
      <c r="G3072" s="76">
        <f>VLOOKUP(H3072,Validación!W:Y,3,0)</f>
        <v>12</v>
      </c>
      <c r="H3072" s="76" t="s">
        <v>401</v>
      </c>
      <c r="I3072" s="76">
        <f>VLOOKUP(J3072,Validación!K:N,4,0)</f>
        <v>15</v>
      </c>
      <c r="J3072" s="76" t="s">
        <v>342</v>
      </c>
      <c r="K3072" s="76" t="s">
        <v>68</v>
      </c>
      <c r="L3072" s="76" t="str">
        <f t="shared" si="95"/>
        <v>N</v>
      </c>
    </row>
    <row r="3073" spans="1:12" x14ac:dyDescent="0.25">
      <c r="A3073" s="76" t="str">
        <f t="shared" si="94"/>
        <v>D51215N</v>
      </c>
      <c r="B3073" s="76" t="s">
        <v>203</v>
      </c>
      <c r="C3073" s="76" t="str">
        <f>VLOOKUP(B3073,Validación!G:I,3,0)</f>
        <v>D</v>
      </c>
      <c r="D3073" s="122">
        <v>122327</v>
      </c>
      <c r="E3073" s="76">
        <f>VLOOKUP(Tabla3[[#This Row],[Actividad]],Validación!AA:AB,2,0)</f>
        <v>5</v>
      </c>
      <c r="F3073" s="76" t="s">
        <v>187</v>
      </c>
      <c r="G3073" s="76">
        <f>VLOOKUP(H3073,Validación!W:Y,3,0)</f>
        <v>12</v>
      </c>
      <c r="H3073" s="76" t="s">
        <v>401</v>
      </c>
      <c r="I3073" s="76">
        <f>VLOOKUP(J3073,Validación!K:N,4,0)</f>
        <v>15</v>
      </c>
      <c r="J3073" s="76" t="s">
        <v>342</v>
      </c>
      <c r="K3073" s="76" t="s">
        <v>68</v>
      </c>
      <c r="L3073" s="76" t="str">
        <f t="shared" si="95"/>
        <v>N</v>
      </c>
    </row>
    <row r="3074" spans="1:12" x14ac:dyDescent="0.25">
      <c r="A3074" s="76" t="str">
        <f t="shared" ref="A3074:A3137" si="96">CONCATENATE(C3074,E3074,G3074,I3074,L3074,)</f>
        <v>F51215N</v>
      </c>
      <c r="B3074" s="76" t="s">
        <v>426</v>
      </c>
      <c r="C3074" s="76" t="str">
        <f>VLOOKUP(B3074,Validación!G:I,3,0)</f>
        <v>F</v>
      </c>
      <c r="D3074" s="122" t="s">
        <v>456</v>
      </c>
      <c r="E3074" s="76">
        <f>VLOOKUP(Tabla3[[#This Row],[Actividad]],Validación!AA:AB,2,0)</f>
        <v>5</v>
      </c>
      <c r="F3074" s="76" t="s">
        <v>187</v>
      </c>
      <c r="G3074" s="76">
        <f>VLOOKUP(H3074,Validación!W:Y,3,0)</f>
        <v>12</v>
      </c>
      <c r="H3074" s="76" t="s">
        <v>401</v>
      </c>
      <c r="I3074" s="76">
        <f>VLOOKUP(J3074,Validación!K:N,4,0)</f>
        <v>15</v>
      </c>
      <c r="J3074" s="76" t="s">
        <v>342</v>
      </c>
      <c r="K3074" s="76" t="s">
        <v>68</v>
      </c>
      <c r="L3074" s="76" t="str">
        <f t="shared" ref="L3074:L3137" si="97">VLOOKUP(K3074,O:P,2,0)</f>
        <v>N</v>
      </c>
    </row>
    <row r="3075" spans="1:12" x14ac:dyDescent="0.25">
      <c r="A3075" s="76" t="str">
        <f t="shared" si="96"/>
        <v>FF51215N</v>
      </c>
      <c r="B3075" s="76" t="s">
        <v>41</v>
      </c>
      <c r="C3075" s="76" t="str">
        <f>VLOOKUP(B3075,Validación!G:I,3,0)</f>
        <v>FF</v>
      </c>
      <c r="D3075" s="122" t="s">
        <v>301</v>
      </c>
      <c r="E3075" s="76">
        <f>VLOOKUP(Tabla3[[#This Row],[Actividad]],Validación!AA:AB,2,0)</f>
        <v>5</v>
      </c>
      <c r="F3075" s="76" t="s">
        <v>187</v>
      </c>
      <c r="G3075" s="76">
        <f>VLOOKUP(H3075,Validación!W:Y,3,0)</f>
        <v>12</v>
      </c>
      <c r="H3075" s="76" t="s">
        <v>401</v>
      </c>
      <c r="I3075" s="76">
        <f>VLOOKUP(J3075,Validación!K:N,4,0)</f>
        <v>15</v>
      </c>
      <c r="J3075" s="76" t="s">
        <v>342</v>
      </c>
      <c r="K3075" s="76" t="s">
        <v>68</v>
      </c>
      <c r="L3075" s="76" t="str">
        <f t="shared" si="97"/>
        <v>N</v>
      </c>
    </row>
    <row r="3076" spans="1:12" x14ac:dyDescent="0.25">
      <c r="A3076" s="76" t="str">
        <f t="shared" si="96"/>
        <v>BB51215N</v>
      </c>
      <c r="B3076" s="76" t="s">
        <v>32</v>
      </c>
      <c r="C3076" s="76" t="str">
        <f>VLOOKUP(B3076,Validación!G:I,3,0)</f>
        <v>BB</v>
      </c>
      <c r="D3076" s="122" t="s">
        <v>457</v>
      </c>
      <c r="E3076" s="76">
        <f>VLOOKUP(Tabla3[[#This Row],[Actividad]],Validación!AA:AB,2,0)</f>
        <v>5</v>
      </c>
      <c r="F3076" s="76" t="s">
        <v>187</v>
      </c>
      <c r="G3076" s="76">
        <f>VLOOKUP(H3076,Validación!W:Y,3,0)</f>
        <v>12</v>
      </c>
      <c r="H3076" s="76" t="s">
        <v>401</v>
      </c>
      <c r="I3076" s="76">
        <f>VLOOKUP(J3076,Validación!K:N,4,0)</f>
        <v>15</v>
      </c>
      <c r="J3076" s="76" t="s">
        <v>342</v>
      </c>
      <c r="K3076" s="76" t="s">
        <v>68</v>
      </c>
      <c r="L3076" s="76" t="str">
        <f t="shared" si="97"/>
        <v>N</v>
      </c>
    </row>
    <row r="3077" spans="1:12" x14ac:dyDescent="0.25">
      <c r="A3077" s="76" t="str">
        <f t="shared" si="96"/>
        <v>W51215N</v>
      </c>
      <c r="B3077" s="76" t="s">
        <v>132</v>
      </c>
      <c r="C3077" s="76" t="str">
        <f>VLOOKUP(B3077,Validación!G:I,3,0)</f>
        <v>W</v>
      </c>
      <c r="D3077" s="122" t="s">
        <v>302</v>
      </c>
      <c r="E3077" s="76">
        <f>VLOOKUP(Tabla3[[#This Row],[Actividad]],Validación!AA:AB,2,0)</f>
        <v>5</v>
      </c>
      <c r="F3077" s="76" t="s">
        <v>187</v>
      </c>
      <c r="G3077" s="76">
        <f>VLOOKUP(H3077,Validación!W:Y,3,0)</f>
        <v>12</v>
      </c>
      <c r="H3077" s="76" t="s">
        <v>401</v>
      </c>
      <c r="I3077" s="76">
        <f>VLOOKUP(J3077,Validación!K:N,4,0)</f>
        <v>15</v>
      </c>
      <c r="J3077" s="76" t="s">
        <v>342</v>
      </c>
      <c r="K3077" s="76" t="s">
        <v>68</v>
      </c>
      <c r="L3077" s="76" t="str">
        <f t="shared" si="97"/>
        <v>N</v>
      </c>
    </row>
    <row r="3078" spans="1:12" x14ac:dyDescent="0.25">
      <c r="A3078" s="76" t="str">
        <f t="shared" si="96"/>
        <v>CC51215N</v>
      </c>
      <c r="B3078" s="76" t="s">
        <v>55</v>
      </c>
      <c r="C3078" s="76" t="str">
        <f>VLOOKUP(B3078,Validación!G:I,3,0)</f>
        <v>CC</v>
      </c>
      <c r="D3078" s="122" t="s">
        <v>303</v>
      </c>
      <c r="E3078" s="76">
        <f>VLOOKUP(Tabla3[[#This Row],[Actividad]],Validación!AA:AB,2,0)</f>
        <v>5</v>
      </c>
      <c r="F3078" s="76" t="s">
        <v>187</v>
      </c>
      <c r="G3078" s="76">
        <f>VLOOKUP(H3078,Validación!W:Y,3,0)</f>
        <v>12</v>
      </c>
      <c r="H3078" s="76" t="s">
        <v>401</v>
      </c>
      <c r="I3078" s="76">
        <f>VLOOKUP(J3078,Validación!K:N,4,0)</f>
        <v>15</v>
      </c>
      <c r="J3078" s="76" t="s">
        <v>342</v>
      </c>
      <c r="K3078" s="76" t="s">
        <v>68</v>
      </c>
      <c r="L3078" s="76" t="str">
        <f t="shared" si="97"/>
        <v>N</v>
      </c>
    </row>
    <row r="3079" spans="1:12" x14ac:dyDescent="0.25">
      <c r="A3079" s="76" t="str">
        <f t="shared" si="96"/>
        <v>U51215N</v>
      </c>
      <c r="B3079" s="76" t="s">
        <v>425</v>
      </c>
      <c r="C3079" s="76" t="str">
        <f>VLOOKUP(B3079,Validación!G:I,3,0)</f>
        <v>U</v>
      </c>
      <c r="D3079" s="122" t="s">
        <v>458</v>
      </c>
      <c r="E3079" s="76">
        <f>VLOOKUP(Tabla3[[#This Row],[Actividad]],Validación!AA:AB,2,0)</f>
        <v>5</v>
      </c>
      <c r="F3079" s="76" t="s">
        <v>187</v>
      </c>
      <c r="G3079" s="76">
        <f>VLOOKUP(H3079,Validación!W:Y,3,0)</f>
        <v>12</v>
      </c>
      <c r="H3079" s="76" t="s">
        <v>401</v>
      </c>
      <c r="I3079" s="76">
        <f>VLOOKUP(J3079,Validación!K:N,4,0)</f>
        <v>15</v>
      </c>
      <c r="J3079" s="76" t="s">
        <v>342</v>
      </c>
      <c r="K3079" s="76" t="s">
        <v>68</v>
      </c>
      <c r="L3079" s="76" t="str">
        <f t="shared" si="97"/>
        <v>N</v>
      </c>
    </row>
    <row r="3080" spans="1:12" x14ac:dyDescent="0.25">
      <c r="A3080" s="76" t="str">
        <f t="shared" si="96"/>
        <v>I51215N</v>
      </c>
      <c r="B3080" s="76" t="s">
        <v>47</v>
      </c>
      <c r="C3080" s="76" t="str">
        <f>VLOOKUP(B3080,Validación!G:I,3,0)</f>
        <v>I</v>
      </c>
      <c r="D3080" s="122" t="s">
        <v>459</v>
      </c>
      <c r="E3080" s="76">
        <f>VLOOKUP(Tabla3[[#This Row],[Actividad]],Validación!AA:AB,2,0)</f>
        <v>5</v>
      </c>
      <c r="F3080" s="76" t="s">
        <v>187</v>
      </c>
      <c r="G3080" s="76">
        <f>VLOOKUP(H3080,Validación!W:Y,3,0)</f>
        <v>12</v>
      </c>
      <c r="H3080" s="76" t="s">
        <v>401</v>
      </c>
      <c r="I3080" s="76">
        <f>VLOOKUP(J3080,Validación!K:N,4,0)</f>
        <v>15</v>
      </c>
      <c r="J3080" s="76" t="s">
        <v>342</v>
      </c>
      <c r="K3080" s="76" t="s">
        <v>68</v>
      </c>
      <c r="L3080" s="76" t="str">
        <f t="shared" si="97"/>
        <v>N</v>
      </c>
    </row>
    <row r="3081" spans="1:12" x14ac:dyDescent="0.25">
      <c r="A3081" s="76" t="str">
        <f t="shared" si="96"/>
        <v>Y51215N</v>
      </c>
      <c r="B3081" s="76" t="s">
        <v>134</v>
      </c>
      <c r="C3081" s="76" t="str">
        <f>VLOOKUP(B3081,Validación!G:I,3,0)</f>
        <v>Y</v>
      </c>
      <c r="D3081" s="122" t="s">
        <v>306</v>
      </c>
      <c r="E3081" s="76">
        <f>VLOOKUP(Tabla3[[#This Row],[Actividad]],Validación!AA:AB,2,0)</f>
        <v>5</v>
      </c>
      <c r="F3081" s="76" t="s">
        <v>187</v>
      </c>
      <c r="G3081" s="76">
        <f>VLOOKUP(H3081,Validación!W:Y,3,0)</f>
        <v>12</v>
      </c>
      <c r="H3081" s="76" t="s">
        <v>401</v>
      </c>
      <c r="I3081" s="76">
        <f>VLOOKUP(J3081,Validación!K:N,4,0)</f>
        <v>15</v>
      </c>
      <c r="J3081" s="76" t="s">
        <v>342</v>
      </c>
      <c r="K3081" s="76" t="s">
        <v>68</v>
      </c>
      <c r="L3081" s="76" t="str">
        <f t="shared" si="97"/>
        <v>N</v>
      </c>
    </row>
    <row r="3082" spans="1:12" x14ac:dyDescent="0.25">
      <c r="A3082" s="76" t="str">
        <f t="shared" si="96"/>
        <v>R51215N</v>
      </c>
      <c r="B3082" s="76" t="s">
        <v>51</v>
      </c>
      <c r="C3082" s="76" t="str">
        <f>VLOOKUP(B3082,Validación!G:I,3,0)</f>
        <v>R</v>
      </c>
      <c r="D3082" s="122">
        <v>109</v>
      </c>
      <c r="E3082" s="76">
        <f>VLOOKUP(Tabla3[[#This Row],[Actividad]],Validación!AA:AB,2,0)</f>
        <v>5</v>
      </c>
      <c r="F3082" s="76" t="s">
        <v>187</v>
      </c>
      <c r="G3082" s="76">
        <f>VLOOKUP(H3082,Validación!W:Y,3,0)</f>
        <v>12</v>
      </c>
      <c r="H3082" s="76" t="s">
        <v>401</v>
      </c>
      <c r="I3082" s="76">
        <f>VLOOKUP(J3082,Validación!K:N,4,0)</f>
        <v>15</v>
      </c>
      <c r="J3082" s="76" t="s">
        <v>342</v>
      </c>
      <c r="K3082" s="76" t="s">
        <v>68</v>
      </c>
      <c r="L3082" s="76" t="str">
        <f t="shared" si="97"/>
        <v>N</v>
      </c>
    </row>
    <row r="3083" spans="1:12" x14ac:dyDescent="0.25">
      <c r="A3083" s="76" t="str">
        <f t="shared" si="96"/>
        <v>HH51215N</v>
      </c>
      <c r="B3083" s="76" t="s">
        <v>122</v>
      </c>
      <c r="C3083" s="76" t="str">
        <f>VLOOKUP(B3083,Validación!G:I,3,0)</f>
        <v>HH</v>
      </c>
      <c r="D3083" s="122" t="s">
        <v>460</v>
      </c>
      <c r="E3083" s="76">
        <f>VLOOKUP(Tabla3[[#This Row],[Actividad]],Validación!AA:AB,2,0)</f>
        <v>5</v>
      </c>
      <c r="F3083" s="76" t="s">
        <v>187</v>
      </c>
      <c r="G3083" s="76">
        <f>VLOOKUP(H3083,Validación!W:Y,3,0)</f>
        <v>12</v>
      </c>
      <c r="H3083" s="76" t="s">
        <v>401</v>
      </c>
      <c r="I3083" s="76">
        <f>VLOOKUP(J3083,Validación!K:N,4,0)</f>
        <v>15</v>
      </c>
      <c r="J3083" s="76" t="s">
        <v>342</v>
      </c>
      <c r="K3083" s="76" t="s">
        <v>68</v>
      </c>
      <c r="L3083" s="76" t="str">
        <f t="shared" si="97"/>
        <v>N</v>
      </c>
    </row>
    <row r="3084" spans="1:12" x14ac:dyDescent="0.25">
      <c r="A3084" s="76" t="str">
        <f t="shared" si="96"/>
        <v>II51215N</v>
      </c>
      <c r="B3084" s="173" t="s">
        <v>423</v>
      </c>
      <c r="C3084" s="76" t="str">
        <f>VLOOKUP(B3084,Validación!G:I,3,0)</f>
        <v>II</v>
      </c>
      <c r="D3084" s="122" t="s">
        <v>309</v>
      </c>
      <c r="E3084" s="76">
        <f>VLOOKUP(Tabla3[[#This Row],[Actividad]],Validación!AA:AB,2,0)</f>
        <v>5</v>
      </c>
      <c r="F3084" s="76" t="s">
        <v>187</v>
      </c>
      <c r="G3084" s="76">
        <f>VLOOKUP(H3084,Validación!W:Y,3,0)</f>
        <v>12</v>
      </c>
      <c r="H3084" s="76" t="s">
        <v>401</v>
      </c>
      <c r="I3084" s="76">
        <f>VLOOKUP(J3084,Validación!K:N,4,0)</f>
        <v>15</v>
      </c>
      <c r="J3084" s="76" t="s">
        <v>342</v>
      </c>
      <c r="K3084" s="76" t="s">
        <v>68</v>
      </c>
      <c r="L3084" s="76" t="str">
        <f t="shared" si="97"/>
        <v>N</v>
      </c>
    </row>
    <row r="3085" spans="1:12" x14ac:dyDescent="0.25">
      <c r="A3085" s="76" t="str">
        <f t="shared" si="96"/>
        <v>L51215N</v>
      </c>
      <c r="B3085" s="76" t="s">
        <v>48</v>
      </c>
      <c r="C3085" s="76" t="str">
        <f>VLOOKUP(B3085,Validación!G:I,3,0)</f>
        <v>L</v>
      </c>
      <c r="D3085" s="122" t="s">
        <v>461</v>
      </c>
      <c r="E3085" s="76">
        <f>VLOOKUP(Tabla3[[#This Row],[Actividad]],Validación!AA:AB,2,0)</f>
        <v>5</v>
      </c>
      <c r="F3085" s="76" t="s">
        <v>187</v>
      </c>
      <c r="G3085" s="76">
        <f>VLOOKUP(H3085,Validación!W:Y,3,0)</f>
        <v>12</v>
      </c>
      <c r="H3085" s="76" t="s">
        <v>401</v>
      </c>
      <c r="I3085" s="76">
        <f>VLOOKUP(J3085,Validación!K:N,4,0)</f>
        <v>15</v>
      </c>
      <c r="J3085" s="76" t="s">
        <v>342</v>
      </c>
      <c r="K3085" s="76" t="s">
        <v>68</v>
      </c>
      <c r="L3085" s="76" t="str">
        <f t="shared" si="97"/>
        <v>N</v>
      </c>
    </row>
    <row r="3086" spans="1:12" x14ac:dyDescent="0.25">
      <c r="A3086" s="76" t="str">
        <f t="shared" si="96"/>
        <v>B51215N</v>
      </c>
      <c r="B3086" s="76" t="s">
        <v>43</v>
      </c>
      <c r="C3086" s="76" t="str">
        <f>VLOOKUP(B3086,Validación!G:I,3,0)</f>
        <v>B</v>
      </c>
      <c r="D3086" s="122" t="s">
        <v>462</v>
      </c>
      <c r="E3086" s="76">
        <f>VLOOKUP(Tabla3[[#This Row],[Actividad]],Validación!AA:AB,2,0)</f>
        <v>5</v>
      </c>
      <c r="F3086" s="76" t="s">
        <v>187</v>
      </c>
      <c r="G3086" s="76">
        <f>VLOOKUP(H3086,Validación!W:Y,3,0)</f>
        <v>12</v>
      </c>
      <c r="H3086" s="76" t="s">
        <v>401</v>
      </c>
      <c r="I3086" s="76">
        <f>VLOOKUP(J3086,Validación!K:N,4,0)</f>
        <v>15</v>
      </c>
      <c r="J3086" s="76" t="s">
        <v>342</v>
      </c>
      <c r="K3086" s="76" t="s">
        <v>68</v>
      </c>
      <c r="L3086" s="76" t="str">
        <f t="shared" si="97"/>
        <v>N</v>
      </c>
    </row>
    <row r="3087" spans="1:12" x14ac:dyDescent="0.25">
      <c r="A3087" s="76" t="str">
        <f t="shared" si="96"/>
        <v>A51215N</v>
      </c>
      <c r="B3087" s="76" t="s">
        <v>42</v>
      </c>
      <c r="C3087" s="76" t="str">
        <f>VLOOKUP(B3087,Validación!G:I,3,0)</f>
        <v>A</v>
      </c>
      <c r="D3087" s="122" t="s">
        <v>463</v>
      </c>
      <c r="E3087" s="76">
        <f>VLOOKUP(Tabla3[[#This Row],[Actividad]],Validación!AA:AB,2,0)</f>
        <v>5</v>
      </c>
      <c r="F3087" s="76" t="s">
        <v>187</v>
      </c>
      <c r="G3087" s="76">
        <f>VLOOKUP(H3087,Validación!W:Y,3,0)</f>
        <v>12</v>
      </c>
      <c r="H3087" s="76" t="s">
        <v>401</v>
      </c>
      <c r="I3087" s="76">
        <f>VLOOKUP(J3087,Validación!K:N,4,0)</f>
        <v>15</v>
      </c>
      <c r="J3087" s="76" t="s">
        <v>342</v>
      </c>
      <c r="K3087" s="76" t="s">
        <v>68</v>
      </c>
      <c r="L3087" s="76" t="str">
        <f t="shared" si="97"/>
        <v>N</v>
      </c>
    </row>
    <row r="3088" spans="1:12" x14ac:dyDescent="0.25">
      <c r="A3088" s="76" t="str">
        <f t="shared" si="96"/>
        <v>HH6123N</v>
      </c>
      <c r="B3088" s="76" t="s">
        <v>122</v>
      </c>
      <c r="C3088" s="76" t="str">
        <f>VLOOKUP(B3088,Validación!G:I,3,0)</f>
        <v>HH</v>
      </c>
      <c r="D3088" s="122">
        <v>244</v>
      </c>
      <c r="E3088" s="76">
        <f>VLOOKUP(Tabla3[[#This Row],[Actividad]],Validación!AA:AB,2,0)</f>
        <v>6</v>
      </c>
      <c r="F3088" s="76" t="s">
        <v>188</v>
      </c>
      <c r="G3088" s="76">
        <f>VLOOKUP(H3088,Validación!W:Y,3,0)</f>
        <v>12</v>
      </c>
      <c r="H3088" s="76" t="s">
        <v>401</v>
      </c>
      <c r="I3088" s="76">
        <f>VLOOKUP(J3088,Validación!K:N,4,0)</f>
        <v>3</v>
      </c>
      <c r="J3088" s="76" t="s">
        <v>162</v>
      </c>
      <c r="K3088" s="76" t="s">
        <v>68</v>
      </c>
      <c r="L3088" s="76" t="str">
        <f t="shared" si="97"/>
        <v>N</v>
      </c>
    </row>
    <row r="3089" spans="1:12" x14ac:dyDescent="0.25">
      <c r="A3089" s="76" t="str">
        <f t="shared" si="96"/>
        <v>HH6128N</v>
      </c>
      <c r="B3089" s="76" t="s">
        <v>122</v>
      </c>
      <c r="C3089" s="76" t="str">
        <f>VLOOKUP(B3089,Validación!G:I,3,0)</f>
        <v>HH</v>
      </c>
      <c r="D3089" s="122">
        <v>244</v>
      </c>
      <c r="E3089" s="76">
        <f>VLOOKUP(Tabla3[[#This Row],[Actividad]],Validación!AA:AB,2,0)</f>
        <v>6</v>
      </c>
      <c r="F3089" s="76" t="s">
        <v>188</v>
      </c>
      <c r="G3089" s="76">
        <f>VLOOKUP(H3089,Validación!W:Y,3,0)</f>
        <v>12</v>
      </c>
      <c r="H3089" s="76" t="s">
        <v>401</v>
      </c>
      <c r="I3089" s="76">
        <f>VLOOKUP(J3089,Validación!K:N,4,0)</f>
        <v>8</v>
      </c>
      <c r="J3089" s="76" t="s">
        <v>167</v>
      </c>
      <c r="K3089" s="76" t="s">
        <v>68</v>
      </c>
      <c r="L3089" s="76" t="str">
        <f t="shared" si="97"/>
        <v>N</v>
      </c>
    </row>
    <row r="3090" spans="1:12" x14ac:dyDescent="0.25">
      <c r="A3090" s="76" t="str">
        <f t="shared" si="96"/>
        <v>HH61210N</v>
      </c>
      <c r="B3090" s="76" t="s">
        <v>122</v>
      </c>
      <c r="C3090" s="76" t="str">
        <f>VLOOKUP(B3090,Validación!G:I,3,0)</f>
        <v>HH</v>
      </c>
      <c r="D3090" s="122">
        <v>244</v>
      </c>
      <c r="E3090" s="76">
        <f>VLOOKUP(Tabla3[[#This Row],[Actividad]],Validación!AA:AB,2,0)</f>
        <v>6</v>
      </c>
      <c r="F3090" s="76" t="s">
        <v>188</v>
      </c>
      <c r="G3090" s="76">
        <f>VLOOKUP(H3090,Validación!W:Y,3,0)</f>
        <v>12</v>
      </c>
      <c r="H3090" s="76" t="s">
        <v>401</v>
      </c>
      <c r="I3090" s="76">
        <f>VLOOKUP(J3090,Validación!K:N,4,0)</f>
        <v>10</v>
      </c>
      <c r="J3090" s="76" t="s">
        <v>169</v>
      </c>
      <c r="K3090" s="76" t="s">
        <v>68</v>
      </c>
      <c r="L3090" s="76" t="str">
        <f t="shared" si="97"/>
        <v>N</v>
      </c>
    </row>
    <row r="3091" spans="1:12" x14ac:dyDescent="0.25">
      <c r="A3091" s="76" t="str">
        <f t="shared" si="96"/>
        <v>HH61215N</v>
      </c>
      <c r="B3091" s="76" t="s">
        <v>122</v>
      </c>
      <c r="C3091" s="76" t="str">
        <f>VLOOKUP(B3091,Validación!G:I,3,0)</f>
        <v>HH</v>
      </c>
      <c r="D3091" s="122">
        <v>244</v>
      </c>
      <c r="E3091" s="76">
        <f>VLOOKUP(Tabla3[[#This Row],[Actividad]],Validación!AA:AB,2,0)</f>
        <v>6</v>
      </c>
      <c r="F3091" s="76" t="s">
        <v>188</v>
      </c>
      <c r="G3091" s="76">
        <f>VLOOKUP(H3091,Validación!W:Y,3,0)</f>
        <v>12</v>
      </c>
      <c r="H3091" s="76" t="s">
        <v>401</v>
      </c>
      <c r="I3091" s="76">
        <f>VLOOKUP(J3091,Validación!K:N,4,0)</f>
        <v>15</v>
      </c>
      <c r="J3091" s="76" t="s">
        <v>342</v>
      </c>
      <c r="K3091" s="76" t="s">
        <v>68</v>
      </c>
      <c r="L3091" s="76" t="str">
        <f t="shared" si="97"/>
        <v>N</v>
      </c>
    </row>
    <row r="3092" spans="1:12" x14ac:dyDescent="0.25">
      <c r="A3092" s="76" t="str">
        <f t="shared" si="96"/>
        <v>X7123N</v>
      </c>
      <c r="B3092" s="76" t="s">
        <v>133</v>
      </c>
      <c r="C3092" s="76" t="str">
        <f>VLOOKUP(B3092,Validación!G:I,3,0)</f>
        <v>X</v>
      </c>
      <c r="D3092" s="122">
        <v>122201</v>
      </c>
      <c r="E3092" s="76">
        <f>VLOOKUP(Tabla3[[#This Row],[Actividad]],Validación!AA:AB,2,0)</f>
        <v>7</v>
      </c>
      <c r="F3092" s="76" t="s">
        <v>189</v>
      </c>
      <c r="G3092" s="76">
        <f>VLOOKUP(H3092,Validación!W:Y,3,0)</f>
        <v>12</v>
      </c>
      <c r="H3092" s="76" t="s">
        <v>401</v>
      </c>
      <c r="I3092" s="76">
        <f>VLOOKUP(J3092,Validación!K:N,4,0)</f>
        <v>3</v>
      </c>
      <c r="J3092" s="76" t="s">
        <v>162</v>
      </c>
      <c r="K3092" s="76" t="s">
        <v>68</v>
      </c>
      <c r="L3092" s="76" t="str">
        <f t="shared" si="97"/>
        <v>N</v>
      </c>
    </row>
    <row r="3093" spans="1:12" x14ac:dyDescent="0.25">
      <c r="A3093" s="76" t="str">
        <f t="shared" si="96"/>
        <v>T7123N</v>
      </c>
      <c r="B3093" s="76" t="s">
        <v>52</v>
      </c>
      <c r="C3093" s="76" t="str">
        <f>VLOOKUP(B3093,Validación!G:I,3,0)</f>
        <v>T</v>
      </c>
      <c r="D3093" s="122">
        <v>122202</v>
      </c>
      <c r="E3093" s="76">
        <f>VLOOKUP(Tabla3[[#This Row],[Actividad]],Validación!AA:AB,2,0)</f>
        <v>7</v>
      </c>
      <c r="F3093" s="76" t="s">
        <v>189</v>
      </c>
      <c r="G3093" s="76">
        <f>VLOOKUP(H3093,Validación!W:Y,3,0)</f>
        <v>12</v>
      </c>
      <c r="H3093" s="76" t="s">
        <v>401</v>
      </c>
      <c r="I3093" s="76">
        <f>VLOOKUP(J3093,Validación!K:N,4,0)</f>
        <v>3</v>
      </c>
      <c r="J3093" s="76" t="s">
        <v>162</v>
      </c>
      <c r="K3093" s="76" t="s">
        <v>68</v>
      </c>
      <c r="L3093" s="76" t="str">
        <f t="shared" si="97"/>
        <v>N</v>
      </c>
    </row>
    <row r="3094" spans="1:12" x14ac:dyDescent="0.25">
      <c r="A3094" s="76" t="str">
        <f t="shared" si="96"/>
        <v>EE7123N</v>
      </c>
      <c r="B3094" s="76" t="s">
        <v>33</v>
      </c>
      <c r="C3094" s="76" t="str">
        <f>VLOOKUP(B3094,Validación!G:I,3,0)</f>
        <v>EE</v>
      </c>
      <c r="D3094" s="122" t="s">
        <v>290</v>
      </c>
      <c r="E3094" s="76">
        <f>VLOOKUP(Tabla3[[#This Row],[Actividad]],Validación!AA:AB,2,0)</f>
        <v>7</v>
      </c>
      <c r="F3094" s="76" t="s">
        <v>189</v>
      </c>
      <c r="G3094" s="76">
        <f>VLOOKUP(H3094,Validación!W:Y,3,0)</f>
        <v>12</v>
      </c>
      <c r="H3094" s="76" t="s">
        <v>401</v>
      </c>
      <c r="I3094" s="76">
        <f>VLOOKUP(J3094,Validación!K:N,4,0)</f>
        <v>3</v>
      </c>
      <c r="J3094" s="76" t="s">
        <v>162</v>
      </c>
      <c r="K3094" s="76" t="s">
        <v>68</v>
      </c>
      <c r="L3094" s="76" t="str">
        <f t="shared" si="97"/>
        <v>N</v>
      </c>
    </row>
    <row r="3095" spans="1:12" x14ac:dyDescent="0.25">
      <c r="A3095" s="76" t="str">
        <f t="shared" si="96"/>
        <v>H7123N</v>
      </c>
      <c r="B3095" s="76" t="s">
        <v>46</v>
      </c>
      <c r="C3095" s="76" t="str">
        <f>VLOOKUP(B3095,Validación!G:I,3,0)</f>
        <v>H</v>
      </c>
      <c r="D3095" s="122" t="s">
        <v>115</v>
      </c>
      <c r="E3095" s="76">
        <f>VLOOKUP(Tabla3[[#This Row],[Actividad]],Validación!AA:AB,2,0)</f>
        <v>7</v>
      </c>
      <c r="F3095" s="76" t="s">
        <v>189</v>
      </c>
      <c r="G3095" s="76">
        <f>VLOOKUP(H3095,Validación!W:Y,3,0)</f>
        <v>12</v>
      </c>
      <c r="H3095" s="76" t="s">
        <v>401</v>
      </c>
      <c r="I3095" s="76">
        <f>VLOOKUP(J3095,Validación!K:N,4,0)</f>
        <v>3</v>
      </c>
      <c r="J3095" s="76" t="s">
        <v>162</v>
      </c>
      <c r="K3095" s="76" t="s">
        <v>68</v>
      </c>
      <c r="L3095" s="76" t="str">
        <f t="shared" si="97"/>
        <v>N</v>
      </c>
    </row>
    <row r="3096" spans="1:12" x14ac:dyDescent="0.25">
      <c r="A3096" s="76" t="str">
        <f t="shared" si="96"/>
        <v>W7123N</v>
      </c>
      <c r="B3096" s="76" t="s">
        <v>132</v>
      </c>
      <c r="C3096" s="76" t="str">
        <f>VLOOKUP(B3096,Validación!G:I,3,0)</f>
        <v>W</v>
      </c>
      <c r="D3096" s="122" t="s">
        <v>302</v>
      </c>
      <c r="E3096" s="76">
        <f>VLOOKUP(Tabla3[[#This Row],[Actividad]],Validación!AA:AB,2,0)</f>
        <v>7</v>
      </c>
      <c r="F3096" s="76" t="s">
        <v>189</v>
      </c>
      <c r="G3096" s="76">
        <f>VLOOKUP(H3096,Validación!W:Y,3,0)</f>
        <v>12</v>
      </c>
      <c r="H3096" s="76" t="s">
        <v>401</v>
      </c>
      <c r="I3096" s="76">
        <f>VLOOKUP(J3096,Validación!K:N,4,0)</f>
        <v>3</v>
      </c>
      <c r="J3096" s="76" t="s">
        <v>162</v>
      </c>
      <c r="K3096" s="76" t="s">
        <v>68</v>
      </c>
      <c r="L3096" s="76" t="str">
        <f t="shared" si="97"/>
        <v>N</v>
      </c>
    </row>
    <row r="3097" spans="1:12" x14ac:dyDescent="0.25">
      <c r="A3097" s="76" t="str">
        <f t="shared" si="96"/>
        <v>CC7123N</v>
      </c>
      <c r="B3097" s="76" t="s">
        <v>55</v>
      </c>
      <c r="C3097" s="76" t="str">
        <f>VLOOKUP(B3097,Validación!G:I,3,0)</f>
        <v>CC</v>
      </c>
      <c r="D3097" s="122" t="s">
        <v>303</v>
      </c>
      <c r="E3097" s="76">
        <f>VLOOKUP(Tabla3[[#This Row],[Actividad]],Validación!AA:AB,2,0)</f>
        <v>7</v>
      </c>
      <c r="F3097" s="76" t="s">
        <v>189</v>
      </c>
      <c r="G3097" s="76">
        <f>VLOOKUP(H3097,Validación!W:Y,3,0)</f>
        <v>12</v>
      </c>
      <c r="H3097" s="76" t="s">
        <v>401</v>
      </c>
      <c r="I3097" s="76">
        <f>VLOOKUP(J3097,Validación!K:N,4,0)</f>
        <v>3</v>
      </c>
      <c r="J3097" s="76" t="s">
        <v>162</v>
      </c>
      <c r="K3097" s="76" t="s">
        <v>68</v>
      </c>
      <c r="L3097" s="76" t="str">
        <f t="shared" si="97"/>
        <v>N</v>
      </c>
    </row>
    <row r="3098" spans="1:12" x14ac:dyDescent="0.25">
      <c r="A3098" s="76" t="str">
        <f t="shared" si="96"/>
        <v>U7123N</v>
      </c>
      <c r="B3098" s="76" t="s">
        <v>425</v>
      </c>
      <c r="C3098" s="76" t="str">
        <f>VLOOKUP(B3098,Validación!G:I,3,0)</f>
        <v>U</v>
      </c>
      <c r="D3098" s="122" t="s">
        <v>469</v>
      </c>
      <c r="E3098" s="76">
        <f>VLOOKUP(Tabla3[[#This Row],[Actividad]],Validación!AA:AB,2,0)</f>
        <v>7</v>
      </c>
      <c r="F3098" s="76" t="s">
        <v>189</v>
      </c>
      <c r="G3098" s="76">
        <f>VLOOKUP(H3098,Validación!W:Y,3,0)</f>
        <v>12</v>
      </c>
      <c r="H3098" s="76" t="s">
        <v>401</v>
      </c>
      <c r="I3098" s="76">
        <f>VLOOKUP(J3098,Validación!K:N,4,0)</f>
        <v>3</v>
      </c>
      <c r="J3098" s="76" t="s">
        <v>162</v>
      </c>
      <c r="K3098" s="76" t="s">
        <v>68</v>
      </c>
      <c r="L3098" s="76" t="str">
        <f t="shared" si="97"/>
        <v>N</v>
      </c>
    </row>
    <row r="3099" spans="1:12" x14ac:dyDescent="0.25">
      <c r="A3099" s="76" t="str">
        <f t="shared" si="96"/>
        <v>I7123N</v>
      </c>
      <c r="B3099" s="76" t="s">
        <v>47</v>
      </c>
      <c r="C3099" s="76" t="str">
        <f>VLOOKUP(B3099,Validación!G:I,3,0)</f>
        <v>I</v>
      </c>
      <c r="D3099" s="122" t="s">
        <v>459</v>
      </c>
      <c r="E3099" s="76">
        <f>VLOOKUP(Tabla3[[#This Row],[Actividad]],Validación!AA:AB,2,0)</f>
        <v>7</v>
      </c>
      <c r="F3099" s="76" t="s">
        <v>189</v>
      </c>
      <c r="G3099" s="76">
        <f>VLOOKUP(H3099,Validación!W:Y,3,0)</f>
        <v>12</v>
      </c>
      <c r="H3099" s="76" t="s">
        <v>401</v>
      </c>
      <c r="I3099" s="76">
        <f>VLOOKUP(J3099,Validación!K:N,4,0)</f>
        <v>3</v>
      </c>
      <c r="J3099" s="76" t="s">
        <v>162</v>
      </c>
      <c r="K3099" s="76" t="s">
        <v>68</v>
      </c>
      <c r="L3099" s="76" t="str">
        <f t="shared" si="97"/>
        <v>N</v>
      </c>
    </row>
    <row r="3100" spans="1:12" x14ac:dyDescent="0.25">
      <c r="A3100" s="76" t="str">
        <f t="shared" si="96"/>
        <v>Y7123N</v>
      </c>
      <c r="B3100" s="76" t="s">
        <v>134</v>
      </c>
      <c r="C3100" s="76" t="str">
        <f>VLOOKUP(B3100,Validación!G:I,3,0)</f>
        <v>Y</v>
      </c>
      <c r="D3100" s="122" t="s">
        <v>306</v>
      </c>
      <c r="E3100" s="76">
        <f>VLOOKUP(Tabla3[[#This Row],[Actividad]],Validación!AA:AB,2,0)</f>
        <v>7</v>
      </c>
      <c r="F3100" s="76" t="s">
        <v>189</v>
      </c>
      <c r="G3100" s="76">
        <f>VLOOKUP(H3100,Validación!W:Y,3,0)</f>
        <v>12</v>
      </c>
      <c r="H3100" s="76" t="s">
        <v>401</v>
      </c>
      <c r="I3100" s="76">
        <f>VLOOKUP(J3100,Validación!K:N,4,0)</f>
        <v>3</v>
      </c>
      <c r="J3100" s="76" t="s">
        <v>162</v>
      </c>
      <c r="K3100" s="76" t="s">
        <v>68</v>
      </c>
      <c r="L3100" s="76" t="str">
        <f t="shared" si="97"/>
        <v>N</v>
      </c>
    </row>
    <row r="3101" spans="1:12" x14ac:dyDescent="0.25">
      <c r="A3101" s="76" t="str">
        <f t="shared" si="96"/>
        <v>X7128N</v>
      </c>
      <c r="B3101" s="76" t="s">
        <v>133</v>
      </c>
      <c r="C3101" s="76" t="str">
        <f>VLOOKUP(B3101,Validación!G:I,3,0)</f>
        <v>X</v>
      </c>
      <c r="D3101" s="122">
        <v>122201</v>
      </c>
      <c r="E3101" s="76">
        <f>VLOOKUP(Tabla3[[#This Row],[Actividad]],Validación!AA:AB,2,0)</f>
        <v>7</v>
      </c>
      <c r="F3101" s="76" t="s">
        <v>189</v>
      </c>
      <c r="G3101" s="76">
        <f>VLOOKUP(H3101,Validación!W:Y,3,0)</f>
        <v>12</v>
      </c>
      <c r="H3101" s="76" t="s">
        <v>401</v>
      </c>
      <c r="I3101" s="76">
        <f>VLOOKUP(J3101,Validación!K:N,4,0)</f>
        <v>8</v>
      </c>
      <c r="J3101" s="76" t="s">
        <v>167</v>
      </c>
      <c r="K3101" s="76" t="s">
        <v>68</v>
      </c>
      <c r="L3101" s="76" t="str">
        <f t="shared" si="97"/>
        <v>N</v>
      </c>
    </row>
    <row r="3102" spans="1:12" x14ac:dyDescent="0.25">
      <c r="A3102" s="76" t="str">
        <f t="shared" si="96"/>
        <v>T7128N</v>
      </c>
      <c r="B3102" s="76" t="s">
        <v>52</v>
      </c>
      <c r="C3102" s="76" t="str">
        <f>VLOOKUP(B3102,Validación!G:I,3,0)</f>
        <v>T</v>
      </c>
      <c r="D3102" s="122">
        <v>122202</v>
      </c>
      <c r="E3102" s="76">
        <f>VLOOKUP(Tabla3[[#This Row],[Actividad]],Validación!AA:AB,2,0)</f>
        <v>7</v>
      </c>
      <c r="F3102" s="76" t="s">
        <v>189</v>
      </c>
      <c r="G3102" s="76">
        <f>VLOOKUP(H3102,Validación!W:Y,3,0)</f>
        <v>12</v>
      </c>
      <c r="H3102" s="76" t="s">
        <v>401</v>
      </c>
      <c r="I3102" s="76">
        <f>VLOOKUP(J3102,Validación!K:N,4,0)</f>
        <v>8</v>
      </c>
      <c r="J3102" s="76" t="s">
        <v>167</v>
      </c>
      <c r="K3102" s="76" t="s">
        <v>68</v>
      </c>
      <c r="L3102" s="76" t="str">
        <f t="shared" si="97"/>
        <v>N</v>
      </c>
    </row>
    <row r="3103" spans="1:12" x14ac:dyDescent="0.25">
      <c r="A3103" s="76" t="str">
        <f t="shared" si="96"/>
        <v>EE7128N</v>
      </c>
      <c r="B3103" s="76" t="s">
        <v>33</v>
      </c>
      <c r="C3103" s="76" t="str">
        <f>VLOOKUP(B3103,Validación!G:I,3,0)</f>
        <v>EE</v>
      </c>
      <c r="D3103" s="122" t="s">
        <v>290</v>
      </c>
      <c r="E3103" s="76">
        <f>VLOOKUP(Tabla3[[#This Row],[Actividad]],Validación!AA:AB,2,0)</f>
        <v>7</v>
      </c>
      <c r="F3103" s="76" t="s">
        <v>189</v>
      </c>
      <c r="G3103" s="76">
        <f>VLOOKUP(H3103,Validación!W:Y,3,0)</f>
        <v>12</v>
      </c>
      <c r="H3103" s="76" t="s">
        <v>401</v>
      </c>
      <c r="I3103" s="76">
        <f>VLOOKUP(J3103,Validación!K:N,4,0)</f>
        <v>8</v>
      </c>
      <c r="J3103" s="76" t="s">
        <v>167</v>
      </c>
      <c r="K3103" s="76" t="s">
        <v>68</v>
      </c>
      <c r="L3103" s="76" t="str">
        <f t="shared" si="97"/>
        <v>N</v>
      </c>
    </row>
    <row r="3104" spans="1:12" x14ac:dyDescent="0.25">
      <c r="A3104" s="76" t="str">
        <f t="shared" si="96"/>
        <v>H7128N</v>
      </c>
      <c r="B3104" s="76" t="s">
        <v>46</v>
      </c>
      <c r="C3104" s="76" t="str">
        <f>VLOOKUP(B3104,Validación!G:I,3,0)</f>
        <v>H</v>
      </c>
      <c r="D3104" s="122" t="s">
        <v>115</v>
      </c>
      <c r="E3104" s="76">
        <f>VLOOKUP(Tabla3[[#This Row],[Actividad]],Validación!AA:AB,2,0)</f>
        <v>7</v>
      </c>
      <c r="F3104" s="76" t="s">
        <v>189</v>
      </c>
      <c r="G3104" s="76">
        <f>VLOOKUP(H3104,Validación!W:Y,3,0)</f>
        <v>12</v>
      </c>
      <c r="H3104" s="76" t="s">
        <v>401</v>
      </c>
      <c r="I3104" s="76">
        <f>VLOOKUP(J3104,Validación!K:N,4,0)</f>
        <v>8</v>
      </c>
      <c r="J3104" s="76" t="s">
        <v>167</v>
      </c>
      <c r="K3104" s="76" t="s">
        <v>68</v>
      </c>
      <c r="L3104" s="76" t="str">
        <f t="shared" si="97"/>
        <v>N</v>
      </c>
    </row>
    <row r="3105" spans="1:12" x14ac:dyDescent="0.25">
      <c r="A3105" s="76" t="str">
        <f t="shared" si="96"/>
        <v>W7128N</v>
      </c>
      <c r="B3105" s="76" t="s">
        <v>132</v>
      </c>
      <c r="C3105" s="76" t="str">
        <f>VLOOKUP(B3105,Validación!G:I,3,0)</f>
        <v>W</v>
      </c>
      <c r="D3105" s="122" t="s">
        <v>302</v>
      </c>
      <c r="E3105" s="76">
        <f>VLOOKUP(Tabla3[[#This Row],[Actividad]],Validación!AA:AB,2,0)</f>
        <v>7</v>
      </c>
      <c r="F3105" s="76" t="s">
        <v>189</v>
      </c>
      <c r="G3105" s="76">
        <f>VLOOKUP(H3105,Validación!W:Y,3,0)</f>
        <v>12</v>
      </c>
      <c r="H3105" s="76" t="s">
        <v>401</v>
      </c>
      <c r="I3105" s="76">
        <f>VLOOKUP(J3105,Validación!K:N,4,0)</f>
        <v>8</v>
      </c>
      <c r="J3105" s="76" t="s">
        <v>167</v>
      </c>
      <c r="K3105" s="76" t="s">
        <v>68</v>
      </c>
      <c r="L3105" s="76" t="str">
        <f t="shared" si="97"/>
        <v>N</v>
      </c>
    </row>
    <row r="3106" spans="1:12" x14ac:dyDescent="0.25">
      <c r="A3106" s="76" t="str">
        <f t="shared" si="96"/>
        <v>CC7128N</v>
      </c>
      <c r="B3106" s="76" t="s">
        <v>55</v>
      </c>
      <c r="C3106" s="76" t="str">
        <f>VLOOKUP(B3106,Validación!G:I,3,0)</f>
        <v>CC</v>
      </c>
      <c r="D3106" s="122" t="s">
        <v>303</v>
      </c>
      <c r="E3106" s="76">
        <f>VLOOKUP(Tabla3[[#This Row],[Actividad]],Validación!AA:AB,2,0)</f>
        <v>7</v>
      </c>
      <c r="F3106" s="76" t="s">
        <v>189</v>
      </c>
      <c r="G3106" s="76">
        <f>VLOOKUP(H3106,Validación!W:Y,3,0)</f>
        <v>12</v>
      </c>
      <c r="H3106" s="76" t="s">
        <v>401</v>
      </c>
      <c r="I3106" s="76">
        <f>VLOOKUP(J3106,Validación!K:N,4,0)</f>
        <v>8</v>
      </c>
      <c r="J3106" s="76" t="s">
        <v>167</v>
      </c>
      <c r="K3106" s="76" t="s">
        <v>68</v>
      </c>
      <c r="L3106" s="76" t="str">
        <f t="shared" si="97"/>
        <v>N</v>
      </c>
    </row>
    <row r="3107" spans="1:12" x14ac:dyDescent="0.25">
      <c r="A3107" s="76" t="str">
        <f t="shared" si="96"/>
        <v>U7128N</v>
      </c>
      <c r="B3107" s="76" t="s">
        <v>425</v>
      </c>
      <c r="C3107" s="76" t="str">
        <f>VLOOKUP(B3107,Validación!G:I,3,0)</f>
        <v>U</v>
      </c>
      <c r="D3107" s="122" t="s">
        <v>469</v>
      </c>
      <c r="E3107" s="76">
        <f>VLOOKUP(Tabla3[[#This Row],[Actividad]],Validación!AA:AB,2,0)</f>
        <v>7</v>
      </c>
      <c r="F3107" s="76" t="s">
        <v>189</v>
      </c>
      <c r="G3107" s="76">
        <f>VLOOKUP(H3107,Validación!W:Y,3,0)</f>
        <v>12</v>
      </c>
      <c r="H3107" s="76" t="s">
        <v>401</v>
      </c>
      <c r="I3107" s="76">
        <f>VLOOKUP(J3107,Validación!K:N,4,0)</f>
        <v>8</v>
      </c>
      <c r="J3107" s="76" t="s">
        <v>167</v>
      </c>
      <c r="K3107" s="76" t="s">
        <v>68</v>
      </c>
      <c r="L3107" s="76" t="str">
        <f t="shared" si="97"/>
        <v>N</v>
      </c>
    </row>
    <row r="3108" spans="1:12" x14ac:dyDescent="0.25">
      <c r="A3108" s="76" t="str">
        <f t="shared" si="96"/>
        <v>I7128N</v>
      </c>
      <c r="B3108" s="76" t="s">
        <v>47</v>
      </c>
      <c r="C3108" s="76" t="str">
        <f>VLOOKUP(B3108,Validación!G:I,3,0)</f>
        <v>I</v>
      </c>
      <c r="D3108" s="122" t="s">
        <v>459</v>
      </c>
      <c r="E3108" s="76">
        <f>VLOOKUP(Tabla3[[#This Row],[Actividad]],Validación!AA:AB,2,0)</f>
        <v>7</v>
      </c>
      <c r="F3108" s="76" t="s">
        <v>189</v>
      </c>
      <c r="G3108" s="76">
        <f>VLOOKUP(H3108,Validación!W:Y,3,0)</f>
        <v>12</v>
      </c>
      <c r="H3108" s="76" t="s">
        <v>401</v>
      </c>
      <c r="I3108" s="76">
        <f>VLOOKUP(J3108,Validación!K:N,4,0)</f>
        <v>8</v>
      </c>
      <c r="J3108" s="76" t="s">
        <v>167</v>
      </c>
      <c r="K3108" s="76" t="s">
        <v>68</v>
      </c>
      <c r="L3108" s="76" t="str">
        <f t="shared" si="97"/>
        <v>N</v>
      </c>
    </row>
    <row r="3109" spans="1:12" x14ac:dyDescent="0.25">
      <c r="A3109" s="76" t="str">
        <f t="shared" si="96"/>
        <v>Y7128N</v>
      </c>
      <c r="B3109" s="76" t="s">
        <v>134</v>
      </c>
      <c r="C3109" s="76" t="str">
        <f>VLOOKUP(B3109,Validación!G:I,3,0)</f>
        <v>Y</v>
      </c>
      <c r="D3109" s="122" t="s">
        <v>306</v>
      </c>
      <c r="E3109" s="76">
        <f>VLOOKUP(Tabla3[[#This Row],[Actividad]],Validación!AA:AB,2,0)</f>
        <v>7</v>
      </c>
      <c r="F3109" s="76" t="s">
        <v>189</v>
      </c>
      <c r="G3109" s="76">
        <f>VLOOKUP(H3109,Validación!W:Y,3,0)</f>
        <v>12</v>
      </c>
      <c r="H3109" s="76" t="s">
        <v>401</v>
      </c>
      <c r="I3109" s="76">
        <f>VLOOKUP(J3109,Validación!K:N,4,0)</f>
        <v>8</v>
      </c>
      <c r="J3109" s="76" t="s">
        <v>167</v>
      </c>
      <c r="K3109" s="76" t="s">
        <v>68</v>
      </c>
      <c r="L3109" s="76" t="str">
        <f t="shared" si="97"/>
        <v>N</v>
      </c>
    </row>
    <row r="3110" spans="1:12" x14ac:dyDescent="0.25">
      <c r="A3110" s="76" t="str">
        <f t="shared" si="96"/>
        <v>X71210N</v>
      </c>
      <c r="B3110" s="76" t="s">
        <v>133</v>
      </c>
      <c r="C3110" s="76" t="str">
        <f>VLOOKUP(B3110,Validación!G:I,3,0)</f>
        <v>X</v>
      </c>
      <c r="D3110" s="122">
        <v>122201</v>
      </c>
      <c r="E3110" s="76">
        <f>VLOOKUP(Tabla3[[#This Row],[Actividad]],Validación!AA:AB,2,0)</f>
        <v>7</v>
      </c>
      <c r="F3110" s="76" t="s">
        <v>189</v>
      </c>
      <c r="G3110" s="76">
        <f>VLOOKUP(H3110,Validación!W:Y,3,0)</f>
        <v>12</v>
      </c>
      <c r="H3110" s="76" t="s">
        <v>401</v>
      </c>
      <c r="I3110" s="76">
        <f>VLOOKUP(J3110,Validación!K:N,4,0)</f>
        <v>10</v>
      </c>
      <c r="J3110" s="76" t="s">
        <v>169</v>
      </c>
      <c r="K3110" s="76" t="s">
        <v>68</v>
      </c>
      <c r="L3110" s="76" t="str">
        <f t="shared" si="97"/>
        <v>N</v>
      </c>
    </row>
    <row r="3111" spans="1:12" x14ac:dyDescent="0.25">
      <c r="A3111" s="76" t="str">
        <f t="shared" si="96"/>
        <v>T71210N</v>
      </c>
      <c r="B3111" s="76" t="s">
        <v>52</v>
      </c>
      <c r="C3111" s="76" t="str">
        <f>VLOOKUP(B3111,Validación!G:I,3,0)</f>
        <v>T</v>
      </c>
      <c r="D3111" s="122">
        <v>122202</v>
      </c>
      <c r="E3111" s="76">
        <f>VLOOKUP(Tabla3[[#This Row],[Actividad]],Validación!AA:AB,2,0)</f>
        <v>7</v>
      </c>
      <c r="F3111" s="76" t="s">
        <v>189</v>
      </c>
      <c r="G3111" s="76">
        <f>VLOOKUP(H3111,Validación!W:Y,3,0)</f>
        <v>12</v>
      </c>
      <c r="H3111" s="76" t="s">
        <v>401</v>
      </c>
      <c r="I3111" s="76">
        <f>VLOOKUP(J3111,Validación!K:N,4,0)</f>
        <v>10</v>
      </c>
      <c r="J3111" s="76" t="s">
        <v>169</v>
      </c>
      <c r="K3111" s="76" t="s">
        <v>68</v>
      </c>
      <c r="L3111" s="76" t="str">
        <f t="shared" si="97"/>
        <v>N</v>
      </c>
    </row>
    <row r="3112" spans="1:12" x14ac:dyDescent="0.25">
      <c r="A3112" s="76" t="str">
        <f t="shared" si="96"/>
        <v>EE71210N</v>
      </c>
      <c r="B3112" s="76" t="s">
        <v>33</v>
      </c>
      <c r="C3112" s="76" t="str">
        <f>VLOOKUP(B3112,Validación!G:I,3,0)</f>
        <v>EE</v>
      </c>
      <c r="D3112" s="122" t="s">
        <v>290</v>
      </c>
      <c r="E3112" s="76">
        <f>VLOOKUP(Tabla3[[#This Row],[Actividad]],Validación!AA:AB,2,0)</f>
        <v>7</v>
      </c>
      <c r="F3112" s="76" t="s">
        <v>189</v>
      </c>
      <c r="G3112" s="76">
        <f>VLOOKUP(H3112,Validación!W:Y,3,0)</f>
        <v>12</v>
      </c>
      <c r="H3112" s="76" t="s">
        <v>401</v>
      </c>
      <c r="I3112" s="76">
        <f>VLOOKUP(J3112,Validación!K:N,4,0)</f>
        <v>10</v>
      </c>
      <c r="J3112" s="76" t="s">
        <v>169</v>
      </c>
      <c r="K3112" s="76" t="s">
        <v>68</v>
      </c>
      <c r="L3112" s="76" t="str">
        <f t="shared" si="97"/>
        <v>N</v>
      </c>
    </row>
    <row r="3113" spans="1:12" x14ac:dyDescent="0.25">
      <c r="A3113" s="76" t="str">
        <f t="shared" si="96"/>
        <v>H71210N</v>
      </c>
      <c r="B3113" s="76" t="s">
        <v>46</v>
      </c>
      <c r="C3113" s="76" t="str">
        <f>VLOOKUP(B3113,Validación!G:I,3,0)</f>
        <v>H</v>
      </c>
      <c r="D3113" s="122" t="s">
        <v>115</v>
      </c>
      <c r="E3113" s="76">
        <f>VLOOKUP(Tabla3[[#This Row],[Actividad]],Validación!AA:AB,2,0)</f>
        <v>7</v>
      </c>
      <c r="F3113" s="76" t="s">
        <v>189</v>
      </c>
      <c r="G3113" s="76">
        <f>VLOOKUP(H3113,Validación!W:Y,3,0)</f>
        <v>12</v>
      </c>
      <c r="H3113" s="76" t="s">
        <v>401</v>
      </c>
      <c r="I3113" s="76">
        <f>VLOOKUP(J3113,Validación!K:N,4,0)</f>
        <v>10</v>
      </c>
      <c r="J3113" s="76" t="s">
        <v>169</v>
      </c>
      <c r="K3113" s="76" t="s">
        <v>68</v>
      </c>
      <c r="L3113" s="76" t="str">
        <f t="shared" si="97"/>
        <v>N</v>
      </c>
    </row>
    <row r="3114" spans="1:12" x14ac:dyDescent="0.25">
      <c r="A3114" s="76" t="str">
        <f t="shared" si="96"/>
        <v>W71210N</v>
      </c>
      <c r="B3114" s="76" t="s">
        <v>132</v>
      </c>
      <c r="C3114" s="76" t="str">
        <f>VLOOKUP(B3114,Validación!G:I,3,0)</f>
        <v>W</v>
      </c>
      <c r="D3114" s="122" t="s">
        <v>302</v>
      </c>
      <c r="E3114" s="76">
        <f>VLOOKUP(Tabla3[[#This Row],[Actividad]],Validación!AA:AB,2,0)</f>
        <v>7</v>
      </c>
      <c r="F3114" s="76" t="s">
        <v>189</v>
      </c>
      <c r="G3114" s="76">
        <f>VLOOKUP(H3114,Validación!W:Y,3,0)</f>
        <v>12</v>
      </c>
      <c r="H3114" s="76" t="s">
        <v>401</v>
      </c>
      <c r="I3114" s="76">
        <f>VLOOKUP(J3114,Validación!K:N,4,0)</f>
        <v>10</v>
      </c>
      <c r="J3114" s="76" t="s">
        <v>169</v>
      </c>
      <c r="K3114" s="76" t="s">
        <v>68</v>
      </c>
      <c r="L3114" s="76" t="str">
        <f t="shared" si="97"/>
        <v>N</v>
      </c>
    </row>
    <row r="3115" spans="1:12" x14ac:dyDescent="0.25">
      <c r="A3115" s="76" t="str">
        <f t="shared" si="96"/>
        <v>CC71210N</v>
      </c>
      <c r="B3115" s="76" t="s">
        <v>55</v>
      </c>
      <c r="C3115" s="76" t="str">
        <f>VLOOKUP(B3115,Validación!G:I,3,0)</f>
        <v>CC</v>
      </c>
      <c r="D3115" s="122" t="s">
        <v>303</v>
      </c>
      <c r="E3115" s="76">
        <f>VLOOKUP(Tabla3[[#This Row],[Actividad]],Validación!AA:AB,2,0)</f>
        <v>7</v>
      </c>
      <c r="F3115" s="76" t="s">
        <v>189</v>
      </c>
      <c r="G3115" s="76">
        <f>VLOOKUP(H3115,Validación!W:Y,3,0)</f>
        <v>12</v>
      </c>
      <c r="H3115" s="76" t="s">
        <v>401</v>
      </c>
      <c r="I3115" s="76">
        <f>VLOOKUP(J3115,Validación!K:N,4,0)</f>
        <v>10</v>
      </c>
      <c r="J3115" s="76" t="s">
        <v>169</v>
      </c>
      <c r="K3115" s="76" t="s">
        <v>68</v>
      </c>
      <c r="L3115" s="76" t="str">
        <f t="shared" si="97"/>
        <v>N</v>
      </c>
    </row>
    <row r="3116" spans="1:12" x14ac:dyDescent="0.25">
      <c r="A3116" s="76" t="str">
        <f t="shared" si="96"/>
        <v>U71210N</v>
      </c>
      <c r="B3116" s="76" t="s">
        <v>425</v>
      </c>
      <c r="C3116" s="76" t="str">
        <f>VLOOKUP(B3116,Validación!G:I,3,0)</f>
        <v>U</v>
      </c>
      <c r="D3116" s="122" t="s">
        <v>469</v>
      </c>
      <c r="E3116" s="76">
        <f>VLOOKUP(Tabla3[[#This Row],[Actividad]],Validación!AA:AB,2,0)</f>
        <v>7</v>
      </c>
      <c r="F3116" s="76" t="s">
        <v>189</v>
      </c>
      <c r="G3116" s="76">
        <f>VLOOKUP(H3116,Validación!W:Y,3,0)</f>
        <v>12</v>
      </c>
      <c r="H3116" s="76" t="s">
        <v>401</v>
      </c>
      <c r="I3116" s="76">
        <f>VLOOKUP(J3116,Validación!K:N,4,0)</f>
        <v>10</v>
      </c>
      <c r="J3116" s="76" t="s">
        <v>169</v>
      </c>
      <c r="K3116" s="76" t="s">
        <v>68</v>
      </c>
      <c r="L3116" s="76" t="str">
        <f t="shared" si="97"/>
        <v>N</v>
      </c>
    </row>
    <row r="3117" spans="1:12" x14ac:dyDescent="0.25">
      <c r="A3117" s="76" t="str">
        <f t="shared" si="96"/>
        <v>I71210N</v>
      </c>
      <c r="B3117" s="76" t="s">
        <v>47</v>
      </c>
      <c r="C3117" s="76" t="str">
        <f>VLOOKUP(B3117,Validación!G:I,3,0)</f>
        <v>I</v>
      </c>
      <c r="D3117" s="122" t="s">
        <v>459</v>
      </c>
      <c r="E3117" s="76">
        <f>VLOOKUP(Tabla3[[#This Row],[Actividad]],Validación!AA:AB,2,0)</f>
        <v>7</v>
      </c>
      <c r="F3117" s="76" t="s">
        <v>189</v>
      </c>
      <c r="G3117" s="76">
        <f>VLOOKUP(H3117,Validación!W:Y,3,0)</f>
        <v>12</v>
      </c>
      <c r="H3117" s="76" t="s">
        <v>401</v>
      </c>
      <c r="I3117" s="76">
        <f>VLOOKUP(J3117,Validación!K:N,4,0)</f>
        <v>10</v>
      </c>
      <c r="J3117" s="76" t="s">
        <v>169</v>
      </c>
      <c r="K3117" s="76" t="s">
        <v>68</v>
      </c>
      <c r="L3117" s="76" t="str">
        <f t="shared" si="97"/>
        <v>N</v>
      </c>
    </row>
    <row r="3118" spans="1:12" x14ac:dyDescent="0.25">
      <c r="A3118" s="76" t="str">
        <f t="shared" si="96"/>
        <v>Y71210N</v>
      </c>
      <c r="B3118" s="76" t="s">
        <v>134</v>
      </c>
      <c r="C3118" s="76" t="str">
        <f>VLOOKUP(B3118,Validación!G:I,3,0)</f>
        <v>Y</v>
      </c>
      <c r="D3118" s="122" t="s">
        <v>306</v>
      </c>
      <c r="E3118" s="76">
        <f>VLOOKUP(Tabla3[[#This Row],[Actividad]],Validación!AA:AB,2,0)</f>
        <v>7</v>
      </c>
      <c r="F3118" s="76" t="s">
        <v>189</v>
      </c>
      <c r="G3118" s="76">
        <f>VLOOKUP(H3118,Validación!W:Y,3,0)</f>
        <v>12</v>
      </c>
      <c r="H3118" s="76" t="s">
        <v>401</v>
      </c>
      <c r="I3118" s="76">
        <f>VLOOKUP(J3118,Validación!K:N,4,0)</f>
        <v>10</v>
      </c>
      <c r="J3118" s="76" t="s">
        <v>169</v>
      </c>
      <c r="K3118" s="76" t="s">
        <v>68</v>
      </c>
      <c r="L3118" s="76" t="str">
        <f t="shared" si="97"/>
        <v>N</v>
      </c>
    </row>
    <row r="3119" spans="1:12" x14ac:dyDescent="0.25">
      <c r="A3119" s="76" t="str">
        <f t="shared" si="96"/>
        <v>X71215N</v>
      </c>
      <c r="B3119" s="76" t="s">
        <v>133</v>
      </c>
      <c r="C3119" s="76" t="str">
        <f>VLOOKUP(B3119,Validación!G:I,3,0)</f>
        <v>X</v>
      </c>
      <c r="D3119" s="122">
        <v>122201</v>
      </c>
      <c r="E3119" s="76">
        <f>VLOOKUP(Tabla3[[#This Row],[Actividad]],Validación!AA:AB,2,0)</f>
        <v>7</v>
      </c>
      <c r="F3119" s="76" t="s">
        <v>189</v>
      </c>
      <c r="G3119" s="76">
        <f>VLOOKUP(H3119,Validación!W:Y,3,0)</f>
        <v>12</v>
      </c>
      <c r="H3119" s="76" t="s">
        <v>401</v>
      </c>
      <c r="I3119" s="76">
        <f>VLOOKUP(J3119,Validación!K:N,4,0)</f>
        <v>15</v>
      </c>
      <c r="J3119" s="76" t="s">
        <v>342</v>
      </c>
      <c r="K3119" s="76" t="s">
        <v>68</v>
      </c>
      <c r="L3119" s="76" t="str">
        <f t="shared" si="97"/>
        <v>N</v>
      </c>
    </row>
    <row r="3120" spans="1:12" x14ac:dyDescent="0.25">
      <c r="A3120" s="76" t="str">
        <f t="shared" si="96"/>
        <v>T71215N</v>
      </c>
      <c r="B3120" s="76" t="s">
        <v>52</v>
      </c>
      <c r="C3120" s="76" t="str">
        <f>VLOOKUP(B3120,Validación!G:I,3,0)</f>
        <v>T</v>
      </c>
      <c r="D3120" s="122">
        <v>122202</v>
      </c>
      <c r="E3120" s="76">
        <f>VLOOKUP(Tabla3[[#This Row],[Actividad]],Validación!AA:AB,2,0)</f>
        <v>7</v>
      </c>
      <c r="F3120" s="76" t="s">
        <v>189</v>
      </c>
      <c r="G3120" s="76">
        <f>VLOOKUP(H3120,Validación!W:Y,3,0)</f>
        <v>12</v>
      </c>
      <c r="H3120" s="76" t="s">
        <v>401</v>
      </c>
      <c r="I3120" s="76">
        <f>VLOOKUP(J3120,Validación!K:N,4,0)</f>
        <v>15</v>
      </c>
      <c r="J3120" s="76" t="s">
        <v>342</v>
      </c>
      <c r="K3120" s="76" t="s">
        <v>68</v>
      </c>
      <c r="L3120" s="76" t="str">
        <f t="shared" si="97"/>
        <v>N</v>
      </c>
    </row>
    <row r="3121" spans="1:12" x14ac:dyDescent="0.25">
      <c r="A3121" s="76" t="str">
        <f t="shared" si="96"/>
        <v>EE71215N</v>
      </c>
      <c r="B3121" s="76" t="s">
        <v>33</v>
      </c>
      <c r="C3121" s="76" t="str">
        <f>VLOOKUP(B3121,Validación!G:I,3,0)</f>
        <v>EE</v>
      </c>
      <c r="D3121" s="122" t="s">
        <v>290</v>
      </c>
      <c r="E3121" s="76">
        <f>VLOOKUP(Tabla3[[#This Row],[Actividad]],Validación!AA:AB,2,0)</f>
        <v>7</v>
      </c>
      <c r="F3121" s="76" t="s">
        <v>189</v>
      </c>
      <c r="G3121" s="76">
        <f>VLOOKUP(H3121,Validación!W:Y,3,0)</f>
        <v>12</v>
      </c>
      <c r="H3121" s="76" t="s">
        <v>401</v>
      </c>
      <c r="I3121" s="76">
        <f>VLOOKUP(J3121,Validación!K:N,4,0)</f>
        <v>15</v>
      </c>
      <c r="J3121" s="76" t="s">
        <v>342</v>
      </c>
      <c r="K3121" s="76" t="s">
        <v>68</v>
      </c>
      <c r="L3121" s="76" t="str">
        <f t="shared" si="97"/>
        <v>N</v>
      </c>
    </row>
    <row r="3122" spans="1:12" x14ac:dyDescent="0.25">
      <c r="A3122" s="76" t="str">
        <f t="shared" si="96"/>
        <v>H71215N</v>
      </c>
      <c r="B3122" s="76" t="s">
        <v>46</v>
      </c>
      <c r="C3122" s="76" t="str">
        <f>VLOOKUP(B3122,Validación!G:I,3,0)</f>
        <v>H</v>
      </c>
      <c r="D3122" s="122" t="s">
        <v>115</v>
      </c>
      <c r="E3122" s="76">
        <f>VLOOKUP(Tabla3[[#This Row],[Actividad]],Validación!AA:AB,2,0)</f>
        <v>7</v>
      </c>
      <c r="F3122" s="76" t="s">
        <v>189</v>
      </c>
      <c r="G3122" s="76">
        <f>VLOOKUP(H3122,Validación!W:Y,3,0)</f>
        <v>12</v>
      </c>
      <c r="H3122" s="76" t="s">
        <v>401</v>
      </c>
      <c r="I3122" s="76">
        <f>VLOOKUP(J3122,Validación!K:N,4,0)</f>
        <v>15</v>
      </c>
      <c r="J3122" s="76" t="s">
        <v>342</v>
      </c>
      <c r="K3122" s="76" t="s">
        <v>68</v>
      </c>
      <c r="L3122" s="76" t="str">
        <f t="shared" si="97"/>
        <v>N</v>
      </c>
    </row>
    <row r="3123" spans="1:12" x14ac:dyDescent="0.25">
      <c r="A3123" s="76" t="str">
        <f t="shared" si="96"/>
        <v>W71215N</v>
      </c>
      <c r="B3123" s="76" t="s">
        <v>132</v>
      </c>
      <c r="C3123" s="76" t="str">
        <f>VLOOKUP(B3123,Validación!G:I,3,0)</f>
        <v>W</v>
      </c>
      <c r="D3123" s="122" t="s">
        <v>302</v>
      </c>
      <c r="E3123" s="76">
        <f>VLOOKUP(Tabla3[[#This Row],[Actividad]],Validación!AA:AB,2,0)</f>
        <v>7</v>
      </c>
      <c r="F3123" s="76" t="s">
        <v>189</v>
      </c>
      <c r="G3123" s="76">
        <f>VLOOKUP(H3123,Validación!W:Y,3,0)</f>
        <v>12</v>
      </c>
      <c r="H3123" s="76" t="s">
        <v>401</v>
      </c>
      <c r="I3123" s="76">
        <f>VLOOKUP(J3123,Validación!K:N,4,0)</f>
        <v>15</v>
      </c>
      <c r="J3123" s="76" t="s">
        <v>342</v>
      </c>
      <c r="K3123" s="76" t="s">
        <v>68</v>
      </c>
      <c r="L3123" s="76" t="str">
        <f t="shared" si="97"/>
        <v>N</v>
      </c>
    </row>
    <row r="3124" spans="1:12" x14ac:dyDescent="0.25">
      <c r="A3124" s="76" t="str">
        <f t="shared" si="96"/>
        <v>CC71215N</v>
      </c>
      <c r="B3124" s="76" t="s">
        <v>55</v>
      </c>
      <c r="C3124" s="76" t="str">
        <f>VLOOKUP(B3124,Validación!G:I,3,0)</f>
        <v>CC</v>
      </c>
      <c r="D3124" s="122" t="s">
        <v>303</v>
      </c>
      <c r="E3124" s="76">
        <f>VLOOKUP(Tabla3[[#This Row],[Actividad]],Validación!AA:AB,2,0)</f>
        <v>7</v>
      </c>
      <c r="F3124" s="76" t="s">
        <v>189</v>
      </c>
      <c r="G3124" s="76">
        <f>VLOOKUP(H3124,Validación!W:Y,3,0)</f>
        <v>12</v>
      </c>
      <c r="H3124" s="76" t="s">
        <v>401</v>
      </c>
      <c r="I3124" s="76">
        <f>VLOOKUP(J3124,Validación!K:N,4,0)</f>
        <v>15</v>
      </c>
      <c r="J3124" s="76" t="s">
        <v>342</v>
      </c>
      <c r="K3124" s="76" t="s">
        <v>68</v>
      </c>
      <c r="L3124" s="76" t="str">
        <f t="shared" si="97"/>
        <v>N</v>
      </c>
    </row>
    <row r="3125" spans="1:12" x14ac:dyDescent="0.25">
      <c r="A3125" s="76" t="str">
        <f t="shared" si="96"/>
        <v>U71215N</v>
      </c>
      <c r="B3125" s="76" t="s">
        <v>425</v>
      </c>
      <c r="C3125" s="76" t="str">
        <f>VLOOKUP(B3125,Validación!G:I,3,0)</f>
        <v>U</v>
      </c>
      <c r="D3125" s="122" t="s">
        <v>469</v>
      </c>
      <c r="E3125" s="76">
        <f>VLOOKUP(Tabla3[[#This Row],[Actividad]],Validación!AA:AB,2,0)</f>
        <v>7</v>
      </c>
      <c r="F3125" s="76" t="s">
        <v>189</v>
      </c>
      <c r="G3125" s="76">
        <f>VLOOKUP(H3125,Validación!W:Y,3,0)</f>
        <v>12</v>
      </c>
      <c r="H3125" s="76" t="s">
        <v>401</v>
      </c>
      <c r="I3125" s="76">
        <f>VLOOKUP(J3125,Validación!K:N,4,0)</f>
        <v>15</v>
      </c>
      <c r="J3125" s="76" t="s">
        <v>342</v>
      </c>
      <c r="K3125" s="76" t="s">
        <v>68</v>
      </c>
      <c r="L3125" s="76" t="str">
        <f t="shared" si="97"/>
        <v>N</v>
      </c>
    </row>
    <row r="3126" spans="1:12" x14ac:dyDescent="0.25">
      <c r="A3126" s="76" t="str">
        <f t="shared" si="96"/>
        <v>I71215N</v>
      </c>
      <c r="B3126" s="76" t="s">
        <v>47</v>
      </c>
      <c r="C3126" s="76" t="str">
        <f>VLOOKUP(B3126,Validación!G:I,3,0)</f>
        <v>I</v>
      </c>
      <c r="D3126" s="122" t="s">
        <v>459</v>
      </c>
      <c r="E3126" s="76">
        <f>VLOOKUP(Tabla3[[#This Row],[Actividad]],Validación!AA:AB,2,0)</f>
        <v>7</v>
      </c>
      <c r="F3126" s="76" t="s">
        <v>189</v>
      </c>
      <c r="G3126" s="76">
        <f>VLOOKUP(H3126,Validación!W:Y,3,0)</f>
        <v>12</v>
      </c>
      <c r="H3126" s="76" t="s">
        <v>401</v>
      </c>
      <c r="I3126" s="76">
        <f>VLOOKUP(J3126,Validación!K:N,4,0)</f>
        <v>15</v>
      </c>
      <c r="J3126" s="76" t="s">
        <v>342</v>
      </c>
      <c r="K3126" s="76" t="s">
        <v>68</v>
      </c>
      <c r="L3126" s="76" t="str">
        <f t="shared" si="97"/>
        <v>N</v>
      </c>
    </row>
    <row r="3127" spans="1:12" x14ac:dyDescent="0.25">
      <c r="A3127" s="76" t="str">
        <f t="shared" si="96"/>
        <v>Y71215N</v>
      </c>
      <c r="B3127" s="76" t="s">
        <v>134</v>
      </c>
      <c r="C3127" s="76" t="str">
        <f>VLOOKUP(B3127,Validación!G:I,3,0)</f>
        <v>Y</v>
      </c>
      <c r="D3127" s="122" t="s">
        <v>306</v>
      </c>
      <c r="E3127" s="76">
        <f>VLOOKUP(Tabla3[[#This Row],[Actividad]],Validación!AA:AB,2,0)</f>
        <v>7</v>
      </c>
      <c r="F3127" s="76" t="s">
        <v>189</v>
      </c>
      <c r="G3127" s="76">
        <f>VLOOKUP(H3127,Validación!W:Y,3,0)</f>
        <v>12</v>
      </c>
      <c r="H3127" s="76" t="s">
        <v>401</v>
      </c>
      <c r="I3127" s="76">
        <f>VLOOKUP(J3127,Validación!K:N,4,0)</f>
        <v>15</v>
      </c>
      <c r="J3127" s="76" t="s">
        <v>342</v>
      </c>
      <c r="K3127" s="76" t="s">
        <v>68</v>
      </c>
      <c r="L3127" s="76" t="str">
        <f t="shared" si="97"/>
        <v>N</v>
      </c>
    </row>
    <row r="3128" spans="1:12" x14ac:dyDescent="0.25">
      <c r="A3128" s="76" t="str">
        <f t="shared" si="96"/>
        <v>X9123N</v>
      </c>
      <c r="B3128" s="76" t="s">
        <v>133</v>
      </c>
      <c r="C3128" s="76" t="str">
        <f>VLOOKUP(B3128,Validación!G:I,3,0)</f>
        <v>X</v>
      </c>
      <c r="D3128" s="122">
        <v>122201</v>
      </c>
      <c r="E3128" s="76">
        <f>VLOOKUP(Tabla3[[#This Row],[Actividad]],Validación!AA:AB,2,0)</f>
        <v>9</v>
      </c>
      <c r="F3128" s="76" t="s">
        <v>191</v>
      </c>
      <c r="G3128" s="76">
        <f>VLOOKUP(H3128,Validación!W:Y,3,0)</f>
        <v>12</v>
      </c>
      <c r="H3128" s="76" t="s">
        <v>401</v>
      </c>
      <c r="I3128" s="76">
        <f>VLOOKUP(J3128,Validación!K:N,4,0)</f>
        <v>3</v>
      </c>
      <c r="J3128" s="76" t="s">
        <v>162</v>
      </c>
      <c r="K3128" s="76" t="s">
        <v>68</v>
      </c>
      <c r="L3128" s="76" t="str">
        <f t="shared" si="97"/>
        <v>N</v>
      </c>
    </row>
    <row r="3129" spans="1:12" x14ac:dyDescent="0.25">
      <c r="A3129" s="76" t="str">
        <f t="shared" si="96"/>
        <v>C9123N</v>
      </c>
      <c r="B3129" s="76" t="s">
        <v>44</v>
      </c>
      <c r="C3129" s="76" t="str">
        <f>VLOOKUP(B3129,Validación!G:I,3,0)</f>
        <v>C</v>
      </c>
      <c r="D3129" s="122" t="s">
        <v>289</v>
      </c>
      <c r="E3129" s="76">
        <f>VLOOKUP(Tabla3[[#This Row],[Actividad]],Validación!AA:AB,2,0)</f>
        <v>9</v>
      </c>
      <c r="F3129" s="76" t="s">
        <v>191</v>
      </c>
      <c r="G3129" s="76">
        <f>VLOOKUP(H3129,Validación!W:Y,3,0)</f>
        <v>12</v>
      </c>
      <c r="H3129" s="76" t="s">
        <v>401</v>
      </c>
      <c r="I3129" s="76">
        <f>VLOOKUP(J3129,Validación!K:N,4,0)</f>
        <v>3</v>
      </c>
      <c r="J3129" s="76" t="s">
        <v>162</v>
      </c>
      <c r="K3129" s="76" t="s">
        <v>68</v>
      </c>
      <c r="L3129" s="76" t="str">
        <f t="shared" si="97"/>
        <v>N</v>
      </c>
    </row>
    <row r="3130" spans="1:12" x14ac:dyDescent="0.25">
      <c r="A3130" s="76" t="str">
        <f t="shared" si="96"/>
        <v>T9123N</v>
      </c>
      <c r="B3130" s="76" t="s">
        <v>52</v>
      </c>
      <c r="C3130" s="76" t="str">
        <f>VLOOKUP(B3130,Validación!G:I,3,0)</f>
        <v>T</v>
      </c>
      <c r="D3130" s="122">
        <v>122202</v>
      </c>
      <c r="E3130" s="76">
        <f>VLOOKUP(Tabla3[[#This Row],[Actividad]],Validación!AA:AB,2,0)</f>
        <v>9</v>
      </c>
      <c r="F3130" s="76" t="s">
        <v>191</v>
      </c>
      <c r="G3130" s="76">
        <f>VLOOKUP(H3130,Validación!W:Y,3,0)</f>
        <v>12</v>
      </c>
      <c r="H3130" s="76" t="s">
        <v>401</v>
      </c>
      <c r="I3130" s="76">
        <f>VLOOKUP(J3130,Validación!K:N,4,0)</f>
        <v>3</v>
      </c>
      <c r="J3130" s="76" t="s">
        <v>162</v>
      </c>
      <c r="K3130" s="76" t="s">
        <v>68</v>
      </c>
      <c r="L3130" s="76" t="str">
        <f t="shared" si="97"/>
        <v>N</v>
      </c>
    </row>
    <row r="3131" spans="1:12" x14ac:dyDescent="0.25">
      <c r="A3131" s="76" t="str">
        <f t="shared" si="96"/>
        <v>EE9123N</v>
      </c>
      <c r="B3131" s="76" t="s">
        <v>33</v>
      </c>
      <c r="C3131" s="76" t="str">
        <f>VLOOKUP(B3131,Validación!G:I,3,0)</f>
        <v>EE</v>
      </c>
      <c r="D3131" s="122" t="s">
        <v>290</v>
      </c>
      <c r="E3131" s="76">
        <f>VLOOKUP(Tabla3[[#This Row],[Actividad]],Validación!AA:AB,2,0)</f>
        <v>9</v>
      </c>
      <c r="F3131" s="76" t="s">
        <v>191</v>
      </c>
      <c r="G3131" s="76">
        <f>VLOOKUP(H3131,Validación!W:Y,3,0)</f>
        <v>12</v>
      </c>
      <c r="H3131" s="76" t="s">
        <v>401</v>
      </c>
      <c r="I3131" s="76">
        <f>VLOOKUP(J3131,Validación!K:N,4,0)</f>
        <v>3</v>
      </c>
      <c r="J3131" s="76" t="s">
        <v>162</v>
      </c>
      <c r="K3131" s="76" t="s">
        <v>68</v>
      </c>
      <c r="L3131" s="76" t="str">
        <f t="shared" si="97"/>
        <v>N</v>
      </c>
    </row>
    <row r="3132" spans="1:12" x14ac:dyDescent="0.25">
      <c r="A3132" s="76" t="str">
        <f t="shared" si="96"/>
        <v>E9123N</v>
      </c>
      <c r="B3132" s="76" t="s">
        <v>45</v>
      </c>
      <c r="C3132" s="76" t="str">
        <f>VLOOKUP(B3132,Validación!G:I,3,0)</f>
        <v>E</v>
      </c>
      <c r="D3132" s="122" t="s">
        <v>180</v>
      </c>
      <c r="E3132" s="76">
        <f>VLOOKUP(Tabla3[[#This Row],[Actividad]],Validación!AA:AB,2,0)</f>
        <v>9</v>
      </c>
      <c r="F3132" s="76" t="s">
        <v>191</v>
      </c>
      <c r="G3132" s="76">
        <f>VLOOKUP(H3132,Validación!W:Y,3,0)</f>
        <v>12</v>
      </c>
      <c r="H3132" s="76" t="s">
        <v>401</v>
      </c>
      <c r="I3132" s="76">
        <f>VLOOKUP(J3132,Validación!K:N,4,0)</f>
        <v>3</v>
      </c>
      <c r="J3132" s="76" t="s">
        <v>162</v>
      </c>
      <c r="K3132" s="76" t="s">
        <v>68</v>
      </c>
      <c r="L3132" s="76" t="str">
        <f t="shared" si="97"/>
        <v>N</v>
      </c>
    </row>
    <row r="3133" spans="1:12" x14ac:dyDescent="0.25">
      <c r="A3133" s="76" t="str">
        <f t="shared" si="96"/>
        <v>J9123N</v>
      </c>
      <c r="B3133" s="76" t="s">
        <v>30</v>
      </c>
      <c r="C3133" s="76" t="str">
        <f>VLOOKUP(B3133,Validación!G:I,3,0)</f>
        <v>J</v>
      </c>
      <c r="D3133" s="122" t="s">
        <v>292</v>
      </c>
      <c r="E3133" s="76">
        <f>VLOOKUP(Tabla3[[#This Row],[Actividad]],Validación!AA:AB,2,0)</f>
        <v>9</v>
      </c>
      <c r="F3133" s="76" t="s">
        <v>191</v>
      </c>
      <c r="G3133" s="76">
        <f>VLOOKUP(H3133,Validación!W:Y,3,0)</f>
        <v>12</v>
      </c>
      <c r="H3133" s="76" t="s">
        <v>401</v>
      </c>
      <c r="I3133" s="76">
        <f>VLOOKUP(J3133,Validación!K:N,4,0)</f>
        <v>3</v>
      </c>
      <c r="J3133" s="76" t="s">
        <v>162</v>
      </c>
      <c r="K3133" s="76" t="s">
        <v>68</v>
      </c>
      <c r="L3133" s="76" t="str">
        <f t="shared" si="97"/>
        <v>N</v>
      </c>
    </row>
    <row r="3134" spans="1:12" x14ac:dyDescent="0.25">
      <c r="A3134" s="76" t="str">
        <f t="shared" si="96"/>
        <v>H9123N</v>
      </c>
      <c r="B3134" s="76" t="s">
        <v>46</v>
      </c>
      <c r="C3134" s="76" t="str">
        <f>VLOOKUP(B3134,Validación!G:I,3,0)</f>
        <v>H</v>
      </c>
      <c r="D3134" s="122" t="s">
        <v>115</v>
      </c>
      <c r="E3134" s="76">
        <f>VLOOKUP(Tabla3[[#This Row],[Actividad]],Validación!AA:AB,2,0)</f>
        <v>9</v>
      </c>
      <c r="F3134" s="76" t="s">
        <v>191</v>
      </c>
      <c r="G3134" s="76">
        <f>VLOOKUP(H3134,Validación!W:Y,3,0)</f>
        <v>12</v>
      </c>
      <c r="H3134" s="76" t="s">
        <v>401</v>
      </c>
      <c r="I3134" s="76">
        <f>VLOOKUP(J3134,Validación!K:N,4,0)</f>
        <v>3</v>
      </c>
      <c r="J3134" s="76" t="s">
        <v>162</v>
      </c>
      <c r="K3134" s="76" t="s">
        <v>68</v>
      </c>
      <c r="L3134" s="76" t="str">
        <f t="shared" si="97"/>
        <v>N</v>
      </c>
    </row>
    <row r="3135" spans="1:12" x14ac:dyDescent="0.25">
      <c r="A3135" s="76" t="str">
        <f t="shared" si="96"/>
        <v>Q9123N</v>
      </c>
      <c r="B3135" s="76" t="s">
        <v>130</v>
      </c>
      <c r="C3135" s="76" t="str">
        <f>VLOOKUP(B3135,Validación!G:I,3,0)</f>
        <v>Q</v>
      </c>
      <c r="D3135" s="122" t="s">
        <v>293</v>
      </c>
      <c r="E3135" s="76">
        <f>VLOOKUP(Tabla3[[#This Row],[Actividad]],Validación!AA:AB,2,0)</f>
        <v>9</v>
      </c>
      <c r="F3135" s="76" t="s">
        <v>191</v>
      </c>
      <c r="G3135" s="76">
        <f>VLOOKUP(H3135,Validación!W:Y,3,0)</f>
        <v>12</v>
      </c>
      <c r="H3135" s="76" t="s">
        <v>401</v>
      </c>
      <c r="I3135" s="76">
        <f>VLOOKUP(J3135,Validación!K:N,4,0)</f>
        <v>3</v>
      </c>
      <c r="J3135" s="76" t="s">
        <v>162</v>
      </c>
      <c r="K3135" s="76" t="s">
        <v>68</v>
      </c>
      <c r="L3135" s="76" t="str">
        <f t="shared" si="97"/>
        <v>N</v>
      </c>
    </row>
    <row r="3136" spans="1:12" x14ac:dyDescent="0.25">
      <c r="A3136" s="76" t="str">
        <f t="shared" si="96"/>
        <v>P9123N</v>
      </c>
      <c r="B3136" s="76" t="s">
        <v>50</v>
      </c>
      <c r="C3136" s="76" t="str">
        <f>VLOOKUP(B3136,Validación!G:I,3,0)</f>
        <v>P</v>
      </c>
      <c r="D3136" s="122" t="s">
        <v>295</v>
      </c>
      <c r="E3136" s="76">
        <f>VLOOKUP(Tabla3[[#This Row],[Actividad]],Validación!AA:AB,2,0)</f>
        <v>9</v>
      </c>
      <c r="F3136" s="76" t="s">
        <v>191</v>
      </c>
      <c r="G3136" s="76">
        <f>VLOOKUP(H3136,Validación!W:Y,3,0)</f>
        <v>12</v>
      </c>
      <c r="H3136" s="76" t="s">
        <v>401</v>
      </c>
      <c r="I3136" s="76">
        <f>VLOOKUP(J3136,Validación!K:N,4,0)</f>
        <v>3</v>
      </c>
      <c r="J3136" s="76" t="s">
        <v>162</v>
      </c>
      <c r="K3136" s="76" t="s">
        <v>68</v>
      </c>
      <c r="L3136" s="76" t="str">
        <f t="shared" si="97"/>
        <v>N</v>
      </c>
    </row>
    <row r="3137" spans="1:12" x14ac:dyDescent="0.25">
      <c r="A3137" s="76" t="str">
        <f t="shared" si="96"/>
        <v>K9123N</v>
      </c>
      <c r="B3137" s="76" t="s">
        <v>31</v>
      </c>
      <c r="C3137" s="76" t="str">
        <f>VLOOKUP(B3137,Validación!G:I,3,0)</f>
        <v>K</v>
      </c>
      <c r="D3137" s="122" t="s">
        <v>297</v>
      </c>
      <c r="E3137" s="76">
        <f>VLOOKUP(Tabla3[[#This Row],[Actividad]],Validación!AA:AB,2,0)</f>
        <v>9</v>
      </c>
      <c r="F3137" s="76" t="s">
        <v>191</v>
      </c>
      <c r="G3137" s="76">
        <f>VLOOKUP(H3137,Validación!W:Y,3,0)</f>
        <v>12</v>
      </c>
      <c r="H3137" s="76" t="s">
        <v>401</v>
      </c>
      <c r="I3137" s="76">
        <f>VLOOKUP(J3137,Validación!K:N,4,0)</f>
        <v>3</v>
      </c>
      <c r="J3137" s="76" t="s">
        <v>162</v>
      </c>
      <c r="K3137" s="76" t="s">
        <v>68</v>
      </c>
      <c r="L3137" s="76" t="str">
        <f t="shared" si="97"/>
        <v>N</v>
      </c>
    </row>
    <row r="3138" spans="1:12" x14ac:dyDescent="0.25">
      <c r="A3138" s="76" t="str">
        <f t="shared" ref="A3138:A3201" si="98">CONCATENATE(C3138,E3138,G3138,I3138,L3138,)</f>
        <v>N9123N</v>
      </c>
      <c r="B3138" s="76" t="s">
        <v>49</v>
      </c>
      <c r="C3138" s="76" t="str">
        <f>VLOOKUP(B3138,Validación!G:I,3,0)</f>
        <v>N</v>
      </c>
      <c r="D3138" s="122" t="s">
        <v>298</v>
      </c>
      <c r="E3138" s="76">
        <f>VLOOKUP(Tabla3[[#This Row],[Actividad]],Validación!AA:AB,2,0)</f>
        <v>9</v>
      </c>
      <c r="F3138" s="76" t="s">
        <v>191</v>
      </c>
      <c r="G3138" s="76">
        <f>VLOOKUP(H3138,Validación!W:Y,3,0)</f>
        <v>12</v>
      </c>
      <c r="H3138" s="76" t="s">
        <v>401</v>
      </c>
      <c r="I3138" s="76">
        <f>VLOOKUP(J3138,Validación!K:N,4,0)</f>
        <v>3</v>
      </c>
      <c r="J3138" s="76" t="s">
        <v>162</v>
      </c>
      <c r="K3138" s="76" t="s">
        <v>68</v>
      </c>
      <c r="L3138" s="76" t="str">
        <f t="shared" ref="L3138:L3201" si="99">VLOOKUP(K3138,O:P,2,0)</f>
        <v>N</v>
      </c>
    </row>
    <row r="3139" spans="1:12" x14ac:dyDescent="0.25">
      <c r="A3139" s="76" t="str">
        <f t="shared" si="98"/>
        <v>AA9123N</v>
      </c>
      <c r="B3139" s="76" t="s">
        <v>54</v>
      </c>
      <c r="C3139" s="76" t="str">
        <f>VLOOKUP(B3139,Validación!G:I,3,0)</f>
        <v>AA</v>
      </c>
      <c r="D3139" s="122" t="s">
        <v>118</v>
      </c>
      <c r="E3139" s="76">
        <f>VLOOKUP(Tabla3[[#This Row],[Actividad]],Validación!AA:AB,2,0)</f>
        <v>9</v>
      </c>
      <c r="F3139" s="76" t="s">
        <v>191</v>
      </c>
      <c r="G3139" s="76">
        <f>VLOOKUP(H3139,Validación!W:Y,3,0)</f>
        <v>12</v>
      </c>
      <c r="H3139" s="76" t="s">
        <v>401</v>
      </c>
      <c r="I3139" s="76">
        <f>VLOOKUP(J3139,Validación!K:N,4,0)</f>
        <v>3</v>
      </c>
      <c r="J3139" s="76" t="s">
        <v>162</v>
      </c>
      <c r="K3139" s="76" t="s">
        <v>68</v>
      </c>
      <c r="L3139" s="76" t="str">
        <f t="shared" si="99"/>
        <v>N</v>
      </c>
    </row>
    <row r="3140" spans="1:12" x14ac:dyDescent="0.25">
      <c r="A3140" s="76" t="str">
        <f t="shared" si="98"/>
        <v>G9123N</v>
      </c>
      <c r="B3140" s="76" t="s">
        <v>427</v>
      </c>
      <c r="C3140" s="76" t="str">
        <f>VLOOKUP(B3140,Validación!G:I,3,0)</f>
        <v>G</v>
      </c>
      <c r="D3140" s="122" t="s">
        <v>299</v>
      </c>
      <c r="E3140" s="76">
        <f>VLOOKUP(Tabla3[[#This Row],[Actividad]],Validación!AA:AB,2,0)</f>
        <v>9</v>
      </c>
      <c r="F3140" s="76" t="s">
        <v>191</v>
      </c>
      <c r="G3140" s="76">
        <f>VLOOKUP(H3140,Validación!W:Y,3,0)</f>
        <v>12</v>
      </c>
      <c r="H3140" s="76" t="s">
        <v>401</v>
      </c>
      <c r="I3140" s="76">
        <f>VLOOKUP(J3140,Validación!K:N,4,0)</f>
        <v>3</v>
      </c>
      <c r="J3140" s="76" t="s">
        <v>162</v>
      </c>
      <c r="K3140" s="76" t="s">
        <v>68</v>
      </c>
      <c r="L3140" s="76" t="str">
        <f t="shared" si="99"/>
        <v>N</v>
      </c>
    </row>
    <row r="3141" spans="1:12" x14ac:dyDescent="0.25">
      <c r="A3141" s="76" t="str">
        <f t="shared" si="98"/>
        <v>D9123N</v>
      </c>
      <c r="B3141" s="76" t="s">
        <v>203</v>
      </c>
      <c r="C3141" s="76" t="str">
        <f>VLOOKUP(B3141,Validación!G:I,3,0)</f>
        <v>D</v>
      </c>
      <c r="D3141" s="122">
        <v>122327</v>
      </c>
      <c r="E3141" s="76">
        <f>VLOOKUP(Tabla3[[#This Row],[Actividad]],Validación!AA:AB,2,0)</f>
        <v>9</v>
      </c>
      <c r="F3141" s="76" t="s">
        <v>191</v>
      </c>
      <c r="G3141" s="76">
        <f>VLOOKUP(H3141,Validación!W:Y,3,0)</f>
        <v>12</v>
      </c>
      <c r="H3141" s="76" t="s">
        <v>401</v>
      </c>
      <c r="I3141" s="76">
        <f>VLOOKUP(J3141,Validación!K:N,4,0)</f>
        <v>3</v>
      </c>
      <c r="J3141" s="76" t="s">
        <v>162</v>
      </c>
      <c r="K3141" s="76" t="s">
        <v>68</v>
      </c>
      <c r="L3141" s="76" t="str">
        <f t="shared" si="99"/>
        <v>N</v>
      </c>
    </row>
    <row r="3142" spans="1:12" x14ac:dyDescent="0.25">
      <c r="A3142" s="76" t="str">
        <f t="shared" si="98"/>
        <v>F9123N</v>
      </c>
      <c r="B3142" s="76" t="s">
        <v>426</v>
      </c>
      <c r="C3142" s="76" t="str">
        <f>VLOOKUP(B3142,Validación!G:I,3,0)</f>
        <v>F</v>
      </c>
      <c r="D3142" s="122" t="s">
        <v>456</v>
      </c>
      <c r="E3142" s="76">
        <f>VLOOKUP(Tabla3[[#This Row],[Actividad]],Validación!AA:AB,2,0)</f>
        <v>9</v>
      </c>
      <c r="F3142" s="76" t="s">
        <v>191</v>
      </c>
      <c r="G3142" s="76">
        <f>VLOOKUP(H3142,Validación!W:Y,3,0)</f>
        <v>12</v>
      </c>
      <c r="H3142" s="76" t="s">
        <v>401</v>
      </c>
      <c r="I3142" s="76">
        <f>VLOOKUP(J3142,Validación!K:N,4,0)</f>
        <v>3</v>
      </c>
      <c r="J3142" s="76" t="s">
        <v>162</v>
      </c>
      <c r="K3142" s="76" t="s">
        <v>68</v>
      </c>
      <c r="L3142" s="76" t="str">
        <f t="shared" si="99"/>
        <v>N</v>
      </c>
    </row>
    <row r="3143" spans="1:12" x14ac:dyDescent="0.25">
      <c r="A3143" s="76" t="str">
        <f t="shared" si="98"/>
        <v>FF9123N</v>
      </c>
      <c r="B3143" s="76" t="s">
        <v>41</v>
      </c>
      <c r="C3143" s="76" t="str">
        <f>VLOOKUP(B3143,Validación!G:I,3,0)</f>
        <v>FF</v>
      </c>
      <c r="D3143" s="122" t="s">
        <v>301</v>
      </c>
      <c r="E3143" s="76">
        <f>VLOOKUP(Tabla3[[#This Row],[Actividad]],Validación!AA:AB,2,0)</f>
        <v>9</v>
      </c>
      <c r="F3143" s="76" t="s">
        <v>191</v>
      </c>
      <c r="G3143" s="76">
        <f>VLOOKUP(H3143,Validación!W:Y,3,0)</f>
        <v>12</v>
      </c>
      <c r="H3143" s="76" t="s">
        <v>401</v>
      </c>
      <c r="I3143" s="76">
        <f>VLOOKUP(J3143,Validación!K:N,4,0)</f>
        <v>3</v>
      </c>
      <c r="J3143" s="76" t="s">
        <v>162</v>
      </c>
      <c r="K3143" s="76" t="s">
        <v>68</v>
      </c>
      <c r="L3143" s="76" t="str">
        <f t="shared" si="99"/>
        <v>N</v>
      </c>
    </row>
    <row r="3144" spans="1:12" x14ac:dyDescent="0.25">
      <c r="A3144" s="76" t="str">
        <f t="shared" si="98"/>
        <v>BB9123N</v>
      </c>
      <c r="B3144" s="76" t="s">
        <v>32</v>
      </c>
      <c r="C3144" s="76" t="str">
        <f>VLOOKUP(B3144,Validación!G:I,3,0)</f>
        <v>BB</v>
      </c>
      <c r="D3144" s="122" t="s">
        <v>457</v>
      </c>
      <c r="E3144" s="76">
        <f>VLOOKUP(Tabla3[[#This Row],[Actividad]],Validación!AA:AB,2,0)</f>
        <v>9</v>
      </c>
      <c r="F3144" s="76" t="s">
        <v>191</v>
      </c>
      <c r="G3144" s="76">
        <f>VLOOKUP(H3144,Validación!W:Y,3,0)</f>
        <v>12</v>
      </c>
      <c r="H3144" s="76" t="s">
        <v>401</v>
      </c>
      <c r="I3144" s="76">
        <f>VLOOKUP(J3144,Validación!K:N,4,0)</f>
        <v>3</v>
      </c>
      <c r="J3144" s="76" t="s">
        <v>162</v>
      </c>
      <c r="K3144" s="76" t="s">
        <v>68</v>
      </c>
      <c r="L3144" s="76" t="str">
        <f t="shared" si="99"/>
        <v>N</v>
      </c>
    </row>
    <row r="3145" spans="1:12" x14ac:dyDescent="0.25">
      <c r="A3145" s="76" t="str">
        <f t="shared" si="98"/>
        <v>W9123N</v>
      </c>
      <c r="B3145" s="76" t="s">
        <v>132</v>
      </c>
      <c r="C3145" s="76" t="str">
        <f>VLOOKUP(B3145,Validación!G:I,3,0)</f>
        <v>W</v>
      </c>
      <c r="D3145" s="122" t="s">
        <v>302</v>
      </c>
      <c r="E3145" s="76">
        <f>VLOOKUP(Tabla3[[#This Row],[Actividad]],Validación!AA:AB,2,0)</f>
        <v>9</v>
      </c>
      <c r="F3145" s="76" t="s">
        <v>191</v>
      </c>
      <c r="G3145" s="76">
        <f>VLOOKUP(H3145,Validación!W:Y,3,0)</f>
        <v>12</v>
      </c>
      <c r="H3145" s="76" t="s">
        <v>401</v>
      </c>
      <c r="I3145" s="76">
        <f>VLOOKUP(J3145,Validación!K:N,4,0)</f>
        <v>3</v>
      </c>
      <c r="J3145" s="76" t="s">
        <v>162</v>
      </c>
      <c r="K3145" s="76" t="s">
        <v>68</v>
      </c>
      <c r="L3145" s="76" t="str">
        <f t="shared" si="99"/>
        <v>N</v>
      </c>
    </row>
    <row r="3146" spans="1:12" x14ac:dyDescent="0.25">
      <c r="A3146" s="76" t="str">
        <f t="shared" si="98"/>
        <v>CC9123N</v>
      </c>
      <c r="B3146" s="76" t="s">
        <v>55</v>
      </c>
      <c r="C3146" s="76" t="str">
        <f>VLOOKUP(B3146,Validación!G:I,3,0)</f>
        <v>CC</v>
      </c>
      <c r="D3146" s="122" t="s">
        <v>303</v>
      </c>
      <c r="E3146" s="76">
        <f>VLOOKUP(Tabla3[[#This Row],[Actividad]],Validación!AA:AB,2,0)</f>
        <v>9</v>
      </c>
      <c r="F3146" s="76" t="s">
        <v>191</v>
      </c>
      <c r="G3146" s="76">
        <f>VLOOKUP(H3146,Validación!W:Y,3,0)</f>
        <v>12</v>
      </c>
      <c r="H3146" s="76" t="s">
        <v>401</v>
      </c>
      <c r="I3146" s="76">
        <f>VLOOKUP(J3146,Validación!K:N,4,0)</f>
        <v>3</v>
      </c>
      <c r="J3146" s="76" t="s">
        <v>162</v>
      </c>
      <c r="K3146" s="76" t="s">
        <v>68</v>
      </c>
      <c r="L3146" s="76" t="str">
        <f t="shared" si="99"/>
        <v>N</v>
      </c>
    </row>
    <row r="3147" spans="1:12" x14ac:dyDescent="0.25">
      <c r="A3147" s="76" t="str">
        <f t="shared" si="98"/>
        <v>U9123N</v>
      </c>
      <c r="B3147" s="76" t="s">
        <v>425</v>
      </c>
      <c r="C3147" s="76" t="str">
        <f>VLOOKUP(B3147,Validación!G:I,3,0)</f>
        <v>U</v>
      </c>
      <c r="D3147" s="122" t="s">
        <v>458</v>
      </c>
      <c r="E3147" s="76">
        <f>VLOOKUP(Tabla3[[#This Row],[Actividad]],Validación!AA:AB,2,0)</f>
        <v>9</v>
      </c>
      <c r="F3147" s="76" t="s">
        <v>191</v>
      </c>
      <c r="G3147" s="76">
        <f>VLOOKUP(H3147,Validación!W:Y,3,0)</f>
        <v>12</v>
      </c>
      <c r="H3147" s="76" t="s">
        <v>401</v>
      </c>
      <c r="I3147" s="76">
        <f>VLOOKUP(J3147,Validación!K:N,4,0)</f>
        <v>3</v>
      </c>
      <c r="J3147" s="76" t="s">
        <v>162</v>
      </c>
      <c r="K3147" s="76" t="s">
        <v>68</v>
      </c>
      <c r="L3147" s="76" t="str">
        <f t="shared" si="99"/>
        <v>N</v>
      </c>
    </row>
    <row r="3148" spans="1:12" x14ac:dyDescent="0.25">
      <c r="A3148" s="76" t="str">
        <f t="shared" si="98"/>
        <v>I9123N</v>
      </c>
      <c r="B3148" s="76" t="s">
        <v>47</v>
      </c>
      <c r="C3148" s="76" t="str">
        <f>VLOOKUP(B3148,Validación!G:I,3,0)</f>
        <v>I</v>
      </c>
      <c r="D3148" s="122" t="s">
        <v>459</v>
      </c>
      <c r="E3148" s="76">
        <f>VLOOKUP(Tabla3[[#This Row],[Actividad]],Validación!AA:AB,2,0)</f>
        <v>9</v>
      </c>
      <c r="F3148" s="76" t="s">
        <v>191</v>
      </c>
      <c r="G3148" s="76">
        <f>VLOOKUP(H3148,Validación!W:Y,3,0)</f>
        <v>12</v>
      </c>
      <c r="H3148" s="76" t="s">
        <v>401</v>
      </c>
      <c r="I3148" s="76">
        <f>VLOOKUP(J3148,Validación!K:N,4,0)</f>
        <v>3</v>
      </c>
      <c r="J3148" s="76" t="s">
        <v>162</v>
      </c>
      <c r="K3148" s="76" t="s">
        <v>68</v>
      </c>
      <c r="L3148" s="76" t="str">
        <f t="shared" si="99"/>
        <v>N</v>
      </c>
    </row>
    <row r="3149" spans="1:12" x14ac:dyDescent="0.25">
      <c r="A3149" s="76" t="str">
        <f t="shared" si="98"/>
        <v>Y9123N</v>
      </c>
      <c r="B3149" s="76" t="s">
        <v>134</v>
      </c>
      <c r="C3149" s="76" t="str">
        <f>VLOOKUP(B3149,Validación!G:I,3,0)</f>
        <v>Y</v>
      </c>
      <c r="D3149" s="122" t="s">
        <v>306</v>
      </c>
      <c r="E3149" s="76">
        <f>VLOOKUP(Tabla3[[#This Row],[Actividad]],Validación!AA:AB,2,0)</f>
        <v>9</v>
      </c>
      <c r="F3149" s="76" t="s">
        <v>191</v>
      </c>
      <c r="G3149" s="76">
        <f>VLOOKUP(H3149,Validación!W:Y,3,0)</f>
        <v>12</v>
      </c>
      <c r="H3149" s="76" t="s">
        <v>401</v>
      </c>
      <c r="I3149" s="76">
        <f>VLOOKUP(J3149,Validación!K:N,4,0)</f>
        <v>3</v>
      </c>
      <c r="J3149" s="76" t="s">
        <v>162</v>
      </c>
      <c r="K3149" s="76" t="s">
        <v>68</v>
      </c>
      <c r="L3149" s="76" t="str">
        <f t="shared" si="99"/>
        <v>N</v>
      </c>
    </row>
    <row r="3150" spans="1:12" x14ac:dyDescent="0.25">
      <c r="A3150" s="76" t="str">
        <f t="shared" si="98"/>
        <v>R9123N</v>
      </c>
      <c r="B3150" s="76" t="s">
        <v>51</v>
      </c>
      <c r="C3150" s="76" t="str">
        <f>VLOOKUP(B3150,Validación!G:I,3,0)</f>
        <v>R</v>
      </c>
      <c r="D3150" s="122">
        <v>109</v>
      </c>
      <c r="E3150" s="76">
        <f>VLOOKUP(Tabla3[[#This Row],[Actividad]],Validación!AA:AB,2,0)</f>
        <v>9</v>
      </c>
      <c r="F3150" s="76" t="s">
        <v>191</v>
      </c>
      <c r="G3150" s="76">
        <f>VLOOKUP(H3150,Validación!W:Y,3,0)</f>
        <v>12</v>
      </c>
      <c r="H3150" s="76" t="s">
        <v>401</v>
      </c>
      <c r="I3150" s="76">
        <f>VLOOKUP(J3150,Validación!K:N,4,0)</f>
        <v>3</v>
      </c>
      <c r="J3150" s="76" t="s">
        <v>162</v>
      </c>
      <c r="K3150" s="76" t="s">
        <v>68</v>
      </c>
      <c r="L3150" s="76" t="str">
        <f t="shared" si="99"/>
        <v>N</v>
      </c>
    </row>
    <row r="3151" spans="1:12" x14ac:dyDescent="0.25">
      <c r="A3151" s="76" t="str">
        <f t="shared" si="98"/>
        <v>HH9123N</v>
      </c>
      <c r="B3151" s="76" t="s">
        <v>122</v>
      </c>
      <c r="C3151" s="76" t="str">
        <f>VLOOKUP(B3151,Validación!G:I,3,0)</f>
        <v>HH</v>
      </c>
      <c r="D3151" s="122" t="s">
        <v>460</v>
      </c>
      <c r="E3151" s="76">
        <f>VLOOKUP(Tabla3[[#This Row],[Actividad]],Validación!AA:AB,2,0)</f>
        <v>9</v>
      </c>
      <c r="F3151" s="76" t="s">
        <v>191</v>
      </c>
      <c r="G3151" s="76">
        <f>VLOOKUP(H3151,Validación!W:Y,3,0)</f>
        <v>12</v>
      </c>
      <c r="H3151" s="76" t="s">
        <v>401</v>
      </c>
      <c r="I3151" s="76">
        <f>VLOOKUP(J3151,Validación!K:N,4,0)</f>
        <v>3</v>
      </c>
      <c r="J3151" s="76" t="s">
        <v>162</v>
      </c>
      <c r="K3151" s="76" t="s">
        <v>68</v>
      </c>
      <c r="L3151" s="76" t="str">
        <f t="shared" si="99"/>
        <v>N</v>
      </c>
    </row>
    <row r="3152" spans="1:12" x14ac:dyDescent="0.25">
      <c r="A3152" s="76" t="str">
        <f t="shared" si="98"/>
        <v>II9123N</v>
      </c>
      <c r="B3152" s="173" t="s">
        <v>423</v>
      </c>
      <c r="C3152" s="76" t="str">
        <f>VLOOKUP(B3152,Validación!G:I,3,0)</f>
        <v>II</v>
      </c>
      <c r="D3152" s="122" t="s">
        <v>309</v>
      </c>
      <c r="E3152" s="76">
        <f>VLOOKUP(Tabla3[[#This Row],[Actividad]],Validación!AA:AB,2,0)</f>
        <v>9</v>
      </c>
      <c r="F3152" s="76" t="s">
        <v>191</v>
      </c>
      <c r="G3152" s="76">
        <f>VLOOKUP(H3152,Validación!W:Y,3,0)</f>
        <v>12</v>
      </c>
      <c r="H3152" s="76" t="s">
        <v>401</v>
      </c>
      <c r="I3152" s="76">
        <f>VLOOKUP(J3152,Validación!K:N,4,0)</f>
        <v>3</v>
      </c>
      <c r="J3152" s="76" t="s">
        <v>162</v>
      </c>
      <c r="K3152" s="76" t="s">
        <v>68</v>
      </c>
      <c r="L3152" s="76" t="str">
        <f t="shared" si="99"/>
        <v>N</v>
      </c>
    </row>
    <row r="3153" spans="1:12" x14ac:dyDescent="0.25">
      <c r="A3153" s="76" t="str">
        <f t="shared" si="98"/>
        <v>L9123N</v>
      </c>
      <c r="B3153" s="76" t="s">
        <v>48</v>
      </c>
      <c r="C3153" s="76" t="str">
        <f>VLOOKUP(B3153,Validación!G:I,3,0)</f>
        <v>L</v>
      </c>
      <c r="D3153" s="122" t="s">
        <v>461</v>
      </c>
      <c r="E3153" s="76">
        <f>VLOOKUP(Tabla3[[#This Row],[Actividad]],Validación!AA:AB,2,0)</f>
        <v>9</v>
      </c>
      <c r="F3153" s="76" t="s">
        <v>191</v>
      </c>
      <c r="G3153" s="76">
        <f>VLOOKUP(H3153,Validación!W:Y,3,0)</f>
        <v>12</v>
      </c>
      <c r="H3153" s="76" t="s">
        <v>401</v>
      </c>
      <c r="I3153" s="76">
        <f>VLOOKUP(J3153,Validación!K:N,4,0)</f>
        <v>3</v>
      </c>
      <c r="J3153" s="76" t="s">
        <v>162</v>
      </c>
      <c r="K3153" s="76" t="s">
        <v>68</v>
      </c>
      <c r="L3153" s="76" t="str">
        <f t="shared" si="99"/>
        <v>N</v>
      </c>
    </row>
    <row r="3154" spans="1:12" x14ac:dyDescent="0.25">
      <c r="A3154" s="76" t="str">
        <f t="shared" si="98"/>
        <v>B9123N</v>
      </c>
      <c r="B3154" s="76" t="s">
        <v>43</v>
      </c>
      <c r="C3154" s="76" t="str">
        <f>VLOOKUP(B3154,Validación!G:I,3,0)</f>
        <v>B</v>
      </c>
      <c r="D3154" s="122" t="s">
        <v>462</v>
      </c>
      <c r="E3154" s="76">
        <f>VLOOKUP(Tabla3[[#This Row],[Actividad]],Validación!AA:AB,2,0)</f>
        <v>9</v>
      </c>
      <c r="F3154" s="76" t="s">
        <v>191</v>
      </c>
      <c r="G3154" s="76">
        <f>VLOOKUP(H3154,Validación!W:Y,3,0)</f>
        <v>12</v>
      </c>
      <c r="H3154" s="76" t="s">
        <v>401</v>
      </c>
      <c r="I3154" s="76">
        <f>VLOOKUP(J3154,Validación!K:N,4,0)</f>
        <v>3</v>
      </c>
      <c r="J3154" s="76" t="s">
        <v>162</v>
      </c>
      <c r="K3154" s="76" t="s">
        <v>68</v>
      </c>
      <c r="L3154" s="76" t="str">
        <f t="shared" si="99"/>
        <v>N</v>
      </c>
    </row>
    <row r="3155" spans="1:12" x14ac:dyDescent="0.25">
      <c r="A3155" s="76" t="str">
        <f t="shared" si="98"/>
        <v>A9123N</v>
      </c>
      <c r="B3155" s="76" t="s">
        <v>42</v>
      </c>
      <c r="C3155" s="76" t="str">
        <f>VLOOKUP(B3155,Validación!G:I,3,0)</f>
        <v>A</v>
      </c>
      <c r="D3155" s="122" t="s">
        <v>463</v>
      </c>
      <c r="E3155" s="76">
        <f>VLOOKUP(Tabla3[[#This Row],[Actividad]],Validación!AA:AB,2,0)</f>
        <v>9</v>
      </c>
      <c r="F3155" s="76" t="s">
        <v>191</v>
      </c>
      <c r="G3155" s="76">
        <f>VLOOKUP(H3155,Validación!W:Y,3,0)</f>
        <v>12</v>
      </c>
      <c r="H3155" s="76" t="s">
        <v>401</v>
      </c>
      <c r="I3155" s="76">
        <f>VLOOKUP(J3155,Validación!K:N,4,0)</f>
        <v>3</v>
      </c>
      <c r="J3155" s="76" t="s">
        <v>162</v>
      </c>
      <c r="K3155" s="76" t="s">
        <v>68</v>
      </c>
      <c r="L3155" s="76" t="str">
        <f t="shared" si="99"/>
        <v>N</v>
      </c>
    </row>
    <row r="3156" spans="1:12" x14ac:dyDescent="0.25">
      <c r="A3156" s="76" t="str">
        <f t="shared" si="98"/>
        <v>X9128N</v>
      </c>
      <c r="B3156" s="76" t="s">
        <v>133</v>
      </c>
      <c r="C3156" s="76" t="str">
        <f>VLOOKUP(B3156,Validación!G:I,3,0)</f>
        <v>X</v>
      </c>
      <c r="D3156" s="122">
        <v>122201</v>
      </c>
      <c r="E3156" s="76">
        <f>VLOOKUP(Tabla3[[#This Row],[Actividad]],Validación!AA:AB,2,0)</f>
        <v>9</v>
      </c>
      <c r="F3156" s="76" t="s">
        <v>191</v>
      </c>
      <c r="G3156" s="76">
        <f>VLOOKUP(H3156,Validación!W:Y,3,0)</f>
        <v>12</v>
      </c>
      <c r="H3156" s="76" t="s">
        <v>401</v>
      </c>
      <c r="I3156" s="76">
        <f>VLOOKUP(J3156,Validación!K:N,4,0)</f>
        <v>8</v>
      </c>
      <c r="J3156" s="76" t="s">
        <v>167</v>
      </c>
      <c r="K3156" s="76" t="s">
        <v>68</v>
      </c>
      <c r="L3156" s="76" t="str">
        <f t="shared" si="99"/>
        <v>N</v>
      </c>
    </row>
    <row r="3157" spans="1:12" x14ac:dyDescent="0.25">
      <c r="A3157" s="76" t="str">
        <f t="shared" si="98"/>
        <v>C9128N</v>
      </c>
      <c r="B3157" s="76" t="s">
        <v>44</v>
      </c>
      <c r="C3157" s="76" t="str">
        <f>VLOOKUP(B3157,Validación!G:I,3,0)</f>
        <v>C</v>
      </c>
      <c r="D3157" s="122" t="s">
        <v>289</v>
      </c>
      <c r="E3157" s="76">
        <f>VLOOKUP(Tabla3[[#This Row],[Actividad]],Validación!AA:AB,2,0)</f>
        <v>9</v>
      </c>
      <c r="F3157" s="76" t="s">
        <v>191</v>
      </c>
      <c r="G3157" s="76">
        <f>VLOOKUP(H3157,Validación!W:Y,3,0)</f>
        <v>12</v>
      </c>
      <c r="H3157" s="76" t="s">
        <v>401</v>
      </c>
      <c r="I3157" s="76">
        <f>VLOOKUP(J3157,Validación!K:N,4,0)</f>
        <v>8</v>
      </c>
      <c r="J3157" s="76" t="s">
        <v>167</v>
      </c>
      <c r="K3157" s="76" t="s">
        <v>68</v>
      </c>
      <c r="L3157" s="76" t="str">
        <f t="shared" si="99"/>
        <v>N</v>
      </c>
    </row>
    <row r="3158" spans="1:12" x14ac:dyDescent="0.25">
      <c r="A3158" s="76" t="str">
        <f t="shared" si="98"/>
        <v>T9128N</v>
      </c>
      <c r="B3158" s="76" t="s">
        <v>52</v>
      </c>
      <c r="C3158" s="76" t="str">
        <f>VLOOKUP(B3158,Validación!G:I,3,0)</f>
        <v>T</v>
      </c>
      <c r="D3158" s="122">
        <v>122202</v>
      </c>
      <c r="E3158" s="76">
        <f>VLOOKUP(Tabla3[[#This Row],[Actividad]],Validación!AA:AB,2,0)</f>
        <v>9</v>
      </c>
      <c r="F3158" s="76" t="s">
        <v>191</v>
      </c>
      <c r="G3158" s="76">
        <f>VLOOKUP(H3158,Validación!W:Y,3,0)</f>
        <v>12</v>
      </c>
      <c r="H3158" s="76" t="s">
        <v>401</v>
      </c>
      <c r="I3158" s="76">
        <f>VLOOKUP(J3158,Validación!K:N,4,0)</f>
        <v>8</v>
      </c>
      <c r="J3158" s="76" t="s">
        <v>167</v>
      </c>
      <c r="K3158" s="76" t="s">
        <v>68</v>
      </c>
      <c r="L3158" s="76" t="str">
        <f t="shared" si="99"/>
        <v>N</v>
      </c>
    </row>
    <row r="3159" spans="1:12" x14ac:dyDescent="0.25">
      <c r="A3159" s="76" t="str">
        <f t="shared" si="98"/>
        <v>EE9128N</v>
      </c>
      <c r="B3159" s="76" t="s">
        <v>33</v>
      </c>
      <c r="C3159" s="76" t="str">
        <f>VLOOKUP(B3159,Validación!G:I,3,0)</f>
        <v>EE</v>
      </c>
      <c r="D3159" s="122" t="s">
        <v>290</v>
      </c>
      <c r="E3159" s="76">
        <f>VLOOKUP(Tabla3[[#This Row],[Actividad]],Validación!AA:AB,2,0)</f>
        <v>9</v>
      </c>
      <c r="F3159" s="76" t="s">
        <v>191</v>
      </c>
      <c r="G3159" s="76">
        <f>VLOOKUP(H3159,Validación!W:Y,3,0)</f>
        <v>12</v>
      </c>
      <c r="H3159" s="76" t="s">
        <v>401</v>
      </c>
      <c r="I3159" s="76">
        <f>VLOOKUP(J3159,Validación!K:N,4,0)</f>
        <v>8</v>
      </c>
      <c r="J3159" s="76" t="s">
        <v>167</v>
      </c>
      <c r="K3159" s="76" t="s">
        <v>68</v>
      </c>
      <c r="L3159" s="76" t="str">
        <f t="shared" si="99"/>
        <v>N</v>
      </c>
    </row>
    <row r="3160" spans="1:12" x14ac:dyDescent="0.25">
      <c r="A3160" s="76" t="str">
        <f t="shared" si="98"/>
        <v>E9128N</v>
      </c>
      <c r="B3160" s="76" t="s">
        <v>45</v>
      </c>
      <c r="C3160" s="76" t="str">
        <f>VLOOKUP(B3160,Validación!G:I,3,0)</f>
        <v>E</v>
      </c>
      <c r="D3160" s="122" t="s">
        <v>180</v>
      </c>
      <c r="E3160" s="76">
        <f>VLOOKUP(Tabla3[[#This Row],[Actividad]],Validación!AA:AB,2,0)</f>
        <v>9</v>
      </c>
      <c r="F3160" s="76" t="s">
        <v>191</v>
      </c>
      <c r="G3160" s="76">
        <f>VLOOKUP(H3160,Validación!W:Y,3,0)</f>
        <v>12</v>
      </c>
      <c r="H3160" s="76" t="s">
        <v>401</v>
      </c>
      <c r="I3160" s="76">
        <f>VLOOKUP(J3160,Validación!K:N,4,0)</f>
        <v>8</v>
      </c>
      <c r="J3160" s="76" t="s">
        <v>167</v>
      </c>
      <c r="K3160" s="76" t="s">
        <v>68</v>
      </c>
      <c r="L3160" s="76" t="str">
        <f t="shared" si="99"/>
        <v>N</v>
      </c>
    </row>
    <row r="3161" spans="1:12" x14ac:dyDescent="0.25">
      <c r="A3161" s="76" t="str">
        <f t="shared" si="98"/>
        <v>J9128N</v>
      </c>
      <c r="B3161" s="76" t="s">
        <v>30</v>
      </c>
      <c r="C3161" s="76" t="str">
        <f>VLOOKUP(B3161,Validación!G:I,3,0)</f>
        <v>J</v>
      </c>
      <c r="D3161" s="122" t="s">
        <v>292</v>
      </c>
      <c r="E3161" s="76">
        <f>VLOOKUP(Tabla3[[#This Row],[Actividad]],Validación!AA:AB,2,0)</f>
        <v>9</v>
      </c>
      <c r="F3161" s="76" t="s">
        <v>191</v>
      </c>
      <c r="G3161" s="76">
        <f>VLOOKUP(H3161,Validación!W:Y,3,0)</f>
        <v>12</v>
      </c>
      <c r="H3161" s="76" t="s">
        <v>401</v>
      </c>
      <c r="I3161" s="76">
        <f>VLOOKUP(J3161,Validación!K:N,4,0)</f>
        <v>8</v>
      </c>
      <c r="J3161" s="76" t="s">
        <v>167</v>
      </c>
      <c r="K3161" s="76" t="s">
        <v>68</v>
      </c>
      <c r="L3161" s="76" t="str">
        <f t="shared" si="99"/>
        <v>N</v>
      </c>
    </row>
    <row r="3162" spans="1:12" x14ac:dyDescent="0.25">
      <c r="A3162" s="76" t="str">
        <f t="shared" si="98"/>
        <v>H9128N</v>
      </c>
      <c r="B3162" s="76" t="s">
        <v>46</v>
      </c>
      <c r="C3162" s="76" t="str">
        <f>VLOOKUP(B3162,Validación!G:I,3,0)</f>
        <v>H</v>
      </c>
      <c r="D3162" s="122" t="s">
        <v>115</v>
      </c>
      <c r="E3162" s="76">
        <f>VLOOKUP(Tabla3[[#This Row],[Actividad]],Validación!AA:AB,2,0)</f>
        <v>9</v>
      </c>
      <c r="F3162" s="76" t="s">
        <v>191</v>
      </c>
      <c r="G3162" s="76">
        <f>VLOOKUP(H3162,Validación!W:Y,3,0)</f>
        <v>12</v>
      </c>
      <c r="H3162" s="76" t="s">
        <v>401</v>
      </c>
      <c r="I3162" s="76">
        <f>VLOOKUP(J3162,Validación!K:N,4,0)</f>
        <v>8</v>
      </c>
      <c r="J3162" s="76" t="s">
        <v>167</v>
      </c>
      <c r="K3162" s="76" t="s">
        <v>68</v>
      </c>
      <c r="L3162" s="76" t="str">
        <f t="shared" si="99"/>
        <v>N</v>
      </c>
    </row>
    <row r="3163" spans="1:12" x14ac:dyDescent="0.25">
      <c r="A3163" s="76" t="str">
        <f t="shared" si="98"/>
        <v>Q9128N</v>
      </c>
      <c r="B3163" s="76" t="s">
        <v>130</v>
      </c>
      <c r="C3163" s="76" t="str">
        <f>VLOOKUP(B3163,Validación!G:I,3,0)</f>
        <v>Q</v>
      </c>
      <c r="D3163" s="122" t="s">
        <v>293</v>
      </c>
      <c r="E3163" s="76">
        <f>VLOOKUP(Tabla3[[#This Row],[Actividad]],Validación!AA:AB,2,0)</f>
        <v>9</v>
      </c>
      <c r="F3163" s="76" t="s">
        <v>191</v>
      </c>
      <c r="G3163" s="76">
        <f>VLOOKUP(H3163,Validación!W:Y,3,0)</f>
        <v>12</v>
      </c>
      <c r="H3163" s="76" t="s">
        <v>401</v>
      </c>
      <c r="I3163" s="76">
        <f>VLOOKUP(J3163,Validación!K:N,4,0)</f>
        <v>8</v>
      </c>
      <c r="J3163" s="76" t="s">
        <v>167</v>
      </c>
      <c r="K3163" s="76" t="s">
        <v>68</v>
      </c>
      <c r="L3163" s="76" t="str">
        <f t="shared" si="99"/>
        <v>N</v>
      </c>
    </row>
    <row r="3164" spans="1:12" x14ac:dyDescent="0.25">
      <c r="A3164" s="76" t="str">
        <f t="shared" si="98"/>
        <v>P9128N</v>
      </c>
      <c r="B3164" s="76" t="s">
        <v>50</v>
      </c>
      <c r="C3164" s="76" t="str">
        <f>VLOOKUP(B3164,Validación!G:I,3,0)</f>
        <v>P</v>
      </c>
      <c r="D3164" s="122" t="s">
        <v>295</v>
      </c>
      <c r="E3164" s="76">
        <f>VLOOKUP(Tabla3[[#This Row],[Actividad]],Validación!AA:AB,2,0)</f>
        <v>9</v>
      </c>
      <c r="F3164" s="76" t="s">
        <v>191</v>
      </c>
      <c r="G3164" s="76">
        <f>VLOOKUP(H3164,Validación!W:Y,3,0)</f>
        <v>12</v>
      </c>
      <c r="H3164" s="76" t="s">
        <v>401</v>
      </c>
      <c r="I3164" s="76">
        <f>VLOOKUP(J3164,Validación!K:N,4,0)</f>
        <v>8</v>
      </c>
      <c r="J3164" s="76" t="s">
        <v>167</v>
      </c>
      <c r="K3164" s="76" t="s">
        <v>68</v>
      </c>
      <c r="L3164" s="76" t="str">
        <f t="shared" si="99"/>
        <v>N</v>
      </c>
    </row>
    <row r="3165" spans="1:12" x14ac:dyDescent="0.25">
      <c r="A3165" s="76" t="str">
        <f t="shared" si="98"/>
        <v>K9128N</v>
      </c>
      <c r="B3165" s="76" t="s">
        <v>31</v>
      </c>
      <c r="C3165" s="76" t="str">
        <f>VLOOKUP(B3165,Validación!G:I,3,0)</f>
        <v>K</v>
      </c>
      <c r="D3165" s="122" t="s">
        <v>297</v>
      </c>
      <c r="E3165" s="76">
        <f>VLOOKUP(Tabla3[[#This Row],[Actividad]],Validación!AA:AB,2,0)</f>
        <v>9</v>
      </c>
      <c r="F3165" s="76" t="s">
        <v>191</v>
      </c>
      <c r="G3165" s="76">
        <f>VLOOKUP(H3165,Validación!W:Y,3,0)</f>
        <v>12</v>
      </c>
      <c r="H3165" s="76" t="s">
        <v>401</v>
      </c>
      <c r="I3165" s="76">
        <f>VLOOKUP(J3165,Validación!K:N,4,0)</f>
        <v>8</v>
      </c>
      <c r="J3165" s="76" t="s">
        <v>167</v>
      </c>
      <c r="K3165" s="76" t="s">
        <v>68</v>
      </c>
      <c r="L3165" s="76" t="str">
        <f t="shared" si="99"/>
        <v>N</v>
      </c>
    </row>
    <row r="3166" spans="1:12" x14ac:dyDescent="0.25">
      <c r="A3166" s="76" t="str">
        <f t="shared" si="98"/>
        <v>N9128N</v>
      </c>
      <c r="B3166" s="76" t="s">
        <v>49</v>
      </c>
      <c r="C3166" s="76" t="str">
        <f>VLOOKUP(B3166,Validación!G:I,3,0)</f>
        <v>N</v>
      </c>
      <c r="D3166" s="122" t="s">
        <v>298</v>
      </c>
      <c r="E3166" s="76">
        <f>VLOOKUP(Tabla3[[#This Row],[Actividad]],Validación!AA:AB,2,0)</f>
        <v>9</v>
      </c>
      <c r="F3166" s="76" t="s">
        <v>191</v>
      </c>
      <c r="G3166" s="76">
        <f>VLOOKUP(H3166,Validación!W:Y,3,0)</f>
        <v>12</v>
      </c>
      <c r="H3166" s="76" t="s">
        <v>401</v>
      </c>
      <c r="I3166" s="76">
        <f>VLOOKUP(J3166,Validación!K:N,4,0)</f>
        <v>8</v>
      </c>
      <c r="J3166" s="76" t="s">
        <v>167</v>
      </c>
      <c r="K3166" s="76" t="s">
        <v>68</v>
      </c>
      <c r="L3166" s="76" t="str">
        <f t="shared" si="99"/>
        <v>N</v>
      </c>
    </row>
    <row r="3167" spans="1:12" x14ac:dyDescent="0.25">
      <c r="A3167" s="76" t="str">
        <f t="shared" si="98"/>
        <v>AA9128N</v>
      </c>
      <c r="B3167" s="76" t="s">
        <v>54</v>
      </c>
      <c r="C3167" s="76" t="str">
        <f>VLOOKUP(B3167,Validación!G:I,3,0)</f>
        <v>AA</v>
      </c>
      <c r="D3167" s="122" t="s">
        <v>118</v>
      </c>
      <c r="E3167" s="76">
        <f>VLOOKUP(Tabla3[[#This Row],[Actividad]],Validación!AA:AB,2,0)</f>
        <v>9</v>
      </c>
      <c r="F3167" s="76" t="s">
        <v>191</v>
      </c>
      <c r="G3167" s="76">
        <f>VLOOKUP(H3167,Validación!W:Y,3,0)</f>
        <v>12</v>
      </c>
      <c r="H3167" s="76" t="s">
        <v>401</v>
      </c>
      <c r="I3167" s="76">
        <f>VLOOKUP(J3167,Validación!K:N,4,0)</f>
        <v>8</v>
      </c>
      <c r="J3167" s="76" t="s">
        <v>167</v>
      </c>
      <c r="K3167" s="76" t="s">
        <v>68</v>
      </c>
      <c r="L3167" s="76" t="str">
        <f t="shared" si="99"/>
        <v>N</v>
      </c>
    </row>
    <row r="3168" spans="1:12" x14ac:dyDescent="0.25">
      <c r="A3168" s="76" t="str">
        <f t="shared" si="98"/>
        <v>G9128N</v>
      </c>
      <c r="B3168" s="76" t="s">
        <v>427</v>
      </c>
      <c r="C3168" s="76" t="str">
        <f>VLOOKUP(B3168,Validación!G:I,3,0)</f>
        <v>G</v>
      </c>
      <c r="D3168" s="122" t="s">
        <v>299</v>
      </c>
      <c r="E3168" s="76">
        <f>VLOOKUP(Tabla3[[#This Row],[Actividad]],Validación!AA:AB,2,0)</f>
        <v>9</v>
      </c>
      <c r="F3168" s="76" t="s">
        <v>191</v>
      </c>
      <c r="G3168" s="76">
        <f>VLOOKUP(H3168,Validación!W:Y,3,0)</f>
        <v>12</v>
      </c>
      <c r="H3168" s="76" t="s">
        <v>401</v>
      </c>
      <c r="I3168" s="76">
        <f>VLOOKUP(J3168,Validación!K:N,4,0)</f>
        <v>8</v>
      </c>
      <c r="J3168" s="76" t="s">
        <v>167</v>
      </c>
      <c r="K3168" s="76" t="s">
        <v>68</v>
      </c>
      <c r="L3168" s="76" t="str">
        <f t="shared" si="99"/>
        <v>N</v>
      </c>
    </row>
    <row r="3169" spans="1:12" x14ac:dyDescent="0.25">
      <c r="A3169" s="76" t="str">
        <f t="shared" si="98"/>
        <v>D9128N</v>
      </c>
      <c r="B3169" s="76" t="s">
        <v>203</v>
      </c>
      <c r="C3169" s="76" t="str">
        <f>VLOOKUP(B3169,Validación!G:I,3,0)</f>
        <v>D</v>
      </c>
      <c r="D3169" s="122">
        <v>122327</v>
      </c>
      <c r="E3169" s="76">
        <f>VLOOKUP(Tabla3[[#This Row],[Actividad]],Validación!AA:AB,2,0)</f>
        <v>9</v>
      </c>
      <c r="F3169" s="76" t="s">
        <v>191</v>
      </c>
      <c r="G3169" s="76">
        <f>VLOOKUP(H3169,Validación!W:Y,3,0)</f>
        <v>12</v>
      </c>
      <c r="H3169" s="76" t="s">
        <v>401</v>
      </c>
      <c r="I3169" s="76">
        <f>VLOOKUP(J3169,Validación!K:N,4,0)</f>
        <v>8</v>
      </c>
      <c r="J3169" s="76" t="s">
        <v>167</v>
      </c>
      <c r="K3169" s="76" t="s">
        <v>68</v>
      </c>
      <c r="L3169" s="76" t="str">
        <f t="shared" si="99"/>
        <v>N</v>
      </c>
    </row>
    <row r="3170" spans="1:12" x14ac:dyDescent="0.25">
      <c r="A3170" s="76" t="str">
        <f t="shared" si="98"/>
        <v>F9128N</v>
      </c>
      <c r="B3170" s="76" t="s">
        <v>426</v>
      </c>
      <c r="C3170" s="76" t="str">
        <f>VLOOKUP(B3170,Validación!G:I,3,0)</f>
        <v>F</v>
      </c>
      <c r="D3170" s="122" t="s">
        <v>456</v>
      </c>
      <c r="E3170" s="76">
        <f>VLOOKUP(Tabla3[[#This Row],[Actividad]],Validación!AA:AB,2,0)</f>
        <v>9</v>
      </c>
      <c r="F3170" s="76" t="s">
        <v>191</v>
      </c>
      <c r="G3170" s="76">
        <f>VLOOKUP(H3170,Validación!W:Y,3,0)</f>
        <v>12</v>
      </c>
      <c r="H3170" s="76" t="s">
        <v>401</v>
      </c>
      <c r="I3170" s="76">
        <f>VLOOKUP(J3170,Validación!K:N,4,0)</f>
        <v>8</v>
      </c>
      <c r="J3170" s="76" t="s">
        <v>167</v>
      </c>
      <c r="K3170" s="76" t="s">
        <v>68</v>
      </c>
      <c r="L3170" s="76" t="str">
        <f t="shared" si="99"/>
        <v>N</v>
      </c>
    </row>
    <row r="3171" spans="1:12" x14ac:dyDescent="0.25">
      <c r="A3171" s="76" t="str">
        <f t="shared" si="98"/>
        <v>FF9128N</v>
      </c>
      <c r="B3171" s="76" t="s">
        <v>41</v>
      </c>
      <c r="C3171" s="76" t="str">
        <f>VLOOKUP(B3171,Validación!G:I,3,0)</f>
        <v>FF</v>
      </c>
      <c r="D3171" s="122" t="s">
        <v>301</v>
      </c>
      <c r="E3171" s="76">
        <f>VLOOKUP(Tabla3[[#This Row],[Actividad]],Validación!AA:AB,2,0)</f>
        <v>9</v>
      </c>
      <c r="F3171" s="76" t="s">
        <v>191</v>
      </c>
      <c r="G3171" s="76">
        <f>VLOOKUP(H3171,Validación!W:Y,3,0)</f>
        <v>12</v>
      </c>
      <c r="H3171" s="76" t="s">
        <v>401</v>
      </c>
      <c r="I3171" s="76">
        <f>VLOOKUP(J3171,Validación!K:N,4,0)</f>
        <v>8</v>
      </c>
      <c r="J3171" s="76" t="s">
        <v>167</v>
      </c>
      <c r="K3171" s="76" t="s">
        <v>68</v>
      </c>
      <c r="L3171" s="76" t="str">
        <f t="shared" si="99"/>
        <v>N</v>
      </c>
    </row>
    <row r="3172" spans="1:12" x14ac:dyDescent="0.25">
      <c r="A3172" s="76" t="str">
        <f t="shared" si="98"/>
        <v>BB9128N</v>
      </c>
      <c r="B3172" s="76" t="s">
        <v>32</v>
      </c>
      <c r="C3172" s="76" t="str">
        <f>VLOOKUP(B3172,Validación!G:I,3,0)</f>
        <v>BB</v>
      </c>
      <c r="D3172" s="122" t="s">
        <v>457</v>
      </c>
      <c r="E3172" s="76">
        <f>VLOOKUP(Tabla3[[#This Row],[Actividad]],Validación!AA:AB,2,0)</f>
        <v>9</v>
      </c>
      <c r="F3172" s="76" t="s">
        <v>191</v>
      </c>
      <c r="G3172" s="76">
        <f>VLOOKUP(H3172,Validación!W:Y,3,0)</f>
        <v>12</v>
      </c>
      <c r="H3172" s="76" t="s">
        <v>401</v>
      </c>
      <c r="I3172" s="76">
        <f>VLOOKUP(J3172,Validación!K:N,4,0)</f>
        <v>8</v>
      </c>
      <c r="J3172" s="76" t="s">
        <v>167</v>
      </c>
      <c r="K3172" s="76" t="s">
        <v>68</v>
      </c>
      <c r="L3172" s="76" t="str">
        <f t="shared" si="99"/>
        <v>N</v>
      </c>
    </row>
    <row r="3173" spans="1:12" x14ac:dyDescent="0.25">
      <c r="A3173" s="76" t="str">
        <f t="shared" si="98"/>
        <v>W9128N</v>
      </c>
      <c r="B3173" s="76" t="s">
        <v>132</v>
      </c>
      <c r="C3173" s="76" t="str">
        <f>VLOOKUP(B3173,Validación!G:I,3,0)</f>
        <v>W</v>
      </c>
      <c r="D3173" s="122" t="s">
        <v>302</v>
      </c>
      <c r="E3173" s="76">
        <f>VLOOKUP(Tabla3[[#This Row],[Actividad]],Validación!AA:AB,2,0)</f>
        <v>9</v>
      </c>
      <c r="F3173" s="76" t="s">
        <v>191</v>
      </c>
      <c r="G3173" s="76">
        <f>VLOOKUP(H3173,Validación!W:Y,3,0)</f>
        <v>12</v>
      </c>
      <c r="H3173" s="76" t="s">
        <v>401</v>
      </c>
      <c r="I3173" s="76">
        <f>VLOOKUP(J3173,Validación!K:N,4,0)</f>
        <v>8</v>
      </c>
      <c r="J3173" s="76" t="s">
        <v>167</v>
      </c>
      <c r="K3173" s="76" t="s">
        <v>68</v>
      </c>
      <c r="L3173" s="76" t="str">
        <f t="shared" si="99"/>
        <v>N</v>
      </c>
    </row>
    <row r="3174" spans="1:12" x14ac:dyDescent="0.25">
      <c r="A3174" s="76" t="str">
        <f t="shared" si="98"/>
        <v>CC9128N</v>
      </c>
      <c r="B3174" s="76" t="s">
        <v>55</v>
      </c>
      <c r="C3174" s="76" t="str">
        <f>VLOOKUP(B3174,Validación!G:I,3,0)</f>
        <v>CC</v>
      </c>
      <c r="D3174" s="122" t="s">
        <v>303</v>
      </c>
      <c r="E3174" s="76">
        <f>VLOOKUP(Tabla3[[#This Row],[Actividad]],Validación!AA:AB,2,0)</f>
        <v>9</v>
      </c>
      <c r="F3174" s="76" t="s">
        <v>191</v>
      </c>
      <c r="G3174" s="76">
        <f>VLOOKUP(H3174,Validación!W:Y,3,0)</f>
        <v>12</v>
      </c>
      <c r="H3174" s="76" t="s">
        <v>401</v>
      </c>
      <c r="I3174" s="76">
        <f>VLOOKUP(J3174,Validación!K:N,4,0)</f>
        <v>8</v>
      </c>
      <c r="J3174" s="76" t="s">
        <v>167</v>
      </c>
      <c r="K3174" s="76" t="s">
        <v>68</v>
      </c>
      <c r="L3174" s="76" t="str">
        <f t="shared" si="99"/>
        <v>N</v>
      </c>
    </row>
    <row r="3175" spans="1:12" x14ac:dyDescent="0.25">
      <c r="A3175" s="76" t="str">
        <f t="shared" si="98"/>
        <v>U9128N</v>
      </c>
      <c r="B3175" s="76" t="s">
        <v>425</v>
      </c>
      <c r="C3175" s="76" t="str">
        <f>VLOOKUP(B3175,Validación!G:I,3,0)</f>
        <v>U</v>
      </c>
      <c r="D3175" s="122" t="s">
        <v>458</v>
      </c>
      <c r="E3175" s="76">
        <f>VLOOKUP(Tabla3[[#This Row],[Actividad]],Validación!AA:AB,2,0)</f>
        <v>9</v>
      </c>
      <c r="F3175" s="76" t="s">
        <v>191</v>
      </c>
      <c r="G3175" s="76">
        <f>VLOOKUP(H3175,Validación!W:Y,3,0)</f>
        <v>12</v>
      </c>
      <c r="H3175" s="76" t="s">
        <v>401</v>
      </c>
      <c r="I3175" s="76">
        <f>VLOOKUP(J3175,Validación!K:N,4,0)</f>
        <v>8</v>
      </c>
      <c r="J3175" s="76" t="s">
        <v>167</v>
      </c>
      <c r="K3175" s="76" t="s">
        <v>68</v>
      </c>
      <c r="L3175" s="76" t="str">
        <f t="shared" si="99"/>
        <v>N</v>
      </c>
    </row>
    <row r="3176" spans="1:12" x14ac:dyDescent="0.25">
      <c r="A3176" s="76" t="str">
        <f t="shared" si="98"/>
        <v>I9128N</v>
      </c>
      <c r="B3176" s="76" t="s">
        <v>47</v>
      </c>
      <c r="C3176" s="76" t="str">
        <f>VLOOKUP(B3176,Validación!G:I,3,0)</f>
        <v>I</v>
      </c>
      <c r="D3176" s="122" t="s">
        <v>459</v>
      </c>
      <c r="E3176" s="76">
        <f>VLOOKUP(Tabla3[[#This Row],[Actividad]],Validación!AA:AB,2,0)</f>
        <v>9</v>
      </c>
      <c r="F3176" s="76" t="s">
        <v>191</v>
      </c>
      <c r="G3176" s="76">
        <f>VLOOKUP(H3176,Validación!W:Y,3,0)</f>
        <v>12</v>
      </c>
      <c r="H3176" s="76" t="s">
        <v>401</v>
      </c>
      <c r="I3176" s="76">
        <f>VLOOKUP(J3176,Validación!K:N,4,0)</f>
        <v>8</v>
      </c>
      <c r="J3176" s="76" t="s">
        <v>167</v>
      </c>
      <c r="K3176" s="76" t="s">
        <v>68</v>
      </c>
      <c r="L3176" s="76" t="str">
        <f t="shared" si="99"/>
        <v>N</v>
      </c>
    </row>
    <row r="3177" spans="1:12" x14ac:dyDescent="0.25">
      <c r="A3177" s="76" t="str">
        <f t="shared" si="98"/>
        <v>Y9128N</v>
      </c>
      <c r="B3177" s="76" t="s">
        <v>134</v>
      </c>
      <c r="C3177" s="76" t="str">
        <f>VLOOKUP(B3177,Validación!G:I,3,0)</f>
        <v>Y</v>
      </c>
      <c r="D3177" s="122" t="s">
        <v>306</v>
      </c>
      <c r="E3177" s="76">
        <f>VLOOKUP(Tabla3[[#This Row],[Actividad]],Validación!AA:AB,2,0)</f>
        <v>9</v>
      </c>
      <c r="F3177" s="76" t="s">
        <v>191</v>
      </c>
      <c r="G3177" s="76">
        <f>VLOOKUP(H3177,Validación!W:Y,3,0)</f>
        <v>12</v>
      </c>
      <c r="H3177" s="76" t="s">
        <v>401</v>
      </c>
      <c r="I3177" s="76">
        <f>VLOOKUP(J3177,Validación!K:N,4,0)</f>
        <v>8</v>
      </c>
      <c r="J3177" s="76" t="s">
        <v>167</v>
      </c>
      <c r="K3177" s="76" t="s">
        <v>68</v>
      </c>
      <c r="L3177" s="76" t="str">
        <f t="shared" si="99"/>
        <v>N</v>
      </c>
    </row>
    <row r="3178" spans="1:12" x14ac:dyDescent="0.25">
      <c r="A3178" s="76" t="str">
        <f t="shared" si="98"/>
        <v>R9128N</v>
      </c>
      <c r="B3178" s="76" t="s">
        <v>51</v>
      </c>
      <c r="C3178" s="76" t="str">
        <f>VLOOKUP(B3178,Validación!G:I,3,0)</f>
        <v>R</v>
      </c>
      <c r="D3178" s="122">
        <v>109</v>
      </c>
      <c r="E3178" s="76">
        <f>VLOOKUP(Tabla3[[#This Row],[Actividad]],Validación!AA:AB,2,0)</f>
        <v>9</v>
      </c>
      <c r="F3178" s="76" t="s">
        <v>191</v>
      </c>
      <c r="G3178" s="76">
        <f>VLOOKUP(H3178,Validación!W:Y,3,0)</f>
        <v>12</v>
      </c>
      <c r="H3178" s="76" t="s">
        <v>401</v>
      </c>
      <c r="I3178" s="76">
        <f>VLOOKUP(J3178,Validación!K:N,4,0)</f>
        <v>8</v>
      </c>
      <c r="J3178" s="76" t="s">
        <v>167</v>
      </c>
      <c r="K3178" s="76" t="s">
        <v>68</v>
      </c>
      <c r="L3178" s="76" t="str">
        <f t="shared" si="99"/>
        <v>N</v>
      </c>
    </row>
    <row r="3179" spans="1:12" x14ac:dyDescent="0.25">
      <c r="A3179" s="76" t="str">
        <f t="shared" si="98"/>
        <v>HH9128N</v>
      </c>
      <c r="B3179" s="76" t="s">
        <v>122</v>
      </c>
      <c r="C3179" s="76" t="str">
        <f>VLOOKUP(B3179,Validación!G:I,3,0)</f>
        <v>HH</v>
      </c>
      <c r="D3179" s="122" t="s">
        <v>460</v>
      </c>
      <c r="E3179" s="76">
        <f>VLOOKUP(Tabla3[[#This Row],[Actividad]],Validación!AA:AB,2,0)</f>
        <v>9</v>
      </c>
      <c r="F3179" s="76" t="s">
        <v>191</v>
      </c>
      <c r="G3179" s="76">
        <f>VLOOKUP(H3179,Validación!W:Y,3,0)</f>
        <v>12</v>
      </c>
      <c r="H3179" s="76" t="s">
        <v>401</v>
      </c>
      <c r="I3179" s="76">
        <f>VLOOKUP(J3179,Validación!K:N,4,0)</f>
        <v>8</v>
      </c>
      <c r="J3179" s="76" t="s">
        <v>167</v>
      </c>
      <c r="K3179" s="76" t="s">
        <v>68</v>
      </c>
      <c r="L3179" s="76" t="str">
        <f t="shared" si="99"/>
        <v>N</v>
      </c>
    </row>
    <row r="3180" spans="1:12" x14ac:dyDescent="0.25">
      <c r="A3180" s="76" t="str">
        <f t="shared" si="98"/>
        <v>II9128N</v>
      </c>
      <c r="B3180" s="173" t="s">
        <v>423</v>
      </c>
      <c r="C3180" s="76" t="str">
        <f>VLOOKUP(B3180,Validación!G:I,3,0)</f>
        <v>II</v>
      </c>
      <c r="D3180" s="122" t="s">
        <v>309</v>
      </c>
      <c r="E3180" s="76">
        <f>VLOOKUP(Tabla3[[#This Row],[Actividad]],Validación!AA:AB,2,0)</f>
        <v>9</v>
      </c>
      <c r="F3180" s="76" t="s">
        <v>191</v>
      </c>
      <c r="G3180" s="76">
        <f>VLOOKUP(H3180,Validación!W:Y,3,0)</f>
        <v>12</v>
      </c>
      <c r="H3180" s="76" t="s">
        <v>401</v>
      </c>
      <c r="I3180" s="76">
        <f>VLOOKUP(J3180,Validación!K:N,4,0)</f>
        <v>8</v>
      </c>
      <c r="J3180" s="76" t="s">
        <v>167</v>
      </c>
      <c r="K3180" s="76" t="s">
        <v>68</v>
      </c>
      <c r="L3180" s="76" t="str">
        <f t="shared" si="99"/>
        <v>N</v>
      </c>
    </row>
    <row r="3181" spans="1:12" x14ac:dyDescent="0.25">
      <c r="A3181" s="76" t="str">
        <f t="shared" si="98"/>
        <v>L9128N</v>
      </c>
      <c r="B3181" s="76" t="s">
        <v>48</v>
      </c>
      <c r="C3181" s="76" t="str">
        <f>VLOOKUP(B3181,Validación!G:I,3,0)</f>
        <v>L</v>
      </c>
      <c r="D3181" s="122" t="s">
        <v>461</v>
      </c>
      <c r="E3181" s="76">
        <f>VLOOKUP(Tabla3[[#This Row],[Actividad]],Validación!AA:AB,2,0)</f>
        <v>9</v>
      </c>
      <c r="F3181" s="76" t="s">
        <v>191</v>
      </c>
      <c r="G3181" s="76">
        <f>VLOOKUP(H3181,Validación!W:Y,3,0)</f>
        <v>12</v>
      </c>
      <c r="H3181" s="76" t="s">
        <v>401</v>
      </c>
      <c r="I3181" s="76">
        <f>VLOOKUP(J3181,Validación!K:N,4,0)</f>
        <v>8</v>
      </c>
      <c r="J3181" s="76" t="s">
        <v>167</v>
      </c>
      <c r="K3181" s="76" t="s">
        <v>68</v>
      </c>
      <c r="L3181" s="76" t="str">
        <f t="shared" si="99"/>
        <v>N</v>
      </c>
    </row>
    <row r="3182" spans="1:12" x14ac:dyDescent="0.25">
      <c r="A3182" s="76" t="str">
        <f t="shared" si="98"/>
        <v>B9128N</v>
      </c>
      <c r="B3182" s="76" t="s">
        <v>43</v>
      </c>
      <c r="C3182" s="76" t="str">
        <f>VLOOKUP(B3182,Validación!G:I,3,0)</f>
        <v>B</v>
      </c>
      <c r="D3182" s="122" t="s">
        <v>462</v>
      </c>
      <c r="E3182" s="76">
        <f>VLOOKUP(Tabla3[[#This Row],[Actividad]],Validación!AA:AB,2,0)</f>
        <v>9</v>
      </c>
      <c r="F3182" s="76" t="s">
        <v>191</v>
      </c>
      <c r="G3182" s="76">
        <f>VLOOKUP(H3182,Validación!W:Y,3,0)</f>
        <v>12</v>
      </c>
      <c r="H3182" s="76" t="s">
        <v>401</v>
      </c>
      <c r="I3182" s="76">
        <f>VLOOKUP(J3182,Validación!K:N,4,0)</f>
        <v>8</v>
      </c>
      <c r="J3182" s="76" t="s">
        <v>167</v>
      </c>
      <c r="K3182" s="76" t="s">
        <v>68</v>
      </c>
      <c r="L3182" s="76" t="str">
        <f t="shared" si="99"/>
        <v>N</v>
      </c>
    </row>
    <row r="3183" spans="1:12" x14ac:dyDescent="0.25">
      <c r="A3183" s="76" t="str">
        <f t="shared" si="98"/>
        <v>A9128N</v>
      </c>
      <c r="B3183" s="76" t="s">
        <v>42</v>
      </c>
      <c r="C3183" s="76" t="str">
        <f>VLOOKUP(B3183,Validación!G:I,3,0)</f>
        <v>A</v>
      </c>
      <c r="D3183" s="122" t="s">
        <v>463</v>
      </c>
      <c r="E3183" s="76">
        <f>VLOOKUP(Tabla3[[#This Row],[Actividad]],Validación!AA:AB,2,0)</f>
        <v>9</v>
      </c>
      <c r="F3183" s="76" t="s">
        <v>191</v>
      </c>
      <c r="G3183" s="76">
        <f>VLOOKUP(H3183,Validación!W:Y,3,0)</f>
        <v>12</v>
      </c>
      <c r="H3183" s="76" t="s">
        <v>401</v>
      </c>
      <c r="I3183" s="76">
        <f>VLOOKUP(J3183,Validación!K:N,4,0)</f>
        <v>8</v>
      </c>
      <c r="J3183" s="76" t="s">
        <v>167</v>
      </c>
      <c r="K3183" s="76" t="s">
        <v>68</v>
      </c>
      <c r="L3183" s="76" t="str">
        <f t="shared" si="99"/>
        <v>N</v>
      </c>
    </row>
    <row r="3184" spans="1:12" x14ac:dyDescent="0.25">
      <c r="A3184" s="76" t="str">
        <f t="shared" si="98"/>
        <v>X91210N</v>
      </c>
      <c r="B3184" s="76" t="s">
        <v>133</v>
      </c>
      <c r="C3184" s="76" t="str">
        <f>VLOOKUP(B3184,Validación!G:I,3,0)</f>
        <v>X</v>
      </c>
      <c r="D3184" s="122">
        <v>122201</v>
      </c>
      <c r="E3184" s="76">
        <f>VLOOKUP(Tabla3[[#This Row],[Actividad]],Validación!AA:AB,2,0)</f>
        <v>9</v>
      </c>
      <c r="F3184" s="76" t="s">
        <v>191</v>
      </c>
      <c r="G3184" s="76">
        <f>VLOOKUP(H3184,Validación!W:Y,3,0)</f>
        <v>12</v>
      </c>
      <c r="H3184" s="76" t="s">
        <v>401</v>
      </c>
      <c r="I3184" s="76">
        <f>VLOOKUP(J3184,Validación!K:N,4,0)</f>
        <v>10</v>
      </c>
      <c r="J3184" s="76" t="s">
        <v>169</v>
      </c>
      <c r="K3184" s="76" t="s">
        <v>68</v>
      </c>
      <c r="L3184" s="76" t="str">
        <f t="shared" si="99"/>
        <v>N</v>
      </c>
    </row>
    <row r="3185" spans="1:12" x14ac:dyDescent="0.25">
      <c r="A3185" s="76" t="str">
        <f t="shared" si="98"/>
        <v>C91210N</v>
      </c>
      <c r="B3185" s="76" t="s">
        <v>44</v>
      </c>
      <c r="C3185" s="76" t="str">
        <f>VLOOKUP(B3185,Validación!G:I,3,0)</f>
        <v>C</v>
      </c>
      <c r="D3185" s="122" t="s">
        <v>289</v>
      </c>
      <c r="E3185" s="76">
        <f>VLOOKUP(Tabla3[[#This Row],[Actividad]],Validación!AA:AB,2,0)</f>
        <v>9</v>
      </c>
      <c r="F3185" s="76" t="s">
        <v>191</v>
      </c>
      <c r="G3185" s="76">
        <f>VLOOKUP(H3185,Validación!W:Y,3,0)</f>
        <v>12</v>
      </c>
      <c r="H3185" s="76" t="s">
        <v>401</v>
      </c>
      <c r="I3185" s="76">
        <f>VLOOKUP(J3185,Validación!K:N,4,0)</f>
        <v>10</v>
      </c>
      <c r="J3185" s="76" t="s">
        <v>169</v>
      </c>
      <c r="K3185" s="76" t="s">
        <v>68</v>
      </c>
      <c r="L3185" s="76" t="str">
        <f t="shared" si="99"/>
        <v>N</v>
      </c>
    </row>
    <row r="3186" spans="1:12" x14ac:dyDescent="0.25">
      <c r="A3186" s="76" t="str">
        <f t="shared" si="98"/>
        <v>T91210N</v>
      </c>
      <c r="B3186" s="76" t="s">
        <v>52</v>
      </c>
      <c r="C3186" s="76" t="str">
        <f>VLOOKUP(B3186,Validación!G:I,3,0)</f>
        <v>T</v>
      </c>
      <c r="D3186" s="122">
        <v>122202</v>
      </c>
      <c r="E3186" s="76">
        <f>VLOOKUP(Tabla3[[#This Row],[Actividad]],Validación!AA:AB,2,0)</f>
        <v>9</v>
      </c>
      <c r="F3186" s="76" t="s">
        <v>191</v>
      </c>
      <c r="G3186" s="76">
        <f>VLOOKUP(H3186,Validación!W:Y,3,0)</f>
        <v>12</v>
      </c>
      <c r="H3186" s="76" t="s">
        <v>401</v>
      </c>
      <c r="I3186" s="76">
        <f>VLOOKUP(J3186,Validación!K:N,4,0)</f>
        <v>10</v>
      </c>
      <c r="J3186" s="76" t="s">
        <v>169</v>
      </c>
      <c r="K3186" s="76" t="s">
        <v>68</v>
      </c>
      <c r="L3186" s="76" t="str">
        <f t="shared" si="99"/>
        <v>N</v>
      </c>
    </row>
    <row r="3187" spans="1:12" x14ac:dyDescent="0.25">
      <c r="A3187" s="76" t="str">
        <f t="shared" si="98"/>
        <v>EE91210N</v>
      </c>
      <c r="B3187" s="76" t="s">
        <v>33</v>
      </c>
      <c r="C3187" s="76" t="str">
        <f>VLOOKUP(B3187,Validación!G:I,3,0)</f>
        <v>EE</v>
      </c>
      <c r="D3187" s="122" t="s">
        <v>290</v>
      </c>
      <c r="E3187" s="76">
        <f>VLOOKUP(Tabla3[[#This Row],[Actividad]],Validación!AA:AB,2,0)</f>
        <v>9</v>
      </c>
      <c r="F3187" s="76" t="s">
        <v>191</v>
      </c>
      <c r="G3187" s="76">
        <f>VLOOKUP(H3187,Validación!W:Y,3,0)</f>
        <v>12</v>
      </c>
      <c r="H3187" s="76" t="s">
        <v>401</v>
      </c>
      <c r="I3187" s="76">
        <f>VLOOKUP(J3187,Validación!K:N,4,0)</f>
        <v>10</v>
      </c>
      <c r="J3187" s="76" t="s">
        <v>169</v>
      </c>
      <c r="K3187" s="76" t="s">
        <v>68</v>
      </c>
      <c r="L3187" s="76" t="str">
        <f t="shared" si="99"/>
        <v>N</v>
      </c>
    </row>
    <row r="3188" spans="1:12" x14ac:dyDescent="0.25">
      <c r="A3188" s="76" t="str">
        <f t="shared" si="98"/>
        <v>E91210N</v>
      </c>
      <c r="B3188" s="76" t="s">
        <v>45</v>
      </c>
      <c r="C3188" s="76" t="str">
        <f>VLOOKUP(B3188,Validación!G:I,3,0)</f>
        <v>E</v>
      </c>
      <c r="D3188" s="122" t="s">
        <v>180</v>
      </c>
      <c r="E3188" s="76">
        <f>VLOOKUP(Tabla3[[#This Row],[Actividad]],Validación!AA:AB,2,0)</f>
        <v>9</v>
      </c>
      <c r="F3188" s="76" t="s">
        <v>191</v>
      </c>
      <c r="G3188" s="76">
        <f>VLOOKUP(H3188,Validación!W:Y,3,0)</f>
        <v>12</v>
      </c>
      <c r="H3188" s="76" t="s">
        <v>401</v>
      </c>
      <c r="I3188" s="76">
        <f>VLOOKUP(J3188,Validación!K:N,4,0)</f>
        <v>10</v>
      </c>
      <c r="J3188" s="76" t="s">
        <v>169</v>
      </c>
      <c r="K3188" s="76" t="s">
        <v>68</v>
      </c>
      <c r="L3188" s="76" t="str">
        <f t="shared" si="99"/>
        <v>N</v>
      </c>
    </row>
    <row r="3189" spans="1:12" x14ac:dyDescent="0.25">
      <c r="A3189" s="76" t="str">
        <f t="shared" si="98"/>
        <v>J91210N</v>
      </c>
      <c r="B3189" s="76" t="s">
        <v>30</v>
      </c>
      <c r="C3189" s="76" t="str">
        <f>VLOOKUP(B3189,Validación!G:I,3,0)</f>
        <v>J</v>
      </c>
      <c r="D3189" s="122" t="s">
        <v>292</v>
      </c>
      <c r="E3189" s="76">
        <f>VLOOKUP(Tabla3[[#This Row],[Actividad]],Validación!AA:AB,2,0)</f>
        <v>9</v>
      </c>
      <c r="F3189" s="76" t="s">
        <v>191</v>
      </c>
      <c r="G3189" s="76">
        <f>VLOOKUP(H3189,Validación!W:Y,3,0)</f>
        <v>12</v>
      </c>
      <c r="H3189" s="76" t="s">
        <v>401</v>
      </c>
      <c r="I3189" s="76">
        <f>VLOOKUP(J3189,Validación!K:N,4,0)</f>
        <v>10</v>
      </c>
      <c r="J3189" s="76" t="s">
        <v>169</v>
      </c>
      <c r="K3189" s="76" t="s">
        <v>68</v>
      </c>
      <c r="L3189" s="76" t="str">
        <f t="shared" si="99"/>
        <v>N</v>
      </c>
    </row>
    <row r="3190" spans="1:12" x14ac:dyDescent="0.25">
      <c r="A3190" s="76" t="str">
        <f t="shared" si="98"/>
        <v>H91210N</v>
      </c>
      <c r="B3190" s="76" t="s">
        <v>46</v>
      </c>
      <c r="C3190" s="76" t="str">
        <f>VLOOKUP(B3190,Validación!G:I,3,0)</f>
        <v>H</v>
      </c>
      <c r="D3190" s="122" t="s">
        <v>115</v>
      </c>
      <c r="E3190" s="76">
        <f>VLOOKUP(Tabla3[[#This Row],[Actividad]],Validación!AA:AB,2,0)</f>
        <v>9</v>
      </c>
      <c r="F3190" s="76" t="s">
        <v>191</v>
      </c>
      <c r="G3190" s="76">
        <f>VLOOKUP(H3190,Validación!W:Y,3,0)</f>
        <v>12</v>
      </c>
      <c r="H3190" s="76" t="s">
        <v>401</v>
      </c>
      <c r="I3190" s="76">
        <f>VLOOKUP(J3190,Validación!K:N,4,0)</f>
        <v>10</v>
      </c>
      <c r="J3190" s="76" t="s">
        <v>169</v>
      </c>
      <c r="K3190" s="76" t="s">
        <v>68</v>
      </c>
      <c r="L3190" s="76" t="str">
        <f t="shared" si="99"/>
        <v>N</v>
      </c>
    </row>
    <row r="3191" spans="1:12" x14ac:dyDescent="0.25">
      <c r="A3191" s="76" t="str">
        <f t="shared" si="98"/>
        <v>Q91210N</v>
      </c>
      <c r="B3191" s="76" t="s">
        <v>130</v>
      </c>
      <c r="C3191" s="76" t="str">
        <f>VLOOKUP(B3191,Validación!G:I,3,0)</f>
        <v>Q</v>
      </c>
      <c r="D3191" s="122" t="s">
        <v>293</v>
      </c>
      <c r="E3191" s="76">
        <f>VLOOKUP(Tabla3[[#This Row],[Actividad]],Validación!AA:AB,2,0)</f>
        <v>9</v>
      </c>
      <c r="F3191" s="76" t="s">
        <v>191</v>
      </c>
      <c r="G3191" s="76">
        <f>VLOOKUP(H3191,Validación!W:Y,3,0)</f>
        <v>12</v>
      </c>
      <c r="H3191" s="76" t="s">
        <v>401</v>
      </c>
      <c r="I3191" s="76">
        <f>VLOOKUP(J3191,Validación!K:N,4,0)</f>
        <v>10</v>
      </c>
      <c r="J3191" s="76" t="s">
        <v>169</v>
      </c>
      <c r="K3191" s="76" t="s">
        <v>68</v>
      </c>
      <c r="L3191" s="76" t="str">
        <f t="shared" si="99"/>
        <v>N</v>
      </c>
    </row>
    <row r="3192" spans="1:12" x14ac:dyDescent="0.25">
      <c r="A3192" s="76" t="str">
        <f t="shared" si="98"/>
        <v>P91210N</v>
      </c>
      <c r="B3192" s="76" t="s">
        <v>50</v>
      </c>
      <c r="C3192" s="76" t="str">
        <f>VLOOKUP(B3192,Validación!G:I,3,0)</f>
        <v>P</v>
      </c>
      <c r="D3192" s="122" t="s">
        <v>295</v>
      </c>
      <c r="E3192" s="76">
        <f>VLOOKUP(Tabla3[[#This Row],[Actividad]],Validación!AA:AB,2,0)</f>
        <v>9</v>
      </c>
      <c r="F3192" s="76" t="s">
        <v>191</v>
      </c>
      <c r="G3192" s="76">
        <f>VLOOKUP(H3192,Validación!W:Y,3,0)</f>
        <v>12</v>
      </c>
      <c r="H3192" s="76" t="s">
        <v>401</v>
      </c>
      <c r="I3192" s="76">
        <f>VLOOKUP(J3192,Validación!K:N,4,0)</f>
        <v>10</v>
      </c>
      <c r="J3192" s="76" t="s">
        <v>169</v>
      </c>
      <c r="K3192" s="76" t="s">
        <v>68</v>
      </c>
      <c r="L3192" s="76" t="str">
        <f t="shared" si="99"/>
        <v>N</v>
      </c>
    </row>
    <row r="3193" spans="1:12" x14ac:dyDescent="0.25">
      <c r="A3193" s="76" t="str">
        <f t="shared" si="98"/>
        <v>K91210N</v>
      </c>
      <c r="B3193" s="76" t="s">
        <v>31</v>
      </c>
      <c r="C3193" s="76" t="str">
        <f>VLOOKUP(B3193,Validación!G:I,3,0)</f>
        <v>K</v>
      </c>
      <c r="D3193" s="122" t="s">
        <v>297</v>
      </c>
      <c r="E3193" s="76">
        <f>VLOOKUP(Tabla3[[#This Row],[Actividad]],Validación!AA:AB,2,0)</f>
        <v>9</v>
      </c>
      <c r="F3193" s="76" t="s">
        <v>191</v>
      </c>
      <c r="G3193" s="76">
        <f>VLOOKUP(H3193,Validación!W:Y,3,0)</f>
        <v>12</v>
      </c>
      <c r="H3193" s="76" t="s">
        <v>401</v>
      </c>
      <c r="I3193" s="76">
        <f>VLOOKUP(J3193,Validación!K:N,4,0)</f>
        <v>10</v>
      </c>
      <c r="J3193" s="76" t="s">
        <v>169</v>
      </c>
      <c r="K3193" s="76" t="s">
        <v>68</v>
      </c>
      <c r="L3193" s="76" t="str">
        <f t="shared" si="99"/>
        <v>N</v>
      </c>
    </row>
    <row r="3194" spans="1:12" x14ac:dyDescent="0.25">
      <c r="A3194" s="76" t="str">
        <f t="shared" si="98"/>
        <v>N91210N</v>
      </c>
      <c r="B3194" s="76" t="s">
        <v>49</v>
      </c>
      <c r="C3194" s="76" t="str">
        <f>VLOOKUP(B3194,Validación!G:I,3,0)</f>
        <v>N</v>
      </c>
      <c r="D3194" s="122" t="s">
        <v>298</v>
      </c>
      <c r="E3194" s="76">
        <f>VLOOKUP(Tabla3[[#This Row],[Actividad]],Validación!AA:AB,2,0)</f>
        <v>9</v>
      </c>
      <c r="F3194" s="76" t="s">
        <v>191</v>
      </c>
      <c r="G3194" s="76">
        <f>VLOOKUP(H3194,Validación!W:Y,3,0)</f>
        <v>12</v>
      </c>
      <c r="H3194" s="76" t="s">
        <v>401</v>
      </c>
      <c r="I3194" s="76">
        <f>VLOOKUP(J3194,Validación!K:N,4,0)</f>
        <v>10</v>
      </c>
      <c r="J3194" s="76" t="s">
        <v>169</v>
      </c>
      <c r="K3194" s="76" t="s">
        <v>68</v>
      </c>
      <c r="L3194" s="76" t="str">
        <f t="shared" si="99"/>
        <v>N</v>
      </c>
    </row>
    <row r="3195" spans="1:12" x14ac:dyDescent="0.25">
      <c r="A3195" s="76" t="str">
        <f t="shared" si="98"/>
        <v>AA91210N</v>
      </c>
      <c r="B3195" s="76" t="s">
        <v>54</v>
      </c>
      <c r="C3195" s="76" t="str">
        <f>VLOOKUP(B3195,Validación!G:I,3,0)</f>
        <v>AA</v>
      </c>
      <c r="D3195" s="122" t="s">
        <v>118</v>
      </c>
      <c r="E3195" s="76">
        <f>VLOOKUP(Tabla3[[#This Row],[Actividad]],Validación!AA:AB,2,0)</f>
        <v>9</v>
      </c>
      <c r="F3195" s="76" t="s">
        <v>191</v>
      </c>
      <c r="G3195" s="76">
        <f>VLOOKUP(H3195,Validación!W:Y,3,0)</f>
        <v>12</v>
      </c>
      <c r="H3195" s="76" t="s">
        <v>401</v>
      </c>
      <c r="I3195" s="76">
        <f>VLOOKUP(J3195,Validación!K:N,4,0)</f>
        <v>10</v>
      </c>
      <c r="J3195" s="76" t="s">
        <v>169</v>
      </c>
      <c r="K3195" s="76" t="s">
        <v>68</v>
      </c>
      <c r="L3195" s="76" t="str">
        <f t="shared" si="99"/>
        <v>N</v>
      </c>
    </row>
    <row r="3196" spans="1:12" x14ac:dyDescent="0.25">
      <c r="A3196" s="76" t="str">
        <f t="shared" si="98"/>
        <v>G91210N</v>
      </c>
      <c r="B3196" s="76" t="s">
        <v>427</v>
      </c>
      <c r="C3196" s="76" t="str">
        <f>VLOOKUP(B3196,Validación!G:I,3,0)</f>
        <v>G</v>
      </c>
      <c r="D3196" s="122" t="s">
        <v>299</v>
      </c>
      <c r="E3196" s="76">
        <f>VLOOKUP(Tabla3[[#This Row],[Actividad]],Validación!AA:AB,2,0)</f>
        <v>9</v>
      </c>
      <c r="F3196" s="76" t="s">
        <v>191</v>
      </c>
      <c r="G3196" s="76">
        <f>VLOOKUP(H3196,Validación!W:Y,3,0)</f>
        <v>12</v>
      </c>
      <c r="H3196" s="76" t="s">
        <v>401</v>
      </c>
      <c r="I3196" s="76">
        <f>VLOOKUP(J3196,Validación!K:N,4,0)</f>
        <v>10</v>
      </c>
      <c r="J3196" s="76" t="s">
        <v>169</v>
      </c>
      <c r="K3196" s="76" t="s">
        <v>68</v>
      </c>
      <c r="L3196" s="76" t="str">
        <f t="shared" si="99"/>
        <v>N</v>
      </c>
    </row>
    <row r="3197" spans="1:12" x14ac:dyDescent="0.25">
      <c r="A3197" s="76" t="str">
        <f t="shared" si="98"/>
        <v>D91210N</v>
      </c>
      <c r="B3197" s="76" t="s">
        <v>203</v>
      </c>
      <c r="C3197" s="76" t="str">
        <f>VLOOKUP(B3197,Validación!G:I,3,0)</f>
        <v>D</v>
      </c>
      <c r="D3197" s="122">
        <v>122327</v>
      </c>
      <c r="E3197" s="76">
        <f>VLOOKUP(Tabla3[[#This Row],[Actividad]],Validación!AA:AB,2,0)</f>
        <v>9</v>
      </c>
      <c r="F3197" s="76" t="s">
        <v>191</v>
      </c>
      <c r="G3197" s="76">
        <f>VLOOKUP(H3197,Validación!W:Y,3,0)</f>
        <v>12</v>
      </c>
      <c r="H3197" s="76" t="s">
        <v>401</v>
      </c>
      <c r="I3197" s="76">
        <f>VLOOKUP(J3197,Validación!K:N,4,0)</f>
        <v>10</v>
      </c>
      <c r="J3197" s="76" t="s">
        <v>169</v>
      </c>
      <c r="K3197" s="76" t="s">
        <v>68</v>
      </c>
      <c r="L3197" s="76" t="str">
        <f t="shared" si="99"/>
        <v>N</v>
      </c>
    </row>
    <row r="3198" spans="1:12" x14ac:dyDescent="0.25">
      <c r="A3198" s="76" t="str">
        <f t="shared" si="98"/>
        <v>F91210N</v>
      </c>
      <c r="B3198" s="76" t="s">
        <v>426</v>
      </c>
      <c r="C3198" s="76" t="str">
        <f>VLOOKUP(B3198,Validación!G:I,3,0)</f>
        <v>F</v>
      </c>
      <c r="D3198" s="122" t="s">
        <v>456</v>
      </c>
      <c r="E3198" s="76">
        <f>VLOOKUP(Tabla3[[#This Row],[Actividad]],Validación!AA:AB,2,0)</f>
        <v>9</v>
      </c>
      <c r="F3198" s="76" t="s">
        <v>191</v>
      </c>
      <c r="G3198" s="76">
        <f>VLOOKUP(H3198,Validación!W:Y,3,0)</f>
        <v>12</v>
      </c>
      <c r="H3198" s="76" t="s">
        <v>401</v>
      </c>
      <c r="I3198" s="76">
        <f>VLOOKUP(J3198,Validación!K:N,4,0)</f>
        <v>10</v>
      </c>
      <c r="J3198" s="76" t="s">
        <v>169</v>
      </c>
      <c r="K3198" s="76" t="s">
        <v>68</v>
      </c>
      <c r="L3198" s="76" t="str">
        <f t="shared" si="99"/>
        <v>N</v>
      </c>
    </row>
    <row r="3199" spans="1:12" x14ac:dyDescent="0.25">
      <c r="A3199" s="76" t="str">
        <f t="shared" si="98"/>
        <v>FF91210N</v>
      </c>
      <c r="B3199" s="76" t="s">
        <v>41</v>
      </c>
      <c r="C3199" s="76" t="str">
        <f>VLOOKUP(B3199,Validación!G:I,3,0)</f>
        <v>FF</v>
      </c>
      <c r="D3199" s="122" t="s">
        <v>301</v>
      </c>
      <c r="E3199" s="76">
        <f>VLOOKUP(Tabla3[[#This Row],[Actividad]],Validación!AA:AB,2,0)</f>
        <v>9</v>
      </c>
      <c r="F3199" s="76" t="s">
        <v>191</v>
      </c>
      <c r="G3199" s="76">
        <f>VLOOKUP(H3199,Validación!W:Y,3,0)</f>
        <v>12</v>
      </c>
      <c r="H3199" s="76" t="s">
        <v>401</v>
      </c>
      <c r="I3199" s="76">
        <f>VLOOKUP(J3199,Validación!K:N,4,0)</f>
        <v>10</v>
      </c>
      <c r="J3199" s="76" t="s">
        <v>169</v>
      </c>
      <c r="K3199" s="76" t="s">
        <v>68</v>
      </c>
      <c r="L3199" s="76" t="str">
        <f t="shared" si="99"/>
        <v>N</v>
      </c>
    </row>
    <row r="3200" spans="1:12" x14ac:dyDescent="0.25">
      <c r="A3200" s="76" t="str">
        <f t="shared" si="98"/>
        <v>BB91210N</v>
      </c>
      <c r="B3200" s="76" t="s">
        <v>32</v>
      </c>
      <c r="C3200" s="76" t="str">
        <f>VLOOKUP(B3200,Validación!G:I,3,0)</f>
        <v>BB</v>
      </c>
      <c r="D3200" s="122" t="s">
        <v>457</v>
      </c>
      <c r="E3200" s="76">
        <f>VLOOKUP(Tabla3[[#This Row],[Actividad]],Validación!AA:AB,2,0)</f>
        <v>9</v>
      </c>
      <c r="F3200" s="76" t="s">
        <v>191</v>
      </c>
      <c r="G3200" s="76">
        <f>VLOOKUP(H3200,Validación!W:Y,3,0)</f>
        <v>12</v>
      </c>
      <c r="H3200" s="76" t="s">
        <v>401</v>
      </c>
      <c r="I3200" s="76">
        <f>VLOOKUP(J3200,Validación!K:N,4,0)</f>
        <v>10</v>
      </c>
      <c r="J3200" s="76" t="s">
        <v>169</v>
      </c>
      <c r="K3200" s="76" t="s">
        <v>68</v>
      </c>
      <c r="L3200" s="76" t="str">
        <f t="shared" si="99"/>
        <v>N</v>
      </c>
    </row>
    <row r="3201" spans="1:12" x14ac:dyDescent="0.25">
      <c r="A3201" s="76" t="str">
        <f t="shared" si="98"/>
        <v>W91210N</v>
      </c>
      <c r="B3201" s="76" t="s">
        <v>132</v>
      </c>
      <c r="C3201" s="76" t="str">
        <f>VLOOKUP(B3201,Validación!G:I,3,0)</f>
        <v>W</v>
      </c>
      <c r="D3201" s="122" t="s">
        <v>302</v>
      </c>
      <c r="E3201" s="76">
        <f>VLOOKUP(Tabla3[[#This Row],[Actividad]],Validación!AA:AB,2,0)</f>
        <v>9</v>
      </c>
      <c r="F3201" s="76" t="s">
        <v>191</v>
      </c>
      <c r="G3201" s="76">
        <f>VLOOKUP(H3201,Validación!W:Y,3,0)</f>
        <v>12</v>
      </c>
      <c r="H3201" s="76" t="s">
        <v>401</v>
      </c>
      <c r="I3201" s="76">
        <f>VLOOKUP(J3201,Validación!K:N,4,0)</f>
        <v>10</v>
      </c>
      <c r="J3201" s="76" t="s">
        <v>169</v>
      </c>
      <c r="K3201" s="76" t="s">
        <v>68</v>
      </c>
      <c r="L3201" s="76" t="str">
        <f t="shared" si="99"/>
        <v>N</v>
      </c>
    </row>
    <row r="3202" spans="1:12" x14ac:dyDescent="0.25">
      <c r="A3202" s="76" t="str">
        <f t="shared" ref="A3202:A3265" si="100">CONCATENATE(C3202,E3202,G3202,I3202,L3202,)</f>
        <v>CC91210N</v>
      </c>
      <c r="B3202" s="76" t="s">
        <v>55</v>
      </c>
      <c r="C3202" s="76" t="str">
        <f>VLOOKUP(B3202,Validación!G:I,3,0)</f>
        <v>CC</v>
      </c>
      <c r="D3202" s="122" t="s">
        <v>303</v>
      </c>
      <c r="E3202" s="76">
        <f>VLOOKUP(Tabla3[[#This Row],[Actividad]],Validación!AA:AB,2,0)</f>
        <v>9</v>
      </c>
      <c r="F3202" s="76" t="s">
        <v>191</v>
      </c>
      <c r="G3202" s="76">
        <f>VLOOKUP(H3202,Validación!W:Y,3,0)</f>
        <v>12</v>
      </c>
      <c r="H3202" s="76" t="s">
        <v>401</v>
      </c>
      <c r="I3202" s="76">
        <f>VLOOKUP(J3202,Validación!K:N,4,0)</f>
        <v>10</v>
      </c>
      <c r="J3202" s="76" t="s">
        <v>169</v>
      </c>
      <c r="K3202" s="76" t="s">
        <v>68</v>
      </c>
      <c r="L3202" s="76" t="str">
        <f t="shared" ref="L3202:L3265" si="101">VLOOKUP(K3202,O:P,2,0)</f>
        <v>N</v>
      </c>
    </row>
    <row r="3203" spans="1:12" x14ac:dyDescent="0.25">
      <c r="A3203" s="76" t="str">
        <f t="shared" si="100"/>
        <v>U91210N</v>
      </c>
      <c r="B3203" s="76" t="s">
        <v>425</v>
      </c>
      <c r="C3203" s="76" t="str">
        <f>VLOOKUP(B3203,Validación!G:I,3,0)</f>
        <v>U</v>
      </c>
      <c r="D3203" s="122" t="s">
        <v>458</v>
      </c>
      <c r="E3203" s="76">
        <f>VLOOKUP(Tabla3[[#This Row],[Actividad]],Validación!AA:AB,2,0)</f>
        <v>9</v>
      </c>
      <c r="F3203" s="76" t="s">
        <v>191</v>
      </c>
      <c r="G3203" s="76">
        <f>VLOOKUP(H3203,Validación!W:Y,3,0)</f>
        <v>12</v>
      </c>
      <c r="H3203" s="76" t="s">
        <v>401</v>
      </c>
      <c r="I3203" s="76">
        <f>VLOOKUP(J3203,Validación!K:N,4,0)</f>
        <v>10</v>
      </c>
      <c r="J3203" s="76" t="s">
        <v>169</v>
      </c>
      <c r="K3203" s="76" t="s">
        <v>68</v>
      </c>
      <c r="L3203" s="76" t="str">
        <f t="shared" si="101"/>
        <v>N</v>
      </c>
    </row>
    <row r="3204" spans="1:12" x14ac:dyDescent="0.25">
      <c r="A3204" s="76" t="str">
        <f t="shared" si="100"/>
        <v>I91210N</v>
      </c>
      <c r="B3204" s="76" t="s">
        <v>47</v>
      </c>
      <c r="C3204" s="76" t="str">
        <f>VLOOKUP(B3204,Validación!G:I,3,0)</f>
        <v>I</v>
      </c>
      <c r="D3204" s="122" t="s">
        <v>459</v>
      </c>
      <c r="E3204" s="76">
        <f>VLOOKUP(Tabla3[[#This Row],[Actividad]],Validación!AA:AB,2,0)</f>
        <v>9</v>
      </c>
      <c r="F3204" s="76" t="s">
        <v>191</v>
      </c>
      <c r="G3204" s="76">
        <f>VLOOKUP(H3204,Validación!W:Y,3,0)</f>
        <v>12</v>
      </c>
      <c r="H3204" s="76" t="s">
        <v>401</v>
      </c>
      <c r="I3204" s="76">
        <f>VLOOKUP(J3204,Validación!K:N,4,0)</f>
        <v>10</v>
      </c>
      <c r="J3204" s="76" t="s">
        <v>169</v>
      </c>
      <c r="K3204" s="76" t="s">
        <v>68</v>
      </c>
      <c r="L3204" s="76" t="str">
        <f t="shared" si="101"/>
        <v>N</v>
      </c>
    </row>
    <row r="3205" spans="1:12" x14ac:dyDescent="0.25">
      <c r="A3205" s="76" t="str">
        <f t="shared" si="100"/>
        <v>Y91210N</v>
      </c>
      <c r="B3205" s="76" t="s">
        <v>134</v>
      </c>
      <c r="C3205" s="76" t="str">
        <f>VLOOKUP(B3205,Validación!G:I,3,0)</f>
        <v>Y</v>
      </c>
      <c r="D3205" s="122" t="s">
        <v>306</v>
      </c>
      <c r="E3205" s="76">
        <f>VLOOKUP(Tabla3[[#This Row],[Actividad]],Validación!AA:AB,2,0)</f>
        <v>9</v>
      </c>
      <c r="F3205" s="76" t="s">
        <v>191</v>
      </c>
      <c r="G3205" s="76">
        <f>VLOOKUP(H3205,Validación!W:Y,3,0)</f>
        <v>12</v>
      </c>
      <c r="H3205" s="76" t="s">
        <v>401</v>
      </c>
      <c r="I3205" s="76">
        <f>VLOOKUP(J3205,Validación!K:N,4,0)</f>
        <v>10</v>
      </c>
      <c r="J3205" s="76" t="s">
        <v>169</v>
      </c>
      <c r="K3205" s="76" t="s">
        <v>68</v>
      </c>
      <c r="L3205" s="76" t="str">
        <f t="shared" si="101"/>
        <v>N</v>
      </c>
    </row>
    <row r="3206" spans="1:12" x14ac:dyDescent="0.25">
      <c r="A3206" s="76" t="str">
        <f t="shared" si="100"/>
        <v>R91210N</v>
      </c>
      <c r="B3206" s="76" t="s">
        <v>51</v>
      </c>
      <c r="C3206" s="76" t="str">
        <f>VLOOKUP(B3206,Validación!G:I,3,0)</f>
        <v>R</v>
      </c>
      <c r="D3206" s="122">
        <v>109</v>
      </c>
      <c r="E3206" s="76">
        <f>VLOOKUP(Tabla3[[#This Row],[Actividad]],Validación!AA:AB,2,0)</f>
        <v>9</v>
      </c>
      <c r="F3206" s="76" t="s">
        <v>191</v>
      </c>
      <c r="G3206" s="76">
        <f>VLOOKUP(H3206,Validación!W:Y,3,0)</f>
        <v>12</v>
      </c>
      <c r="H3206" s="76" t="s">
        <v>401</v>
      </c>
      <c r="I3206" s="76">
        <f>VLOOKUP(J3206,Validación!K:N,4,0)</f>
        <v>10</v>
      </c>
      <c r="J3206" s="76" t="s">
        <v>169</v>
      </c>
      <c r="K3206" s="76" t="s">
        <v>68</v>
      </c>
      <c r="L3206" s="76" t="str">
        <f t="shared" si="101"/>
        <v>N</v>
      </c>
    </row>
    <row r="3207" spans="1:12" x14ac:dyDescent="0.25">
      <c r="A3207" s="76" t="str">
        <f t="shared" si="100"/>
        <v>HH91210N</v>
      </c>
      <c r="B3207" s="76" t="s">
        <v>122</v>
      </c>
      <c r="C3207" s="76" t="str">
        <f>VLOOKUP(B3207,Validación!G:I,3,0)</f>
        <v>HH</v>
      </c>
      <c r="D3207" s="122" t="s">
        <v>460</v>
      </c>
      <c r="E3207" s="76">
        <f>VLOOKUP(Tabla3[[#This Row],[Actividad]],Validación!AA:AB,2,0)</f>
        <v>9</v>
      </c>
      <c r="F3207" s="76" t="s">
        <v>191</v>
      </c>
      <c r="G3207" s="76">
        <f>VLOOKUP(H3207,Validación!W:Y,3,0)</f>
        <v>12</v>
      </c>
      <c r="H3207" s="76" t="s">
        <v>401</v>
      </c>
      <c r="I3207" s="76">
        <f>VLOOKUP(J3207,Validación!K:N,4,0)</f>
        <v>10</v>
      </c>
      <c r="J3207" s="76" t="s">
        <v>169</v>
      </c>
      <c r="K3207" s="76" t="s">
        <v>68</v>
      </c>
      <c r="L3207" s="76" t="str">
        <f t="shared" si="101"/>
        <v>N</v>
      </c>
    </row>
    <row r="3208" spans="1:12" x14ac:dyDescent="0.25">
      <c r="A3208" s="76" t="str">
        <f t="shared" si="100"/>
        <v>II91210N</v>
      </c>
      <c r="B3208" s="173" t="s">
        <v>423</v>
      </c>
      <c r="C3208" s="76" t="str">
        <f>VLOOKUP(B3208,Validación!G:I,3,0)</f>
        <v>II</v>
      </c>
      <c r="D3208" s="122" t="s">
        <v>309</v>
      </c>
      <c r="E3208" s="76">
        <f>VLOOKUP(Tabla3[[#This Row],[Actividad]],Validación!AA:AB,2,0)</f>
        <v>9</v>
      </c>
      <c r="F3208" s="76" t="s">
        <v>191</v>
      </c>
      <c r="G3208" s="76">
        <f>VLOOKUP(H3208,Validación!W:Y,3,0)</f>
        <v>12</v>
      </c>
      <c r="H3208" s="76" t="s">
        <v>401</v>
      </c>
      <c r="I3208" s="76">
        <f>VLOOKUP(J3208,Validación!K:N,4,0)</f>
        <v>10</v>
      </c>
      <c r="J3208" s="76" t="s">
        <v>169</v>
      </c>
      <c r="K3208" s="76" t="s">
        <v>68</v>
      </c>
      <c r="L3208" s="76" t="str">
        <f t="shared" si="101"/>
        <v>N</v>
      </c>
    </row>
    <row r="3209" spans="1:12" x14ac:dyDescent="0.25">
      <c r="A3209" s="76" t="str">
        <f t="shared" si="100"/>
        <v>L91210N</v>
      </c>
      <c r="B3209" s="76" t="s">
        <v>48</v>
      </c>
      <c r="C3209" s="76" t="str">
        <f>VLOOKUP(B3209,Validación!G:I,3,0)</f>
        <v>L</v>
      </c>
      <c r="D3209" s="122" t="s">
        <v>461</v>
      </c>
      <c r="E3209" s="76">
        <f>VLOOKUP(Tabla3[[#This Row],[Actividad]],Validación!AA:AB,2,0)</f>
        <v>9</v>
      </c>
      <c r="F3209" s="76" t="s">
        <v>191</v>
      </c>
      <c r="G3209" s="76">
        <f>VLOOKUP(H3209,Validación!W:Y,3,0)</f>
        <v>12</v>
      </c>
      <c r="H3209" s="76" t="s">
        <v>401</v>
      </c>
      <c r="I3209" s="76">
        <f>VLOOKUP(J3209,Validación!K:N,4,0)</f>
        <v>10</v>
      </c>
      <c r="J3209" s="76" t="s">
        <v>169</v>
      </c>
      <c r="K3209" s="76" t="s">
        <v>68</v>
      </c>
      <c r="L3209" s="76" t="str">
        <f t="shared" si="101"/>
        <v>N</v>
      </c>
    </row>
    <row r="3210" spans="1:12" x14ac:dyDescent="0.25">
      <c r="A3210" s="76" t="str">
        <f t="shared" si="100"/>
        <v>B91210N</v>
      </c>
      <c r="B3210" s="76" t="s">
        <v>43</v>
      </c>
      <c r="C3210" s="76" t="str">
        <f>VLOOKUP(B3210,Validación!G:I,3,0)</f>
        <v>B</v>
      </c>
      <c r="D3210" s="122" t="s">
        <v>462</v>
      </c>
      <c r="E3210" s="76">
        <f>VLOOKUP(Tabla3[[#This Row],[Actividad]],Validación!AA:AB,2,0)</f>
        <v>9</v>
      </c>
      <c r="F3210" s="76" t="s">
        <v>191</v>
      </c>
      <c r="G3210" s="76">
        <f>VLOOKUP(H3210,Validación!W:Y,3,0)</f>
        <v>12</v>
      </c>
      <c r="H3210" s="76" t="s">
        <v>401</v>
      </c>
      <c r="I3210" s="76">
        <f>VLOOKUP(J3210,Validación!K:N,4,0)</f>
        <v>10</v>
      </c>
      <c r="J3210" s="76" t="s">
        <v>169</v>
      </c>
      <c r="K3210" s="76" t="s">
        <v>68</v>
      </c>
      <c r="L3210" s="76" t="str">
        <f t="shared" si="101"/>
        <v>N</v>
      </c>
    </row>
    <row r="3211" spans="1:12" x14ac:dyDescent="0.25">
      <c r="A3211" s="76" t="str">
        <f t="shared" si="100"/>
        <v>A91210N</v>
      </c>
      <c r="B3211" s="76" t="s">
        <v>42</v>
      </c>
      <c r="C3211" s="76" t="str">
        <f>VLOOKUP(B3211,Validación!G:I,3,0)</f>
        <v>A</v>
      </c>
      <c r="D3211" s="122" t="s">
        <v>463</v>
      </c>
      <c r="E3211" s="76">
        <f>VLOOKUP(Tabla3[[#This Row],[Actividad]],Validación!AA:AB,2,0)</f>
        <v>9</v>
      </c>
      <c r="F3211" s="76" t="s">
        <v>191</v>
      </c>
      <c r="G3211" s="76">
        <f>VLOOKUP(H3211,Validación!W:Y,3,0)</f>
        <v>12</v>
      </c>
      <c r="H3211" s="76" t="s">
        <v>401</v>
      </c>
      <c r="I3211" s="76">
        <f>VLOOKUP(J3211,Validación!K:N,4,0)</f>
        <v>10</v>
      </c>
      <c r="J3211" s="76" t="s">
        <v>169</v>
      </c>
      <c r="K3211" s="76" t="s">
        <v>68</v>
      </c>
      <c r="L3211" s="76" t="str">
        <f t="shared" si="101"/>
        <v>N</v>
      </c>
    </row>
    <row r="3212" spans="1:12" x14ac:dyDescent="0.25">
      <c r="A3212" s="76" t="str">
        <f t="shared" si="100"/>
        <v>X91215N</v>
      </c>
      <c r="B3212" s="76" t="s">
        <v>133</v>
      </c>
      <c r="C3212" s="76" t="str">
        <f>VLOOKUP(B3212,Validación!G:I,3,0)</f>
        <v>X</v>
      </c>
      <c r="D3212" s="122">
        <v>122201</v>
      </c>
      <c r="E3212" s="76">
        <f>VLOOKUP(Tabla3[[#This Row],[Actividad]],Validación!AA:AB,2,0)</f>
        <v>9</v>
      </c>
      <c r="F3212" s="76" t="s">
        <v>191</v>
      </c>
      <c r="G3212" s="76">
        <f>VLOOKUP(H3212,Validación!W:Y,3,0)</f>
        <v>12</v>
      </c>
      <c r="H3212" s="76" t="s">
        <v>401</v>
      </c>
      <c r="I3212" s="76">
        <f>VLOOKUP(J3212,Validación!K:N,4,0)</f>
        <v>15</v>
      </c>
      <c r="J3212" s="76" t="s">
        <v>342</v>
      </c>
      <c r="K3212" s="76" t="s">
        <v>68</v>
      </c>
      <c r="L3212" s="76" t="str">
        <f t="shared" si="101"/>
        <v>N</v>
      </c>
    </row>
    <row r="3213" spans="1:12" x14ac:dyDescent="0.25">
      <c r="A3213" s="76" t="str">
        <f t="shared" si="100"/>
        <v>C91215N</v>
      </c>
      <c r="B3213" s="76" t="s">
        <v>44</v>
      </c>
      <c r="C3213" s="76" t="str">
        <f>VLOOKUP(B3213,Validación!G:I,3,0)</f>
        <v>C</v>
      </c>
      <c r="D3213" s="122" t="s">
        <v>289</v>
      </c>
      <c r="E3213" s="76">
        <f>VLOOKUP(Tabla3[[#This Row],[Actividad]],Validación!AA:AB,2,0)</f>
        <v>9</v>
      </c>
      <c r="F3213" s="76" t="s">
        <v>191</v>
      </c>
      <c r="G3213" s="76">
        <f>VLOOKUP(H3213,Validación!W:Y,3,0)</f>
        <v>12</v>
      </c>
      <c r="H3213" s="76" t="s">
        <v>401</v>
      </c>
      <c r="I3213" s="76">
        <f>VLOOKUP(J3213,Validación!K:N,4,0)</f>
        <v>15</v>
      </c>
      <c r="J3213" s="76" t="s">
        <v>342</v>
      </c>
      <c r="K3213" s="76" t="s">
        <v>68</v>
      </c>
      <c r="L3213" s="76" t="str">
        <f t="shared" si="101"/>
        <v>N</v>
      </c>
    </row>
    <row r="3214" spans="1:12" x14ac:dyDescent="0.25">
      <c r="A3214" s="76" t="str">
        <f t="shared" si="100"/>
        <v>T91215N</v>
      </c>
      <c r="B3214" s="76" t="s">
        <v>52</v>
      </c>
      <c r="C3214" s="76" t="str">
        <f>VLOOKUP(B3214,Validación!G:I,3,0)</f>
        <v>T</v>
      </c>
      <c r="D3214" s="122">
        <v>122202</v>
      </c>
      <c r="E3214" s="76">
        <f>VLOOKUP(Tabla3[[#This Row],[Actividad]],Validación!AA:AB,2,0)</f>
        <v>9</v>
      </c>
      <c r="F3214" s="76" t="s">
        <v>191</v>
      </c>
      <c r="G3214" s="76">
        <f>VLOOKUP(H3214,Validación!W:Y,3,0)</f>
        <v>12</v>
      </c>
      <c r="H3214" s="76" t="s">
        <v>401</v>
      </c>
      <c r="I3214" s="76">
        <f>VLOOKUP(J3214,Validación!K:N,4,0)</f>
        <v>15</v>
      </c>
      <c r="J3214" s="76" t="s">
        <v>342</v>
      </c>
      <c r="K3214" s="76" t="s">
        <v>68</v>
      </c>
      <c r="L3214" s="76" t="str">
        <f t="shared" si="101"/>
        <v>N</v>
      </c>
    </row>
    <row r="3215" spans="1:12" x14ac:dyDescent="0.25">
      <c r="A3215" s="76" t="str">
        <f t="shared" si="100"/>
        <v>EE91215N</v>
      </c>
      <c r="B3215" s="76" t="s">
        <v>33</v>
      </c>
      <c r="C3215" s="76" t="str">
        <f>VLOOKUP(B3215,Validación!G:I,3,0)</f>
        <v>EE</v>
      </c>
      <c r="D3215" s="122" t="s">
        <v>290</v>
      </c>
      <c r="E3215" s="76">
        <f>VLOOKUP(Tabla3[[#This Row],[Actividad]],Validación!AA:AB,2,0)</f>
        <v>9</v>
      </c>
      <c r="F3215" s="76" t="s">
        <v>191</v>
      </c>
      <c r="G3215" s="76">
        <f>VLOOKUP(H3215,Validación!W:Y,3,0)</f>
        <v>12</v>
      </c>
      <c r="H3215" s="76" t="s">
        <v>401</v>
      </c>
      <c r="I3215" s="76">
        <f>VLOOKUP(J3215,Validación!K:N,4,0)</f>
        <v>15</v>
      </c>
      <c r="J3215" s="76" t="s">
        <v>342</v>
      </c>
      <c r="K3215" s="76" t="s">
        <v>68</v>
      </c>
      <c r="L3215" s="76" t="str">
        <f t="shared" si="101"/>
        <v>N</v>
      </c>
    </row>
    <row r="3216" spans="1:12" x14ac:dyDescent="0.25">
      <c r="A3216" s="76" t="str">
        <f t="shared" si="100"/>
        <v>E91215N</v>
      </c>
      <c r="B3216" s="76" t="s">
        <v>45</v>
      </c>
      <c r="C3216" s="76" t="str">
        <f>VLOOKUP(B3216,Validación!G:I,3,0)</f>
        <v>E</v>
      </c>
      <c r="D3216" s="122" t="s">
        <v>180</v>
      </c>
      <c r="E3216" s="76">
        <f>VLOOKUP(Tabla3[[#This Row],[Actividad]],Validación!AA:AB,2,0)</f>
        <v>9</v>
      </c>
      <c r="F3216" s="76" t="s">
        <v>191</v>
      </c>
      <c r="G3216" s="76">
        <f>VLOOKUP(H3216,Validación!W:Y,3,0)</f>
        <v>12</v>
      </c>
      <c r="H3216" s="76" t="s">
        <v>401</v>
      </c>
      <c r="I3216" s="76">
        <f>VLOOKUP(J3216,Validación!K:N,4,0)</f>
        <v>15</v>
      </c>
      <c r="J3216" s="76" t="s">
        <v>342</v>
      </c>
      <c r="K3216" s="76" t="s">
        <v>68</v>
      </c>
      <c r="L3216" s="76" t="str">
        <f t="shared" si="101"/>
        <v>N</v>
      </c>
    </row>
    <row r="3217" spans="1:12" x14ac:dyDescent="0.25">
      <c r="A3217" s="76" t="str">
        <f t="shared" si="100"/>
        <v>J91215N</v>
      </c>
      <c r="B3217" s="76" t="s">
        <v>30</v>
      </c>
      <c r="C3217" s="76" t="str">
        <f>VLOOKUP(B3217,Validación!G:I,3,0)</f>
        <v>J</v>
      </c>
      <c r="D3217" s="122" t="s">
        <v>292</v>
      </c>
      <c r="E3217" s="76">
        <f>VLOOKUP(Tabla3[[#This Row],[Actividad]],Validación!AA:AB,2,0)</f>
        <v>9</v>
      </c>
      <c r="F3217" s="76" t="s">
        <v>191</v>
      </c>
      <c r="G3217" s="76">
        <f>VLOOKUP(H3217,Validación!W:Y,3,0)</f>
        <v>12</v>
      </c>
      <c r="H3217" s="76" t="s">
        <v>401</v>
      </c>
      <c r="I3217" s="76">
        <f>VLOOKUP(J3217,Validación!K:N,4,0)</f>
        <v>15</v>
      </c>
      <c r="J3217" s="76" t="s">
        <v>342</v>
      </c>
      <c r="K3217" s="76" t="s">
        <v>68</v>
      </c>
      <c r="L3217" s="76" t="str">
        <f t="shared" si="101"/>
        <v>N</v>
      </c>
    </row>
    <row r="3218" spans="1:12" x14ac:dyDescent="0.25">
      <c r="A3218" s="76" t="str">
        <f t="shared" si="100"/>
        <v>H91215N</v>
      </c>
      <c r="B3218" s="76" t="s">
        <v>46</v>
      </c>
      <c r="C3218" s="76" t="str">
        <f>VLOOKUP(B3218,Validación!G:I,3,0)</f>
        <v>H</v>
      </c>
      <c r="D3218" s="122" t="s">
        <v>115</v>
      </c>
      <c r="E3218" s="76">
        <f>VLOOKUP(Tabla3[[#This Row],[Actividad]],Validación!AA:AB,2,0)</f>
        <v>9</v>
      </c>
      <c r="F3218" s="76" t="s">
        <v>191</v>
      </c>
      <c r="G3218" s="76">
        <f>VLOOKUP(H3218,Validación!W:Y,3,0)</f>
        <v>12</v>
      </c>
      <c r="H3218" s="76" t="s">
        <v>401</v>
      </c>
      <c r="I3218" s="76">
        <f>VLOOKUP(J3218,Validación!K:N,4,0)</f>
        <v>15</v>
      </c>
      <c r="J3218" s="76" t="s">
        <v>342</v>
      </c>
      <c r="K3218" s="76" t="s">
        <v>68</v>
      </c>
      <c r="L3218" s="76" t="str">
        <f t="shared" si="101"/>
        <v>N</v>
      </c>
    </row>
    <row r="3219" spans="1:12" x14ac:dyDescent="0.25">
      <c r="A3219" s="76" t="str">
        <f t="shared" si="100"/>
        <v>Q91215N</v>
      </c>
      <c r="B3219" s="76" t="s">
        <v>130</v>
      </c>
      <c r="C3219" s="76" t="str">
        <f>VLOOKUP(B3219,Validación!G:I,3,0)</f>
        <v>Q</v>
      </c>
      <c r="D3219" s="122" t="s">
        <v>293</v>
      </c>
      <c r="E3219" s="76">
        <f>VLOOKUP(Tabla3[[#This Row],[Actividad]],Validación!AA:AB,2,0)</f>
        <v>9</v>
      </c>
      <c r="F3219" s="76" t="s">
        <v>191</v>
      </c>
      <c r="G3219" s="76">
        <f>VLOOKUP(H3219,Validación!W:Y,3,0)</f>
        <v>12</v>
      </c>
      <c r="H3219" s="76" t="s">
        <v>401</v>
      </c>
      <c r="I3219" s="76">
        <f>VLOOKUP(J3219,Validación!K:N,4,0)</f>
        <v>15</v>
      </c>
      <c r="J3219" s="76" t="s">
        <v>342</v>
      </c>
      <c r="K3219" s="76" t="s">
        <v>68</v>
      </c>
      <c r="L3219" s="76" t="str">
        <f t="shared" si="101"/>
        <v>N</v>
      </c>
    </row>
    <row r="3220" spans="1:12" x14ac:dyDescent="0.25">
      <c r="A3220" s="76" t="str">
        <f t="shared" si="100"/>
        <v>P91215N</v>
      </c>
      <c r="B3220" s="76" t="s">
        <v>50</v>
      </c>
      <c r="C3220" s="76" t="str">
        <f>VLOOKUP(B3220,Validación!G:I,3,0)</f>
        <v>P</v>
      </c>
      <c r="D3220" s="122" t="s">
        <v>295</v>
      </c>
      <c r="E3220" s="76">
        <f>VLOOKUP(Tabla3[[#This Row],[Actividad]],Validación!AA:AB,2,0)</f>
        <v>9</v>
      </c>
      <c r="F3220" s="76" t="s">
        <v>191</v>
      </c>
      <c r="G3220" s="76">
        <f>VLOOKUP(H3220,Validación!W:Y,3,0)</f>
        <v>12</v>
      </c>
      <c r="H3220" s="76" t="s">
        <v>401</v>
      </c>
      <c r="I3220" s="76">
        <f>VLOOKUP(J3220,Validación!K:N,4,0)</f>
        <v>15</v>
      </c>
      <c r="J3220" s="76" t="s">
        <v>342</v>
      </c>
      <c r="K3220" s="76" t="s">
        <v>68</v>
      </c>
      <c r="L3220" s="76" t="str">
        <f t="shared" si="101"/>
        <v>N</v>
      </c>
    </row>
    <row r="3221" spans="1:12" x14ac:dyDescent="0.25">
      <c r="A3221" s="76" t="str">
        <f t="shared" si="100"/>
        <v>K91215N</v>
      </c>
      <c r="B3221" s="76" t="s">
        <v>31</v>
      </c>
      <c r="C3221" s="76" t="str">
        <f>VLOOKUP(B3221,Validación!G:I,3,0)</f>
        <v>K</v>
      </c>
      <c r="D3221" s="122" t="s">
        <v>297</v>
      </c>
      <c r="E3221" s="76">
        <f>VLOOKUP(Tabla3[[#This Row],[Actividad]],Validación!AA:AB,2,0)</f>
        <v>9</v>
      </c>
      <c r="F3221" s="76" t="s">
        <v>191</v>
      </c>
      <c r="G3221" s="76">
        <f>VLOOKUP(H3221,Validación!W:Y,3,0)</f>
        <v>12</v>
      </c>
      <c r="H3221" s="76" t="s">
        <v>401</v>
      </c>
      <c r="I3221" s="76">
        <f>VLOOKUP(J3221,Validación!K:N,4,0)</f>
        <v>15</v>
      </c>
      <c r="J3221" s="76" t="s">
        <v>342</v>
      </c>
      <c r="K3221" s="76" t="s">
        <v>68</v>
      </c>
      <c r="L3221" s="76" t="str">
        <f t="shared" si="101"/>
        <v>N</v>
      </c>
    </row>
    <row r="3222" spans="1:12" x14ac:dyDescent="0.25">
      <c r="A3222" s="76" t="str">
        <f t="shared" si="100"/>
        <v>N91215N</v>
      </c>
      <c r="B3222" s="76" t="s">
        <v>49</v>
      </c>
      <c r="C3222" s="76" t="str">
        <f>VLOOKUP(B3222,Validación!G:I,3,0)</f>
        <v>N</v>
      </c>
      <c r="D3222" s="122" t="s">
        <v>298</v>
      </c>
      <c r="E3222" s="76">
        <f>VLOOKUP(Tabla3[[#This Row],[Actividad]],Validación!AA:AB,2,0)</f>
        <v>9</v>
      </c>
      <c r="F3222" s="76" t="s">
        <v>191</v>
      </c>
      <c r="G3222" s="76">
        <f>VLOOKUP(H3222,Validación!W:Y,3,0)</f>
        <v>12</v>
      </c>
      <c r="H3222" s="76" t="s">
        <v>401</v>
      </c>
      <c r="I3222" s="76">
        <f>VLOOKUP(J3222,Validación!K:N,4,0)</f>
        <v>15</v>
      </c>
      <c r="J3222" s="76" t="s">
        <v>342</v>
      </c>
      <c r="K3222" s="76" t="s">
        <v>68</v>
      </c>
      <c r="L3222" s="76" t="str">
        <f t="shared" si="101"/>
        <v>N</v>
      </c>
    </row>
    <row r="3223" spans="1:12" x14ac:dyDescent="0.25">
      <c r="A3223" s="76" t="str">
        <f t="shared" si="100"/>
        <v>AA91215N</v>
      </c>
      <c r="B3223" s="76" t="s">
        <v>54</v>
      </c>
      <c r="C3223" s="76" t="str">
        <f>VLOOKUP(B3223,Validación!G:I,3,0)</f>
        <v>AA</v>
      </c>
      <c r="D3223" s="122" t="s">
        <v>118</v>
      </c>
      <c r="E3223" s="76">
        <f>VLOOKUP(Tabla3[[#This Row],[Actividad]],Validación!AA:AB,2,0)</f>
        <v>9</v>
      </c>
      <c r="F3223" s="76" t="s">
        <v>191</v>
      </c>
      <c r="G3223" s="76">
        <f>VLOOKUP(H3223,Validación!W:Y,3,0)</f>
        <v>12</v>
      </c>
      <c r="H3223" s="76" t="s">
        <v>401</v>
      </c>
      <c r="I3223" s="76">
        <f>VLOOKUP(J3223,Validación!K:N,4,0)</f>
        <v>15</v>
      </c>
      <c r="J3223" s="76" t="s">
        <v>342</v>
      </c>
      <c r="K3223" s="76" t="s">
        <v>68</v>
      </c>
      <c r="L3223" s="76" t="str">
        <f t="shared" si="101"/>
        <v>N</v>
      </c>
    </row>
    <row r="3224" spans="1:12" x14ac:dyDescent="0.25">
      <c r="A3224" s="76" t="str">
        <f t="shared" si="100"/>
        <v>G91215N</v>
      </c>
      <c r="B3224" s="76" t="s">
        <v>427</v>
      </c>
      <c r="C3224" s="76" t="str">
        <f>VLOOKUP(B3224,Validación!G:I,3,0)</f>
        <v>G</v>
      </c>
      <c r="D3224" s="122" t="s">
        <v>299</v>
      </c>
      <c r="E3224" s="76">
        <f>VLOOKUP(Tabla3[[#This Row],[Actividad]],Validación!AA:AB,2,0)</f>
        <v>9</v>
      </c>
      <c r="F3224" s="76" t="s">
        <v>191</v>
      </c>
      <c r="G3224" s="76">
        <f>VLOOKUP(H3224,Validación!W:Y,3,0)</f>
        <v>12</v>
      </c>
      <c r="H3224" s="76" t="s">
        <v>401</v>
      </c>
      <c r="I3224" s="76">
        <f>VLOOKUP(J3224,Validación!K:N,4,0)</f>
        <v>15</v>
      </c>
      <c r="J3224" s="76" t="s">
        <v>342</v>
      </c>
      <c r="K3224" s="76" t="s">
        <v>68</v>
      </c>
      <c r="L3224" s="76" t="str">
        <f t="shared" si="101"/>
        <v>N</v>
      </c>
    </row>
    <row r="3225" spans="1:12" x14ac:dyDescent="0.25">
      <c r="A3225" s="76" t="str">
        <f t="shared" si="100"/>
        <v>D91215N</v>
      </c>
      <c r="B3225" s="76" t="s">
        <v>203</v>
      </c>
      <c r="C3225" s="76" t="str">
        <f>VLOOKUP(B3225,Validación!G:I,3,0)</f>
        <v>D</v>
      </c>
      <c r="D3225" s="122">
        <v>122327</v>
      </c>
      <c r="E3225" s="76">
        <f>VLOOKUP(Tabla3[[#This Row],[Actividad]],Validación!AA:AB,2,0)</f>
        <v>9</v>
      </c>
      <c r="F3225" s="76" t="s">
        <v>191</v>
      </c>
      <c r="G3225" s="76">
        <f>VLOOKUP(H3225,Validación!W:Y,3,0)</f>
        <v>12</v>
      </c>
      <c r="H3225" s="76" t="s">
        <v>401</v>
      </c>
      <c r="I3225" s="76">
        <f>VLOOKUP(J3225,Validación!K:N,4,0)</f>
        <v>15</v>
      </c>
      <c r="J3225" s="76" t="s">
        <v>342</v>
      </c>
      <c r="K3225" s="76" t="s">
        <v>68</v>
      </c>
      <c r="L3225" s="76" t="str">
        <f t="shared" si="101"/>
        <v>N</v>
      </c>
    </row>
    <row r="3226" spans="1:12" x14ac:dyDescent="0.25">
      <c r="A3226" s="76" t="str">
        <f t="shared" si="100"/>
        <v>F91215N</v>
      </c>
      <c r="B3226" s="76" t="s">
        <v>426</v>
      </c>
      <c r="C3226" s="76" t="str">
        <f>VLOOKUP(B3226,Validación!G:I,3,0)</f>
        <v>F</v>
      </c>
      <c r="D3226" s="122" t="s">
        <v>456</v>
      </c>
      <c r="E3226" s="76">
        <f>VLOOKUP(Tabla3[[#This Row],[Actividad]],Validación!AA:AB,2,0)</f>
        <v>9</v>
      </c>
      <c r="F3226" s="76" t="s">
        <v>191</v>
      </c>
      <c r="G3226" s="76">
        <f>VLOOKUP(H3226,Validación!W:Y,3,0)</f>
        <v>12</v>
      </c>
      <c r="H3226" s="76" t="s">
        <v>401</v>
      </c>
      <c r="I3226" s="76">
        <f>VLOOKUP(J3226,Validación!K:N,4,0)</f>
        <v>15</v>
      </c>
      <c r="J3226" s="76" t="s">
        <v>342</v>
      </c>
      <c r="K3226" s="76" t="s">
        <v>68</v>
      </c>
      <c r="L3226" s="76" t="str">
        <f t="shared" si="101"/>
        <v>N</v>
      </c>
    </row>
    <row r="3227" spans="1:12" x14ac:dyDescent="0.25">
      <c r="A3227" s="76" t="str">
        <f t="shared" si="100"/>
        <v>FF91215N</v>
      </c>
      <c r="B3227" s="76" t="s">
        <v>41</v>
      </c>
      <c r="C3227" s="76" t="str">
        <f>VLOOKUP(B3227,Validación!G:I,3,0)</f>
        <v>FF</v>
      </c>
      <c r="D3227" s="122" t="s">
        <v>301</v>
      </c>
      <c r="E3227" s="76">
        <f>VLOOKUP(Tabla3[[#This Row],[Actividad]],Validación!AA:AB,2,0)</f>
        <v>9</v>
      </c>
      <c r="F3227" s="76" t="s">
        <v>191</v>
      </c>
      <c r="G3227" s="76">
        <f>VLOOKUP(H3227,Validación!W:Y,3,0)</f>
        <v>12</v>
      </c>
      <c r="H3227" s="76" t="s">
        <v>401</v>
      </c>
      <c r="I3227" s="76">
        <f>VLOOKUP(J3227,Validación!K:N,4,0)</f>
        <v>15</v>
      </c>
      <c r="J3227" s="76" t="s">
        <v>342</v>
      </c>
      <c r="K3227" s="76" t="s">
        <v>68</v>
      </c>
      <c r="L3227" s="76" t="str">
        <f t="shared" si="101"/>
        <v>N</v>
      </c>
    </row>
    <row r="3228" spans="1:12" x14ac:dyDescent="0.25">
      <c r="A3228" s="76" t="str">
        <f t="shared" si="100"/>
        <v>BB91215N</v>
      </c>
      <c r="B3228" s="76" t="s">
        <v>32</v>
      </c>
      <c r="C3228" s="76" t="str">
        <f>VLOOKUP(B3228,Validación!G:I,3,0)</f>
        <v>BB</v>
      </c>
      <c r="D3228" s="122" t="s">
        <v>457</v>
      </c>
      <c r="E3228" s="76">
        <f>VLOOKUP(Tabla3[[#This Row],[Actividad]],Validación!AA:AB,2,0)</f>
        <v>9</v>
      </c>
      <c r="F3228" s="76" t="s">
        <v>191</v>
      </c>
      <c r="G3228" s="76">
        <f>VLOOKUP(H3228,Validación!W:Y,3,0)</f>
        <v>12</v>
      </c>
      <c r="H3228" s="76" t="s">
        <v>401</v>
      </c>
      <c r="I3228" s="76">
        <f>VLOOKUP(J3228,Validación!K:N,4,0)</f>
        <v>15</v>
      </c>
      <c r="J3228" s="76" t="s">
        <v>342</v>
      </c>
      <c r="K3228" s="76" t="s">
        <v>68</v>
      </c>
      <c r="L3228" s="76" t="str">
        <f t="shared" si="101"/>
        <v>N</v>
      </c>
    </row>
    <row r="3229" spans="1:12" x14ac:dyDescent="0.25">
      <c r="A3229" s="76" t="str">
        <f t="shared" si="100"/>
        <v>W91215N</v>
      </c>
      <c r="B3229" s="76" t="s">
        <v>132</v>
      </c>
      <c r="C3229" s="76" t="str">
        <f>VLOOKUP(B3229,Validación!G:I,3,0)</f>
        <v>W</v>
      </c>
      <c r="D3229" s="122" t="s">
        <v>302</v>
      </c>
      <c r="E3229" s="76">
        <f>VLOOKUP(Tabla3[[#This Row],[Actividad]],Validación!AA:AB,2,0)</f>
        <v>9</v>
      </c>
      <c r="F3229" s="76" t="s">
        <v>191</v>
      </c>
      <c r="G3229" s="76">
        <f>VLOOKUP(H3229,Validación!W:Y,3,0)</f>
        <v>12</v>
      </c>
      <c r="H3229" s="76" t="s">
        <v>401</v>
      </c>
      <c r="I3229" s="76">
        <f>VLOOKUP(J3229,Validación!K:N,4,0)</f>
        <v>15</v>
      </c>
      <c r="J3229" s="76" t="s">
        <v>342</v>
      </c>
      <c r="K3229" s="76" t="s">
        <v>68</v>
      </c>
      <c r="L3229" s="76" t="str">
        <f t="shared" si="101"/>
        <v>N</v>
      </c>
    </row>
    <row r="3230" spans="1:12" x14ac:dyDescent="0.25">
      <c r="A3230" s="76" t="str">
        <f t="shared" si="100"/>
        <v>CC91215N</v>
      </c>
      <c r="B3230" s="76" t="s">
        <v>55</v>
      </c>
      <c r="C3230" s="76" t="str">
        <f>VLOOKUP(B3230,Validación!G:I,3,0)</f>
        <v>CC</v>
      </c>
      <c r="D3230" s="122" t="s">
        <v>303</v>
      </c>
      <c r="E3230" s="76">
        <f>VLOOKUP(Tabla3[[#This Row],[Actividad]],Validación!AA:AB,2,0)</f>
        <v>9</v>
      </c>
      <c r="F3230" s="76" t="s">
        <v>191</v>
      </c>
      <c r="G3230" s="76">
        <f>VLOOKUP(H3230,Validación!W:Y,3,0)</f>
        <v>12</v>
      </c>
      <c r="H3230" s="76" t="s">
        <v>401</v>
      </c>
      <c r="I3230" s="76">
        <f>VLOOKUP(J3230,Validación!K:N,4,0)</f>
        <v>15</v>
      </c>
      <c r="J3230" s="76" t="s">
        <v>342</v>
      </c>
      <c r="K3230" s="76" t="s">
        <v>68</v>
      </c>
      <c r="L3230" s="76" t="str">
        <f t="shared" si="101"/>
        <v>N</v>
      </c>
    </row>
    <row r="3231" spans="1:12" x14ac:dyDescent="0.25">
      <c r="A3231" s="76" t="str">
        <f t="shared" si="100"/>
        <v>U91215N</v>
      </c>
      <c r="B3231" s="76" t="s">
        <v>425</v>
      </c>
      <c r="C3231" s="76" t="str">
        <f>VLOOKUP(B3231,Validación!G:I,3,0)</f>
        <v>U</v>
      </c>
      <c r="D3231" s="122" t="s">
        <v>458</v>
      </c>
      <c r="E3231" s="76">
        <f>VLOOKUP(Tabla3[[#This Row],[Actividad]],Validación!AA:AB,2,0)</f>
        <v>9</v>
      </c>
      <c r="F3231" s="76" t="s">
        <v>191</v>
      </c>
      <c r="G3231" s="76">
        <f>VLOOKUP(H3231,Validación!W:Y,3,0)</f>
        <v>12</v>
      </c>
      <c r="H3231" s="76" t="s">
        <v>401</v>
      </c>
      <c r="I3231" s="76">
        <f>VLOOKUP(J3231,Validación!K:N,4,0)</f>
        <v>15</v>
      </c>
      <c r="J3231" s="76" t="s">
        <v>342</v>
      </c>
      <c r="K3231" s="76" t="s">
        <v>68</v>
      </c>
      <c r="L3231" s="76" t="str">
        <f t="shared" si="101"/>
        <v>N</v>
      </c>
    </row>
    <row r="3232" spans="1:12" x14ac:dyDescent="0.25">
      <c r="A3232" s="76" t="str">
        <f t="shared" si="100"/>
        <v>I91215N</v>
      </c>
      <c r="B3232" s="76" t="s">
        <v>47</v>
      </c>
      <c r="C3232" s="76" t="str">
        <f>VLOOKUP(B3232,Validación!G:I,3,0)</f>
        <v>I</v>
      </c>
      <c r="D3232" s="122" t="s">
        <v>459</v>
      </c>
      <c r="E3232" s="76">
        <f>VLOOKUP(Tabla3[[#This Row],[Actividad]],Validación!AA:AB,2,0)</f>
        <v>9</v>
      </c>
      <c r="F3232" s="76" t="s">
        <v>191</v>
      </c>
      <c r="G3232" s="76">
        <f>VLOOKUP(H3232,Validación!W:Y,3,0)</f>
        <v>12</v>
      </c>
      <c r="H3232" s="76" t="s">
        <v>401</v>
      </c>
      <c r="I3232" s="76">
        <f>VLOOKUP(J3232,Validación!K:N,4,0)</f>
        <v>15</v>
      </c>
      <c r="J3232" s="76" t="s">
        <v>342</v>
      </c>
      <c r="K3232" s="76" t="s">
        <v>68</v>
      </c>
      <c r="L3232" s="76" t="str">
        <f t="shared" si="101"/>
        <v>N</v>
      </c>
    </row>
    <row r="3233" spans="1:12" x14ac:dyDescent="0.25">
      <c r="A3233" s="76" t="str">
        <f t="shared" si="100"/>
        <v>Y91215N</v>
      </c>
      <c r="B3233" s="76" t="s">
        <v>134</v>
      </c>
      <c r="C3233" s="76" t="str">
        <f>VLOOKUP(B3233,Validación!G:I,3,0)</f>
        <v>Y</v>
      </c>
      <c r="D3233" s="122" t="s">
        <v>306</v>
      </c>
      <c r="E3233" s="76">
        <f>VLOOKUP(Tabla3[[#This Row],[Actividad]],Validación!AA:AB,2,0)</f>
        <v>9</v>
      </c>
      <c r="F3233" s="76" t="s">
        <v>191</v>
      </c>
      <c r="G3233" s="76">
        <f>VLOOKUP(H3233,Validación!W:Y,3,0)</f>
        <v>12</v>
      </c>
      <c r="H3233" s="76" t="s">
        <v>401</v>
      </c>
      <c r="I3233" s="76">
        <f>VLOOKUP(J3233,Validación!K:N,4,0)</f>
        <v>15</v>
      </c>
      <c r="J3233" s="76" t="s">
        <v>342</v>
      </c>
      <c r="K3233" s="76" t="s">
        <v>68</v>
      </c>
      <c r="L3233" s="76" t="str">
        <f t="shared" si="101"/>
        <v>N</v>
      </c>
    </row>
    <row r="3234" spans="1:12" x14ac:dyDescent="0.25">
      <c r="A3234" s="76" t="str">
        <f t="shared" si="100"/>
        <v>R91215N</v>
      </c>
      <c r="B3234" s="76" t="s">
        <v>51</v>
      </c>
      <c r="C3234" s="76" t="str">
        <f>VLOOKUP(B3234,Validación!G:I,3,0)</f>
        <v>R</v>
      </c>
      <c r="D3234" s="122">
        <v>109</v>
      </c>
      <c r="E3234" s="76">
        <f>VLOOKUP(Tabla3[[#This Row],[Actividad]],Validación!AA:AB,2,0)</f>
        <v>9</v>
      </c>
      <c r="F3234" s="76" t="s">
        <v>191</v>
      </c>
      <c r="G3234" s="76">
        <f>VLOOKUP(H3234,Validación!W:Y,3,0)</f>
        <v>12</v>
      </c>
      <c r="H3234" s="76" t="s">
        <v>401</v>
      </c>
      <c r="I3234" s="76">
        <f>VLOOKUP(J3234,Validación!K:N,4,0)</f>
        <v>15</v>
      </c>
      <c r="J3234" s="76" t="s">
        <v>342</v>
      </c>
      <c r="K3234" s="76" t="s">
        <v>68</v>
      </c>
      <c r="L3234" s="76" t="str">
        <f t="shared" si="101"/>
        <v>N</v>
      </c>
    </row>
    <row r="3235" spans="1:12" x14ac:dyDescent="0.25">
      <c r="A3235" s="76" t="str">
        <f t="shared" si="100"/>
        <v>HH91215N</v>
      </c>
      <c r="B3235" s="76" t="s">
        <v>122</v>
      </c>
      <c r="C3235" s="76" t="str">
        <f>VLOOKUP(B3235,Validación!G:I,3,0)</f>
        <v>HH</v>
      </c>
      <c r="D3235" s="122" t="s">
        <v>460</v>
      </c>
      <c r="E3235" s="76">
        <f>VLOOKUP(Tabla3[[#This Row],[Actividad]],Validación!AA:AB,2,0)</f>
        <v>9</v>
      </c>
      <c r="F3235" s="76" t="s">
        <v>191</v>
      </c>
      <c r="G3235" s="76">
        <f>VLOOKUP(H3235,Validación!W:Y,3,0)</f>
        <v>12</v>
      </c>
      <c r="H3235" s="76" t="s">
        <v>401</v>
      </c>
      <c r="I3235" s="76">
        <f>VLOOKUP(J3235,Validación!K:N,4,0)</f>
        <v>15</v>
      </c>
      <c r="J3235" s="76" t="s">
        <v>342</v>
      </c>
      <c r="K3235" s="76" t="s">
        <v>68</v>
      </c>
      <c r="L3235" s="76" t="str">
        <f t="shared" si="101"/>
        <v>N</v>
      </c>
    </row>
    <row r="3236" spans="1:12" x14ac:dyDescent="0.25">
      <c r="A3236" s="76" t="str">
        <f t="shared" si="100"/>
        <v>II91215N</v>
      </c>
      <c r="B3236" s="173" t="s">
        <v>423</v>
      </c>
      <c r="C3236" s="76" t="str">
        <f>VLOOKUP(B3236,Validación!G:I,3,0)</f>
        <v>II</v>
      </c>
      <c r="D3236" s="122" t="s">
        <v>309</v>
      </c>
      <c r="E3236" s="76">
        <f>VLOOKUP(Tabla3[[#This Row],[Actividad]],Validación!AA:AB,2,0)</f>
        <v>9</v>
      </c>
      <c r="F3236" s="76" t="s">
        <v>191</v>
      </c>
      <c r="G3236" s="76">
        <f>VLOOKUP(H3236,Validación!W:Y,3,0)</f>
        <v>12</v>
      </c>
      <c r="H3236" s="76" t="s">
        <v>401</v>
      </c>
      <c r="I3236" s="76">
        <f>VLOOKUP(J3236,Validación!K:N,4,0)</f>
        <v>15</v>
      </c>
      <c r="J3236" s="76" t="s">
        <v>342</v>
      </c>
      <c r="K3236" s="76" t="s">
        <v>68</v>
      </c>
      <c r="L3236" s="76" t="str">
        <f t="shared" si="101"/>
        <v>N</v>
      </c>
    </row>
    <row r="3237" spans="1:12" x14ac:dyDescent="0.25">
      <c r="A3237" s="76" t="str">
        <f t="shared" si="100"/>
        <v>L91215N</v>
      </c>
      <c r="B3237" s="76" t="s">
        <v>48</v>
      </c>
      <c r="C3237" s="76" t="str">
        <f>VLOOKUP(B3237,Validación!G:I,3,0)</f>
        <v>L</v>
      </c>
      <c r="D3237" s="122" t="s">
        <v>461</v>
      </c>
      <c r="E3237" s="76">
        <f>VLOOKUP(Tabla3[[#This Row],[Actividad]],Validación!AA:AB,2,0)</f>
        <v>9</v>
      </c>
      <c r="F3237" s="76" t="s">
        <v>191</v>
      </c>
      <c r="G3237" s="76">
        <f>VLOOKUP(H3237,Validación!W:Y,3,0)</f>
        <v>12</v>
      </c>
      <c r="H3237" s="76" t="s">
        <v>401</v>
      </c>
      <c r="I3237" s="76">
        <f>VLOOKUP(J3237,Validación!K:N,4,0)</f>
        <v>15</v>
      </c>
      <c r="J3237" s="76" t="s">
        <v>342</v>
      </c>
      <c r="K3237" s="76" t="s">
        <v>68</v>
      </c>
      <c r="L3237" s="76" t="str">
        <f t="shared" si="101"/>
        <v>N</v>
      </c>
    </row>
    <row r="3238" spans="1:12" x14ac:dyDescent="0.25">
      <c r="A3238" s="76" t="str">
        <f t="shared" si="100"/>
        <v>B91215N</v>
      </c>
      <c r="B3238" s="76" t="s">
        <v>43</v>
      </c>
      <c r="C3238" s="76" t="str">
        <f>VLOOKUP(B3238,Validación!G:I,3,0)</f>
        <v>B</v>
      </c>
      <c r="D3238" s="122" t="s">
        <v>462</v>
      </c>
      <c r="E3238" s="76">
        <f>VLOOKUP(Tabla3[[#This Row],[Actividad]],Validación!AA:AB,2,0)</f>
        <v>9</v>
      </c>
      <c r="F3238" s="76" t="s">
        <v>191</v>
      </c>
      <c r="G3238" s="76">
        <f>VLOOKUP(H3238,Validación!W:Y,3,0)</f>
        <v>12</v>
      </c>
      <c r="H3238" s="76" t="s">
        <v>401</v>
      </c>
      <c r="I3238" s="76">
        <f>VLOOKUP(J3238,Validación!K:N,4,0)</f>
        <v>15</v>
      </c>
      <c r="J3238" s="76" t="s">
        <v>342</v>
      </c>
      <c r="K3238" s="76" t="s">
        <v>68</v>
      </c>
      <c r="L3238" s="76" t="str">
        <f t="shared" si="101"/>
        <v>N</v>
      </c>
    </row>
    <row r="3239" spans="1:12" x14ac:dyDescent="0.25">
      <c r="A3239" s="76" t="str">
        <f t="shared" si="100"/>
        <v>A91215N</v>
      </c>
      <c r="B3239" s="76" t="s">
        <v>42</v>
      </c>
      <c r="C3239" s="76" t="str">
        <f>VLOOKUP(B3239,Validación!G:I,3,0)</f>
        <v>A</v>
      </c>
      <c r="D3239" s="122" t="s">
        <v>463</v>
      </c>
      <c r="E3239" s="76">
        <f>VLOOKUP(Tabla3[[#This Row],[Actividad]],Validación!AA:AB,2,0)</f>
        <v>9</v>
      </c>
      <c r="F3239" s="76" t="s">
        <v>191</v>
      </c>
      <c r="G3239" s="76">
        <f>VLOOKUP(H3239,Validación!W:Y,3,0)</f>
        <v>12</v>
      </c>
      <c r="H3239" s="76" t="s">
        <v>401</v>
      </c>
      <c r="I3239" s="76">
        <f>VLOOKUP(J3239,Validación!K:N,4,0)</f>
        <v>15</v>
      </c>
      <c r="J3239" s="76" t="s">
        <v>342</v>
      </c>
      <c r="K3239" s="76" t="s">
        <v>68</v>
      </c>
      <c r="L3239" s="76" t="str">
        <f t="shared" si="101"/>
        <v>N</v>
      </c>
    </row>
    <row r="3240" spans="1:12" x14ac:dyDescent="0.25">
      <c r="A3240" s="76" t="str">
        <f t="shared" si="100"/>
        <v>X11123N</v>
      </c>
      <c r="B3240" s="76" t="s">
        <v>133</v>
      </c>
      <c r="C3240" s="76" t="str">
        <f>VLOOKUP(B3240,Validación!G:I,3,0)</f>
        <v>X</v>
      </c>
      <c r="D3240" s="122">
        <v>122201</v>
      </c>
      <c r="E3240" s="76">
        <f>VLOOKUP(Tabla3[[#This Row],[Actividad]],Validación!AA:AB,2,0)</f>
        <v>11</v>
      </c>
      <c r="F3240" s="76" t="s">
        <v>193</v>
      </c>
      <c r="G3240" s="76">
        <f>VLOOKUP(H3240,Validación!W:Y,3,0)</f>
        <v>12</v>
      </c>
      <c r="H3240" s="76" t="s">
        <v>401</v>
      </c>
      <c r="I3240" s="76">
        <f>VLOOKUP(J3240,Validación!K:N,4,0)</f>
        <v>3</v>
      </c>
      <c r="J3240" s="76" t="s">
        <v>162</v>
      </c>
      <c r="K3240" s="76" t="s">
        <v>68</v>
      </c>
      <c r="L3240" s="76" t="str">
        <f t="shared" si="101"/>
        <v>N</v>
      </c>
    </row>
    <row r="3241" spans="1:12" x14ac:dyDescent="0.25">
      <c r="A3241" s="76" t="str">
        <f t="shared" si="100"/>
        <v>C11123N</v>
      </c>
      <c r="B3241" s="76" t="s">
        <v>44</v>
      </c>
      <c r="C3241" s="76" t="str">
        <f>VLOOKUP(B3241,Validación!G:I,3,0)</f>
        <v>C</v>
      </c>
      <c r="D3241" s="122" t="s">
        <v>289</v>
      </c>
      <c r="E3241" s="76">
        <f>VLOOKUP(Tabla3[[#This Row],[Actividad]],Validación!AA:AB,2,0)</f>
        <v>11</v>
      </c>
      <c r="F3241" s="76" t="s">
        <v>193</v>
      </c>
      <c r="G3241" s="76">
        <f>VLOOKUP(H3241,Validación!W:Y,3,0)</f>
        <v>12</v>
      </c>
      <c r="H3241" s="76" t="s">
        <v>401</v>
      </c>
      <c r="I3241" s="76">
        <f>VLOOKUP(J3241,Validación!K:N,4,0)</f>
        <v>3</v>
      </c>
      <c r="J3241" s="76" t="s">
        <v>162</v>
      </c>
      <c r="K3241" s="76" t="s">
        <v>68</v>
      </c>
      <c r="L3241" s="76" t="str">
        <f t="shared" si="101"/>
        <v>N</v>
      </c>
    </row>
    <row r="3242" spans="1:12" x14ac:dyDescent="0.25">
      <c r="A3242" s="76" t="str">
        <f t="shared" si="100"/>
        <v>T11123N</v>
      </c>
      <c r="B3242" s="76" t="s">
        <v>52</v>
      </c>
      <c r="C3242" s="76" t="str">
        <f>VLOOKUP(B3242,Validación!G:I,3,0)</f>
        <v>T</v>
      </c>
      <c r="D3242" s="122">
        <v>122202</v>
      </c>
      <c r="E3242" s="76">
        <f>VLOOKUP(Tabla3[[#This Row],[Actividad]],Validación!AA:AB,2,0)</f>
        <v>11</v>
      </c>
      <c r="F3242" s="76" t="s">
        <v>193</v>
      </c>
      <c r="G3242" s="76">
        <f>VLOOKUP(H3242,Validación!W:Y,3,0)</f>
        <v>12</v>
      </c>
      <c r="H3242" s="76" t="s">
        <v>401</v>
      </c>
      <c r="I3242" s="76">
        <f>VLOOKUP(J3242,Validación!K:N,4,0)</f>
        <v>3</v>
      </c>
      <c r="J3242" s="76" t="s">
        <v>162</v>
      </c>
      <c r="K3242" s="76" t="s">
        <v>68</v>
      </c>
      <c r="L3242" s="76" t="str">
        <f t="shared" si="101"/>
        <v>N</v>
      </c>
    </row>
    <row r="3243" spans="1:12" x14ac:dyDescent="0.25">
      <c r="A3243" s="76" t="str">
        <f t="shared" si="100"/>
        <v>EE11123N</v>
      </c>
      <c r="B3243" s="76" t="s">
        <v>33</v>
      </c>
      <c r="C3243" s="76" t="str">
        <f>VLOOKUP(B3243,Validación!G:I,3,0)</f>
        <v>EE</v>
      </c>
      <c r="D3243" s="122" t="s">
        <v>290</v>
      </c>
      <c r="E3243" s="76">
        <f>VLOOKUP(Tabla3[[#This Row],[Actividad]],Validación!AA:AB,2,0)</f>
        <v>11</v>
      </c>
      <c r="F3243" s="76" t="s">
        <v>193</v>
      </c>
      <c r="G3243" s="76">
        <f>VLOOKUP(H3243,Validación!W:Y,3,0)</f>
        <v>12</v>
      </c>
      <c r="H3243" s="76" t="s">
        <v>401</v>
      </c>
      <c r="I3243" s="76">
        <f>VLOOKUP(J3243,Validación!K:N,4,0)</f>
        <v>3</v>
      </c>
      <c r="J3243" s="76" t="s">
        <v>162</v>
      </c>
      <c r="K3243" s="76" t="s">
        <v>68</v>
      </c>
      <c r="L3243" s="76" t="str">
        <f t="shared" si="101"/>
        <v>N</v>
      </c>
    </row>
    <row r="3244" spans="1:12" x14ac:dyDescent="0.25">
      <c r="A3244" s="76" t="str">
        <f t="shared" si="100"/>
        <v>E11123N</v>
      </c>
      <c r="B3244" s="76" t="s">
        <v>45</v>
      </c>
      <c r="C3244" s="76" t="str">
        <f>VLOOKUP(B3244,Validación!G:I,3,0)</f>
        <v>E</v>
      </c>
      <c r="D3244" s="122" t="s">
        <v>180</v>
      </c>
      <c r="E3244" s="76">
        <f>VLOOKUP(Tabla3[[#This Row],[Actividad]],Validación!AA:AB,2,0)</f>
        <v>11</v>
      </c>
      <c r="F3244" s="76" t="s">
        <v>193</v>
      </c>
      <c r="G3244" s="76">
        <f>VLOOKUP(H3244,Validación!W:Y,3,0)</f>
        <v>12</v>
      </c>
      <c r="H3244" s="76" t="s">
        <v>401</v>
      </c>
      <c r="I3244" s="76">
        <f>VLOOKUP(J3244,Validación!K:N,4,0)</f>
        <v>3</v>
      </c>
      <c r="J3244" s="76" t="s">
        <v>162</v>
      </c>
      <c r="K3244" s="76" t="s">
        <v>68</v>
      </c>
      <c r="L3244" s="76" t="str">
        <f t="shared" si="101"/>
        <v>N</v>
      </c>
    </row>
    <row r="3245" spans="1:12" x14ac:dyDescent="0.25">
      <c r="A3245" s="76" t="str">
        <f t="shared" si="100"/>
        <v>J11123N</v>
      </c>
      <c r="B3245" s="76" t="s">
        <v>30</v>
      </c>
      <c r="C3245" s="76" t="str">
        <f>VLOOKUP(B3245,Validación!G:I,3,0)</f>
        <v>J</v>
      </c>
      <c r="D3245" s="122" t="s">
        <v>292</v>
      </c>
      <c r="E3245" s="76">
        <f>VLOOKUP(Tabla3[[#This Row],[Actividad]],Validación!AA:AB,2,0)</f>
        <v>11</v>
      </c>
      <c r="F3245" s="76" t="s">
        <v>193</v>
      </c>
      <c r="G3245" s="76">
        <f>VLOOKUP(H3245,Validación!W:Y,3,0)</f>
        <v>12</v>
      </c>
      <c r="H3245" s="76" t="s">
        <v>401</v>
      </c>
      <c r="I3245" s="76">
        <f>VLOOKUP(J3245,Validación!K:N,4,0)</f>
        <v>3</v>
      </c>
      <c r="J3245" s="76" t="s">
        <v>162</v>
      </c>
      <c r="K3245" s="76" t="s">
        <v>68</v>
      </c>
      <c r="L3245" s="76" t="str">
        <f t="shared" si="101"/>
        <v>N</v>
      </c>
    </row>
    <row r="3246" spans="1:12" x14ac:dyDescent="0.25">
      <c r="A3246" s="76" t="str">
        <f t="shared" si="100"/>
        <v>H11123N</v>
      </c>
      <c r="B3246" s="76" t="s">
        <v>46</v>
      </c>
      <c r="C3246" s="76" t="str">
        <f>VLOOKUP(B3246,Validación!G:I,3,0)</f>
        <v>H</v>
      </c>
      <c r="D3246" s="122" t="s">
        <v>115</v>
      </c>
      <c r="E3246" s="76">
        <f>VLOOKUP(Tabla3[[#This Row],[Actividad]],Validación!AA:AB,2,0)</f>
        <v>11</v>
      </c>
      <c r="F3246" s="76" t="s">
        <v>193</v>
      </c>
      <c r="G3246" s="76">
        <f>VLOOKUP(H3246,Validación!W:Y,3,0)</f>
        <v>12</v>
      </c>
      <c r="H3246" s="76" t="s">
        <v>401</v>
      </c>
      <c r="I3246" s="76">
        <f>VLOOKUP(J3246,Validación!K:N,4,0)</f>
        <v>3</v>
      </c>
      <c r="J3246" s="76" t="s">
        <v>162</v>
      </c>
      <c r="K3246" s="76" t="s">
        <v>68</v>
      </c>
      <c r="L3246" s="76" t="str">
        <f t="shared" si="101"/>
        <v>N</v>
      </c>
    </row>
    <row r="3247" spans="1:12" x14ac:dyDescent="0.25">
      <c r="A3247" s="76" t="str">
        <f t="shared" si="100"/>
        <v>Q11123N</v>
      </c>
      <c r="B3247" s="76" t="s">
        <v>130</v>
      </c>
      <c r="C3247" s="76" t="str">
        <f>VLOOKUP(B3247,Validación!G:I,3,0)</f>
        <v>Q</v>
      </c>
      <c r="D3247" s="122" t="s">
        <v>293</v>
      </c>
      <c r="E3247" s="76">
        <f>VLOOKUP(Tabla3[[#This Row],[Actividad]],Validación!AA:AB,2,0)</f>
        <v>11</v>
      </c>
      <c r="F3247" s="76" t="s">
        <v>193</v>
      </c>
      <c r="G3247" s="76">
        <f>VLOOKUP(H3247,Validación!W:Y,3,0)</f>
        <v>12</v>
      </c>
      <c r="H3247" s="76" t="s">
        <v>401</v>
      </c>
      <c r="I3247" s="76">
        <f>VLOOKUP(J3247,Validación!K:N,4,0)</f>
        <v>3</v>
      </c>
      <c r="J3247" s="76" t="s">
        <v>162</v>
      </c>
      <c r="K3247" s="76" t="s">
        <v>68</v>
      </c>
      <c r="L3247" s="76" t="str">
        <f t="shared" si="101"/>
        <v>N</v>
      </c>
    </row>
    <row r="3248" spans="1:12" x14ac:dyDescent="0.25">
      <c r="A3248" s="76" t="str">
        <f t="shared" si="100"/>
        <v>P11123N</v>
      </c>
      <c r="B3248" s="76" t="s">
        <v>50</v>
      </c>
      <c r="C3248" s="76" t="str">
        <f>VLOOKUP(B3248,Validación!G:I,3,0)</f>
        <v>P</v>
      </c>
      <c r="D3248" s="122" t="s">
        <v>295</v>
      </c>
      <c r="E3248" s="76">
        <f>VLOOKUP(Tabla3[[#This Row],[Actividad]],Validación!AA:AB,2,0)</f>
        <v>11</v>
      </c>
      <c r="F3248" s="76" t="s">
        <v>193</v>
      </c>
      <c r="G3248" s="76">
        <f>VLOOKUP(H3248,Validación!W:Y,3,0)</f>
        <v>12</v>
      </c>
      <c r="H3248" s="76" t="s">
        <v>401</v>
      </c>
      <c r="I3248" s="76">
        <f>VLOOKUP(J3248,Validación!K:N,4,0)</f>
        <v>3</v>
      </c>
      <c r="J3248" s="76" t="s">
        <v>162</v>
      </c>
      <c r="K3248" s="76" t="s">
        <v>68</v>
      </c>
      <c r="L3248" s="76" t="str">
        <f t="shared" si="101"/>
        <v>N</v>
      </c>
    </row>
    <row r="3249" spans="1:12" x14ac:dyDescent="0.25">
      <c r="A3249" s="76" t="str">
        <f t="shared" si="100"/>
        <v>K11123N</v>
      </c>
      <c r="B3249" s="76" t="s">
        <v>31</v>
      </c>
      <c r="C3249" s="76" t="str">
        <f>VLOOKUP(B3249,Validación!G:I,3,0)</f>
        <v>K</v>
      </c>
      <c r="D3249" s="122" t="s">
        <v>297</v>
      </c>
      <c r="E3249" s="76">
        <f>VLOOKUP(Tabla3[[#This Row],[Actividad]],Validación!AA:AB,2,0)</f>
        <v>11</v>
      </c>
      <c r="F3249" s="76" t="s">
        <v>193</v>
      </c>
      <c r="G3249" s="76">
        <f>VLOOKUP(H3249,Validación!W:Y,3,0)</f>
        <v>12</v>
      </c>
      <c r="H3249" s="76" t="s">
        <v>401</v>
      </c>
      <c r="I3249" s="76">
        <f>VLOOKUP(J3249,Validación!K:N,4,0)</f>
        <v>3</v>
      </c>
      <c r="J3249" s="76" t="s">
        <v>162</v>
      </c>
      <c r="K3249" s="76" t="s">
        <v>68</v>
      </c>
      <c r="L3249" s="76" t="str">
        <f t="shared" si="101"/>
        <v>N</v>
      </c>
    </row>
    <row r="3250" spans="1:12" x14ac:dyDescent="0.25">
      <c r="A3250" s="76" t="str">
        <f t="shared" si="100"/>
        <v>N11123N</v>
      </c>
      <c r="B3250" s="76" t="s">
        <v>49</v>
      </c>
      <c r="C3250" s="76" t="str">
        <f>VLOOKUP(B3250,Validación!G:I,3,0)</f>
        <v>N</v>
      </c>
      <c r="D3250" s="122" t="s">
        <v>298</v>
      </c>
      <c r="E3250" s="76">
        <f>VLOOKUP(Tabla3[[#This Row],[Actividad]],Validación!AA:AB,2,0)</f>
        <v>11</v>
      </c>
      <c r="F3250" s="76" t="s">
        <v>193</v>
      </c>
      <c r="G3250" s="76">
        <f>VLOOKUP(H3250,Validación!W:Y,3,0)</f>
        <v>12</v>
      </c>
      <c r="H3250" s="76" t="s">
        <v>401</v>
      </c>
      <c r="I3250" s="76">
        <f>VLOOKUP(J3250,Validación!K:N,4,0)</f>
        <v>3</v>
      </c>
      <c r="J3250" s="76" t="s">
        <v>162</v>
      </c>
      <c r="K3250" s="76" t="s">
        <v>68</v>
      </c>
      <c r="L3250" s="76" t="str">
        <f t="shared" si="101"/>
        <v>N</v>
      </c>
    </row>
    <row r="3251" spans="1:12" x14ac:dyDescent="0.25">
      <c r="A3251" s="76" t="str">
        <f t="shared" si="100"/>
        <v>AA11123N</v>
      </c>
      <c r="B3251" s="76" t="s">
        <v>54</v>
      </c>
      <c r="C3251" s="76" t="str">
        <f>VLOOKUP(B3251,Validación!G:I,3,0)</f>
        <v>AA</v>
      </c>
      <c r="D3251" s="122" t="s">
        <v>118</v>
      </c>
      <c r="E3251" s="76">
        <f>VLOOKUP(Tabla3[[#This Row],[Actividad]],Validación!AA:AB,2,0)</f>
        <v>11</v>
      </c>
      <c r="F3251" s="76" t="s">
        <v>193</v>
      </c>
      <c r="G3251" s="76">
        <f>VLOOKUP(H3251,Validación!W:Y,3,0)</f>
        <v>12</v>
      </c>
      <c r="H3251" s="76" t="s">
        <v>401</v>
      </c>
      <c r="I3251" s="76">
        <f>VLOOKUP(J3251,Validación!K:N,4,0)</f>
        <v>3</v>
      </c>
      <c r="J3251" s="76" t="s">
        <v>162</v>
      </c>
      <c r="K3251" s="76" t="s">
        <v>68</v>
      </c>
      <c r="L3251" s="76" t="str">
        <f t="shared" si="101"/>
        <v>N</v>
      </c>
    </row>
    <row r="3252" spans="1:12" x14ac:dyDescent="0.25">
      <c r="A3252" s="76" t="str">
        <f t="shared" si="100"/>
        <v>G11123N</v>
      </c>
      <c r="B3252" s="76" t="s">
        <v>427</v>
      </c>
      <c r="C3252" s="76" t="str">
        <f>VLOOKUP(B3252,Validación!G:I,3,0)</f>
        <v>G</v>
      </c>
      <c r="D3252" s="122" t="s">
        <v>299</v>
      </c>
      <c r="E3252" s="76">
        <f>VLOOKUP(Tabla3[[#This Row],[Actividad]],Validación!AA:AB,2,0)</f>
        <v>11</v>
      </c>
      <c r="F3252" s="76" t="s">
        <v>193</v>
      </c>
      <c r="G3252" s="76">
        <f>VLOOKUP(H3252,Validación!W:Y,3,0)</f>
        <v>12</v>
      </c>
      <c r="H3252" s="76" t="s">
        <v>401</v>
      </c>
      <c r="I3252" s="76">
        <f>VLOOKUP(J3252,Validación!K:N,4,0)</f>
        <v>3</v>
      </c>
      <c r="J3252" s="76" t="s">
        <v>162</v>
      </c>
      <c r="K3252" s="76" t="s">
        <v>68</v>
      </c>
      <c r="L3252" s="76" t="str">
        <f t="shared" si="101"/>
        <v>N</v>
      </c>
    </row>
    <row r="3253" spans="1:12" x14ac:dyDescent="0.25">
      <c r="A3253" s="76" t="str">
        <f t="shared" si="100"/>
        <v>D11123N</v>
      </c>
      <c r="B3253" s="76" t="s">
        <v>203</v>
      </c>
      <c r="C3253" s="76" t="str">
        <f>VLOOKUP(B3253,Validación!G:I,3,0)</f>
        <v>D</v>
      </c>
      <c r="D3253" s="122">
        <v>122327</v>
      </c>
      <c r="E3253" s="76">
        <f>VLOOKUP(Tabla3[[#This Row],[Actividad]],Validación!AA:AB,2,0)</f>
        <v>11</v>
      </c>
      <c r="F3253" s="76" t="s">
        <v>193</v>
      </c>
      <c r="G3253" s="76">
        <f>VLOOKUP(H3253,Validación!W:Y,3,0)</f>
        <v>12</v>
      </c>
      <c r="H3253" s="76" t="s">
        <v>401</v>
      </c>
      <c r="I3253" s="76">
        <f>VLOOKUP(J3253,Validación!K:N,4,0)</f>
        <v>3</v>
      </c>
      <c r="J3253" s="76" t="s">
        <v>162</v>
      </c>
      <c r="K3253" s="76" t="s">
        <v>68</v>
      </c>
      <c r="L3253" s="76" t="str">
        <f t="shared" si="101"/>
        <v>N</v>
      </c>
    </row>
    <row r="3254" spans="1:12" x14ac:dyDescent="0.25">
      <c r="A3254" s="76" t="str">
        <f t="shared" si="100"/>
        <v>F11123N</v>
      </c>
      <c r="B3254" s="76" t="s">
        <v>426</v>
      </c>
      <c r="C3254" s="76" t="str">
        <f>VLOOKUP(B3254,Validación!G:I,3,0)</f>
        <v>F</v>
      </c>
      <c r="D3254" s="122" t="s">
        <v>456</v>
      </c>
      <c r="E3254" s="76">
        <f>VLOOKUP(Tabla3[[#This Row],[Actividad]],Validación!AA:AB,2,0)</f>
        <v>11</v>
      </c>
      <c r="F3254" s="76" t="s">
        <v>193</v>
      </c>
      <c r="G3254" s="76">
        <f>VLOOKUP(H3254,Validación!W:Y,3,0)</f>
        <v>12</v>
      </c>
      <c r="H3254" s="76" t="s">
        <v>401</v>
      </c>
      <c r="I3254" s="76">
        <f>VLOOKUP(J3254,Validación!K:N,4,0)</f>
        <v>3</v>
      </c>
      <c r="J3254" s="76" t="s">
        <v>162</v>
      </c>
      <c r="K3254" s="76" t="s">
        <v>68</v>
      </c>
      <c r="L3254" s="76" t="str">
        <f t="shared" si="101"/>
        <v>N</v>
      </c>
    </row>
    <row r="3255" spans="1:12" x14ac:dyDescent="0.25">
      <c r="A3255" s="76" t="str">
        <f t="shared" si="100"/>
        <v>FF11123N</v>
      </c>
      <c r="B3255" s="76" t="s">
        <v>41</v>
      </c>
      <c r="C3255" s="76" t="str">
        <f>VLOOKUP(B3255,Validación!G:I,3,0)</f>
        <v>FF</v>
      </c>
      <c r="D3255" s="122" t="s">
        <v>301</v>
      </c>
      <c r="E3255" s="76">
        <f>VLOOKUP(Tabla3[[#This Row],[Actividad]],Validación!AA:AB,2,0)</f>
        <v>11</v>
      </c>
      <c r="F3255" s="76" t="s">
        <v>193</v>
      </c>
      <c r="G3255" s="76">
        <f>VLOOKUP(H3255,Validación!W:Y,3,0)</f>
        <v>12</v>
      </c>
      <c r="H3255" s="76" t="s">
        <v>401</v>
      </c>
      <c r="I3255" s="76">
        <f>VLOOKUP(J3255,Validación!K:N,4,0)</f>
        <v>3</v>
      </c>
      <c r="J3255" s="76" t="s">
        <v>162</v>
      </c>
      <c r="K3255" s="76" t="s">
        <v>68</v>
      </c>
      <c r="L3255" s="76" t="str">
        <f t="shared" si="101"/>
        <v>N</v>
      </c>
    </row>
    <row r="3256" spans="1:12" x14ac:dyDescent="0.25">
      <c r="A3256" s="76" t="str">
        <f t="shared" si="100"/>
        <v>BB11123N</v>
      </c>
      <c r="B3256" s="76" t="s">
        <v>32</v>
      </c>
      <c r="C3256" s="76" t="str">
        <f>VLOOKUP(B3256,Validación!G:I,3,0)</f>
        <v>BB</v>
      </c>
      <c r="D3256" s="122" t="s">
        <v>457</v>
      </c>
      <c r="E3256" s="76">
        <f>VLOOKUP(Tabla3[[#This Row],[Actividad]],Validación!AA:AB,2,0)</f>
        <v>11</v>
      </c>
      <c r="F3256" s="76" t="s">
        <v>193</v>
      </c>
      <c r="G3256" s="76">
        <f>VLOOKUP(H3256,Validación!W:Y,3,0)</f>
        <v>12</v>
      </c>
      <c r="H3256" s="76" t="s">
        <v>401</v>
      </c>
      <c r="I3256" s="76">
        <f>VLOOKUP(J3256,Validación!K:N,4,0)</f>
        <v>3</v>
      </c>
      <c r="J3256" s="76" t="s">
        <v>162</v>
      </c>
      <c r="K3256" s="76" t="s">
        <v>68</v>
      </c>
      <c r="L3256" s="76" t="str">
        <f t="shared" si="101"/>
        <v>N</v>
      </c>
    </row>
    <row r="3257" spans="1:12" x14ac:dyDescent="0.25">
      <c r="A3257" s="76" t="str">
        <f t="shared" si="100"/>
        <v>W11123N</v>
      </c>
      <c r="B3257" s="76" t="s">
        <v>132</v>
      </c>
      <c r="C3257" s="76" t="str">
        <f>VLOOKUP(B3257,Validación!G:I,3,0)</f>
        <v>W</v>
      </c>
      <c r="D3257" s="122" t="s">
        <v>302</v>
      </c>
      <c r="E3257" s="76">
        <f>VLOOKUP(Tabla3[[#This Row],[Actividad]],Validación!AA:AB,2,0)</f>
        <v>11</v>
      </c>
      <c r="F3257" s="76" t="s">
        <v>193</v>
      </c>
      <c r="G3257" s="76">
        <f>VLOOKUP(H3257,Validación!W:Y,3,0)</f>
        <v>12</v>
      </c>
      <c r="H3257" s="76" t="s">
        <v>401</v>
      </c>
      <c r="I3257" s="76">
        <f>VLOOKUP(J3257,Validación!K:N,4,0)</f>
        <v>3</v>
      </c>
      <c r="J3257" s="76" t="s">
        <v>162</v>
      </c>
      <c r="K3257" s="76" t="s">
        <v>68</v>
      </c>
      <c r="L3257" s="76" t="str">
        <f t="shared" si="101"/>
        <v>N</v>
      </c>
    </row>
    <row r="3258" spans="1:12" x14ac:dyDescent="0.25">
      <c r="A3258" s="76" t="str">
        <f t="shared" si="100"/>
        <v>CC11123N</v>
      </c>
      <c r="B3258" s="76" t="s">
        <v>55</v>
      </c>
      <c r="C3258" s="76" t="str">
        <f>VLOOKUP(B3258,Validación!G:I,3,0)</f>
        <v>CC</v>
      </c>
      <c r="D3258" s="122" t="s">
        <v>303</v>
      </c>
      <c r="E3258" s="76">
        <f>VLOOKUP(Tabla3[[#This Row],[Actividad]],Validación!AA:AB,2,0)</f>
        <v>11</v>
      </c>
      <c r="F3258" s="76" t="s">
        <v>193</v>
      </c>
      <c r="G3258" s="76">
        <f>VLOOKUP(H3258,Validación!W:Y,3,0)</f>
        <v>12</v>
      </c>
      <c r="H3258" s="76" t="s">
        <v>401</v>
      </c>
      <c r="I3258" s="76">
        <f>VLOOKUP(J3258,Validación!K:N,4,0)</f>
        <v>3</v>
      </c>
      <c r="J3258" s="76" t="s">
        <v>162</v>
      </c>
      <c r="K3258" s="76" t="s">
        <v>68</v>
      </c>
      <c r="L3258" s="76" t="str">
        <f t="shared" si="101"/>
        <v>N</v>
      </c>
    </row>
    <row r="3259" spans="1:12" x14ac:dyDescent="0.25">
      <c r="A3259" s="76" t="str">
        <f t="shared" si="100"/>
        <v>U11123N</v>
      </c>
      <c r="B3259" s="76" t="s">
        <v>425</v>
      </c>
      <c r="C3259" s="76" t="str">
        <f>VLOOKUP(B3259,Validación!G:I,3,0)</f>
        <v>U</v>
      </c>
      <c r="D3259" s="122" t="s">
        <v>458</v>
      </c>
      <c r="E3259" s="76">
        <f>VLOOKUP(Tabla3[[#This Row],[Actividad]],Validación!AA:AB,2,0)</f>
        <v>11</v>
      </c>
      <c r="F3259" s="76" t="s">
        <v>193</v>
      </c>
      <c r="G3259" s="76">
        <f>VLOOKUP(H3259,Validación!W:Y,3,0)</f>
        <v>12</v>
      </c>
      <c r="H3259" s="76" t="s">
        <v>401</v>
      </c>
      <c r="I3259" s="76">
        <f>VLOOKUP(J3259,Validación!K:N,4,0)</f>
        <v>3</v>
      </c>
      <c r="J3259" s="76" t="s">
        <v>162</v>
      </c>
      <c r="K3259" s="76" t="s">
        <v>68</v>
      </c>
      <c r="L3259" s="76" t="str">
        <f t="shared" si="101"/>
        <v>N</v>
      </c>
    </row>
    <row r="3260" spans="1:12" x14ac:dyDescent="0.25">
      <c r="A3260" s="76" t="str">
        <f t="shared" si="100"/>
        <v>I11123N</v>
      </c>
      <c r="B3260" s="76" t="s">
        <v>47</v>
      </c>
      <c r="C3260" s="76" t="str">
        <f>VLOOKUP(B3260,Validación!G:I,3,0)</f>
        <v>I</v>
      </c>
      <c r="D3260" s="122" t="s">
        <v>459</v>
      </c>
      <c r="E3260" s="76">
        <f>VLOOKUP(Tabla3[[#This Row],[Actividad]],Validación!AA:AB,2,0)</f>
        <v>11</v>
      </c>
      <c r="F3260" s="76" t="s">
        <v>193</v>
      </c>
      <c r="G3260" s="76">
        <f>VLOOKUP(H3260,Validación!W:Y,3,0)</f>
        <v>12</v>
      </c>
      <c r="H3260" s="76" t="s">
        <v>401</v>
      </c>
      <c r="I3260" s="76">
        <f>VLOOKUP(J3260,Validación!K:N,4,0)</f>
        <v>3</v>
      </c>
      <c r="J3260" s="76" t="s">
        <v>162</v>
      </c>
      <c r="K3260" s="76" t="s">
        <v>68</v>
      </c>
      <c r="L3260" s="76" t="str">
        <f t="shared" si="101"/>
        <v>N</v>
      </c>
    </row>
    <row r="3261" spans="1:12" x14ac:dyDescent="0.25">
      <c r="A3261" s="76" t="str">
        <f t="shared" si="100"/>
        <v>Y11123N</v>
      </c>
      <c r="B3261" s="76" t="s">
        <v>134</v>
      </c>
      <c r="C3261" s="76" t="str">
        <f>VLOOKUP(B3261,Validación!G:I,3,0)</f>
        <v>Y</v>
      </c>
      <c r="D3261" s="122" t="s">
        <v>306</v>
      </c>
      <c r="E3261" s="76">
        <f>VLOOKUP(Tabla3[[#This Row],[Actividad]],Validación!AA:AB,2,0)</f>
        <v>11</v>
      </c>
      <c r="F3261" s="76" t="s">
        <v>193</v>
      </c>
      <c r="G3261" s="76">
        <f>VLOOKUP(H3261,Validación!W:Y,3,0)</f>
        <v>12</v>
      </c>
      <c r="H3261" s="76" t="s">
        <v>401</v>
      </c>
      <c r="I3261" s="76">
        <f>VLOOKUP(J3261,Validación!K:N,4,0)</f>
        <v>3</v>
      </c>
      <c r="J3261" s="76" t="s">
        <v>162</v>
      </c>
      <c r="K3261" s="76" t="s">
        <v>68</v>
      </c>
      <c r="L3261" s="76" t="str">
        <f t="shared" si="101"/>
        <v>N</v>
      </c>
    </row>
    <row r="3262" spans="1:12" x14ac:dyDescent="0.25">
      <c r="A3262" s="76" t="str">
        <f t="shared" si="100"/>
        <v>R11123N</v>
      </c>
      <c r="B3262" s="76" t="s">
        <v>51</v>
      </c>
      <c r="C3262" s="76" t="str">
        <f>VLOOKUP(B3262,Validación!G:I,3,0)</f>
        <v>R</v>
      </c>
      <c r="D3262" s="122">
        <v>109</v>
      </c>
      <c r="E3262" s="76">
        <f>VLOOKUP(Tabla3[[#This Row],[Actividad]],Validación!AA:AB,2,0)</f>
        <v>11</v>
      </c>
      <c r="F3262" s="76" t="s">
        <v>193</v>
      </c>
      <c r="G3262" s="76">
        <f>VLOOKUP(H3262,Validación!W:Y,3,0)</f>
        <v>12</v>
      </c>
      <c r="H3262" s="76" t="s">
        <v>401</v>
      </c>
      <c r="I3262" s="76">
        <f>VLOOKUP(J3262,Validación!K:N,4,0)</f>
        <v>3</v>
      </c>
      <c r="J3262" s="76" t="s">
        <v>162</v>
      </c>
      <c r="K3262" s="76" t="s">
        <v>68</v>
      </c>
      <c r="L3262" s="76" t="str">
        <f t="shared" si="101"/>
        <v>N</v>
      </c>
    </row>
    <row r="3263" spans="1:12" x14ac:dyDescent="0.25">
      <c r="A3263" s="76" t="str">
        <f t="shared" si="100"/>
        <v>HH11123N</v>
      </c>
      <c r="B3263" s="76" t="s">
        <v>122</v>
      </c>
      <c r="C3263" s="76" t="str">
        <f>VLOOKUP(B3263,Validación!G:I,3,0)</f>
        <v>HH</v>
      </c>
      <c r="D3263" s="122" t="s">
        <v>460</v>
      </c>
      <c r="E3263" s="76">
        <f>VLOOKUP(Tabla3[[#This Row],[Actividad]],Validación!AA:AB,2,0)</f>
        <v>11</v>
      </c>
      <c r="F3263" s="76" t="s">
        <v>193</v>
      </c>
      <c r="G3263" s="76">
        <f>VLOOKUP(H3263,Validación!W:Y,3,0)</f>
        <v>12</v>
      </c>
      <c r="H3263" s="76" t="s">
        <v>401</v>
      </c>
      <c r="I3263" s="76">
        <f>VLOOKUP(J3263,Validación!K:N,4,0)</f>
        <v>3</v>
      </c>
      <c r="J3263" s="76" t="s">
        <v>162</v>
      </c>
      <c r="K3263" s="76" t="s">
        <v>68</v>
      </c>
      <c r="L3263" s="76" t="str">
        <f t="shared" si="101"/>
        <v>N</v>
      </c>
    </row>
    <row r="3264" spans="1:12" x14ac:dyDescent="0.25">
      <c r="A3264" s="76" t="str">
        <f t="shared" si="100"/>
        <v>II11123N</v>
      </c>
      <c r="B3264" s="173" t="s">
        <v>423</v>
      </c>
      <c r="C3264" s="76" t="str">
        <f>VLOOKUP(B3264,Validación!G:I,3,0)</f>
        <v>II</v>
      </c>
      <c r="D3264" s="122" t="s">
        <v>309</v>
      </c>
      <c r="E3264" s="76">
        <f>VLOOKUP(Tabla3[[#This Row],[Actividad]],Validación!AA:AB,2,0)</f>
        <v>11</v>
      </c>
      <c r="F3264" s="76" t="s">
        <v>193</v>
      </c>
      <c r="G3264" s="76">
        <f>VLOOKUP(H3264,Validación!W:Y,3,0)</f>
        <v>12</v>
      </c>
      <c r="H3264" s="76" t="s">
        <v>401</v>
      </c>
      <c r="I3264" s="76">
        <f>VLOOKUP(J3264,Validación!K:N,4,0)</f>
        <v>3</v>
      </c>
      <c r="J3264" s="76" t="s">
        <v>162</v>
      </c>
      <c r="K3264" s="76" t="s">
        <v>68</v>
      </c>
      <c r="L3264" s="76" t="str">
        <f t="shared" si="101"/>
        <v>N</v>
      </c>
    </row>
    <row r="3265" spans="1:12" x14ac:dyDescent="0.25">
      <c r="A3265" s="76" t="str">
        <f t="shared" si="100"/>
        <v>L11123N</v>
      </c>
      <c r="B3265" s="76" t="s">
        <v>48</v>
      </c>
      <c r="C3265" s="76" t="str">
        <f>VLOOKUP(B3265,Validación!G:I,3,0)</f>
        <v>L</v>
      </c>
      <c r="D3265" s="122" t="s">
        <v>461</v>
      </c>
      <c r="E3265" s="76">
        <f>VLOOKUP(Tabla3[[#This Row],[Actividad]],Validación!AA:AB,2,0)</f>
        <v>11</v>
      </c>
      <c r="F3265" s="76" t="s">
        <v>193</v>
      </c>
      <c r="G3265" s="76">
        <f>VLOOKUP(H3265,Validación!W:Y,3,0)</f>
        <v>12</v>
      </c>
      <c r="H3265" s="76" t="s">
        <v>401</v>
      </c>
      <c r="I3265" s="76">
        <f>VLOOKUP(J3265,Validación!K:N,4,0)</f>
        <v>3</v>
      </c>
      <c r="J3265" s="76" t="s">
        <v>162</v>
      </c>
      <c r="K3265" s="76" t="s">
        <v>68</v>
      </c>
      <c r="L3265" s="76" t="str">
        <f t="shared" si="101"/>
        <v>N</v>
      </c>
    </row>
    <row r="3266" spans="1:12" x14ac:dyDescent="0.25">
      <c r="A3266" s="76" t="str">
        <f t="shared" ref="A3266:A3329" si="102">CONCATENATE(C3266,E3266,G3266,I3266,L3266,)</f>
        <v>B11123N</v>
      </c>
      <c r="B3266" s="76" t="s">
        <v>43</v>
      </c>
      <c r="C3266" s="76" t="str">
        <f>VLOOKUP(B3266,Validación!G:I,3,0)</f>
        <v>B</v>
      </c>
      <c r="D3266" s="122" t="s">
        <v>462</v>
      </c>
      <c r="E3266" s="76">
        <f>VLOOKUP(Tabla3[[#This Row],[Actividad]],Validación!AA:AB,2,0)</f>
        <v>11</v>
      </c>
      <c r="F3266" s="76" t="s">
        <v>193</v>
      </c>
      <c r="G3266" s="76">
        <f>VLOOKUP(H3266,Validación!W:Y,3,0)</f>
        <v>12</v>
      </c>
      <c r="H3266" s="76" t="s">
        <v>401</v>
      </c>
      <c r="I3266" s="76">
        <f>VLOOKUP(J3266,Validación!K:N,4,0)</f>
        <v>3</v>
      </c>
      <c r="J3266" s="76" t="s">
        <v>162</v>
      </c>
      <c r="K3266" s="76" t="s">
        <v>68</v>
      </c>
      <c r="L3266" s="76" t="str">
        <f t="shared" ref="L3266:L3329" si="103">VLOOKUP(K3266,O:P,2,0)</f>
        <v>N</v>
      </c>
    </row>
    <row r="3267" spans="1:12" x14ac:dyDescent="0.25">
      <c r="A3267" s="76" t="str">
        <f t="shared" si="102"/>
        <v>A11123N</v>
      </c>
      <c r="B3267" s="76" t="s">
        <v>42</v>
      </c>
      <c r="C3267" s="76" t="str">
        <f>VLOOKUP(B3267,Validación!G:I,3,0)</f>
        <v>A</v>
      </c>
      <c r="D3267" s="122" t="s">
        <v>463</v>
      </c>
      <c r="E3267" s="76">
        <f>VLOOKUP(Tabla3[[#This Row],[Actividad]],Validación!AA:AB,2,0)</f>
        <v>11</v>
      </c>
      <c r="F3267" s="76" t="s">
        <v>193</v>
      </c>
      <c r="G3267" s="76">
        <f>VLOOKUP(H3267,Validación!W:Y,3,0)</f>
        <v>12</v>
      </c>
      <c r="H3267" s="76" t="s">
        <v>401</v>
      </c>
      <c r="I3267" s="76">
        <f>VLOOKUP(J3267,Validación!K:N,4,0)</f>
        <v>3</v>
      </c>
      <c r="J3267" s="76" t="s">
        <v>162</v>
      </c>
      <c r="K3267" s="76" t="s">
        <v>68</v>
      </c>
      <c r="L3267" s="76" t="str">
        <f t="shared" si="103"/>
        <v>N</v>
      </c>
    </row>
    <row r="3268" spans="1:12" x14ac:dyDescent="0.25">
      <c r="A3268" s="76" t="str">
        <f t="shared" si="102"/>
        <v>X11128N</v>
      </c>
      <c r="B3268" s="76" t="s">
        <v>133</v>
      </c>
      <c r="C3268" s="76" t="str">
        <f>VLOOKUP(B3268,Validación!G:I,3,0)</f>
        <v>X</v>
      </c>
      <c r="D3268" s="122">
        <v>122201</v>
      </c>
      <c r="E3268" s="76">
        <f>VLOOKUP(Tabla3[[#This Row],[Actividad]],Validación!AA:AB,2,0)</f>
        <v>11</v>
      </c>
      <c r="F3268" s="76" t="s">
        <v>193</v>
      </c>
      <c r="G3268" s="76">
        <f>VLOOKUP(H3268,Validación!W:Y,3,0)</f>
        <v>12</v>
      </c>
      <c r="H3268" s="76" t="s">
        <v>401</v>
      </c>
      <c r="I3268" s="76">
        <f>VLOOKUP(J3268,Validación!K:N,4,0)</f>
        <v>8</v>
      </c>
      <c r="J3268" s="76" t="s">
        <v>167</v>
      </c>
      <c r="K3268" s="76" t="s">
        <v>68</v>
      </c>
      <c r="L3268" s="76" t="str">
        <f t="shared" si="103"/>
        <v>N</v>
      </c>
    </row>
    <row r="3269" spans="1:12" x14ac:dyDescent="0.25">
      <c r="A3269" s="76" t="str">
        <f t="shared" si="102"/>
        <v>C11128N</v>
      </c>
      <c r="B3269" s="76" t="s">
        <v>44</v>
      </c>
      <c r="C3269" s="76" t="str">
        <f>VLOOKUP(B3269,Validación!G:I,3,0)</f>
        <v>C</v>
      </c>
      <c r="D3269" s="122" t="s">
        <v>289</v>
      </c>
      <c r="E3269" s="76">
        <f>VLOOKUP(Tabla3[[#This Row],[Actividad]],Validación!AA:AB,2,0)</f>
        <v>11</v>
      </c>
      <c r="F3269" s="76" t="s">
        <v>193</v>
      </c>
      <c r="G3269" s="76">
        <f>VLOOKUP(H3269,Validación!W:Y,3,0)</f>
        <v>12</v>
      </c>
      <c r="H3269" s="76" t="s">
        <v>401</v>
      </c>
      <c r="I3269" s="76">
        <f>VLOOKUP(J3269,Validación!K:N,4,0)</f>
        <v>8</v>
      </c>
      <c r="J3269" s="76" t="s">
        <v>167</v>
      </c>
      <c r="K3269" s="76" t="s">
        <v>68</v>
      </c>
      <c r="L3269" s="76" t="str">
        <f t="shared" si="103"/>
        <v>N</v>
      </c>
    </row>
    <row r="3270" spans="1:12" x14ac:dyDescent="0.25">
      <c r="A3270" s="76" t="str">
        <f t="shared" si="102"/>
        <v>T11128N</v>
      </c>
      <c r="B3270" s="76" t="s">
        <v>52</v>
      </c>
      <c r="C3270" s="76" t="str">
        <f>VLOOKUP(B3270,Validación!G:I,3,0)</f>
        <v>T</v>
      </c>
      <c r="D3270" s="122">
        <v>122202</v>
      </c>
      <c r="E3270" s="76">
        <f>VLOOKUP(Tabla3[[#This Row],[Actividad]],Validación!AA:AB,2,0)</f>
        <v>11</v>
      </c>
      <c r="F3270" s="76" t="s">
        <v>193</v>
      </c>
      <c r="G3270" s="76">
        <f>VLOOKUP(H3270,Validación!W:Y,3,0)</f>
        <v>12</v>
      </c>
      <c r="H3270" s="76" t="s">
        <v>401</v>
      </c>
      <c r="I3270" s="76">
        <f>VLOOKUP(J3270,Validación!K:N,4,0)</f>
        <v>8</v>
      </c>
      <c r="J3270" s="76" t="s">
        <v>167</v>
      </c>
      <c r="K3270" s="76" t="s">
        <v>68</v>
      </c>
      <c r="L3270" s="76" t="str">
        <f t="shared" si="103"/>
        <v>N</v>
      </c>
    </row>
    <row r="3271" spans="1:12" x14ac:dyDescent="0.25">
      <c r="A3271" s="76" t="str">
        <f t="shared" si="102"/>
        <v>EE11128N</v>
      </c>
      <c r="B3271" s="76" t="s">
        <v>33</v>
      </c>
      <c r="C3271" s="76" t="str">
        <f>VLOOKUP(B3271,Validación!G:I,3,0)</f>
        <v>EE</v>
      </c>
      <c r="D3271" s="122" t="s">
        <v>290</v>
      </c>
      <c r="E3271" s="76">
        <f>VLOOKUP(Tabla3[[#This Row],[Actividad]],Validación!AA:AB,2,0)</f>
        <v>11</v>
      </c>
      <c r="F3271" s="76" t="s">
        <v>193</v>
      </c>
      <c r="G3271" s="76">
        <f>VLOOKUP(H3271,Validación!W:Y,3,0)</f>
        <v>12</v>
      </c>
      <c r="H3271" s="76" t="s">
        <v>401</v>
      </c>
      <c r="I3271" s="76">
        <f>VLOOKUP(J3271,Validación!K:N,4,0)</f>
        <v>8</v>
      </c>
      <c r="J3271" s="76" t="s">
        <v>167</v>
      </c>
      <c r="K3271" s="76" t="s">
        <v>68</v>
      </c>
      <c r="L3271" s="76" t="str">
        <f t="shared" si="103"/>
        <v>N</v>
      </c>
    </row>
    <row r="3272" spans="1:12" x14ac:dyDescent="0.25">
      <c r="A3272" s="76" t="str">
        <f t="shared" si="102"/>
        <v>E11128N</v>
      </c>
      <c r="B3272" s="76" t="s">
        <v>45</v>
      </c>
      <c r="C3272" s="76" t="str">
        <f>VLOOKUP(B3272,Validación!G:I,3,0)</f>
        <v>E</v>
      </c>
      <c r="D3272" s="122" t="s">
        <v>180</v>
      </c>
      <c r="E3272" s="76">
        <f>VLOOKUP(Tabla3[[#This Row],[Actividad]],Validación!AA:AB,2,0)</f>
        <v>11</v>
      </c>
      <c r="F3272" s="76" t="s">
        <v>193</v>
      </c>
      <c r="G3272" s="76">
        <f>VLOOKUP(H3272,Validación!W:Y,3,0)</f>
        <v>12</v>
      </c>
      <c r="H3272" s="76" t="s">
        <v>401</v>
      </c>
      <c r="I3272" s="76">
        <f>VLOOKUP(J3272,Validación!K:N,4,0)</f>
        <v>8</v>
      </c>
      <c r="J3272" s="76" t="s">
        <v>167</v>
      </c>
      <c r="K3272" s="76" t="s">
        <v>68</v>
      </c>
      <c r="L3272" s="76" t="str">
        <f t="shared" si="103"/>
        <v>N</v>
      </c>
    </row>
    <row r="3273" spans="1:12" x14ac:dyDescent="0.25">
      <c r="A3273" s="76" t="str">
        <f t="shared" si="102"/>
        <v>J11128N</v>
      </c>
      <c r="B3273" s="76" t="s">
        <v>30</v>
      </c>
      <c r="C3273" s="76" t="str">
        <f>VLOOKUP(B3273,Validación!G:I,3,0)</f>
        <v>J</v>
      </c>
      <c r="D3273" s="122" t="s">
        <v>292</v>
      </c>
      <c r="E3273" s="76">
        <f>VLOOKUP(Tabla3[[#This Row],[Actividad]],Validación!AA:AB,2,0)</f>
        <v>11</v>
      </c>
      <c r="F3273" s="76" t="s">
        <v>193</v>
      </c>
      <c r="G3273" s="76">
        <f>VLOOKUP(H3273,Validación!W:Y,3,0)</f>
        <v>12</v>
      </c>
      <c r="H3273" s="76" t="s">
        <v>401</v>
      </c>
      <c r="I3273" s="76">
        <f>VLOOKUP(J3273,Validación!K:N,4,0)</f>
        <v>8</v>
      </c>
      <c r="J3273" s="76" t="s">
        <v>167</v>
      </c>
      <c r="K3273" s="76" t="s">
        <v>68</v>
      </c>
      <c r="L3273" s="76" t="str">
        <f t="shared" si="103"/>
        <v>N</v>
      </c>
    </row>
    <row r="3274" spans="1:12" x14ac:dyDescent="0.25">
      <c r="A3274" s="76" t="str">
        <f t="shared" si="102"/>
        <v>H11128N</v>
      </c>
      <c r="B3274" s="76" t="s">
        <v>46</v>
      </c>
      <c r="C3274" s="76" t="str">
        <f>VLOOKUP(B3274,Validación!G:I,3,0)</f>
        <v>H</v>
      </c>
      <c r="D3274" s="122" t="s">
        <v>115</v>
      </c>
      <c r="E3274" s="76">
        <f>VLOOKUP(Tabla3[[#This Row],[Actividad]],Validación!AA:AB,2,0)</f>
        <v>11</v>
      </c>
      <c r="F3274" s="76" t="s">
        <v>193</v>
      </c>
      <c r="G3274" s="76">
        <f>VLOOKUP(H3274,Validación!W:Y,3,0)</f>
        <v>12</v>
      </c>
      <c r="H3274" s="76" t="s">
        <v>401</v>
      </c>
      <c r="I3274" s="76">
        <f>VLOOKUP(J3274,Validación!K:N,4,0)</f>
        <v>8</v>
      </c>
      <c r="J3274" s="76" t="s">
        <v>167</v>
      </c>
      <c r="K3274" s="76" t="s">
        <v>68</v>
      </c>
      <c r="L3274" s="76" t="str">
        <f t="shared" si="103"/>
        <v>N</v>
      </c>
    </row>
    <row r="3275" spans="1:12" x14ac:dyDescent="0.25">
      <c r="A3275" s="76" t="str">
        <f t="shared" si="102"/>
        <v>Q11128N</v>
      </c>
      <c r="B3275" s="76" t="s">
        <v>130</v>
      </c>
      <c r="C3275" s="76" t="str">
        <f>VLOOKUP(B3275,Validación!G:I,3,0)</f>
        <v>Q</v>
      </c>
      <c r="D3275" s="122" t="s">
        <v>293</v>
      </c>
      <c r="E3275" s="76">
        <f>VLOOKUP(Tabla3[[#This Row],[Actividad]],Validación!AA:AB,2,0)</f>
        <v>11</v>
      </c>
      <c r="F3275" s="76" t="s">
        <v>193</v>
      </c>
      <c r="G3275" s="76">
        <f>VLOOKUP(H3275,Validación!W:Y,3,0)</f>
        <v>12</v>
      </c>
      <c r="H3275" s="76" t="s">
        <v>401</v>
      </c>
      <c r="I3275" s="76">
        <f>VLOOKUP(J3275,Validación!K:N,4,0)</f>
        <v>8</v>
      </c>
      <c r="J3275" s="76" t="s">
        <v>167</v>
      </c>
      <c r="K3275" s="76" t="s">
        <v>68</v>
      </c>
      <c r="L3275" s="76" t="str">
        <f t="shared" si="103"/>
        <v>N</v>
      </c>
    </row>
    <row r="3276" spans="1:12" x14ac:dyDescent="0.25">
      <c r="A3276" s="76" t="str">
        <f t="shared" si="102"/>
        <v>P11128N</v>
      </c>
      <c r="B3276" s="76" t="s">
        <v>50</v>
      </c>
      <c r="C3276" s="76" t="str">
        <f>VLOOKUP(B3276,Validación!G:I,3,0)</f>
        <v>P</v>
      </c>
      <c r="D3276" s="122" t="s">
        <v>295</v>
      </c>
      <c r="E3276" s="76">
        <f>VLOOKUP(Tabla3[[#This Row],[Actividad]],Validación!AA:AB,2,0)</f>
        <v>11</v>
      </c>
      <c r="F3276" s="76" t="s">
        <v>193</v>
      </c>
      <c r="G3276" s="76">
        <f>VLOOKUP(H3276,Validación!W:Y,3,0)</f>
        <v>12</v>
      </c>
      <c r="H3276" s="76" t="s">
        <v>401</v>
      </c>
      <c r="I3276" s="76">
        <f>VLOOKUP(J3276,Validación!K:N,4,0)</f>
        <v>8</v>
      </c>
      <c r="J3276" s="76" t="s">
        <v>167</v>
      </c>
      <c r="K3276" s="76" t="s">
        <v>68</v>
      </c>
      <c r="L3276" s="76" t="str">
        <f t="shared" si="103"/>
        <v>N</v>
      </c>
    </row>
    <row r="3277" spans="1:12" x14ac:dyDescent="0.25">
      <c r="A3277" s="76" t="str">
        <f t="shared" si="102"/>
        <v>K11128N</v>
      </c>
      <c r="B3277" s="76" t="s">
        <v>31</v>
      </c>
      <c r="C3277" s="76" t="str">
        <f>VLOOKUP(B3277,Validación!G:I,3,0)</f>
        <v>K</v>
      </c>
      <c r="D3277" s="122" t="s">
        <v>297</v>
      </c>
      <c r="E3277" s="76">
        <f>VLOOKUP(Tabla3[[#This Row],[Actividad]],Validación!AA:AB,2,0)</f>
        <v>11</v>
      </c>
      <c r="F3277" s="76" t="s">
        <v>193</v>
      </c>
      <c r="G3277" s="76">
        <f>VLOOKUP(H3277,Validación!W:Y,3,0)</f>
        <v>12</v>
      </c>
      <c r="H3277" s="76" t="s">
        <v>401</v>
      </c>
      <c r="I3277" s="76">
        <f>VLOOKUP(J3277,Validación!K:N,4,0)</f>
        <v>8</v>
      </c>
      <c r="J3277" s="76" t="s">
        <v>167</v>
      </c>
      <c r="K3277" s="76" t="s">
        <v>68</v>
      </c>
      <c r="L3277" s="76" t="str">
        <f t="shared" si="103"/>
        <v>N</v>
      </c>
    </row>
    <row r="3278" spans="1:12" x14ac:dyDescent="0.25">
      <c r="A3278" s="76" t="str">
        <f t="shared" si="102"/>
        <v>N11128N</v>
      </c>
      <c r="B3278" s="76" t="s">
        <v>49</v>
      </c>
      <c r="C3278" s="76" t="str">
        <f>VLOOKUP(B3278,Validación!G:I,3,0)</f>
        <v>N</v>
      </c>
      <c r="D3278" s="122" t="s">
        <v>298</v>
      </c>
      <c r="E3278" s="76">
        <f>VLOOKUP(Tabla3[[#This Row],[Actividad]],Validación!AA:AB,2,0)</f>
        <v>11</v>
      </c>
      <c r="F3278" s="76" t="s">
        <v>193</v>
      </c>
      <c r="G3278" s="76">
        <f>VLOOKUP(H3278,Validación!W:Y,3,0)</f>
        <v>12</v>
      </c>
      <c r="H3278" s="76" t="s">
        <v>401</v>
      </c>
      <c r="I3278" s="76">
        <f>VLOOKUP(J3278,Validación!K:N,4,0)</f>
        <v>8</v>
      </c>
      <c r="J3278" s="76" t="s">
        <v>167</v>
      </c>
      <c r="K3278" s="76" t="s">
        <v>68</v>
      </c>
      <c r="L3278" s="76" t="str">
        <f t="shared" si="103"/>
        <v>N</v>
      </c>
    </row>
    <row r="3279" spans="1:12" x14ac:dyDescent="0.25">
      <c r="A3279" s="76" t="str">
        <f t="shared" si="102"/>
        <v>AA11128N</v>
      </c>
      <c r="B3279" s="76" t="s">
        <v>54</v>
      </c>
      <c r="C3279" s="76" t="str">
        <f>VLOOKUP(B3279,Validación!G:I,3,0)</f>
        <v>AA</v>
      </c>
      <c r="D3279" s="122" t="s">
        <v>118</v>
      </c>
      <c r="E3279" s="76">
        <f>VLOOKUP(Tabla3[[#This Row],[Actividad]],Validación!AA:AB,2,0)</f>
        <v>11</v>
      </c>
      <c r="F3279" s="76" t="s">
        <v>193</v>
      </c>
      <c r="G3279" s="76">
        <f>VLOOKUP(H3279,Validación!W:Y,3,0)</f>
        <v>12</v>
      </c>
      <c r="H3279" s="76" t="s">
        <v>401</v>
      </c>
      <c r="I3279" s="76">
        <f>VLOOKUP(J3279,Validación!K:N,4,0)</f>
        <v>8</v>
      </c>
      <c r="J3279" s="76" t="s">
        <v>167</v>
      </c>
      <c r="K3279" s="76" t="s">
        <v>68</v>
      </c>
      <c r="L3279" s="76" t="str">
        <f t="shared" si="103"/>
        <v>N</v>
      </c>
    </row>
    <row r="3280" spans="1:12" x14ac:dyDescent="0.25">
      <c r="A3280" s="76" t="str">
        <f t="shared" si="102"/>
        <v>G11128N</v>
      </c>
      <c r="B3280" s="76" t="s">
        <v>427</v>
      </c>
      <c r="C3280" s="76" t="str">
        <f>VLOOKUP(B3280,Validación!G:I,3,0)</f>
        <v>G</v>
      </c>
      <c r="D3280" s="122" t="s">
        <v>299</v>
      </c>
      <c r="E3280" s="76">
        <f>VLOOKUP(Tabla3[[#This Row],[Actividad]],Validación!AA:AB,2,0)</f>
        <v>11</v>
      </c>
      <c r="F3280" s="76" t="s">
        <v>193</v>
      </c>
      <c r="G3280" s="76">
        <f>VLOOKUP(H3280,Validación!W:Y,3,0)</f>
        <v>12</v>
      </c>
      <c r="H3280" s="76" t="s">
        <v>401</v>
      </c>
      <c r="I3280" s="76">
        <f>VLOOKUP(J3280,Validación!K:N,4,0)</f>
        <v>8</v>
      </c>
      <c r="J3280" s="76" t="s">
        <v>167</v>
      </c>
      <c r="K3280" s="76" t="s">
        <v>68</v>
      </c>
      <c r="L3280" s="76" t="str">
        <f t="shared" si="103"/>
        <v>N</v>
      </c>
    </row>
    <row r="3281" spans="1:12" x14ac:dyDescent="0.25">
      <c r="A3281" s="76" t="str">
        <f t="shared" si="102"/>
        <v>D11128N</v>
      </c>
      <c r="B3281" s="76" t="s">
        <v>203</v>
      </c>
      <c r="C3281" s="76" t="str">
        <f>VLOOKUP(B3281,Validación!G:I,3,0)</f>
        <v>D</v>
      </c>
      <c r="D3281" s="122">
        <v>122327</v>
      </c>
      <c r="E3281" s="76">
        <f>VLOOKUP(Tabla3[[#This Row],[Actividad]],Validación!AA:AB,2,0)</f>
        <v>11</v>
      </c>
      <c r="F3281" s="76" t="s">
        <v>193</v>
      </c>
      <c r="G3281" s="76">
        <f>VLOOKUP(H3281,Validación!W:Y,3,0)</f>
        <v>12</v>
      </c>
      <c r="H3281" s="76" t="s">
        <v>401</v>
      </c>
      <c r="I3281" s="76">
        <f>VLOOKUP(J3281,Validación!K:N,4,0)</f>
        <v>8</v>
      </c>
      <c r="J3281" s="76" t="s">
        <v>167</v>
      </c>
      <c r="K3281" s="76" t="s">
        <v>68</v>
      </c>
      <c r="L3281" s="76" t="str">
        <f t="shared" si="103"/>
        <v>N</v>
      </c>
    </row>
    <row r="3282" spans="1:12" x14ac:dyDescent="0.25">
      <c r="A3282" s="76" t="str">
        <f t="shared" si="102"/>
        <v>F11128N</v>
      </c>
      <c r="B3282" s="76" t="s">
        <v>426</v>
      </c>
      <c r="C3282" s="76" t="str">
        <f>VLOOKUP(B3282,Validación!G:I,3,0)</f>
        <v>F</v>
      </c>
      <c r="D3282" s="122" t="s">
        <v>456</v>
      </c>
      <c r="E3282" s="76">
        <f>VLOOKUP(Tabla3[[#This Row],[Actividad]],Validación!AA:AB,2,0)</f>
        <v>11</v>
      </c>
      <c r="F3282" s="76" t="s">
        <v>193</v>
      </c>
      <c r="G3282" s="76">
        <f>VLOOKUP(H3282,Validación!W:Y,3,0)</f>
        <v>12</v>
      </c>
      <c r="H3282" s="76" t="s">
        <v>401</v>
      </c>
      <c r="I3282" s="76">
        <f>VLOOKUP(J3282,Validación!K:N,4,0)</f>
        <v>8</v>
      </c>
      <c r="J3282" s="76" t="s">
        <v>167</v>
      </c>
      <c r="K3282" s="76" t="s">
        <v>68</v>
      </c>
      <c r="L3282" s="76" t="str">
        <f t="shared" si="103"/>
        <v>N</v>
      </c>
    </row>
    <row r="3283" spans="1:12" x14ac:dyDescent="0.25">
      <c r="A3283" s="76" t="str">
        <f t="shared" si="102"/>
        <v>FF11128N</v>
      </c>
      <c r="B3283" s="76" t="s">
        <v>41</v>
      </c>
      <c r="C3283" s="76" t="str">
        <f>VLOOKUP(B3283,Validación!G:I,3,0)</f>
        <v>FF</v>
      </c>
      <c r="D3283" s="122" t="s">
        <v>301</v>
      </c>
      <c r="E3283" s="76">
        <f>VLOOKUP(Tabla3[[#This Row],[Actividad]],Validación!AA:AB,2,0)</f>
        <v>11</v>
      </c>
      <c r="F3283" s="76" t="s">
        <v>193</v>
      </c>
      <c r="G3283" s="76">
        <f>VLOOKUP(H3283,Validación!W:Y,3,0)</f>
        <v>12</v>
      </c>
      <c r="H3283" s="76" t="s">
        <v>401</v>
      </c>
      <c r="I3283" s="76">
        <f>VLOOKUP(J3283,Validación!K:N,4,0)</f>
        <v>8</v>
      </c>
      <c r="J3283" s="76" t="s">
        <v>167</v>
      </c>
      <c r="K3283" s="76" t="s">
        <v>68</v>
      </c>
      <c r="L3283" s="76" t="str">
        <f t="shared" si="103"/>
        <v>N</v>
      </c>
    </row>
    <row r="3284" spans="1:12" x14ac:dyDescent="0.25">
      <c r="A3284" s="76" t="str">
        <f t="shared" si="102"/>
        <v>BB11128N</v>
      </c>
      <c r="B3284" s="76" t="s">
        <v>32</v>
      </c>
      <c r="C3284" s="76" t="str">
        <f>VLOOKUP(B3284,Validación!G:I,3,0)</f>
        <v>BB</v>
      </c>
      <c r="D3284" s="122" t="s">
        <v>457</v>
      </c>
      <c r="E3284" s="76">
        <f>VLOOKUP(Tabla3[[#This Row],[Actividad]],Validación!AA:AB,2,0)</f>
        <v>11</v>
      </c>
      <c r="F3284" s="76" t="s">
        <v>193</v>
      </c>
      <c r="G3284" s="76">
        <f>VLOOKUP(H3284,Validación!W:Y,3,0)</f>
        <v>12</v>
      </c>
      <c r="H3284" s="76" t="s">
        <v>401</v>
      </c>
      <c r="I3284" s="76">
        <f>VLOOKUP(J3284,Validación!K:N,4,0)</f>
        <v>8</v>
      </c>
      <c r="J3284" s="76" t="s">
        <v>167</v>
      </c>
      <c r="K3284" s="76" t="s">
        <v>68</v>
      </c>
      <c r="L3284" s="76" t="str">
        <f t="shared" si="103"/>
        <v>N</v>
      </c>
    </row>
    <row r="3285" spans="1:12" x14ac:dyDescent="0.25">
      <c r="A3285" s="76" t="str">
        <f t="shared" si="102"/>
        <v>W11128N</v>
      </c>
      <c r="B3285" s="76" t="s">
        <v>132</v>
      </c>
      <c r="C3285" s="76" t="str">
        <f>VLOOKUP(B3285,Validación!G:I,3,0)</f>
        <v>W</v>
      </c>
      <c r="D3285" s="122" t="s">
        <v>302</v>
      </c>
      <c r="E3285" s="76">
        <f>VLOOKUP(Tabla3[[#This Row],[Actividad]],Validación!AA:AB,2,0)</f>
        <v>11</v>
      </c>
      <c r="F3285" s="76" t="s">
        <v>193</v>
      </c>
      <c r="G3285" s="76">
        <f>VLOOKUP(H3285,Validación!W:Y,3,0)</f>
        <v>12</v>
      </c>
      <c r="H3285" s="76" t="s">
        <v>401</v>
      </c>
      <c r="I3285" s="76">
        <f>VLOOKUP(J3285,Validación!K:N,4,0)</f>
        <v>8</v>
      </c>
      <c r="J3285" s="76" t="s">
        <v>167</v>
      </c>
      <c r="K3285" s="76" t="s">
        <v>68</v>
      </c>
      <c r="L3285" s="76" t="str">
        <f t="shared" si="103"/>
        <v>N</v>
      </c>
    </row>
    <row r="3286" spans="1:12" x14ac:dyDescent="0.25">
      <c r="A3286" s="76" t="str">
        <f t="shared" si="102"/>
        <v>CC11128N</v>
      </c>
      <c r="B3286" s="76" t="s">
        <v>55</v>
      </c>
      <c r="C3286" s="76" t="str">
        <f>VLOOKUP(B3286,Validación!G:I,3,0)</f>
        <v>CC</v>
      </c>
      <c r="D3286" s="122" t="s">
        <v>303</v>
      </c>
      <c r="E3286" s="76">
        <f>VLOOKUP(Tabla3[[#This Row],[Actividad]],Validación!AA:AB,2,0)</f>
        <v>11</v>
      </c>
      <c r="F3286" s="76" t="s">
        <v>193</v>
      </c>
      <c r="G3286" s="76">
        <f>VLOOKUP(H3286,Validación!W:Y,3,0)</f>
        <v>12</v>
      </c>
      <c r="H3286" s="76" t="s">
        <v>401</v>
      </c>
      <c r="I3286" s="76">
        <f>VLOOKUP(J3286,Validación!K:N,4,0)</f>
        <v>8</v>
      </c>
      <c r="J3286" s="76" t="s">
        <v>167</v>
      </c>
      <c r="K3286" s="76" t="s">
        <v>68</v>
      </c>
      <c r="L3286" s="76" t="str">
        <f t="shared" si="103"/>
        <v>N</v>
      </c>
    </row>
    <row r="3287" spans="1:12" x14ac:dyDescent="0.25">
      <c r="A3287" s="76" t="str">
        <f t="shared" si="102"/>
        <v>U11128N</v>
      </c>
      <c r="B3287" s="76" t="s">
        <v>425</v>
      </c>
      <c r="C3287" s="76" t="str">
        <f>VLOOKUP(B3287,Validación!G:I,3,0)</f>
        <v>U</v>
      </c>
      <c r="D3287" s="122" t="s">
        <v>458</v>
      </c>
      <c r="E3287" s="76">
        <f>VLOOKUP(Tabla3[[#This Row],[Actividad]],Validación!AA:AB,2,0)</f>
        <v>11</v>
      </c>
      <c r="F3287" s="76" t="s">
        <v>193</v>
      </c>
      <c r="G3287" s="76">
        <f>VLOOKUP(H3287,Validación!W:Y,3,0)</f>
        <v>12</v>
      </c>
      <c r="H3287" s="76" t="s">
        <v>401</v>
      </c>
      <c r="I3287" s="76">
        <f>VLOOKUP(J3287,Validación!K:N,4,0)</f>
        <v>8</v>
      </c>
      <c r="J3287" s="76" t="s">
        <v>167</v>
      </c>
      <c r="K3287" s="76" t="s">
        <v>68</v>
      </c>
      <c r="L3287" s="76" t="str">
        <f t="shared" si="103"/>
        <v>N</v>
      </c>
    </row>
    <row r="3288" spans="1:12" x14ac:dyDescent="0.25">
      <c r="A3288" s="76" t="str">
        <f t="shared" si="102"/>
        <v>I11128N</v>
      </c>
      <c r="B3288" s="76" t="s">
        <v>47</v>
      </c>
      <c r="C3288" s="76" t="str">
        <f>VLOOKUP(B3288,Validación!G:I,3,0)</f>
        <v>I</v>
      </c>
      <c r="D3288" s="122" t="s">
        <v>459</v>
      </c>
      <c r="E3288" s="76">
        <f>VLOOKUP(Tabla3[[#This Row],[Actividad]],Validación!AA:AB,2,0)</f>
        <v>11</v>
      </c>
      <c r="F3288" s="76" t="s">
        <v>193</v>
      </c>
      <c r="G3288" s="76">
        <f>VLOOKUP(H3288,Validación!W:Y,3,0)</f>
        <v>12</v>
      </c>
      <c r="H3288" s="76" t="s">
        <v>401</v>
      </c>
      <c r="I3288" s="76">
        <f>VLOOKUP(J3288,Validación!K:N,4,0)</f>
        <v>8</v>
      </c>
      <c r="J3288" s="76" t="s">
        <v>167</v>
      </c>
      <c r="K3288" s="76" t="s">
        <v>68</v>
      </c>
      <c r="L3288" s="76" t="str">
        <f t="shared" si="103"/>
        <v>N</v>
      </c>
    </row>
    <row r="3289" spans="1:12" x14ac:dyDescent="0.25">
      <c r="A3289" s="76" t="str">
        <f t="shared" si="102"/>
        <v>Y11128N</v>
      </c>
      <c r="B3289" s="76" t="s">
        <v>134</v>
      </c>
      <c r="C3289" s="76" t="str">
        <f>VLOOKUP(B3289,Validación!G:I,3,0)</f>
        <v>Y</v>
      </c>
      <c r="D3289" s="122" t="s">
        <v>306</v>
      </c>
      <c r="E3289" s="76">
        <f>VLOOKUP(Tabla3[[#This Row],[Actividad]],Validación!AA:AB,2,0)</f>
        <v>11</v>
      </c>
      <c r="F3289" s="76" t="s">
        <v>193</v>
      </c>
      <c r="G3289" s="76">
        <f>VLOOKUP(H3289,Validación!W:Y,3,0)</f>
        <v>12</v>
      </c>
      <c r="H3289" s="76" t="s">
        <v>401</v>
      </c>
      <c r="I3289" s="76">
        <f>VLOOKUP(J3289,Validación!K:N,4,0)</f>
        <v>8</v>
      </c>
      <c r="J3289" s="76" t="s">
        <v>167</v>
      </c>
      <c r="K3289" s="76" t="s">
        <v>68</v>
      </c>
      <c r="L3289" s="76" t="str">
        <f t="shared" si="103"/>
        <v>N</v>
      </c>
    </row>
    <row r="3290" spans="1:12" x14ac:dyDescent="0.25">
      <c r="A3290" s="76" t="str">
        <f t="shared" si="102"/>
        <v>R11128N</v>
      </c>
      <c r="B3290" s="76" t="s">
        <v>51</v>
      </c>
      <c r="C3290" s="76" t="str">
        <f>VLOOKUP(B3290,Validación!G:I,3,0)</f>
        <v>R</v>
      </c>
      <c r="D3290" s="122">
        <v>109</v>
      </c>
      <c r="E3290" s="76">
        <f>VLOOKUP(Tabla3[[#This Row],[Actividad]],Validación!AA:AB,2,0)</f>
        <v>11</v>
      </c>
      <c r="F3290" s="76" t="s">
        <v>193</v>
      </c>
      <c r="G3290" s="76">
        <f>VLOOKUP(H3290,Validación!W:Y,3,0)</f>
        <v>12</v>
      </c>
      <c r="H3290" s="76" t="s">
        <v>401</v>
      </c>
      <c r="I3290" s="76">
        <f>VLOOKUP(J3290,Validación!K:N,4,0)</f>
        <v>8</v>
      </c>
      <c r="J3290" s="76" t="s">
        <v>167</v>
      </c>
      <c r="K3290" s="76" t="s">
        <v>68</v>
      </c>
      <c r="L3290" s="76" t="str">
        <f t="shared" si="103"/>
        <v>N</v>
      </c>
    </row>
    <row r="3291" spans="1:12" x14ac:dyDescent="0.25">
      <c r="A3291" s="76" t="str">
        <f t="shared" si="102"/>
        <v>HH11128N</v>
      </c>
      <c r="B3291" s="76" t="s">
        <v>122</v>
      </c>
      <c r="C3291" s="76" t="str">
        <f>VLOOKUP(B3291,Validación!G:I,3,0)</f>
        <v>HH</v>
      </c>
      <c r="D3291" s="122" t="s">
        <v>460</v>
      </c>
      <c r="E3291" s="76">
        <f>VLOOKUP(Tabla3[[#This Row],[Actividad]],Validación!AA:AB,2,0)</f>
        <v>11</v>
      </c>
      <c r="F3291" s="76" t="s">
        <v>193</v>
      </c>
      <c r="G3291" s="76">
        <f>VLOOKUP(H3291,Validación!W:Y,3,0)</f>
        <v>12</v>
      </c>
      <c r="H3291" s="76" t="s">
        <v>401</v>
      </c>
      <c r="I3291" s="76">
        <f>VLOOKUP(J3291,Validación!K:N,4,0)</f>
        <v>8</v>
      </c>
      <c r="J3291" s="76" t="s">
        <v>167</v>
      </c>
      <c r="K3291" s="76" t="s">
        <v>68</v>
      </c>
      <c r="L3291" s="76" t="str">
        <f t="shared" si="103"/>
        <v>N</v>
      </c>
    </row>
    <row r="3292" spans="1:12" x14ac:dyDescent="0.25">
      <c r="A3292" s="76" t="str">
        <f t="shared" si="102"/>
        <v>II11128N</v>
      </c>
      <c r="B3292" s="173" t="s">
        <v>423</v>
      </c>
      <c r="C3292" s="76" t="str">
        <f>VLOOKUP(B3292,Validación!G:I,3,0)</f>
        <v>II</v>
      </c>
      <c r="D3292" s="122" t="s">
        <v>309</v>
      </c>
      <c r="E3292" s="76">
        <f>VLOOKUP(Tabla3[[#This Row],[Actividad]],Validación!AA:AB,2,0)</f>
        <v>11</v>
      </c>
      <c r="F3292" s="76" t="s">
        <v>193</v>
      </c>
      <c r="G3292" s="76">
        <f>VLOOKUP(H3292,Validación!W:Y,3,0)</f>
        <v>12</v>
      </c>
      <c r="H3292" s="76" t="s">
        <v>401</v>
      </c>
      <c r="I3292" s="76">
        <f>VLOOKUP(J3292,Validación!K:N,4,0)</f>
        <v>8</v>
      </c>
      <c r="J3292" s="76" t="s">
        <v>167</v>
      </c>
      <c r="K3292" s="76" t="s">
        <v>68</v>
      </c>
      <c r="L3292" s="76" t="str">
        <f t="shared" si="103"/>
        <v>N</v>
      </c>
    </row>
    <row r="3293" spans="1:12" x14ac:dyDescent="0.25">
      <c r="A3293" s="76" t="str">
        <f t="shared" si="102"/>
        <v>L11128N</v>
      </c>
      <c r="B3293" s="76" t="s">
        <v>48</v>
      </c>
      <c r="C3293" s="76" t="str">
        <f>VLOOKUP(B3293,Validación!G:I,3,0)</f>
        <v>L</v>
      </c>
      <c r="D3293" s="122" t="s">
        <v>461</v>
      </c>
      <c r="E3293" s="76">
        <f>VLOOKUP(Tabla3[[#This Row],[Actividad]],Validación!AA:AB,2,0)</f>
        <v>11</v>
      </c>
      <c r="F3293" s="76" t="s">
        <v>193</v>
      </c>
      <c r="G3293" s="76">
        <f>VLOOKUP(H3293,Validación!W:Y,3,0)</f>
        <v>12</v>
      </c>
      <c r="H3293" s="76" t="s">
        <v>401</v>
      </c>
      <c r="I3293" s="76">
        <f>VLOOKUP(J3293,Validación!K:N,4,0)</f>
        <v>8</v>
      </c>
      <c r="J3293" s="76" t="s">
        <v>167</v>
      </c>
      <c r="K3293" s="76" t="s">
        <v>68</v>
      </c>
      <c r="L3293" s="76" t="str">
        <f t="shared" si="103"/>
        <v>N</v>
      </c>
    </row>
    <row r="3294" spans="1:12" x14ac:dyDescent="0.25">
      <c r="A3294" s="76" t="str">
        <f t="shared" si="102"/>
        <v>B11128N</v>
      </c>
      <c r="B3294" s="76" t="s">
        <v>43</v>
      </c>
      <c r="C3294" s="76" t="str">
        <f>VLOOKUP(B3294,Validación!G:I,3,0)</f>
        <v>B</v>
      </c>
      <c r="D3294" s="122" t="s">
        <v>462</v>
      </c>
      <c r="E3294" s="76">
        <f>VLOOKUP(Tabla3[[#This Row],[Actividad]],Validación!AA:AB,2,0)</f>
        <v>11</v>
      </c>
      <c r="F3294" s="76" t="s">
        <v>193</v>
      </c>
      <c r="G3294" s="76">
        <f>VLOOKUP(H3294,Validación!W:Y,3,0)</f>
        <v>12</v>
      </c>
      <c r="H3294" s="76" t="s">
        <v>401</v>
      </c>
      <c r="I3294" s="76">
        <f>VLOOKUP(J3294,Validación!K:N,4,0)</f>
        <v>8</v>
      </c>
      <c r="J3294" s="76" t="s">
        <v>167</v>
      </c>
      <c r="K3294" s="76" t="s">
        <v>68</v>
      </c>
      <c r="L3294" s="76" t="str">
        <f t="shared" si="103"/>
        <v>N</v>
      </c>
    </row>
    <row r="3295" spans="1:12" x14ac:dyDescent="0.25">
      <c r="A3295" s="76" t="str">
        <f t="shared" si="102"/>
        <v>A11128N</v>
      </c>
      <c r="B3295" s="76" t="s">
        <v>42</v>
      </c>
      <c r="C3295" s="76" t="str">
        <f>VLOOKUP(B3295,Validación!G:I,3,0)</f>
        <v>A</v>
      </c>
      <c r="D3295" s="122" t="s">
        <v>463</v>
      </c>
      <c r="E3295" s="76">
        <f>VLOOKUP(Tabla3[[#This Row],[Actividad]],Validación!AA:AB,2,0)</f>
        <v>11</v>
      </c>
      <c r="F3295" s="76" t="s">
        <v>193</v>
      </c>
      <c r="G3295" s="76">
        <f>VLOOKUP(H3295,Validación!W:Y,3,0)</f>
        <v>12</v>
      </c>
      <c r="H3295" s="76" t="s">
        <v>401</v>
      </c>
      <c r="I3295" s="76">
        <f>VLOOKUP(J3295,Validación!K:N,4,0)</f>
        <v>8</v>
      </c>
      <c r="J3295" s="76" t="s">
        <v>167</v>
      </c>
      <c r="K3295" s="76" t="s">
        <v>68</v>
      </c>
      <c r="L3295" s="76" t="str">
        <f t="shared" si="103"/>
        <v>N</v>
      </c>
    </row>
    <row r="3296" spans="1:12" x14ac:dyDescent="0.25">
      <c r="A3296" s="76" t="str">
        <f t="shared" si="102"/>
        <v>X111210N</v>
      </c>
      <c r="B3296" s="76" t="s">
        <v>133</v>
      </c>
      <c r="C3296" s="76" t="str">
        <f>VLOOKUP(B3296,Validación!G:I,3,0)</f>
        <v>X</v>
      </c>
      <c r="D3296" s="122">
        <v>122201</v>
      </c>
      <c r="E3296" s="76">
        <f>VLOOKUP(Tabla3[[#This Row],[Actividad]],Validación!AA:AB,2,0)</f>
        <v>11</v>
      </c>
      <c r="F3296" s="76" t="s">
        <v>193</v>
      </c>
      <c r="G3296" s="76">
        <f>VLOOKUP(H3296,Validación!W:Y,3,0)</f>
        <v>12</v>
      </c>
      <c r="H3296" s="76" t="s">
        <v>401</v>
      </c>
      <c r="I3296" s="76">
        <f>VLOOKUP(J3296,Validación!K:N,4,0)</f>
        <v>10</v>
      </c>
      <c r="J3296" s="76" t="s">
        <v>169</v>
      </c>
      <c r="K3296" s="76" t="s">
        <v>68</v>
      </c>
      <c r="L3296" s="76" t="str">
        <f t="shared" si="103"/>
        <v>N</v>
      </c>
    </row>
    <row r="3297" spans="1:12" x14ac:dyDescent="0.25">
      <c r="A3297" s="76" t="str">
        <f t="shared" si="102"/>
        <v>C111210N</v>
      </c>
      <c r="B3297" s="76" t="s">
        <v>44</v>
      </c>
      <c r="C3297" s="76" t="str">
        <f>VLOOKUP(B3297,Validación!G:I,3,0)</f>
        <v>C</v>
      </c>
      <c r="D3297" s="122" t="s">
        <v>289</v>
      </c>
      <c r="E3297" s="76">
        <f>VLOOKUP(Tabla3[[#This Row],[Actividad]],Validación!AA:AB,2,0)</f>
        <v>11</v>
      </c>
      <c r="F3297" s="76" t="s">
        <v>193</v>
      </c>
      <c r="G3297" s="76">
        <f>VLOOKUP(H3297,Validación!W:Y,3,0)</f>
        <v>12</v>
      </c>
      <c r="H3297" s="76" t="s">
        <v>401</v>
      </c>
      <c r="I3297" s="76">
        <f>VLOOKUP(J3297,Validación!K:N,4,0)</f>
        <v>10</v>
      </c>
      <c r="J3297" s="76" t="s">
        <v>169</v>
      </c>
      <c r="K3297" s="76" t="s">
        <v>68</v>
      </c>
      <c r="L3297" s="76" t="str">
        <f t="shared" si="103"/>
        <v>N</v>
      </c>
    </row>
    <row r="3298" spans="1:12" x14ac:dyDescent="0.25">
      <c r="A3298" s="76" t="str">
        <f t="shared" si="102"/>
        <v>T111210N</v>
      </c>
      <c r="B3298" s="76" t="s">
        <v>52</v>
      </c>
      <c r="C3298" s="76" t="str">
        <f>VLOOKUP(B3298,Validación!G:I,3,0)</f>
        <v>T</v>
      </c>
      <c r="D3298" s="122">
        <v>122202</v>
      </c>
      <c r="E3298" s="76">
        <f>VLOOKUP(Tabla3[[#This Row],[Actividad]],Validación!AA:AB,2,0)</f>
        <v>11</v>
      </c>
      <c r="F3298" s="76" t="s">
        <v>193</v>
      </c>
      <c r="G3298" s="76">
        <f>VLOOKUP(H3298,Validación!W:Y,3,0)</f>
        <v>12</v>
      </c>
      <c r="H3298" s="76" t="s">
        <v>401</v>
      </c>
      <c r="I3298" s="76">
        <f>VLOOKUP(J3298,Validación!K:N,4,0)</f>
        <v>10</v>
      </c>
      <c r="J3298" s="76" t="s">
        <v>169</v>
      </c>
      <c r="K3298" s="76" t="s">
        <v>68</v>
      </c>
      <c r="L3298" s="76" t="str">
        <f t="shared" si="103"/>
        <v>N</v>
      </c>
    </row>
    <row r="3299" spans="1:12" x14ac:dyDescent="0.25">
      <c r="A3299" s="76" t="str">
        <f t="shared" si="102"/>
        <v>EE111210N</v>
      </c>
      <c r="B3299" s="76" t="s">
        <v>33</v>
      </c>
      <c r="C3299" s="76" t="str">
        <f>VLOOKUP(B3299,Validación!G:I,3,0)</f>
        <v>EE</v>
      </c>
      <c r="D3299" s="122" t="s">
        <v>290</v>
      </c>
      <c r="E3299" s="76">
        <f>VLOOKUP(Tabla3[[#This Row],[Actividad]],Validación!AA:AB,2,0)</f>
        <v>11</v>
      </c>
      <c r="F3299" s="76" t="s">
        <v>193</v>
      </c>
      <c r="G3299" s="76">
        <f>VLOOKUP(H3299,Validación!W:Y,3,0)</f>
        <v>12</v>
      </c>
      <c r="H3299" s="76" t="s">
        <v>401</v>
      </c>
      <c r="I3299" s="76">
        <f>VLOOKUP(J3299,Validación!K:N,4,0)</f>
        <v>10</v>
      </c>
      <c r="J3299" s="76" t="s">
        <v>169</v>
      </c>
      <c r="K3299" s="76" t="s">
        <v>68</v>
      </c>
      <c r="L3299" s="76" t="str">
        <f t="shared" si="103"/>
        <v>N</v>
      </c>
    </row>
    <row r="3300" spans="1:12" x14ac:dyDescent="0.25">
      <c r="A3300" s="76" t="str">
        <f t="shared" si="102"/>
        <v>E111210N</v>
      </c>
      <c r="B3300" s="76" t="s">
        <v>45</v>
      </c>
      <c r="C3300" s="76" t="str">
        <f>VLOOKUP(B3300,Validación!G:I,3,0)</f>
        <v>E</v>
      </c>
      <c r="D3300" s="122" t="s">
        <v>180</v>
      </c>
      <c r="E3300" s="76">
        <f>VLOOKUP(Tabla3[[#This Row],[Actividad]],Validación!AA:AB,2,0)</f>
        <v>11</v>
      </c>
      <c r="F3300" s="76" t="s">
        <v>193</v>
      </c>
      <c r="G3300" s="76">
        <f>VLOOKUP(H3300,Validación!W:Y,3,0)</f>
        <v>12</v>
      </c>
      <c r="H3300" s="76" t="s">
        <v>401</v>
      </c>
      <c r="I3300" s="76">
        <f>VLOOKUP(J3300,Validación!K:N,4,0)</f>
        <v>10</v>
      </c>
      <c r="J3300" s="76" t="s">
        <v>169</v>
      </c>
      <c r="K3300" s="76" t="s">
        <v>68</v>
      </c>
      <c r="L3300" s="76" t="str">
        <f t="shared" si="103"/>
        <v>N</v>
      </c>
    </row>
    <row r="3301" spans="1:12" x14ac:dyDescent="0.25">
      <c r="A3301" s="76" t="str">
        <f t="shared" si="102"/>
        <v>J111210N</v>
      </c>
      <c r="B3301" s="76" t="s">
        <v>30</v>
      </c>
      <c r="C3301" s="76" t="str">
        <f>VLOOKUP(B3301,Validación!G:I,3,0)</f>
        <v>J</v>
      </c>
      <c r="D3301" s="122" t="s">
        <v>292</v>
      </c>
      <c r="E3301" s="76">
        <f>VLOOKUP(Tabla3[[#This Row],[Actividad]],Validación!AA:AB,2,0)</f>
        <v>11</v>
      </c>
      <c r="F3301" s="76" t="s">
        <v>193</v>
      </c>
      <c r="G3301" s="76">
        <f>VLOOKUP(H3301,Validación!W:Y,3,0)</f>
        <v>12</v>
      </c>
      <c r="H3301" s="76" t="s">
        <v>401</v>
      </c>
      <c r="I3301" s="76">
        <f>VLOOKUP(J3301,Validación!K:N,4,0)</f>
        <v>10</v>
      </c>
      <c r="J3301" s="76" t="s">
        <v>169</v>
      </c>
      <c r="K3301" s="76" t="s">
        <v>68</v>
      </c>
      <c r="L3301" s="76" t="str">
        <f t="shared" si="103"/>
        <v>N</v>
      </c>
    </row>
    <row r="3302" spans="1:12" x14ac:dyDescent="0.25">
      <c r="A3302" s="76" t="str">
        <f t="shared" si="102"/>
        <v>H111210N</v>
      </c>
      <c r="B3302" s="76" t="s">
        <v>46</v>
      </c>
      <c r="C3302" s="76" t="str">
        <f>VLOOKUP(B3302,Validación!G:I,3,0)</f>
        <v>H</v>
      </c>
      <c r="D3302" s="122" t="s">
        <v>115</v>
      </c>
      <c r="E3302" s="76">
        <f>VLOOKUP(Tabla3[[#This Row],[Actividad]],Validación!AA:AB,2,0)</f>
        <v>11</v>
      </c>
      <c r="F3302" s="76" t="s">
        <v>193</v>
      </c>
      <c r="G3302" s="76">
        <f>VLOOKUP(H3302,Validación!W:Y,3,0)</f>
        <v>12</v>
      </c>
      <c r="H3302" s="76" t="s">
        <v>401</v>
      </c>
      <c r="I3302" s="76">
        <f>VLOOKUP(J3302,Validación!K:N,4,0)</f>
        <v>10</v>
      </c>
      <c r="J3302" s="76" t="s">
        <v>169</v>
      </c>
      <c r="K3302" s="76" t="s">
        <v>68</v>
      </c>
      <c r="L3302" s="76" t="str">
        <f t="shared" si="103"/>
        <v>N</v>
      </c>
    </row>
    <row r="3303" spans="1:12" x14ac:dyDescent="0.25">
      <c r="A3303" s="76" t="str">
        <f t="shared" si="102"/>
        <v>Q111210N</v>
      </c>
      <c r="B3303" s="76" t="s">
        <v>130</v>
      </c>
      <c r="C3303" s="76" t="str">
        <f>VLOOKUP(B3303,Validación!G:I,3,0)</f>
        <v>Q</v>
      </c>
      <c r="D3303" s="122" t="s">
        <v>293</v>
      </c>
      <c r="E3303" s="76">
        <f>VLOOKUP(Tabla3[[#This Row],[Actividad]],Validación!AA:AB,2,0)</f>
        <v>11</v>
      </c>
      <c r="F3303" s="76" t="s">
        <v>193</v>
      </c>
      <c r="G3303" s="76">
        <f>VLOOKUP(H3303,Validación!W:Y,3,0)</f>
        <v>12</v>
      </c>
      <c r="H3303" s="76" t="s">
        <v>401</v>
      </c>
      <c r="I3303" s="76">
        <f>VLOOKUP(J3303,Validación!K:N,4,0)</f>
        <v>10</v>
      </c>
      <c r="J3303" s="76" t="s">
        <v>169</v>
      </c>
      <c r="K3303" s="76" t="s">
        <v>68</v>
      </c>
      <c r="L3303" s="76" t="str">
        <f t="shared" si="103"/>
        <v>N</v>
      </c>
    </row>
    <row r="3304" spans="1:12" x14ac:dyDescent="0.25">
      <c r="A3304" s="76" t="str">
        <f t="shared" si="102"/>
        <v>P111210N</v>
      </c>
      <c r="B3304" s="76" t="s">
        <v>50</v>
      </c>
      <c r="C3304" s="76" t="str">
        <f>VLOOKUP(B3304,Validación!G:I,3,0)</f>
        <v>P</v>
      </c>
      <c r="D3304" s="122" t="s">
        <v>295</v>
      </c>
      <c r="E3304" s="76">
        <f>VLOOKUP(Tabla3[[#This Row],[Actividad]],Validación!AA:AB,2,0)</f>
        <v>11</v>
      </c>
      <c r="F3304" s="76" t="s">
        <v>193</v>
      </c>
      <c r="G3304" s="76">
        <f>VLOOKUP(H3304,Validación!W:Y,3,0)</f>
        <v>12</v>
      </c>
      <c r="H3304" s="76" t="s">
        <v>401</v>
      </c>
      <c r="I3304" s="76">
        <f>VLOOKUP(J3304,Validación!K:N,4,0)</f>
        <v>10</v>
      </c>
      <c r="J3304" s="76" t="s">
        <v>169</v>
      </c>
      <c r="K3304" s="76" t="s">
        <v>68</v>
      </c>
      <c r="L3304" s="76" t="str">
        <f t="shared" si="103"/>
        <v>N</v>
      </c>
    </row>
    <row r="3305" spans="1:12" x14ac:dyDescent="0.25">
      <c r="A3305" s="76" t="str">
        <f t="shared" si="102"/>
        <v>K111210N</v>
      </c>
      <c r="B3305" s="76" t="s">
        <v>31</v>
      </c>
      <c r="C3305" s="76" t="str">
        <f>VLOOKUP(B3305,Validación!G:I,3,0)</f>
        <v>K</v>
      </c>
      <c r="D3305" s="122" t="s">
        <v>297</v>
      </c>
      <c r="E3305" s="76">
        <f>VLOOKUP(Tabla3[[#This Row],[Actividad]],Validación!AA:AB,2,0)</f>
        <v>11</v>
      </c>
      <c r="F3305" s="76" t="s">
        <v>193</v>
      </c>
      <c r="G3305" s="76">
        <f>VLOOKUP(H3305,Validación!W:Y,3,0)</f>
        <v>12</v>
      </c>
      <c r="H3305" s="76" t="s">
        <v>401</v>
      </c>
      <c r="I3305" s="76">
        <f>VLOOKUP(J3305,Validación!K:N,4,0)</f>
        <v>10</v>
      </c>
      <c r="J3305" s="76" t="s">
        <v>169</v>
      </c>
      <c r="K3305" s="76" t="s">
        <v>68</v>
      </c>
      <c r="L3305" s="76" t="str">
        <f t="shared" si="103"/>
        <v>N</v>
      </c>
    </row>
    <row r="3306" spans="1:12" x14ac:dyDescent="0.25">
      <c r="A3306" s="76" t="str">
        <f t="shared" si="102"/>
        <v>N111210N</v>
      </c>
      <c r="B3306" s="76" t="s">
        <v>49</v>
      </c>
      <c r="C3306" s="76" t="str">
        <f>VLOOKUP(B3306,Validación!G:I,3,0)</f>
        <v>N</v>
      </c>
      <c r="D3306" s="122" t="s">
        <v>298</v>
      </c>
      <c r="E3306" s="76">
        <f>VLOOKUP(Tabla3[[#This Row],[Actividad]],Validación!AA:AB,2,0)</f>
        <v>11</v>
      </c>
      <c r="F3306" s="76" t="s">
        <v>193</v>
      </c>
      <c r="G3306" s="76">
        <f>VLOOKUP(H3306,Validación!W:Y,3,0)</f>
        <v>12</v>
      </c>
      <c r="H3306" s="76" t="s">
        <v>401</v>
      </c>
      <c r="I3306" s="76">
        <f>VLOOKUP(J3306,Validación!K:N,4,0)</f>
        <v>10</v>
      </c>
      <c r="J3306" s="76" t="s">
        <v>169</v>
      </c>
      <c r="K3306" s="76" t="s">
        <v>68</v>
      </c>
      <c r="L3306" s="76" t="str">
        <f t="shared" si="103"/>
        <v>N</v>
      </c>
    </row>
    <row r="3307" spans="1:12" x14ac:dyDescent="0.25">
      <c r="A3307" s="76" t="str">
        <f t="shared" si="102"/>
        <v>AA111210N</v>
      </c>
      <c r="B3307" s="76" t="s">
        <v>54</v>
      </c>
      <c r="C3307" s="76" t="str">
        <f>VLOOKUP(B3307,Validación!G:I,3,0)</f>
        <v>AA</v>
      </c>
      <c r="D3307" s="122" t="s">
        <v>118</v>
      </c>
      <c r="E3307" s="76">
        <f>VLOOKUP(Tabla3[[#This Row],[Actividad]],Validación!AA:AB,2,0)</f>
        <v>11</v>
      </c>
      <c r="F3307" s="76" t="s">
        <v>193</v>
      </c>
      <c r="G3307" s="76">
        <f>VLOOKUP(H3307,Validación!W:Y,3,0)</f>
        <v>12</v>
      </c>
      <c r="H3307" s="76" t="s">
        <v>401</v>
      </c>
      <c r="I3307" s="76">
        <f>VLOOKUP(J3307,Validación!K:N,4,0)</f>
        <v>10</v>
      </c>
      <c r="J3307" s="76" t="s">
        <v>169</v>
      </c>
      <c r="K3307" s="76" t="s">
        <v>68</v>
      </c>
      <c r="L3307" s="76" t="str">
        <f t="shared" si="103"/>
        <v>N</v>
      </c>
    </row>
    <row r="3308" spans="1:12" x14ac:dyDescent="0.25">
      <c r="A3308" s="76" t="str">
        <f t="shared" si="102"/>
        <v>G111210N</v>
      </c>
      <c r="B3308" s="76" t="s">
        <v>427</v>
      </c>
      <c r="C3308" s="76" t="str">
        <f>VLOOKUP(B3308,Validación!G:I,3,0)</f>
        <v>G</v>
      </c>
      <c r="D3308" s="122" t="s">
        <v>299</v>
      </c>
      <c r="E3308" s="76">
        <f>VLOOKUP(Tabla3[[#This Row],[Actividad]],Validación!AA:AB,2,0)</f>
        <v>11</v>
      </c>
      <c r="F3308" s="76" t="s">
        <v>193</v>
      </c>
      <c r="G3308" s="76">
        <f>VLOOKUP(H3308,Validación!W:Y,3,0)</f>
        <v>12</v>
      </c>
      <c r="H3308" s="76" t="s">
        <v>401</v>
      </c>
      <c r="I3308" s="76">
        <f>VLOOKUP(J3308,Validación!K:N,4,0)</f>
        <v>10</v>
      </c>
      <c r="J3308" s="76" t="s">
        <v>169</v>
      </c>
      <c r="K3308" s="76" t="s">
        <v>68</v>
      </c>
      <c r="L3308" s="76" t="str">
        <f t="shared" si="103"/>
        <v>N</v>
      </c>
    </row>
    <row r="3309" spans="1:12" x14ac:dyDescent="0.25">
      <c r="A3309" s="76" t="str">
        <f t="shared" si="102"/>
        <v>D111210N</v>
      </c>
      <c r="B3309" s="76" t="s">
        <v>203</v>
      </c>
      <c r="C3309" s="76" t="str">
        <f>VLOOKUP(B3309,Validación!G:I,3,0)</f>
        <v>D</v>
      </c>
      <c r="D3309" s="122">
        <v>122327</v>
      </c>
      <c r="E3309" s="76">
        <f>VLOOKUP(Tabla3[[#This Row],[Actividad]],Validación!AA:AB,2,0)</f>
        <v>11</v>
      </c>
      <c r="F3309" s="76" t="s">
        <v>193</v>
      </c>
      <c r="G3309" s="76">
        <f>VLOOKUP(H3309,Validación!W:Y,3,0)</f>
        <v>12</v>
      </c>
      <c r="H3309" s="76" t="s">
        <v>401</v>
      </c>
      <c r="I3309" s="76">
        <f>VLOOKUP(J3309,Validación!K:N,4,0)</f>
        <v>10</v>
      </c>
      <c r="J3309" s="76" t="s">
        <v>169</v>
      </c>
      <c r="K3309" s="76" t="s">
        <v>68</v>
      </c>
      <c r="L3309" s="76" t="str">
        <f t="shared" si="103"/>
        <v>N</v>
      </c>
    </row>
    <row r="3310" spans="1:12" x14ac:dyDescent="0.25">
      <c r="A3310" s="76" t="str">
        <f t="shared" si="102"/>
        <v>F111210N</v>
      </c>
      <c r="B3310" s="76" t="s">
        <v>426</v>
      </c>
      <c r="C3310" s="76" t="str">
        <f>VLOOKUP(B3310,Validación!G:I,3,0)</f>
        <v>F</v>
      </c>
      <c r="D3310" s="122" t="s">
        <v>456</v>
      </c>
      <c r="E3310" s="76">
        <f>VLOOKUP(Tabla3[[#This Row],[Actividad]],Validación!AA:AB,2,0)</f>
        <v>11</v>
      </c>
      <c r="F3310" s="76" t="s">
        <v>193</v>
      </c>
      <c r="G3310" s="76">
        <f>VLOOKUP(H3310,Validación!W:Y,3,0)</f>
        <v>12</v>
      </c>
      <c r="H3310" s="76" t="s">
        <v>401</v>
      </c>
      <c r="I3310" s="76">
        <f>VLOOKUP(J3310,Validación!K:N,4,0)</f>
        <v>10</v>
      </c>
      <c r="J3310" s="76" t="s">
        <v>169</v>
      </c>
      <c r="K3310" s="76" t="s">
        <v>68</v>
      </c>
      <c r="L3310" s="76" t="str">
        <f t="shared" si="103"/>
        <v>N</v>
      </c>
    </row>
    <row r="3311" spans="1:12" x14ac:dyDescent="0.25">
      <c r="A3311" s="76" t="str">
        <f t="shared" si="102"/>
        <v>FF111210N</v>
      </c>
      <c r="B3311" s="76" t="s">
        <v>41</v>
      </c>
      <c r="C3311" s="76" t="str">
        <f>VLOOKUP(B3311,Validación!G:I,3,0)</f>
        <v>FF</v>
      </c>
      <c r="D3311" s="122" t="s">
        <v>301</v>
      </c>
      <c r="E3311" s="76">
        <f>VLOOKUP(Tabla3[[#This Row],[Actividad]],Validación!AA:AB,2,0)</f>
        <v>11</v>
      </c>
      <c r="F3311" s="76" t="s">
        <v>193</v>
      </c>
      <c r="G3311" s="76">
        <f>VLOOKUP(H3311,Validación!W:Y,3,0)</f>
        <v>12</v>
      </c>
      <c r="H3311" s="76" t="s">
        <v>401</v>
      </c>
      <c r="I3311" s="76">
        <f>VLOOKUP(J3311,Validación!K:N,4,0)</f>
        <v>10</v>
      </c>
      <c r="J3311" s="76" t="s">
        <v>169</v>
      </c>
      <c r="K3311" s="76" t="s">
        <v>68</v>
      </c>
      <c r="L3311" s="76" t="str">
        <f t="shared" si="103"/>
        <v>N</v>
      </c>
    </row>
    <row r="3312" spans="1:12" x14ac:dyDescent="0.25">
      <c r="A3312" s="76" t="str">
        <f t="shared" si="102"/>
        <v>BB111210N</v>
      </c>
      <c r="B3312" s="76" t="s">
        <v>32</v>
      </c>
      <c r="C3312" s="76" t="str">
        <f>VLOOKUP(B3312,Validación!G:I,3,0)</f>
        <v>BB</v>
      </c>
      <c r="D3312" s="122" t="s">
        <v>457</v>
      </c>
      <c r="E3312" s="76">
        <f>VLOOKUP(Tabla3[[#This Row],[Actividad]],Validación!AA:AB,2,0)</f>
        <v>11</v>
      </c>
      <c r="F3312" s="76" t="s">
        <v>193</v>
      </c>
      <c r="G3312" s="76">
        <f>VLOOKUP(H3312,Validación!W:Y,3,0)</f>
        <v>12</v>
      </c>
      <c r="H3312" s="76" t="s">
        <v>401</v>
      </c>
      <c r="I3312" s="76">
        <f>VLOOKUP(J3312,Validación!K:N,4,0)</f>
        <v>10</v>
      </c>
      <c r="J3312" s="76" t="s">
        <v>169</v>
      </c>
      <c r="K3312" s="76" t="s">
        <v>68</v>
      </c>
      <c r="L3312" s="76" t="str">
        <f t="shared" si="103"/>
        <v>N</v>
      </c>
    </row>
    <row r="3313" spans="1:12" x14ac:dyDescent="0.25">
      <c r="A3313" s="76" t="str">
        <f t="shared" si="102"/>
        <v>W111210N</v>
      </c>
      <c r="B3313" s="76" t="s">
        <v>132</v>
      </c>
      <c r="C3313" s="76" t="str">
        <f>VLOOKUP(B3313,Validación!G:I,3,0)</f>
        <v>W</v>
      </c>
      <c r="D3313" s="122" t="s">
        <v>302</v>
      </c>
      <c r="E3313" s="76">
        <f>VLOOKUP(Tabla3[[#This Row],[Actividad]],Validación!AA:AB,2,0)</f>
        <v>11</v>
      </c>
      <c r="F3313" s="76" t="s">
        <v>193</v>
      </c>
      <c r="G3313" s="76">
        <f>VLOOKUP(H3313,Validación!W:Y,3,0)</f>
        <v>12</v>
      </c>
      <c r="H3313" s="76" t="s">
        <v>401</v>
      </c>
      <c r="I3313" s="76">
        <f>VLOOKUP(J3313,Validación!K:N,4,0)</f>
        <v>10</v>
      </c>
      <c r="J3313" s="76" t="s">
        <v>169</v>
      </c>
      <c r="K3313" s="76" t="s">
        <v>68</v>
      </c>
      <c r="L3313" s="76" t="str">
        <f t="shared" si="103"/>
        <v>N</v>
      </c>
    </row>
    <row r="3314" spans="1:12" x14ac:dyDescent="0.25">
      <c r="A3314" s="76" t="str">
        <f t="shared" si="102"/>
        <v>CC111210N</v>
      </c>
      <c r="B3314" s="76" t="s">
        <v>55</v>
      </c>
      <c r="C3314" s="76" t="str">
        <f>VLOOKUP(B3314,Validación!G:I,3,0)</f>
        <v>CC</v>
      </c>
      <c r="D3314" s="122" t="s">
        <v>303</v>
      </c>
      <c r="E3314" s="76">
        <f>VLOOKUP(Tabla3[[#This Row],[Actividad]],Validación!AA:AB,2,0)</f>
        <v>11</v>
      </c>
      <c r="F3314" s="76" t="s">
        <v>193</v>
      </c>
      <c r="G3314" s="76">
        <f>VLOOKUP(H3314,Validación!W:Y,3,0)</f>
        <v>12</v>
      </c>
      <c r="H3314" s="76" t="s">
        <v>401</v>
      </c>
      <c r="I3314" s="76">
        <f>VLOOKUP(J3314,Validación!K:N,4,0)</f>
        <v>10</v>
      </c>
      <c r="J3314" s="76" t="s">
        <v>169</v>
      </c>
      <c r="K3314" s="76" t="s">
        <v>68</v>
      </c>
      <c r="L3314" s="76" t="str">
        <f t="shared" si="103"/>
        <v>N</v>
      </c>
    </row>
    <row r="3315" spans="1:12" x14ac:dyDescent="0.25">
      <c r="A3315" s="76" t="str">
        <f t="shared" si="102"/>
        <v>U111210N</v>
      </c>
      <c r="B3315" s="76" t="s">
        <v>425</v>
      </c>
      <c r="C3315" s="76" t="str">
        <f>VLOOKUP(B3315,Validación!G:I,3,0)</f>
        <v>U</v>
      </c>
      <c r="D3315" s="122" t="s">
        <v>458</v>
      </c>
      <c r="E3315" s="76">
        <f>VLOOKUP(Tabla3[[#This Row],[Actividad]],Validación!AA:AB,2,0)</f>
        <v>11</v>
      </c>
      <c r="F3315" s="76" t="s">
        <v>193</v>
      </c>
      <c r="G3315" s="76">
        <f>VLOOKUP(H3315,Validación!W:Y,3,0)</f>
        <v>12</v>
      </c>
      <c r="H3315" s="76" t="s">
        <v>401</v>
      </c>
      <c r="I3315" s="76">
        <f>VLOOKUP(J3315,Validación!K:N,4,0)</f>
        <v>10</v>
      </c>
      <c r="J3315" s="76" t="s">
        <v>169</v>
      </c>
      <c r="K3315" s="76" t="s">
        <v>68</v>
      </c>
      <c r="L3315" s="76" t="str">
        <f t="shared" si="103"/>
        <v>N</v>
      </c>
    </row>
    <row r="3316" spans="1:12" x14ac:dyDescent="0.25">
      <c r="A3316" s="76" t="str">
        <f t="shared" si="102"/>
        <v>I111210N</v>
      </c>
      <c r="B3316" s="76" t="s">
        <v>47</v>
      </c>
      <c r="C3316" s="76" t="str">
        <f>VLOOKUP(B3316,Validación!G:I,3,0)</f>
        <v>I</v>
      </c>
      <c r="D3316" s="122" t="s">
        <v>459</v>
      </c>
      <c r="E3316" s="76">
        <f>VLOOKUP(Tabla3[[#This Row],[Actividad]],Validación!AA:AB,2,0)</f>
        <v>11</v>
      </c>
      <c r="F3316" s="76" t="s">
        <v>193</v>
      </c>
      <c r="G3316" s="76">
        <f>VLOOKUP(H3316,Validación!W:Y,3,0)</f>
        <v>12</v>
      </c>
      <c r="H3316" s="76" t="s">
        <v>401</v>
      </c>
      <c r="I3316" s="76">
        <f>VLOOKUP(J3316,Validación!K:N,4,0)</f>
        <v>10</v>
      </c>
      <c r="J3316" s="76" t="s">
        <v>169</v>
      </c>
      <c r="K3316" s="76" t="s">
        <v>68</v>
      </c>
      <c r="L3316" s="76" t="str">
        <f t="shared" si="103"/>
        <v>N</v>
      </c>
    </row>
    <row r="3317" spans="1:12" x14ac:dyDescent="0.25">
      <c r="A3317" s="76" t="str">
        <f t="shared" si="102"/>
        <v>Y111210N</v>
      </c>
      <c r="B3317" s="76" t="s">
        <v>134</v>
      </c>
      <c r="C3317" s="76" t="str">
        <f>VLOOKUP(B3317,Validación!G:I,3,0)</f>
        <v>Y</v>
      </c>
      <c r="D3317" s="122" t="s">
        <v>306</v>
      </c>
      <c r="E3317" s="76">
        <f>VLOOKUP(Tabla3[[#This Row],[Actividad]],Validación!AA:AB,2,0)</f>
        <v>11</v>
      </c>
      <c r="F3317" s="76" t="s">
        <v>193</v>
      </c>
      <c r="G3317" s="76">
        <f>VLOOKUP(H3317,Validación!W:Y,3,0)</f>
        <v>12</v>
      </c>
      <c r="H3317" s="76" t="s">
        <v>401</v>
      </c>
      <c r="I3317" s="76">
        <f>VLOOKUP(J3317,Validación!K:N,4,0)</f>
        <v>10</v>
      </c>
      <c r="J3317" s="76" t="s">
        <v>169</v>
      </c>
      <c r="K3317" s="76" t="s">
        <v>68</v>
      </c>
      <c r="L3317" s="76" t="str">
        <f t="shared" si="103"/>
        <v>N</v>
      </c>
    </row>
    <row r="3318" spans="1:12" x14ac:dyDescent="0.25">
      <c r="A3318" s="76" t="str">
        <f t="shared" si="102"/>
        <v>R111210N</v>
      </c>
      <c r="B3318" s="76" t="s">
        <v>51</v>
      </c>
      <c r="C3318" s="76" t="str">
        <f>VLOOKUP(B3318,Validación!G:I,3,0)</f>
        <v>R</v>
      </c>
      <c r="D3318" s="122">
        <v>109</v>
      </c>
      <c r="E3318" s="76">
        <f>VLOOKUP(Tabla3[[#This Row],[Actividad]],Validación!AA:AB,2,0)</f>
        <v>11</v>
      </c>
      <c r="F3318" s="76" t="s">
        <v>193</v>
      </c>
      <c r="G3318" s="76">
        <f>VLOOKUP(H3318,Validación!W:Y,3,0)</f>
        <v>12</v>
      </c>
      <c r="H3318" s="76" t="s">
        <v>401</v>
      </c>
      <c r="I3318" s="76">
        <f>VLOOKUP(J3318,Validación!K:N,4,0)</f>
        <v>10</v>
      </c>
      <c r="J3318" s="76" t="s">
        <v>169</v>
      </c>
      <c r="K3318" s="76" t="s">
        <v>68</v>
      </c>
      <c r="L3318" s="76" t="str">
        <f t="shared" si="103"/>
        <v>N</v>
      </c>
    </row>
    <row r="3319" spans="1:12" x14ac:dyDescent="0.25">
      <c r="A3319" s="76" t="str">
        <f t="shared" si="102"/>
        <v>HH111210N</v>
      </c>
      <c r="B3319" s="76" t="s">
        <v>122</v>
      </c>
      <c r="C3319" s="76" t="str">
        <f>VLOOKUP(B3319,Validación!G:I,3,0)</f>
        <v>HH</v>
      </c>
      <c r="D3319" s="122" t="s">
        <v>460</v>
      </c>
      <c r="E3319" s="76">
        <f>VLOOKUP(Tabla3[[#This Row],[Actividad]],Validación!AA:AB,2,0)</f>
        <v>11</v>
      </c>
      <c r="F3319" s="76" t="s">
        <v>193</v>
      </c>
      <c r="G3319" s="76">
        <f>VLOOKUP(H3319,Validación!W:Y,3,0)</f>
        <v>12</v>
      </c>
      <c r="H3319" s="76" t="s">
        <v>401</v>
      </c>
      <c r="I3319" s="76">
        <f>VLOOKUP(J3319,Validación!K:N,4,0)</f>
        <v>10</v>
      </c>
      <c r="J3319" s="76" t="s">
        <v>169</v>
      </c>
      <c r="K3319" s="76" t="s">
        <v>68</v>
      </c>
      <c r="L3319" s="76" t="str">
        <f t="shared" si="103"/>
        <v>N</v>
      </c>
    </row>
    <row r="3320" spans="1:12" x14ac:dyDescent="0.25">
      <c r="A3320" s="76" t="str">
        <f t="shared" si="102"/>
        <v>II111210N</v>
      </c>
      <c r="B3320" s="173" t="s">
        <v>423</v>
      </c>
      <c r="C3320" s="76" t="str">
        <f>VLOOKUP(B3320,Validación!G:I,3,0)</f>
        <v>II</v>
      </c>
      <c r="D3320" s="122" t="s">
        <v>309</v>
      </c>
      <c r="E3320" s="76">
        <f>VLOOKUP(Tabla3[[#This Row],[Actividad]],Validación!AA:AB,2,0)</f>
        <v>11</v>
      </c>
      <c r="F3320" s="76" t="s">
        <v>193</v>
      </c>
      <c r="G3320" s="76">
        <f>VLOOKUP(H3320,Validación!W:Y,3,0)</f>
        <v>12</v>
      </c>
      <c r="H3320" s="76" t="s">
        <v>401</v>
      </c>
      <c r="I3320" s="76">
        <f>VLOOKUP(J3320,Validación!K:N,4,0)</f>
        <v>10</v>
      </c>
      <c r="J3320" s="76" t="s">
        <v>169</v>
      </c>
      <c r="K3320" s="76" t="s">
        <v>68</v>
      </c>
      <c r="L3320" s="76" t="str">
        <f t="shared" si="103"/>
        <v>N</v>
      </c>
    </row>
    <row r="3321" spans="1:12" x14ac:dyDescent="0.25">
      <c r="A3321" s="76" t="str">
        <f t="shared" si="102"/>
        <v>L111210N</v>
      </c>
      <c r="B3321" s="76" t="s">
        <v>48</v>
      </c>
      <c r="C3321" s="76" t="str">
        <f>VLOOKUP(B3321,Validación!G:I,3,0)</f>
        <v>L</v>
      </c>
      <c r="D3321" s="122" t="s">
        <v>461</v>
      </c>
      <c r="E3321" s="76">
        <f>VLOOKUP(Tabla3[[#This Row],[Actividad]],Validación!AA:AB,2,0)</f>
        <v>11</v>
      </c>
      <c r="F3321" s="76" t="s">
        <v>193</v>
      </c>
      <c r="G3321" s="76">
        <f>VLOOKUP(H3321,Validación!W:Y,3,0)</f>
        <v>12</v>
      </c>
      <c r="H3321" s="76" t="s">
        <v>401</v>
      </c>
      <c r="I3321" s="76">
        <f>VLOOKUP(J3321,Validación!K:N,4,0)</f>
        <v>10</v>
      </c>
      <c r="J3321" s="76" t="s">
        <v>169</v>
      </c>
      <c r="K3321" s="76" t="s">
        <v>68</v>
      </c>
      <c r="L3321" s="76" t="str">
        <f t="shared" si="103"/>
        <v>N</v>
      </c>
    </row>
    <row r="3322" spans="1:12" x14ac:dyDescent="0.25">
      <c r="A3322" s="76" t="str">
        <f t="shared" si="102"/>
        <v>B111210N</v>
      </c>
      <c r="B3322" s="76" t="s">
        <v>43</v>
      </c>
      <c r="C3322" s="76" t="str">
        <f>VLOOKUP(B3322,Validación!G:I,3,0)</f>
        <v>B</v>
      </c>
      <c r="D3322" s="122" t="s">
        <v>462</v>
      </c>
      <c r="E3322" s="76">
        <f>VLOOKUP(Tabla3[[#This Row],[Actividad]],Validación!AA:AB,2,0)</f>
        <v>11</v>
      </c>
      <c r="F3322" s="76" t="s">
        <v>193</v>
      </c>
      <c r="G3322" s="76">
        <f>VLOOKUP(H3322,Validación!W:Y,3,0)</f>
        <v>12</v>
      </c>
      <c r="H3322" s="76" t="s">
        <v>401</v>
      </c>
      <c r="I3322" s="76">
        <f>VLOOKUP(J3322,Validación!K:N,4,0)</f>
        <v>10</v>
      </c>
      <c r="J3322" s="76" t="s">
        <v>169</v>
      </c>
      <c r="K3322" s="76" t="s">
        <v>68</v>
      </c>
      <c r="L3322" s="76" t="str">
        <f t="shared" si="103"/>
        <v>N</v>
      </c>
    </row>
    <row r="3323" spans="1:12" x14ac:dyDescent="0.25">
      <c r="A3323" s="76" t="str">
        <f t="shared" si="102"/>
        <v>A111210N</v>
      </c>
      <c r="B3323" s="76" t="s">
        <v>42</v>
      </c>
      <c r="C3323" s="76" t="str">
        <f>VLOOKUP(B3323,Validación!G:I,3,0)</f>
        <v>A</v>
      </c>
      <c r="D3323" s="122" t="s">
        <v>463</v>
      </c>
      <c r="E3323" s="76">
        <f>VLOOKUP(Tabla3[[#This Row],[Actividad]],Validación!AA:AB,2,0)</f>
        <v>11</v>
      </c>
      <c r="F3323" s="76" t="s">
        <v>193</v>
      </c>
      <c r="G3323" s="76">
        <f>VLOOKUP(H3323,Validación!W:Y,3,0)</f>
        <v>12</v>
      </c>
      <c r="H3323" s="76" t="s">
        <v>401</v>
      </c>
      <c r="I3323" s="76">
        <f>VLOOKUP(J3323,Validación!K:N,4,0)</f>
        <v>10</v>
      </c>
      <c r="J3323" s="76" t="s">
        <v>169</v>
      </c>
      <c r="K3323" s="76" t="s">
        <v>68</v>
      </c>
      <c r="L3323" s="76" t="str">
        <f t="shared" si="103"/>
        <v>N</v>
      </c>
    </row>
    <row r="3324" spans="1:12" x14ac:dyDescent="0.25">
      <c r="A3324" s="76" t="str">
        <f t="shared" si="102"/>
        <v>X111215N</v>
      </c>
      <c r="B3324" s="76" t="s">
        <v>133</v>
      </c>
      <c r="C3324" s="76" t="str">
        <f>VLOOKUP(B3324,Validación!G:I,3,0)</f>
        <v>X</v>
      </c>
      <c r="D3324" s="122">
        <v>122201</v>
      </c>
      <c r="E3324" s="76">
        <f>VLOOKUP(Tabla3[[#This Row],[Actividad]],Validación!AA:AB,2,0)</f>
        <v>11</v>
      </c>
      <c r="F3324" s="76" t="s">
        <v>193</v>
      </c>
      <c r="G3324" s="76">
        <f>VLOOKUP(H3324,Validación!W:Y,3,0)</f>
        <v>12</v>
      </c>
      <c r="H3324" s="76" t="s">
        <v>401</v>
      </c>
      <c r="I3324" s="76">
        <f>VLOOKUP(J3324,Validación!K:N,4,0)</f>
        <v>15</v>
      </c>
      <c r="J3324" s="76" t="s">
        <v>342</v>
      </c>
      <c r="K3324" s="76" t="s">
        <v>68</v>
      </c>
      <c r="L3324" s="76" t="str">
        <f t="shared" si="103"/>
        <v>N</v>
      </c>
    </row>
    <row r="3325" spans="1:12" x14ac:dyDescent="0.25">
      <c r="A3325" s="76" t="str">
        <f t="shared" si="102"/>
        <v>C111215N</v>
      </c>
      <c r="B3325" s="76" t="s">
        <v>44</v>
      </c>
      <c r="C3325" s="76" t="str">
        <f>VLOOKUP(B3325,Validación!G:I,3,0)</f>
        <v>C</v>
      </c>
      <c r="D3325" s="122" t="s">
        <v>289</v>
      </c>
      <c r="E3325" s="76">
        <f>VLOOKUP(Tabla3[[#This Row],[Actividad]],Validación!AA:AB,2,0)</f>
        <v>11</v>
      </c>
      <c r="F3325" s="76" t="s">
        <v>193</v>
      </c>
      <c r="G3325" s="76">
        <f>VLOOKUP(H3325,Validación!W:Y,3,0)</f>
        <v>12</v>
      </c>
      <c r="H3325" s="76" t="s">
        <v>401</v>
      </c>
      <c r="I3325" s="76">
        <f>VLOOKUP(J3325,Validación!K:N,4,0)</f>
        <v>15</v>
      </c>
      <c r="J3325" s="76" t="s">
        <v>342</v>
      </c>
      <c r="K3325" s="76" t="s">
        <v>68</v>
      </c>
      <c r="L3325" s="76" t="str">
        <f t="shared" si="103"/>
        <v>N</v>
      </c>
    </row>
    <row r="3326" spans="1:12" x14ac:dyDescent="0.25">
      <c r="A3326" s="76" t="str">
        <f t="shared" si="102"/>
        <v>T111215N</v>
      </c>
      <c r="B3326" s="76" t="s">
        <v>52</v>
      </c>
      <c r="C3326" s="76" t="str">
        <f>VLOOKUP(B3326,Validación!G:I,3,0)</f>
        <v>T</v>
      </c>
      <c r="D3326" s="122">
        <v>122202</v>
      </c>
      <c r="E3326" s="76">
        <f>VLOOKUP(Tabla3[[#This Row],[Actividad]],Validación!AA:AB,2,0)</f>
        <v>11</v>
      </c>
      <c r="F3326" s="76" t="s">
        <v>193</v>
      </c>
      <c r="G3326" s="76">
        <f>VLOOKUP(H3326,Validación!W:Y,3,0)</f>
        <v>12</v>
      </c>
      <c r="H3326" s="76" t="s">
        <v>401</v>
      </c>
      <c r="I3326" s="76">
        <f>VLOOKUP(J3326,Validación!K:N,4,0)</f>
        <v>15</v>
      </c>
      <c r="J3326" s="76" t="s">
        <v>342</v>
      </c>
      <c r="K3326" s="76" t="s">
        <v>68</v>
      </c>
      <c r="L3326" s="76" t="str">
        <f t="shared" si="103"/>
        <v>N</v>
      </c>
    </row>
    <row r="3327" spans="1:12" x14ac:dyDescent="0.25">
      <c r="A3327" s="76" t="str">
        <f t="shared" si="102"/>
        <v>EE111215N</v>
      </c>
      <c r="B3327" s="76" t="s">
        <v>33</v>
      </c>
      <c r="C3327" s="76" t="str">
        <f>VLOOKUP(B3327,Validación!G:I,3,0)</f>
        <v>EE</v>
      </c>
      <c r="D3327" s="122" t="s">
        <v>290</v>
      </c>
      <c r="E3327" s="76">
        <f>VLOOKUP(Tabla3[[#This Row],[Actividad]],Validación!AA:AB,2,0)</f>
        <v>11</v>
      </c>
      <c r="F3327" s="76" t="s">
        <v>193</v>
      </c>
      <c r="G3327" s="76">
        <f>VLOOKUP(H3327,Validación!W:Y,3,0)</f>
        <v>12</v>
      </c>
      <c r="H3327" s="76" t="s">
        <v>401</v>
      </c>
      <c r="I3327" s="76">
        <f>VLOOKUP(J3327,Validación!K:N,4,0)</f>
        <v>15</v>
      </c>
      <c r="J3327" s="76" t="s">
        <v>342</v>
      </c>
      <c r="K3327" s="76" t="s">
        <v>68</v>
      </c>
      <c r="L3327" s="76" t="str">
        <f t="shared" si="103"/>
        <v>N</v>
      </c>
    </row>
    <row r="3328" spans="1:12" x14ac:dyDescent="0.25">
      <c r="A3328" s="76" t="str">
        <f t="shared" si="102"/>
        <v>E111215N</v>
      </c>
      <c r="B3328" s="76" t="s">
        <v>45</v>
      </c>
      <c r="C3328" s="76" t="str">
        <f>VLOOKUP(B3328,Validación!G:I,3,0)</f>
        <v>E</v>
      </c>
      <c r="D3328" s="122" t="s">
        <v>180</v>
      </c>
      <c r="E3328" s="76">
        <f>VLOOKUP(Tabla3[[#This Row],[Actividad]],Validación!AA:AB,2,0)</f>
        <v>11</v>
      </c>
      <c r="F3328" s="76" t="s">
        <v>193</v>
      </c>
      <c r="G3328" s="76">
        <f>VLOOKUP(H3328,Validación!W:Y,3,0)</f>
        <v>12</v>
      </c>
      <c r="H3328" s="76" t="s">
        <v>401</v>
      </c>
      <c r="I3328" s="76">
        <f>VLOOKUP(J3328,Validación!K:N,4,0)</f>
        <v>15</v>
      </c>
      <c r="J3328" s="76" t="s">
        <v>342</v>
      </c>
      <c r="K3328" s="76" t="s">
        <v>68</v>
      </c>
      <c r="L3328" s="76" t="str">
        <f t="shared" si="103"/>
        <v>N</v>
      </c>
    </row>
    <row r="3329" spans="1:12" x14ac:dyDescent="0.25">
      <c r="A3329" s="76" t="str">
        <f t="shared" si="102"/>
        <v>J111215N</v>
      </c>
      <c r="B3329" s="76" t="s">
        <v>30</v>
      </c>
      <c r="C3329" s="76" t="str">
        <f>VLOOKUP(B3329,Validación!G:I,3,0)</f>
        <v>J</v>
      </c>
      <c r="D3329" s="122" t="s">
        <v>292</v>
      </c>
      <c r="E3329" s="76">
        <f>VLOOKUP(Tabla3[[#This Row],[Actividad]],Validación!AA:AB,2,0)</f>
        <v>11</v>
      </c>
      <c r="F3329" s="76" t="s">
        <v>193</v>
      </c>
      <c r="G3329" s="76">
        <f>VLOOKUP(H3329,Validación!W:Y,3,0)</f>
        <v>12</v>
      </c>
      <c r="H3329" s="76" t="s">
        <v>401</v>
      </c>
      <c r="I3329" s="76">
        <f>VLOOKUP(J3329,Validación!K:N,4,0)</f>
        <v>15</v>
      </c>
      <c r="J3329" s="76" t="s">
        <v>342</v>
      </c>
      <c r="K3329" s="76" t="s">
        <v>68</v>
      </c>
      <c r="L3329" s="76" t="str">
        <f t="shared" si="103"/>
        <v>N</v>
      </c>
    </row>
    <row r="3330" spans="1:12" x14ac:dyDescent="0.25">
      <c r="A3330" s="76" t="str">
        <f t="shared" ref="A3330:A3393" si="104">CONCATENATE(C3330,E3330,G3330,I3330,L3330,)</f>
        <v>H111215N</v>
      </c>
      <c r="B3330" s="76" t="s">
        <v>46</v>
      </c>
      <c r="C3330" s="76" t="str">
        <f>VLOOKUP(B3330,Validación!G:I,3,0)</f>
        <v>H</v>
      </c>
      <c r="D3330" s="122" t="s">
        <v>115</v>
      </c>
      <c r="E3330" s="76">
        <f>VLOOKUP(Tabla3[[#This Row],[Actividad]],Validación!AA:AB,2,0)</f>
        <v>11</v>
      </c>
      <c r="F3330" s="76" t="s">
        <v>193</v>
      </c>
      <c r="G3330" s="76">
        <f>VLOOKUP(H3330,Validación!W:Y,3,0)</f>
        <v>12</v>
      </c>
      <c r="H3330" s="76" t="s">
        <v>401</v>
      </c>
      <c r="I3330" s="76">
        <f>VLOOKUP(J3330,Validación!K:N,4,0)</f>
        <v>15</v>
      </c>
      <c r="J3330" s="76" t="s">
        <v>342</v>
      </c>
      <c r="K3330" s="76" t="s">
        <v>68</v>
      </c>
      <c r="L3330" s="76" t="str">
        <f t="shared" ref="L3330:L3393" si="105">VLOOKUP(K3330,O:P,2,0)</f>
        <v>N</v>
      </c>
    </row>
    <row r="3331" spans="1:12" x14ac:dyDescent="0.25">
      <c r="A3331" s="76" t="str">
        <f t="shared" si="104"/>
        <v>Q111215N</v>
      </c>
      <c r="B3331" s="76" t="s">
        <v>130</v>
      </c>
      <c r="C3331" s="76" t="str">
        <f>VLOOKUP(B3331,Validación!G:I,3,0)</f>
        <v>Q</v>
      </c>
      <c r="D3331" s="122" t="s">
        <v>293</v>
      </c>
      <c r="E3331" s="76">
        <f>VLOOKUP(Tabla3[[#This Row],[Actividad]],Validación!AA:AB,2,0)</f>
        <v>11</v>
      </c>
      <c r="F3331" s="76" t="s">
        <v>193</v>
      </c>
      <c r="G3331" s="76">
        <f>VLOOKUP(H3331,Validación!W:Y,3,0)</f>
        <v>12</v>
      </c>
      <c r="H3331" s="76" t="s">
        <v>401</v>
      </c>
      <c r="I3331" s="76">
        <f>VLOOKUP(J3331,Validación!K:N,4,0)</f>
        <v>15</v>
      </c>
      <c r="J3331" s="76" t="s">
        <v>342</v>
      </c>
      <c r="K3331" s="76" t="s">
        <v>68</v>
      </c>
      <c r="L3331" s="76" t="str">
        <f t="shared" si="105"/>
        <v>N</v>
      </c>
    </row>
    <row r="3332" spans="1:12" x14ac:dyDescent="0.25">
      <c r="A3332" s="76" t="str">
        <f t="shared" si="104"/>
        <v>P111215N</v>
      </c>
      <c r="B3332" s="76" t="s">
        <v>50</v>
      </c>
      <c r="C3332" s="76" t="str">
        <f>VLOOKUP(B3332,Validación!G:I,3,0)</f>
        <v>P</v>
      </c>
      <c r="D3332" s="122" t="s">
        <v>295</v>
      </c>
      <c r="E3332" s="76">
        <f>VLOOKUP(Tabla3[[#This Row],[Actividad]],Validación!AA:AB,2,0)</f>
        <v>11</v>
      </c>
      <c r="F3332" s="76" t="s">
        <v>193</v>
      </c>
      <c r="G3332" s="76">
        <f>VLOOKUP(H3332,Validación!W:Y,3,0)</f>
        <v>12</v>
      </c>
      <c r="H3332" s="76" t="s">
        <v>401</v>
      </c>
      <c r="I3332" s="76">
        <f>VLOOKUP(J3332,Validación!K:N,4,0)</f>
        <v>15</v>
      </c>
      <c r="J3332" s="76" t="s">
        <v>342</v>
      </c>
      <c r="K3332" s="76" t="s">
        <v>68</v>
      </c>
      <c r="L3332" s="76" t="str">
        <f t="shared" si="105"/>
        <v>N</v>
      </c>
    </row>
    <row r="3333" spans="1:12" x14ac:dyDescent="0.25">
      <c r="A3333" s="76" t="str">
        <f t="shared" si="104"/>
        <v>K111215N</v>
      </c>
      <c r="B3333" s="76" t="s">
        <v>31</v>
      </c>
      <c r="C3333" s="76" t="str">
        <f>VLOOKUP(B3333,Validación!G:I,3,0)</f>
        <v>K</v>
      </c>
      <c r="D3333" s="122" t="s">
        <v>297</v>
      </c>
      <c r="E3333" s="76">
        <f>VLOOKUP(Tabla3[[#This Row],[Actividad]],Validación!AA:AB,2,0)</f>
        <v>11</v>
      </c>
      <c r="F3333" s="76" t="s">
        <v>193</v>
      </c>
      <c r="G3333" s="76">
        <f>VLOOKUP(H3333,Validación!W:Y,3,0)</f>
        <v>12</v>
      </c>
      <c r="H3333" s="76" t="s">
        <v>401</v>
      </c>
      <c r="I3333" s="76">
        <f>VLOOKUP(J3333,Validación!K:N,4,0)</f>
        <v>15</v>
      </c>
      <c r="J3333" s="76" t="s">
        <v>342</v>
      </c>
      <c r="K3333" s="76" t="s">
        <v>68</v>
      </c>
      <c r="L3333" s="76" t="str">
        <f t="shared" si="105"/>
        <v>N</v>
      </c>
    </row>
    <row r="3334" spans="1:12" x14ac:dyDescent="0.25">
      <c r="A3334" s="76" t="str">
        <f t="shared" si="104"/>
        <v>N111215N</v>
      </c>
      <c r="B3334" s="76" t="s">
        <v>49</v>
      </c>
      <c r="C3334" s="76" t="str">
        <f>VLOOKUP(B3334,Validación!G:I,3,0)</f>
        <v>N</v>
      </c>
      <c r="D3334" s="122" t="s">
        <v>298</v>
      </c>
      <c r="E3334" s="76">
        <f>VLOOKUP(Tabla3[[#This Row],[Actividad]],Validación!AA:AB,2,0)</f>
        <v>11</v>
      </c>
      <c r="F3334" s="76" t="s">
        <v>193</v>
      </c>
      <c r="G3334" s="76">
        <f>VLOOKUP(H3334,Validación!W:Y,3,0)</f>
        <v>12</v>
      </c>
      <c r="H3334" s="76" t="s">
        <v>401</v>
      </c>
      <c r="I3334" s="76">
        <f>VLOOKUP(J3334,Validación!K:N,4,0)</f>
        <v>15</v>
      </c>
      <c r="J3334" s="76" t="s">
        <v>342</v>
      </c>
      <c r="K3334" s="76" t="s">
        <v>68</v>
      </c>
      <c r="L3334" s="76" t="str">
        <f t="shared" si="105"/>
        <v>N</v>
      </c>
    </row>
    <row r="3335" spans="1:12" x14ac:dyDescent="0.25">
      <c r="A3335" s="76" t="str">
        <f t="shared" si="104"/>
        <v>AA111215N</v>
      </c>
      <c r="B3335" s="76" t="s">
        <v>54</v>
      </c>
      <c r="C3335" s="76" t="str">
        <f>VLOOKUP(B3335,Validación!G:I,3,0)</f>
        <v>AA</v>
      </c>
      <c r="D3335" s="122" t="s">
        <v>118</v>
      </c>
      <c r="E3335" s="76">
        <f>VLOOKUP(Tabla3[[#This Row],[Actividad]],Validación!AA:AB,2,0)</f>
        <v>11</v>
      </c>
      <c r="F3335" s="76" t="s">
        <v>193</v>
      </c>
      <c r="G3335" s="76">
        <f>VLOOKUP(H3335,Validación!W:Y,3,0)</f>
        <v>12</v>
      </c>
      <c r="H3335" s="76" t="s">
        <v>401</v>
      </c>
      <c r="I3335" s="76">
        <f>VLOOKUP(J3335,Validación!K:N,4,0)</f>
        <v>15</v>
      </c>
      <c r="J3335" s="76" t="s">
        <v>342</v>
      </c>
      <c r="K3335" s="76" t="s">
        <v>68</v>
      </c>
      <c r="L3335" s="76" t="str">
        <f t="shared" si="105"/>
        <v>N</v>
      </c>
    </row>
    <row r="3336" spans="1:12" x14ac:dyDescent="0.25">
      <c r="A3336" s="76" t="str">
        <f t="shared" si="104"/>
        <v>G111215N</v>
      </c>
      <c r="B3336" s="76" t="s">
        <v>427</v>
      </c>
      <c r="C3336" s="76" t="str">
        <f>VLOOKUP(B3336,Validación!G:I,3,0)</f>
        <v>G</v>
      </c>
      <c r="D3336" s="122" t="s">
        <v>299</v>
      </c>
      <c r="E3336" s="76">
        <f>VLOOKUP(Tabla3[[#This Row],[Actividad]],Validación!AA:AB,2,0)</f>
        <v>11</v>
      </c>
      <c r="F3336" s="76" t="s">
        <v>193</v>
      </c>
      <c r="G3336" s="76">
        <f>VLOOKUP(H3336,Validación!W:Y,3,0)</f>
        <v>12</v>
      </c>
      <c r="H3336" s="76" t="s">
        <v>401</v>
      </c>
      <c r="I3336" s="76">
        <f>VLOOKUP(J3336,Validación!K:N,4,0)</f>
        <v>15</v>
      </c>
      <c r="J3336" s="76" t="s">
        <v>342</v>
      </c>
      <c r="K3336" s="76" t="s">
        <v>68</v>
      </c>
      <c r="L3336" s="76" t="str">
        <f t="shared" si="105"/>
        <v>N</v>
      </c>
    </row>
    <row r="3337" spans="1:12" x14ac:dyDescent="0.25">
      <c r="A3337" s="76" t="str">
        <f t="shared" si="104"/>
        <v>D111215N</v>
      </c>
      <c r="B3337" s="76" t="s">
        <v>203</v>
      </c>
      <c r="C3337" s="76" t="str">
        <f>VLOOKUP(B3337,Validación!G:I,3,0)</f>
        <v>D</v>
      </c>
      <c r="D3337" s="122">
        <v>122327</v>
      </c>
      <c r="E3337" s="76">
        <f>VLOOKUP(Tabla3[[#This Row],[Actividad]],Validación!AA:AB,2,0)</f>
        <v>11</v>
      </c>
      <c r="F3337" s="76" t="s">
        <v>193</v>
      </c>
      <c r="G3337" s="76">
        <f>VLOOKUP(H3337,Validación!W:Y,3,0)</f>
        <v>12</v>
      </c>
      <c r="H3337" s="76" t="s">
        <v>401</v>
      </c>
      <c r="I3337" s="76">
        <f>VLOOKUP(J3337,Validación!K:N,4,0)</f>
        <v>15</v>
      </c>
      <c r="J3337" s="76" t="s">
        <v>342</v>
      </c>
      <c r="K3337" s="76" t="s">
        <v>68</v>
      </c>
      <c r="L3337" s="76" t="str">
        <f t="shared" si="105"/>
        <v>N</v>
      </c>
    </row>
    <row r="3338" spans="1:12" x14ac:dyDescent="0.25">
      <c r="A3338" s="76" t="str">
        <f t="shared" si="104"/>
        <v>F111215N</v>
      </c>
      <c r="B3338" s="76" t="s">
        <v>426</v>
      </c>
      <c r="C3338" s="76" t="str">
        <f>VLOOKUP(B3338,Validación!G:I,3,0)</f>
        <v>F</v>
      </c>
      <c r="D3338" s="122" t="s">
        <v>456</v>
      </c>
      <c r="E3338" s="76">
        <f>VLOOKUP(Tabla3[[#This Row],[Actividad]],Validación!AA:AB,2,0)</f>
        <v>11</v>
      </c>
      <c r="F3338" s="76" t="s">
        <v>193</v>
      </c>
      <c r="G3338" s="76">
        <f>VLOOKUP(H3338,Validación!W:Y,3,0)</f>
        <v>12</v>
      </c>
      <c r="H3338" s="76" t="s">
        <v>401</v>
      </c>
      <c r="I3338" s="76">
        <f>VLOOKUP(J3338,Validación!K:N,4,0)</f>
        <v>15</v>
      </c>
      <c r="J3338" s="76" t="s">
        <v>342</v>
      </c>
      <c r="K3338" s="76" t="s">
        <v>68</v>
      </c>
      <c r="L3338" s="76" t="str">
        <f t="shared" si="105"/>
        <v>N</v>
      </c>
    </row>
    <row r="3339" spans="1:12" x14ac:dyDescent="0.25">
      <c r="A3339" s="76" t="str">
        <f t="shared" si="104"/>
        <v>FF111215N</v>
      </c>
      <c r="B3339" s="76" t="s">
        <v>41</v>
      </c>
      <c r="C3339" s="76" t="str">
        <f>VLOOKUP(B3339,Validación!G:I,3,0)</f>
        <v>FF</v>
      </c>
      <c r="D3339" s="122" t="s">
        <v>301</v>
      </c>
      <c r="E3339" s="76">
        <f>VLOOKUP(Tabla3[[#This Row],[Actividad]],Validación!AA:AB,2,0)</f>
        <v>11</v>
      </c>
      <c r="F3339" s="76" t="s">
        <v>193</v>
      </c>
      <c r="G3339" s="76">
        <f>VLOOKUP(H3339,Validación!W:Y,3,0)</f>
        <v>12</v>
      </c>
      <c r="H3339" s="76" t="s">
        <v>401</v>
      </c>
      <c r="I3339" s="76">
        <f>VLOOKUP(J3339,Validación!K:N,4,0)</f>
        <v>15</v>
      </c>
      <c r="J3339" s="76" t="s">
        <v>342</v>
      </c>
      <c r="K3339" s="76" t="s">
        <v>68</v>
      </c>
      <c r="L3339" s="76" t="str">
        <f t="shared" si="105"/>
        <v>N</v>
      </c>
    </row>
    <row r="3340" spans="1:12" x14ac:dyDescent="0.25">
      <c r="A3340" s="76" t="str">
        <f t="shared" si="104"/>
        <v>BB111215N</v>
      </c>
      <c r="B3340" s="76" t="s">
        <v>32</v>
      </c>
      <c r="C3340" s="76" t="str">
        <f>VLOOKUP(B3340,Validación!G:I,3,0)</f>
        <v>BB</v>
      </c>
      <c r="D3340" s="122" t="s">
        <v>457</v>
      </c>
      <c r="E3340" s="76">
        <f>VLOOKUP(Tabla3[[#This Row],[Actividad]],Validación!AA:AB,2,0)</f>
        <v>11</v>
      </c>
      <c r="F3340" s="76" t="s">
        <v>193</v>
      </c>
      <c r="G3340" s="76">
        <f>VLOOKUP(H3340,Validación!W:Y,3,0)</f>
        <v>12</v>
      </c>
      <c r="H3340" s="76" t="s">
        <v>401</v>
      </c>
      <c r="I3340" s="76">
        <f>VLOOKUP(J3340,Validación!K:N,4,0)</f>
        <v>15</v>
      </c>
      <c r="J3340" s="76" t="s">
        <v>342</v>
      </c>
      <c r="K3340" s="76" t="s">
        <v>68</v>
      </c>
      <c r="L3340" s="76" t="str">
        <f t="shared" si="105"/>
        <v>N</v>
      </c>
    </row>
    <row r="3341" spans="1:12" x14ac:dyDescent="0.25">
      <c r="A3341" s="76" t="str">
        <f t="shared" si="104"/>
        <v>W111215N</v>
      </c>
      <c r="B3341" s="76" t="s">
        <v>132</v>
      </c>
      <c r="C3341" s="76" t="str">
        <f>VLOOKUP(B3341,Validación!G:I,3,0)</f>
        <v>W</v>
      </c>
      <c r="D3341" s="122" t="s">
        <v>302</v>
      </c>
      <c r="E3341" s="76">
        <f>VLOOKUP(Tabla3[[#This Row],[Actividad]],Validación!AA:AB,2,0)</f>
        <v>11</v>
      </c>
      <c r="F3341" s="76" t="s">
        <v>193</v>
      </c>
      <c r="G3341" s="76">
        <f>VLOOKUP(H3341,Validación!W:Y,3,0)</f>
        <v>12</v>
      </c>
      <c r="H3341" s="76" t="s">
        <v>401</v>
      </c>
      <c r="I3341" s="76">
        <f>VLOOKUP(J3341,Validación!K:N,4,0)</f>
        <v>15</v>
      </c>
      <c r="J3341" s="76" t="s">
        <v>342</v>
      </c>
      <c r="K3341" s="76" t="s">
        <v>68</v>
      </c>
      <c r="L3341" s="76" t="str">
        <f t="shared" si="105"/>
        <v>N</v>
      </c>
    </row>
    <row r="3342" spans="1:12" x14ac:dyDescent="0.25">
      <c r="A3342" s="76" t="str">
        <f t="shared" si="104"/>
        <v>CC111215N</v>
      </c>
      <c r="B3342" s="76" t="s">
        <v>55</v>
      </c>
      <c r="C3342" s="76" t="str">
        <f>VLOOKUP(B3342,Validación!G:I,3,0)</f>
        <v>CC</v>
      </c>
      <c r="D3342" s="122" t="s">
        <v>303</v>
      </c>
      <c r="E3342" s="76">
        <f>VLOOKUP(Tabla3[[#This Row],[Actividad]],Validación!AA:AB,2,0)</f>
        <v>11</v>
      </c>
      <c r="F3342" s="76" t="s">
        <v>193</v>
      </c>
      <c r="G3342" s="76">
        <f>VLOOKUP(H3342,Validación!W:Y,3,0)</f>
        <v>12</v>
      </c>
      <c r="H3342" s="76" t="s">
        <v>401</v>
      </c>
      <c r="I3342" s="76">
        <f>VLOOKUP(J3342,Validación!K:N,4,0)</f>
        <v>15</v>
      </c>
      <c r="J3342" s="76" t="s">
        <v>342</v>
      </c>
      <c r="K3342" s="76" t="s">
        <v>68</v>
      </c>
      <c r="L3342" s="76" t="str">
        <f t="shared" si="105"/>
        <v>N</v>
      </c>
    </row>
    <row r="3343" spans="1:12" x14ac:dyDescent="0.25">
      <c r="A3343" s="76" t="str">
        <f t="shared" si="104"/>
        <v>U111215N</v>
      </c>
      <c r="B3343" s="76" t="s">
        <v>425</v>
      </c>
      <c r="C3343" s="76" t="str">
        <f>VLOOKUP(B3343,Validación!G:I,3,0)</f>
        <v>U</v>
      </c>
      <c r="D3343" s="122" t="s">
        <v>458</v>
      </c>
      <c r="E3343" s="76">
        <f>VLOOKUP(Tabla3[[#This Row],[Actividad]],Validación!AA:AB,2,0)</f>
        <v>11</v>
      </c>
      <c r="F3343" s="76" t="s">
        <v>193</v>
      </c>
      <c r="G3343" s="76">
        <f>VLOOKUP(H3343,Validación!W:Y,3,0)</f>
        <v>12</v>
      </c>
      <c r="H3343" s="76" t="s">
        <v>401</v>
      </c>
      <c r="I3343" s="76">
        <f>VLOOKUP(J3343,Validación!K:N,4,0)</f>
        <v>15</v>
      </c>
      <c r="J3343" s="76" t="s">
        <v>342</v>
      </c>
      <c r="K3343" s="76" t="s">
        <v>68</v>
      </c>
      <c r="L3343" s="76" t="str">
        <f t="shared" si="105"/>
        <v>N</v>
      </c>
    </row>
    <row r="3344" spans="1:12" x14ac:dyDescent="0.25">
      <c r="A3344" s="76" t="str">
        <f t="shared" si="104"/>
        <v>I111215N</v>
      </c>
      <c r="B3344" s="76" t="s">
        <v>47</v>
      </c>
      <c r="C3344" s="76" t="str">
        <f>VLOOKUP(B3344,Validación!G:I,3,0)</f>
        <v>I</v>
      </c>
      <c r="D3344" s="122" t="s">
        <v>459</v>
      </c>
      <c r="E3344" s="76">
        <f>VLOOKUP(Tabla3[[#This Row],[Actividad]],Validación!AA:AB,2,0)</f>
        <v>11</v>
      </c>
      <c r="F3344" s="76" t="s">
        <v>193</v>
      </c>
      <c r="G3344" s="76">
        <f>VLOOKUP(H3344,Validación!W:Y,3,0)</f>
        <v>12</v>
      </c>
      <c r="H3344" s="76" t="s">
        <v>401</v>
      </c>
      <c r="I3344" s="76">
        <f>VLOOKUP(J3344,Validación!K:N,4,0)</f>
        <v>15</v>
      </c>
      <c r="J3344" s="76" t="s">
        <v>342</v>
      </c>
      <c r="K3344" s="76" t="s">
        <v>68</v>
      </c>
      <c r="L3344" s="76" t="str">
        <f t="shared" si="105"/>
        <v>N</v>
      </c>
    </row>
    <row r="3345" spans="1:12" x14ac:dyDescent="0.25">
      <c r="A3345" s="76" t="str">
        <f t="shared" si="104"/>
        <v>Y111215N</v>
      </c>
      <c r="B3345" s="76" t="s">
        <v>134</v>
      </c>
      <c r="C3345" s="76" t="str">
        <f>VLOOKUP(B3345,Validación!G:I,3,0)</f>
        <v>Y</v>
      </c>
      <c r="D3345" s="122" t="s">
        <v>306</v>
      </c>
      <c r="E3345" s="76">
        <f>VLOOKUP(Tabla3[[#This Row],[Actividad]],Validación!AA:AB,2,0)</f>
        <v>11</v>
      </c>
      <c r="F3345" s="76" t="s">
        <v>193</v>
      </c>
      <c r="G3345" s="76">
        <f>VLOOKUP(H3345,Validación!W:Y,3,0)</f>
        <v>12</v>
      </c>
      <c r="H3345" s="76" t="s">
        <v>401</v>
      </c>
      <c r="I3345" s="76">
        <f>VLOOKUP(J3345,Validación!K:N,4,0)</f>
        <v>15</v>
      </c>
      <c r="J3345" s="76" t="s">
        <v>342</v>
      </c>
      <c r="K3345" s="76" t="s">
        <v>68</v>
      </c>
      <c r="L3345" s="76" t="str">
        <f t="shared" si="105"/>
        <v>N</v>
      </c>
    </row>
    <row r="3346" spans="1:12" x14ac:dyDescent="0.25">
      <c r="A3346" s="76" t="str">
        <f t="shared" si="104"/>
        <v>R111215N</v>
      </c>
      <c r="B3346" s="76" t="s">
        <v>51</v>
      </c>
      <c r="C3346" s="76" t="str">
        <f>VLOOKUP(B3346,Validación!G:I,3,0)</f>
        <v>R</v>
      </c>
      <c r="D3346" s="122">
        <v>109</v>
      </c>
      <c r="E3346" s="76">
        <f>VLOOKUP(Tabla3[[#This Row],[Actividad]],Validación!AA:AB,2,0)</f>
        <v>11</v>
      </c>
      <c r="F3346" s="76" t="s">
        <v>193</v>
      </c>
      <c r="G3346" s="76">
        <f>VLOOKUP(H3346,Validación!W:Y,3,0)</f>
        <v>12</v>
      </c>
      <c r="H3346" s="76" t="s">
        <v>401</v>
      </c>
      <c r="I3346" s="76">
        <f>VLOOKUP(J3346,Validación!K:N,4,0)</f>
        <v>15</v>
      </c>
      <c r="J3346" s="76" t="s">
        <v>342</v>
      </c>
      <c r="K3346" s="76" t="s">
        <v>68</v>
      </c>
      <c r="L3346" s="76" t="str">
        <f t="shared" si="105"/>
        <v>N</v>
      </c>
    </row>
    <row r="3347" spans="1:12" x14ac:dyDescent="0.25">
      <c r="A3347" s="76" t="str">
        <f t="shared" si="104"/>
        <v>HH111215N</v>
      </c>
      <c r="B3347" s="76" t="s">
        <v>122</v>
      </c>
      <c r="C3347" s="76" t="str">
        <f>VLOOKUP(B3347,Validación!G:I,3,0)</f>
        <v>HH</v>
      </c>
      <c r="D3347" s="122" t="s">
        <v>460</v>
      </c>
      <c r="E3347" s="76">
        <f>VLOOKUP(Tabla3[[#This Row],[Actividad]],Validación!AA:AB,2,0)</f>
        <v>11</v>
      </c>
      <c r="F3347" s="76" t="s">
        <v>193</v>
      </c>
      <c r="G3347" s="76">
        <f>VLOOKUP(H3347,Validación!W:Y,3,0)</f>
        <v>12</v>
      </c>
      <c r="H3347" s="76" t="s">
        <v>401</v>
      </c>
      <c r="I3347" s="76">
        <f>VLOOKUP(J3347,Validación!K:N,4,0)</f>
        <v>15</v>
      </c>
      <c r="J3347" s="76" t="s">
        <v>342</v>
      </c>
      <c r="K3347" s="76" t="s">
        <v>68</v>
      </c>
      <c r="L3347" s="76" t="str">
        <f t="shared" si="105"/>
        <v>N</v>
      </c>
    </row>
    <row r="3348" spans="1:12" x14ac:dyDescent="0.25">
      <c r="A3348" s="76" t="str">
        <f t="shared" si="104"/>
        <v>II111215N</v>
      </c>
      <c r="B3348" s="173" t="s">
        <v>423</v>
      </c>
      <c r="C3348" s="76" t="str">
        <f>VLOOKUP(B3348,Validación!G:I,3,0)</f>
        <v>II</v>
      </c>
      <c r="D3348" s="122" t="s">
        <v>309</v>
      </c>
      <c r="E3348" s="76">
        <f>VLOOKUP(Tabla3[[#This Row],[Actividad]],Validación!AA:AB,2,0)</f>
        <v>11</v>
      </c>
      <c r="F3348" s="76" t="s">
        <v>193</v>
      </c>
      <c r="G3348" s="76">
        <f>VLOOKUP(H3348,Validación!W:Y,3,0)</f>
        <v>12</v>
      </c>
      <c r="H3348" s="76" t="s">
        <v>401</v>
      </c>
      <c r="I3348" s="76">
        <f>VLOOKUP(J3348,Validación!K:N,4,0)</f>
        <v>15</v>
      </c>
      <c r="J3348" s="76" t="s">
        <v>342</v>
      </c>
      <c r="K3348" s="76" t="s">
        <v>68</v>
      </c>
      <c r="L3348" s="76" t="str">
        <f t="shared" si="105"/>
        <v>N</v>
      </c>
    </row>
    <row r="3349" spans="1:12" x14ac:dyDescent="0.25">
      <c r="A3349" s="76" t="str">
        <f t="shared" si="104"/>
        <v>L111215N</v>
      </c>
      <c r="B3349" s="76" t="s">
        <v>48</v>
      </c>
      <c r="C3349" s="76" t="str">
        <f>VLOOKUP(B3349,Validación!G:I,3,0)</f>
        <v>L</v>
      </c>
      <c r="D3349" s="122" t="s">
        <v>461</v>
      </c>
      <c r="E3349" s="76">
        <f>VLOOKUP(Tabla3[[#This Row],[Actividad]],Validación!AA:AB,2,0)</f>
        <v>11</v>
      </c>
      <c r="F3349" s="76" t="s">
        <v>193</v>
      </c>
      <c r="G3349" s="76">
        <f>VLOOKUP(H3349,Validación!W:Y,3,0)</f>
        <v>12</v>
      </c>
      <c r="H3349" s="76" t="s">
        <v>401</v>
      </c>
      <c r="I3349" s="76">
        <f>VLOOKUP(J3349,Validación!K:N,4,0)</f>
        <v>15</v>
      </c>
      <c r="J3349" s="76" t="s">
        <v>342</v>
      </c>
      <c r="K3349" s="76" t="s">
        <v>68</v>
      </c>
      <c r="L3349" s="76" t="str">
        <f t="shared" si="105"/>
        <v>N</v>
      </c>
    </row>
    <row r="3350" spans="1:12" x14ac:dyDescent="0.25">
      <c r="A3350" s="76" t="str">
        <f t="shared" si="104"/>
        <v>B111215N</v>
      </c>
      <c r="B3350" s="76" t="s">
        <v>43</v>
      </c>
      <c r="C3350" s="76" t="str">
        <f>VLOOKUP(B3350,Validación!G:I,3,0)</f>
        <v>B</v>
      </c>
      <c r="D3350" s="122" t="s">
        <v>462</v>
      </c>
      <c r="E3350" s="76">
        <f>VLOOKUP(Tabla3[[#This Row],[Actividad]],Validación!AA:AB,2,0)</f>
        <v>11</v>
      </c>
      <c r="F3350" s="76" t="s">
        <v>193</v>
      </c>
      <c r="G3350" s="76">
        <f>VLOOKUP(H3350,Validación!W:Y,3,0)</f>
        <v>12</v>
      </c>
      <c r="H3350" s="76" t="s">
        <v>401</v>
      </c>
      <c r="I3350" s="76">
        <f>VLOOKUP(J3350,Validación!K:N,4,0)</f>
        <v>15</v>
      </c>
      <c r="J3350" s="76" t="s">
        <v>342</v>
      </c>
      <c r="K3350" s="76" t="s">
        <v>68</v>
      </c>
      <c r="L3350" s="76" t="str">
        <f t="shared" si="105"/>
        <v>N</v>
      </c>
    </row>
    <row r="3351" spans="1:12" x14ac:dyDescent="0.25">
      <c r="A3351" s="76" t="str">
        <f t="shared" si="104"/>
        <v>A111215N</v>
      </c>
      <c r="B3351" s="76" t="s">
        <v>42</v>
      </c>
      <c r="C3351" s="76" t="str">
        <f>VLOOKUP(B3351,Validación!G:I,3,0)</f>
        <v>A</v>
      </c>
      <c r="D3351" s="122" t="s">
        <v>463</v>
      </c>
      <c r="E3351" s="76">
        <f>VLOOKUP(Tabla3[[#This Row],[Actividad]],Validación!AA:AB,2,0)</f>
        <v>11</v>
      </c>
      <c r="F3351" s="76" t="s">
        <v>193</v>
      </c>
      <c r="G3351" s="76">
        <f>VLOOKUP(H3351,Validación!W:Y,3,0)</f>
        <v>12</v>
      </c>
      <c r="H3351" s="76" t="s">
        <v>401</v>
      </c>
      <c r="I3351" s="76">
        <f>VLOOKUP(J3351,Validación!K:N,4,0)</f>
        <v>15</v>
      </c>
      <c r="J3351" s="76" t="s">
        <v>342</v>
      </c>
      <c r="K3351" s="76" t="s">
        <v>68</v>
      </c>
      <c r="L3351" s="76" t="str">
        <f t="shared" si="105"/>
        <v>N</v>
      </c>
    </row>
    <row r="3352" spans="1:12" x14ac:dyDescent="0.25">
      <c r="A3352" s="76" t="str">
        <f t="shared" si="104"/>
        <v>C11138N</v>
      </c>
      <c r="B3352" s="76" t="s">
        <v>44</v>
      </c>
      <c r="C3352" s="76" t="str">
        <f>VLOOKUP(B3352,Validación!G:I,3,0)</f>
        <v>C</v>
      </c>
      <c r="D3352" s="122">
        <v>121431</v>
      </c>
      <c r="E3352" s="76">
        <f>VLOOKUP(Tabla3[[#This Row],[Actividad]],Validación!AA:AB,2,0)</f>
        <v>11</v>
      </c>
      <c r="F3352" s="76" t="s">
        <v>193</v>
      </c>
      <c r="G3352" s="76">
        <f>VLOOKUP(H3352,Validación!W:Y,3,0)</f>
        <v>13</v>
      </c>
      <c r="H3352" s="76" t="s">
        <v>345</v>
      </c>
      <c r="I3352" s="76">
        <f>VLOOKUP(J3352,Validación!K:N,4,0)</f>
        <v>8</v>
      </c>
      <c r="J3352" s="76" t="s">
        <v>167</v>
      </c>
      <c r="K3352" s="76" t="s">
        <v>68</v>
      </c>
      <c r="L3352" s="76" t="str">
        <f t="shared" si="105"/>
        <v>N</v>
      </c>
    </row>
    <row r="3353" spans="1:12" x14ac:dyDescent="0.25">
      <c r="A3353" s="76" t="str">
        <f t="shared" si="104"/>
        <v>EE11138N</v>
      </c>
      <c r="B3353" s="76" t="s">
        <v>33</v>
      </c>
      <c r="C3353" s="76" t="str">
        <f>VLOOKUP(B3353,Validación!G:I,3,0)</f>
        <v>EE</v>
      </c>
      <c r="D3353" s="122" t="s">
        <v>346</v>
      </c>
      <c r="E3353" s="76">
        <f>VLOOKUP(Tabla3[[#This Row],[Actividad]],Validación!AA:AB,2,0)</f>
        <v>11</v>
      </c>
      <c r="F3353" s="76" t="s">
        <v>193</v>
      </c>
      <c r="G3353" s="76">
        <f>VLOOKUP(H3353,Validación!W:Y,3,0)</f>
        <v>13</v>
      </c>
      <c r="H3353" s="76" t="s">
        <v>345</v>
      </c>
      <c r="I3353" s="76">
        <f>VLOOKUP(J3353,Validación!K:N,4,0)</f>
        <v>8</v>
      </c>
      <c r="J3353" s="76" t="s">
        <v>167</v>
      </c>
      <c r="K3353" s="76" t="s">
        <v>68</v>
      </c>
      <c r="L3353" s="76" t="str">
        <f t="shared" si="105"/>
        <v>N</v>
      </c>
    </row>
    <row r="3354" spans="1:12" x14ac:dyDescent="0.25">
      <c r="A3354" s="76" t="str">
        <f t="shared" si="104"/>
        <v>J11138N</v>
      </c>
      <c r="B3354" s="76" t="s">
        <v>30</v>
      </c>
      <c r="C3354" s="76" t="str">
        <f>VLOOKUP(B3354,Validación!G:I,3,0)</f>
        <v>J</v>
      </c>
      <c r="D3354" s="122" t="s">
        <v>347</v>
      </c>
      <c r="E3354" s="76">
        <f>VLOOKUP(Tabla3[[#This Row],[Actividad]],Validación!AA:AB,2,0)</f>
        <v>11</v>
      </c>
      <c r="F3354" s="76" t="s">
        <v>193</v>
      </c>
      <c r="G3354" s="76">
        <f>VLOOKUP(H3354,Validación!W:Y,3,0)</f>
        <v>13</v>
      </c>
      <c r="H3354" s="76" t="s">
        <v>345</v>
      </c>
      <c r="I3354" s="76">
        <f>VLOOKUP(J3354,Validación!K:N,4,0)</f>
        <v>8</v>
      </c>
      <c r="J3354" s="76" t="s">
        <v>167</v>
      </c>
      <c r="K3354" s="76" t="s">
        <v>68</v>
      </c>
      <c r="L3354" s="76" t="str">
        <f t="shared" si="105"/>
        <v>N</v>
      </c>
    </row>
    <row r="3355" spans="1:12" x14ac:dyDescent="0.25">
      <c r="A3355" s="76" t="str">
        <f t="shared" si="104"/>
        <v>N11138N</v>
      </c>
      <c r="B3355" s="76" t="s">
        <v>49</v>
      </c>
      <c r="C3355" s="76" t="str">
        <f>VLOOKUP(B3355,Validación!G:I,3,0)</f>
        <v>N</v>
      </c>
      <c r="D3355" s="122">
        <v>121892</v>
      </c>
      <c r="E3355" s="76">
        <f>VLOOKUP(Tabla3[[#This Row],[Actividad]],Validación!AA:AB,2,0)</f>
        <v>11</v>
      </c>
      <c r="F3355" s="76" t="s">
        <v>193</v>
      </c>
      <c r="G3355" s="76">
        <f>VLOOKUP(H3355,Validación!W:Y,3,0)</f>
        <v>13</v>
      </c>
      <c r="H3355" s="76" t="s">
        <v>345</v>
      </c>
      <c r="I3355" s="76">
        <f>VLOOKUP(J3355,Validación!K:N,4,0)</f>
        <v>8</v>
      </c>
      <c r="J3355" s="76" t="s">
        <v>167</v>
      </c>
      <c r="K3355" s="76" t="s">
        <v>68</v>
      </c>
      <c r="L3355" s="76" t="str">
        <f t="shared" si="105"/>
        <v>N</v>
      </c>
    </row>
    <row r="3356" spans="1:12" x14ac:dyDescent="0.25">
      <c r="A3356" s="76" t="str">
        <f t="shared" si="104"/>
        <v>HH11138N</v>
      </c>
      <c r="B3356" s="76" t="s">
        <v>122</v>
      </c>
      <c r="C3356" s="76" t="str">
        <f>VLOOKUP(B3356,Validación!G:I,3,0)</f>
        <v>HH</v>
      </c>
      <c r="D3356" s="122">
        <v>244</v>
      </c>
      <c r="E3356" s="76">
        <f>VLOOKUP(Tabla3[[#This Row],[Actividad]],Validación!AA:AB,2,0)</f>
        <v>11</v>
      </c>
      <c r="F3356" s="76" t="s">
        <v>193</v>
      </c>
      <c r="G3356" s="76">
        <f>VLOOKUP(H3356,Validación!W:Y,3,0)</f>
        <v>13</v>
      </c>
      <c r="H3356" s="76" t="s">
        <v>345</v>
      </c>
      <c r="I3356" s="76">
        <f>VLOOKUP(J3356,Validación!K:N,4,0)</f>
        <v>8</v>
      </c>
      <c r="J3356" s="76" t="s">
        <v>167</v>
      </c>
      <c r="K3356" s="76" t="s">
        <v>68</v>
      </c>
      <c r="L3356" s="76" t="str">
        <f t="shared" si="105"/>
        <v>N</v>
      </c>
    </row>
    <row r="3357" spans="1:12" x14ac:dyDescent="0.25">
      <c r="A3357" s="76" t="str">
        <f t="shared" si="104"/>
        <v>A11138N</v>
      </c>
      <c r="B3357" s="76" t="s">
        <v>42</v>
      </c>
      <c r="C3357" s="76" t="str">
        <f>VLOOKUP(B3357,Validación!G:I,3,0)</f>
        <v>A</v>
      </c>
      <c r="D3357" s="122" t="s">
        <v>348</v>
      </c>
      <c r="E3357" s="76">
        <f>VLOOKUP(Tabla3[[#This Row],[Actividad]],Validación!AA:AB,2,0)</f>
        <v>11</v>
      </c>
      <c r="F3357" s="76" t="s">
        <v>193</v>
      </c>
      <c r="G3357" s="76">
        <f>VLOOKUP(H3357,Validación!W:Y,3,0)</f>
        <v>13</v>
      </c>
      <c r="H3357" s="76" t="s">
        <v>345</v>
      </c>
      <c r="I3357" s="76">
        <f>VLOOKUP(J3357,Validación!K:N,4,0)</f>
        <v>8</v>
      </c>
      <c r="J3357" s="76" t="s">
        <v>167</v>
      </c>
      <c r="K3357" s="76" t="s">
        <v>68</v>
      </c>
      <c r="L3357" s="76" t="str">
        <f t="shared" si="105"/>
        <v>N</v>
      </c>
    </row>
    <row r="3358" spans="1:12" x14ac:dyDescent="0.25">
      <c r="A3358" s="76" t="str">
        <f t="shared" si="104"/>
        <v>C11131N</v>
      </c>
      <c r="B3358" s="76" t="s">
        <v>44</v>
      </c>
      <c r="C3358" s="76" t="str">
        <f>VLOOKUP(B3358,Validación!G:I,3,0)</f>
        <v>C</v>
      </c>
      <c r="D3358" s="122">
        <v>121431</v>
      </c>
      <c r="E3358" s="76">
        <f>VLOOKUP(Tabla3[[#This Row],[Actividad]],Validación!AA:AB,2,0)</f>
        <v>11</v>
      </c>
      <c r="F3358" s="76" t="s">
        <v>193</v>
      </c>
      <c r="G3358" s="76">
        <f>VLOOKUP(H3358,Validación!W:Y,3,0)</f>
        <v>13</v>
      </c>
      <c r="H3358" s="76" t="s">
        <v>345</v>
      </c>
      <c r="I3358" s="76">
        <f>VLOOKUP(J3358,Validación!K:N,4,0)</f>
        <v>1</v>
      </c>
      <c r="J3358" s="76" t="s">
        <v>200</v>
      </c>
      <c r="K3358" s="76" t="s">
        <v>68</v>
      </c>
      <c r="L3358" s="76" t="str">
        <f t="shared" si="105"/>
        <v>N</v>
      </c>
    </row>
    <row r="3359" spans="1:12" x14ac:dyDescent="0.25">
      <c r="A3359" s="76" t="str">
        <f t="shared" si="104"/>
        <v>EE11131N</v>
      </c>
      <c r="B3359" s="76" t="s">
        <v>33</v>
      </c>
      <c r="C3359" s="76" t="str">
        <f>VLOOKUP(B3359,Validación!G:I,3,0)</f>
        <v>EE</v>
      </c>
      <c r="D3359" s="122" t="s">
        <v>346</v>
      </c>
      <c r="E3359" s="76">
        <f>VLOOKUP(Tabla3[[#This Row],[Actividad]],Validación!AA:AB,2,0)</f>
        <v>11</v>
      </c>
      <c r="F3359" s="76" t="s">
        <v>193</v>
      </c>
      <c r="G3359" s="76">
        <f>VLOOKUP(H3359,Validación!W:Y,3,0)</f>
        <v>13</v>
      </c>
      <c r="H3359" s="76" t="s">
        <v>345</v>
      </c>
      <c r="I3359" s="76">
        <f>VLOOKUP(J3359,Validación!K:N,4,0)</f>
        <v>1</v>
      </c>
      <c r="J3359" s="76" t="s">
        <v>200</v>
      </c>
      <c r="K3359" s="76" t="s">
        <v>68</v>
      </c>
      <c r="L3359" s="76" t="str">
        <f t="shared" si="105"/>
        <v>N</v>
      </c>
    </row>
    <row r="3360" spans="1:12" x14ac:dyDescent="0.25">
      <c r="A3360" s="76" t="str">
        <f t="shared" si="104"/>
        <v>J11131N</v>
      </c>
      <c r="B3360" s="76" t="s">
        <v>30</v>
      </c>
      <c r="C3360" s="76" t="str">
        <f>VLOOKUP(B3360,Validación!G:I,3,0)</f>
        <v>J</v>
      </c>
      <c r="D3360" s="122" t="s">
        <v>347</v>
      </c>
      <c r="E3360" s="76">
        <f>VLOOKUP(Tabla3[[#This Row],[Actividad]],Validación!AA:AB,2,0)</f>
        <v>11</v>
      </c>
      <c r="F3360" s="76" t="s">
        <v>193</v>
      </c>
      <c r="G3360" s="76">
        <f>VLOOKUP(H3360,Validación!W:Y,3,0)</f>
        <v>13</v>
      </c>
      <c r="H3360" s="76" t="s">
        <v>345</v>
      </c>
      <c r="I3360" s="76">
        <f>VLOOKUP(J3360,Validación!K:N,4,0)</f>
        <v>1</v>
      </c>
      <c r="J3360" s="76" t="s">
        <v>200</v>
      </c>
      <c r="K3360" s="76" t="s">
        <v>68</v>
      </c>
      <c r="L3360" s="76" t="str">
        <f t="shared" si="105"/>
        <v>N</v>
      </c>
    </row>
    <row r="3361" spans="1:12" x14ac:dyDescent="0.25">
      <c r="A3361" s="76" t="str">
        <f t="shared" si="104"/>
        <v>N11131N</v>
      </c>
      <c r="B3361" s="76" t="s">
        <v>49</v>
      </c>
      <c r="C3361" s="76" t="str">
        <f>VLOOKUP(B3361,Validación!G:I,3,0)</f>
        <v>N</v>
      </c>
      <c r="D3361" s="122">
        <v>121892</v>
      </c>
      <c r="E3361" s="76">
        <f>VLOOKUP(Tabla3[[#This Row],[Actividad]],Validación!AA:AB,2,0)</f>
        <v>11</v>
      </c>
      <c r="F3361" s="76" t="s">
        <v>193</v>
      </c>
      <c r="G3361" s="76">
        <f>VLOOKUP(H3361,Validación!W:Y,3,0)</f>
        <v>13</v>
      </c>
      <c r="H3361" s="76" t="s">
        <v>345</v>
      </c>
      <c r="I3361" s="76">
        <f>VLOOKUP(J3361,Validación!K:N,4,0)</f>
        <v>1</v>
      </c>
      <c r="J3361" s="76" t="s">
        <v>200</v>
      </c>
      <c r="K3361" s="76" t="s">
        <v>68</v>
      </c>
      <c r="L3361" s="76" t="str">
        <f t="shared" si="105"/>
        <v>N</v>
      </c>
    </row>
    <row r="3362" spans="1:12" x14ac:dyDescent="0.25">
      <c r="A3362" s="76" t="str">
        <f t="shared" si="104"/>
        <v>HH11131N</v>
      </c>
      <c r="B3362" s="76" t="s">
        <v>122</v>
      </c>
      <c r="C3362" s="76" t="str">
        <f>VLOOKUP(B3362,Validación!G:I,3,0)</f>
        <v>HH</v>
      </c>
      <c r="D3362" s="122">
        <v>244</v>
      </c>
      <c r="E3362" s="76">
        <f>VLOOKUP(Tabla3[[#This Row],[Actividad]],Validación!AA:AB,2,0)</f>
        <v>11</v>
      </c>
      <c r="F3362" s="76" t="s">
        <v>193</v>
      </c>
      <c r="G3362" s="76">
        <f>VLOOKUP(H3362,Validación!W:Y,3,0)</f>
        <v>13</v>
      </c>
      <c r="H3362" s="76" t="s">
        <v>345</v>
      </c>
      <c r="I3362" s="76">
        <f>VLOOKUP(J3362,Validación!K:N,4,0)</f>
        <v>1</v>
      </c>
      <c r="J3362" s="76" t="s">
        <v>200</v>
      </c>
      <c r="K3362" s="76" t="s">
        <v>68</v>
      </c>
      <c r="L3362" s="76" t="str">
        <f t="shared" si="105"/>
        <v>N</v>
      </c>
    </row>
    <row r="3363" spans="1:12" x14ac:dyDescent="0.25">
      <c r="A3363" s="76" t="str">
        <f t="shared" si="104"/>
        <v>A11131N</v>
      </c>
      <c r="B3363" s="76" t="s">
        <v>42</v>
      </c>
      <c r="C3363" s="76" t="str">
        <f>VLOOKUP(B3363,Validación!G:I,3,0)</f>
        <v>A</v>
      </c>
      <c r="D3363" s="122" t="s">
        <v>348</v>
      </c>
      <c r="E3363" s="76">
        <f>VLOOKUP(Tabla3[[#This Row],[Actividad]],Validación!AA:AB,2,0)</f>
        <v>11</v>
      </c>
      <c r="F3363" s="76" t="s">
        <v>193</v>
      </c>
      <c r="G3363" s="76">
        <f>VLOOKUP(H3363,Validación!W:Y,3,0)</f>
        <v>13</v>
      </c>
      <c r="H3363" s="76" t="s">
        <v>345</v>
      </c>
      <c r="I3363" s="76">
        <f>VLOOKUP(J3363,Validación!K:N,4,0)</f>
        <v>1</v>
      </c>
      <c r="J3363" s="76" t="s">
        <v>200</v>
      </c>
      <c r="K3363" s="76" t="s">
        <v>68</v>
      </c>
      <c r="L3363" s="76" t="str">
        <f t="shared" si="105"/>
        <v>N</v>
      </c>
    </row>
    <row r="3364" spans="1:12" x14ac:dyDescent="0.25">
      <c r="A3364" s="76" t="str">
        <f t="shared" si="104"/>
        <v>C11132N</v>
      </c>
      <c r="B3364" s="76" t="s">
        <v>44</v>
      </c>
      <c r="C3364" s="76" t="str">
        <f>VLOOKUP(B3364,Validación!G:I,3,0)</f>
        <v>C</v>
      </c>
      <c r="D3364" s="122">
        <v>121431</v>
      </c>
      <c r="E3364" s="76">
        <f>VLOOKUP(Tabla3[[#This Row],[Actividad]],Validación!AA:AB,2,0)</f>
        <v>11</v>
      </c>
      <c r="F3364" s="76" t="s">
        <v>193</v>
      </c>
      <c r="G3364" s="76">
        <f>VLOOKUP(H3364,Validación!W:Y,3,0)</f>
        <v>13</v>
      </c>
      <c r="H3364" s="76" t="s">
        <v>345</v>
      </c>
      <c r="I3364" s="76">
        <f>VLOOKUP(J3364,Validación!K:N,4,0)</f>
        <v>2</v>
      </c>
      <c r="J3364" s="76" t="s">
        <v>161</v>
      </c>
      <c r="K3364" s="76" t="s">
        <v>68</v>
      </c>
      <c r="L3364" s="76" t="str">
        <f t="shared" si="105"/>
        <v>N</v>
      </c>
    </row>
    <row r="3365" spans="1:12" x14ac:dyDescent="0.25">
      <c r="A3365" s="76" t="str">
        <f t="shared" si="104"/>
        <v>EE11132N</v>
      </c>
      <c r="B3365" s="76" t="s">
        <v>33</v>
      </c>
      <c r="C3365" s="76" t="str">
        <f>VLOOKUP(B3365,Validación!G:I,3,0)</f>
        <v>EE</v>
      </c>
      <c r="D3365" s="122" t="s">
        <v>346</v>
      </c>
      <c r="E3365" s="76">
        <f>VLOOKUP(Tabla3[[#This Row],[Actividad]],Validación!AA:AB,2,0)</f>
        <v>11</v>
      </c>
      <c r="F3365" s="76" t="s">
        <v>193</v>
      </c>
      <c r="G3365" s="76">
        <f>VLOOKUP(H3365,Validación!W:Y,3,0)</f>
        <v>13</v>
      </c>
      <c r="H3365" s="76" t="s">
        <v>345</v>
      </c>
      <c r="I3365" s="76">
        <f>VLOOKUP(J3365,Validación!K:N,4,0)</f>
        <v>2</v>
      </c>
      <c r="J3365" s="76" t="s">
        <v>161</v>
      </c>
      <c r="K3365" s="76" t="s">
        <v>68</v>
      </c>
      <c r="L3365" s="76" t="str">
        <f t="shared" si="105"/>
        <v>N</v>
      </c>
    </row>
    <row r="3366" spans="1:12" x14ac:dyDescent="0.25">
      <c r="A3366" s="76" t="str">
        <f t="shared" si="104"/>
        <v>J11132N</v>
      </c>
      <c r="B3366" s="76" t="s">
        <v>30</v>
      </c>
      <c r="C3366" s="76" t="str">
        <f>VLOOKUP(B3366,Validación!G:I,3,0)</f>
        <v>J</v>
      </c>
      <c r="D3366" s="122" t="s">
        <v>347</v>
      </c>
      <c r="E3366" s="76">
        <f>VLOOKUP(Tabla3[[#This Row],[Actividad]],Validación!AA:AB,2,0)</f>
        <v>11</v>
      </c>
      <c r="F3366" s="76" t="s">
        <v>193</v>
      </c>
      <c r="G3366" s="76">
        <f>VLOOKUP(H3366,Validación!W:Y,3,0)</f>
        <v>13</v>
      </c>
      <c r="H3366" s="76" t="s">
        <v>345</v>
      </c>
      <c r="I3366" s="76">
        <f>VLOOKUP(J3366,Validación!K:N,4,0)</f>
        <v>2</v>
      </c>
      <c r="J3366" s="76" t="s">
        <v>161</v>
      </c>
      <c r="K3366" s="76" t="s">
        <v>68</v>
      </c>
      <c r="L3366" s="76" t="str">
        <f t="shared" si="105"/>
        <v>N</v>
      </c>
    </row>
    <row r="3367" spans="1:12" x14ac:dyDescent="0.25">
      <c r="A3367" s="76" t="str">
        <f t="shared" si="104"/>
        <v>N11132N</v>
      </c>
      <c r="B3367" s="76" t="s">
        <v>49</v>
      </c>
      <c r="C3367" s="76" t="str">
        <f>VLOOKUP(B3367,Validación!G:I,3,0)</f>
        <v>N</v>
      </c>
      <c r="D3367" s="122">
        <v>121892</v>
      </c>
      <c r="E3367" s="76">
        <f>VLOOKUP(Tabla3[[#This Row],[Actividad]],Validación!AA:AB,2,0)</f>
        <v>11</v>
      </c>
      <c r="F3367" s="76" t="s">
        <v>193</v>
      </c>
      <c r="G3367" s="76">
        <f>VLOOKUP(H3367,Validación!W:Y,3,0)</f>
        <v>13</v>
      </c>
      <c r="H3367" s="76" t="s">
        <v>345</v>
      </c>
      <c r="I3367" s="76">
        <f>VLOOKUP(J3367,Validación!K:N,4,0)</f>
        <v>2</v>
      </c>
      <c r="J3367" s="76" t="s">
        <v>161</v>
      </c>
      <c r="K3367" s="76" t="s">
        <v>68</v>
      </c>
      <c r="L3367" s="76" t="str">
        <f t="shared" si="105"/>
        <v>N</v>
      </c>
    </row>
    <row r="3368" spans="1:12" x14ac:dyDescent="0.25">
      <c r="A3368" s="76" t="str">
        <f t="shared" si="104"/>
        <v>HH11132N</v>
      </c>
      <c r="B3368" s="76" t="s">
        <v>122</v>
      </c>
      <c r="C3368" s="76" t="str">
        <f>VLOOKUP(B3368,Validación!G:I,3,0)</f>
        <v>HH</v>
      </c>
      <c r="D3368" s="122">
        <v>244</v>
      </c>
      <c r="E3368" s="76">
        <f>VLOOKUP(Tabla3[[#This Row],[Actividad]],Validación!AA:AB,2,0)</f>
        <v>11</v>
      </c>
      <c r="F3368" s="76" t="s">
        <v>193</v>
      </c>
      <c r="G3368" s="76">
        <f>VLOOKUP(H3368,Validación!W:Y,3,0)</f>
        <v>13</v>
      </c>
      <c r="H3368" s="76" t="s">
        <v>345</v>
      </c>
      <c r="I3368" s="76">
        <f>VLOOKUP(J3368,Validación!K:N,4,0)</f>
        <v>2</v>
      </c>
      <c r="J3368" s="76" t="s">
        <v>161</v>
      </c>
      <c r="K3368" s="76" t="s">
        <v>68</v>
      </c>
      <c r="L3368" s="76" t="str">
        <f t="shared" si="105"/>
        <v>N</v>
      </c>
    </row>
    <row r="3369" spans="1:12" x14ac:dyDescent="0.25">
      <c r="A3369" s="76" t="str">
        <f t="shared" si="104"/>
        <v>A11132N</v>
      </c>
      <c r="B3369" s="76" t="s">
        <v>42</v>
      </c>
      <c r="C3369" s="76" t="str">
        <f>VLOOKUP(B3369,Validación!G:I,3,0)</f>
        <v>A</v>
      </c>
      <c r="D3369" s="122" t="s">
        <v>348</v>
      </c>
      <c r="E3369" s="76">
        <f>VLOOKUP(Tabla3[[#This Row],[Actividad]],Validación!AA:AB,2,0)</f>
        <v>11</v>
      </c>
      <c r="F3369" s="76" t="s">
        <v>193</v>
      </c>
      <c r="G3369" s="76">
        <f>VLOOKUP(H3369,Validación!W:Y,3,0)</f>
        <v>13</v>
      </c>
      <c r="H3369" s="76" t="s">
        <v>345</v>
      </c>
      <c r="I3369" s="76">
        <f>VLOOKUP(J3369,Validación!K:N,4,0)</f>
        <v>2</v>
      </c>
      <c r="J3369" s="76" t="s">
        <v>161</v>
      </c>
      <c r="K3369" s="76" t="s">
        <v>68</v>
      </c>
      <c r="L3369" s="76" t="str">
        <f t="shared" si="105"/>
        <v>N</v>
      </c>
    </row>
    <row r="3370" spans="1:12" x14ac:dyDescent="0.25">
      <c r="A3370" s="76" t="str">
        <f t="shared" si="104"/>
        <v>C111310N</v>
      </c>
      <c r="B3370" s="76" t="s">
        <v>44</v>
      </c>
      <c r="C3370" s="76" t="str">
        <f>VLOOKUP(B3370,Validación!G:I,3,0)</f>
        <v>C</v>
      </c>
      <c r="D3370" s="122">
        <v>121431</v>
      </c>
      <c r="E3370" s="76">
        <f>VLOOKUP(Tabla3[[#This Row],[Actividad]],Validación!AA:AB,2,0)</f>
        <v>11</v>
      </c>
      <c r="F3370" s="76" t="s">
        <v>193</v>
      </c>
      <c r="G3370" s="76">
        <f>VLOOKUP(H3370,Validación!W:Y,3,0)</f>
        <v>13</v>
      </c>
      <c r="H3370" s="76" t="s">
        <v>345</v>
      </c>
      <c r="I3370" s="76">
        <f>VLOOKUP(J3370,Validación!K:N,4,0)</f>
        <v>10</v>
      </c>
      <c r="J3370" s="76" t="s">
        <v>169</v>
      </c>
      <c r="K3370" s="76" t="s">
        <v>68</v>
      </c>
      <c r="L3370" s="76" t="str">
        <f t="shared" si="105"/>
        <v>N</v>
      </c>
    </row>
    <row r="3371" spans="1:12" x14ac:dyDescent="0.25">
      <c r="A3371" s="76" t="str">
        <f t="shared" si="104"/>
        <v>EE111310N</v>
      </c>
      <c r="B3371" s="76" t="s">
        <v>33</v>
      </c>
      <c r="C3371" s="76" t="str">
        <f>VLOOKUP(B3371,Validación!G:I,3,0)</f>
        <v>EE</v>
      </c>
      <c r="D3371" s="122" t="s">
        <v>346</v>
      </c>
      <c r="E3371" s="76">
        <f>VLOOKUP(Tabla3[[#This Row],[Actividad]],Validación!AA:AB,2,0)</f>
        <v>11</v>
      </c>
      <c r="F3371" s="76" t="s">
        <v>193</v>
      </c>
      <c r="G3371" s="76">
        <f>VLOOKUP(H3371,Validación!W:Y,3,0)</f>
        <v>13</v>
      </c>
      <c r="H3371" s="76" t="s">
        <v>345</v>
      </c>
      <c r="I3371" s="76">
        <f>VLOOKUP(J3371,Validación!K:N,4,0)</f>
        <v>10</v>
      </c>
      <c r="J3371" s="76" t="s">
        <v>169</v>
      </c>
      <c r="K3371" s="76" t="s">
        <v>68</v>
      </c>
      <c r="L3371" s="76" t="str">
        <f t="shared" si="105"/>
        <v>N</v>
      </c>
    </row>
    <row r="3372" spans="1:12" x14ac:dyDescent="0.25">
      <c r="A3372" s="76" t="str">
        <f t="shared" si="104"/>
        <v>J111310N</v>
      </c>
      <c r="B3372" s="76" t="s">
        <v>30</v>
      </c>
      <c r="C3372" s="76" t="str">
        <f>VLOOKUP(B3372,Validación!G:I,3,0)</f>
        <v>J</v>
      </c>
      <c r="D3372" s="122" t="s">
        <v>347</v>
      </c>
      <c r="E3372" s="76">
        <f>VLOOKUP(Tabla3[[#This Row],[Actividad]],Validación!AA:AB,2,0)</f>
        <v>11</v>
      </c>
      <c r="F3372" s="76" t="s">
        <v>193</v>
      </c>
      <c r="G3372" s="76">
        <f>VLOOKUP(H3372,Validación!W:Y,3,0)</f>
        <v>13</v>
      </c>
      <c r="H3372" s="76" t="s">
        <v>345</v>
      </c>
      <c r="I3372" s="76">
        <f>VLOOKUP(J3372,Validación!K:N,4,0)</f>
        <v>10</v>
      </c>
      <c r="J3372" s="76" t="s">
        <v>169</v>
      </c>
      <c r="K3372" s="76" t="s">
        <v>68</v>
      </c>
      <c r="L3372" s="76" t="str">
        <f t="shared" si="105"/>
        <v>N</v>
      </c>
    </row>
    <row r="3373" spans="1:12" x14ac:dyDescent="0.25">
      <c r="A3373" s="76" t="str">
        <f t="shared" si="104"/>
        <v>N111310N</v>
      </c>
      <c r="B3373" s="76" t="s">
        <v>49</v>
      </c>
      <c r="C3373" s="76" t="str">
        <f>VLOOKUP(B3373,Validación!G:I,3,0)</f>
        <v>N</v>
      </c>
      <c r="D3373" s="122">
        <v>121892</v>
      </c>
      <c r="E3373" s="76">
        <f>VLOOKUP(Tabla3[[#This Row],[Actividad]],Validación!AA:AB,2,0)</f>
        <v>11</v>
      </c>
      <c r="F3373" s="76" t="s">
        <v>193</v>
      </c>
      <c r="G3373" s="76">
        <f>VLOOKUP(H3373,Validación!W:Y,3,0)</f>
        <v>13</v>
      </c>
      <c r="H3373" s="76" t="s">
        <v>345</v>
      </c>
      <c r="I3373" s="76">
        <f>VLOOKUP(J3373,Validación!K:N,4,0)</f>
        <v>10</v>
      </c>
      <c r="J3373" s="76" t="s">
        <v>169</v>
      </c>
      <c r="K3373" s="76" t="s">
        <v>68</v>
      </c>
      <c r="L3373" s="76" t="str">
        <f t="shared" si="105"/>
        <v>N</v>
      </c>
    </row>
    <row r="3374" spans="1:12" x14ac:dyDescent="0.25">
      <c r="A3374" s="76" t="str">
        <f t="shared" si="104"/>
        <v>HH111310N</v>
      </c>
      <c r="B3374" s="76" t="s">
        <v>122</v>
      </c>
      <c r="C3374" s="76" t="str">
        <f>VLOOKUP(B3374,Validación!G:I,3,0)</f>
        <v>HH</v>
      </c>
      <c r="D3374" s="122">
        <v>244</v>
      </c>
      <c r="E3374" s="76">
        <f>VLOOKUP(Tabla3[[#This Row],[Actividad]],Validación!AA:AB,2,0)</f>
        <v>11</v>
      </c>
      <c r="F3374" s="76" t="s">
        <v>193</v>
      </c>
      <c r="G3374" s="76">
        <f>VLOOKUP(H3374,Validación!W:Y,3,0)</f>
        <v>13</v>
      </c>
      <c r="H3374" s="76" t="s">
        <v>345</v>
      </c>
      <c r="I3374" s="76">
        <f>VLOOKUP(J3374,Validación!K:N,4,0)</f>
        <v>10</v>
      </c>
      <c r="J3374" s="76" t="s">
        <v>169</v>
      </c>
      <c r="K3374" s="76" t="s">
        <v>68</v>
      </c>
      <c r="L3374" s="76" t="str">
        <f t="shared" si="105"/>
        <v>N</v>
      </c>
    </row>
    <row r="3375" spans="1:12" x14ac:dyDescent="0.25">
      <c r="A3375" s="76" t="str">
        <f t="shared" si="104"/>
        <v>A111310N</v>
      </c>
      <c r="B3375" s="76" t="s">
        <v>42</v>
      </c>
      <c r="C3375" s="76" t="str">
        <f>VLOOKUP(B3375,Validación!G:I,3,0)</f>
        <v>A</v>
      </c>
      <c r="D3375" s="122" t="s">
        <v>348</v>
      </c>
      <c r="E3375" s="76">
        <f>VLOOKUP(Tabla3[[#This Row],[Actividad]],Validación!AA:AB,2,0)</f>
        <v>11</v>
      </c>
      <c r="F3375" s="76" t="s">
        <v>193</v>
      </c>
      <c r="G3375" s="76">
        <f>VLOOKUP(H3375,Validación!W:Y,3,0)</f>
        <v>13</v>
      </c>
      <c r="H3375" s="76" t="s">
        <v>345</v>
      </c>
      <c r="I3375" s="76">
        <f>VLOOKUP(J3375,Validación!K:N,4,0)</f>
        <v>10</v>
      </c>
      <c r="J3375" s="76" t="s">
        <v>169</v>
      </c>
      <c r="K3375" s="76" t="s">
        <v>68</v>
      </c>
      <c r="L3375" s="76" t="str">
        <f t="shared" si="105"/>
        <v>N</v>
      </c>
    </row>
    <row r="3376" spans="1:12" x14ac:dyDescent="0.25">
      <c r="A3376" s="76" t="str">
        <f t="shared" si="104"/>
        <v>C111315N</v>
      </c>
      <c r="B3376" s="76" t="s">
        <v>44</v>
      </c>
      <c r="C3376" s="76" t="str">
        <f>VLOOKUP(B3376,Validación!G:I,3,0)</f>
        <v>C</v>
      </c>
      <c r="D3376" s="122">
        <v>121431</v>
      </c>
      <c r="E3376" s="76">
        <f>VLOOKUP(Tabla3[[#This Row],[Actividad]],Validación!AA:AB,2,0)</f>
        <v>11</v>
      </c>
      <c r="F3376" s="76" t="s">
        <v>193</v>
      </c>
      <c r="G3376" s="76">
        <f>VLOOKUP(H3376,Validación!W:Y,3,0)</f>
        <v>13</v>
      </c>
      <c r="H3376" s="76" t="s">
        <v>345</v>
      </c>
      <c r="I3376" s="76">
        <f>VLOOKUP(J3376,Validación!K:N,4,0)</f>
        <v>15</v>
      </c>
      <c r="J3376" s="76" t="s">
        <v>342</v>
      </c>
      <c r="K3376" s="76" t="s">
        <v>68</v>
      </c>
      <c r="L3376" s="76" t="str">
        <f t="shared" si="105"/>
        <v>N</v>
      </c>
    </row>
    <row r="3377" spans="1:12" x14ac:dyDescent="0.25">
      <c r="A3377" s="76" t="str">
        <f t="shared" si="104"/>
        <v>EE111315N</v>
      </c>
      <c r="B3377" s="76" t="s">
        <v>33</v>
      </c>
      <c r="C3377" s="76" t="str">
        <f>VLOOKUP(B3377,Validación!G:I,3,0)</f>
        <v>EE</v>
      </c>
      <c r="D3377" s="122" t="s">
        <v>346</v>
      </c>
      <c r="E3377" s="76">
        <f>VLOOKUP(Tabla3[[#This Row],[Actividad]],Validación!AA:AB,2,0)</f>
        <v>11</v>
      </c>
      <c r="F3377" s="76" t="s">
        <v>193</v>
      </c>
      <c r="G3377" s="76">
        <f>VLOOKUP(H3377,Validación!W:Y,3,0)</f>
        <v>13</v>
      </c>
      <c r="H3377" s="76" t="s">
        <v>345</v>
      </c>
      <c r="I3377" s="76">
        <f>VLOOKUP(J3377,Validación!K:N,4,0)</f>
        <v>15</v>
      </c>
      <c r="J3377" s="76" t="s">
        <v>342</v>
      </c>
      <c r="K3377" s="76" t="s">
        <v>68</v>
      </c>
      <c r="L3377" s="76" t="str">
        <f t="shared" si="105"/>
        <v>N</v>
      </c>
    </row>
    <row r="3378" spans="1:12" x14ac:dyDescent="0.25">
      <c r="A3378" s="76" t="str">
        <f t="shared" si="104"/>
        <v>J111315N</v>
      </c>
      <c r="B3378" s="76" t="s">
        <v>30</v>
      </c>
      <c r="C3378" s="76" t="str">
        <f>VLOOKUP(B3378,Validación!G:I,3,0)</f>
        <v>J</v>
      </c>
      <c r="D3378" s="122" t="s">
        <v>347</v>
      </c>
      <c r="E3378" s="76">
        <f>VLOOKUP(Tabla3[[#This Row],[Actividad]],Validación!AA:AB,2,0)</f>
        <v>11</v>
      </c>
      <c r="F3378" s="76" t="s">
        <v>193</v>
      </c>
      <c r="G3378" s="76">
        <f>VLOOKUP(H3378,Validación!W:Y,3,0)</f>
        <v>13</v>
      </c>
      <c r="H3378" s="76" t="s">
        <v>345</v>
      </c>
      <c r="I3378" s="76">
        <f>VLOOKUP(J3378,Validación!K:N,4,0)</f>
        <v>15</v>
      </c>
      <c r="J3378" s="76" t="s">
        <v>342</v>
      </c>
      <c r="K3378" s="76" t="s">
        <v>68</v>
      </c>
      <c r="L3378" s="76" t="str">
        <f t="shared" si="105"/>
        <v>N</v>
      </c>
    </row>
    <row r="3379" spans="1:12" x14ac:dyDescent="0.25">
      <c r="A3379" s="76" t="str">
        <f t="shared" si="104"/>
        <v>N111315N</v>
      </c>
      <c r="B3379" s="76" t="s">
        <v>49</v>
      </c>
      <c r="C3379" s="76" t="str">
        <f>VLOOKUP(B3379,Validación!G:I,3,0)</f>
        <v>N</v>
      </c>
      <c r="D3379" s="122">
        <v>121892</v>
      </c>
      <c r="E3379" s="76">
        <f>VLOOKUP(Tabla3[[#This Row],[Actividad]],Validación!AA:AB,2,0)</f>
        <v>11</v>
      </c>
      <c r="F3379" s="76" t="s">
        <v>193</v>
      </c>
      <c r="G3379" s="76">
        <f>VLOOKUP(H3379,Validación!W:Y,3,0)</f>
        <v>13</v>
      </c>
      <c r="H3379" s="76" t="s">
        <v>345</v>
      </c>
      <c r="I3379" s="76">
        <f>VLOOKUP(J3379,Validación!K:N,4,0)</f>
        <v>15</v>
      </c>
      <c r="J3379" s="76" t="s">
        <v>342</v>
      </c>
      <c r="K3379" s="76" t="s">
        <v>68</v>
      </c>
      <c r="L3379" s="76" t="str">
        <f t="shared" si="105"/>
        <v>N</v>
      </c>
    </row>
    <row r="3380" spans="1:12" x14ac:dyDescent="0.25">
      <c r="A3380" s="76" t="str">
        <f t="shared" si="104"/>
        <v>HH111315N</v>
      </c>
      <c r="B3380" s="76" t="s">
        <v>122</v>
      </c>
      <c r="C3380" s="76" t="str">
        <f>VLOOKUP(B3380,Validación!G:I,3,0)</f>
        <v>HH</v>
      </c>
      <c r="D3380" s="122">
        <v>244</v>
      </c>
      <c r="E3380" s="76">
        <f>VLOOKUP(Tabla3[[#This Row],[Actividad]],Validación!AA:AB,2,0)</f>
        <v>11</v>
      </c>
      <c r="F3380" s="76" t="s">
        <v>193</v>
      </c>
      <c r="G3380" s="76">
        <f>VLOOKUP(H3380,Validación!W:Y,3,0)</f>
        <v>13</v>
      </c>
      <c r="H3380" s="76" t="s">
        <v>345</v>
      </c>
      <c r="I3380" s="76">
        <f>VLOOKUP(J3380,Validación!K:N,4,0)</f>
        <v>15</v>
      </c>
      <c r="J3380" s="76" t="s">
        <v>342</v>
      </c>
      <c r="K3380" s="76" t="s">
        <v>68</v>
      </c>
      <c r="L3380" s="76" t="str">
        <f t="shared" si="105"/>
        <v>N</v>
      </c>
    </row>
    <row r="3381" spans="1:12" x14ac:dyDescent="0.25">
      <c r="A3381" s="76" t="str">
        <f t="shared" si="104"/>
        <v>A111315N</v>
      </c>
      <c r="B3381" s="76" t="s">
        <v>42</v>
      </c>
      <c r="C3381" s="76" t="str">
        <f>VLOOKUP(B3381,Validación!G:I,3,0)</f>
        <v>A</v>
      </c>
      <c r="D3381" s="122" t="s">
        <v>348</v>
      </c>
      <c r="E3381" s="76">
        <f>VLOOKUP(Tabla3[[#This Row],[Actividad]],Validación!AA:AB,2,0)</f>
        <v>11</v>
      </c>
      <c r="F3381" s="76" t="s">
        <v>193</v>
      </c>
      <c r="G3381" s="76">
        <f>VLOOKUP(H3381,Validación!W:Y,3,0)</f>
        <v>13</v>
      </c>
      <c r="H3381" s="76" t="s">
        <v>345</v>
      </c>
      <c r="I3381" s="76">
        <f>VLOOKUP(J3381,Validación!K:N,4,0)</f>
        <v>15</v>
      </c>
      <c r="J3381" s="76" t="s">
        <v>342</v>
      </c>
      <c r="K3381" s="76" t="s">
        <v>68</v>
      </c>
      <c r="L3381" s="76" t="str">
        <f t="shared" si="105"/>
        <v>N</v>
      </c>
    </row>
    <row r="3382" spans="1:12" x14ac:dyDescent="0.25">
      <c r="A3382" s="76" t="str">
        <f t="shared" si="104"/>
        <v>C11133N</v>
      </c>
      <c r="B3382" s="76" t="s">
        <v>44</v>
      </c>
      <c r="C3382" s="76" t="str">
        <f>VLOOKUP(B3382,Validación!G:I,3,0)</f>
        <v>C</v>
      </c>
      <c r="D3382" s="122">
        <v>121431</v>
      </c>
      <c r="E3382" s="76">
        <f>VLOOKUP(Tabla3[[#This Row],[Actividad]],Validación!AA:AB,2,0)</f>
        <v>11</v>
      </c>
      <c r="F3382" s="76" t="s">
        <v>193</v>
      </c>
      <c r="G3382" s="76">
        <f>VLOOKUP(H3382,Validación!W:Y,3,0)</f>
        <v>13</v>
      </c>
      <c r="H3382" s="76" t="s">
        <v>345</v>
      </c>
      <c r="I3382" s="76">
        <f>VLOOKUP(J3382,Validación!K:N,4,0)</f>
        <v>3</v>
      </c>
      <c r="J3382" s="76" t="s">
        <v>162</v>
      </c>
      <c r="K3382" s="76" t="s">
        <v>68</v>
      </c>
      <c r="L3382" s="76" t="str">
        <f t="shared" si="105"/>
        <v>N</v>
      </c>
    </row>
    <row r="3383" spans="1:12" x14ac:dyDescent="0.25">
      <c r="A3383" s="76" t="str">
        <f t="shared" si="104"/>
        <v>EE11133N</v>
      </c>
      <c r="B3383" s="76" t="s">
        <v>33</v>
      </c>
      <c r="C3383" s="76" t="str">
        <f>VLOOKUP(B3383,Validación!G:I,3,0)</f>
        <v>EE</v>
      </c>
      <c r="D3383" s="122" t="s">
        <v>346</v>
      </c>
      <c r="E3383" s="76">
        <f>VLOOKUP(Tabla3[[#This Row],[Actividad]],Validación!AA:AB,2,0)</f>
        <v>11</v>
      </c>
      <c r="F3383" s="76" t="s">
        <v>193</v>
      </c>
      <c r="G3383" s="76">
        <f>VLOOKUP(H3383,Validación!W:Y,3,0)</f>
        <v>13</v>
      </c>
      <c r="H3383" s="76" t="s">
        <v>345</v>
      </c>
      <c r="I3383" s="76">
        <f>VLOOKUP(J3383,Validación!K:N,4,0)</f>
        <v>3</v>
      </c>
      <c r="J3383" s="76" t="s">
        <v>162</v>
      </c>
      <c r="K3383" s="76" t="s">
        <v>68</v>
      </c>
      <c r="L3383" s="76" t="str">
        <f t="shared" si="105"/>
        <v>N</v>
      </c>
    </row>
    <row r="3384" spans="1:12" x14ac:dyDescent="0.25">
      <c r="A3384" s="76" t="str">
        <f t="shared" si="104"/>
        <v>J11133N</v>
      </c>
      <c r="B3384" s="76" t="s">
        <v>30</v>
      </c>
      <c r="C3384" s="76" t="str">
        <f>VLOOKUP(B3384,Validación!G:I,3,0)</f>
        <v>J</v>
      </c>
      <c r="D3384" s="122" t="s">
        <v>347</v>
      </c>
      <c r="E3384" s="76">
        <f>VLOOKUP(Tabla3[[#This Row],[Actividad]],Validación!AA:AB,2,0)</f>
        <v>11</v>
      </c>
      <c r="F3384" s="76" t="s">
        <v>193</v>
      </c>
      <c r="G3384" s="76">
        <f>VLOOKUP(H3384,Validación!W:Y,3,0)</f>
        <v>13</v>
      </c>
      <c r="H3384" s="76" t="s">
        <v>345</v>
      </c>
      <c r="I3384" s="76">
        <f>VLOOKUP(J3384,Validación!K:N,4,0)</f>
        <v>3</v>
      </c>
      <c r="J3384" s="76" t="s">
        <v>162</v>
      </c>
      <c r="K3384" s="76" t="s">
        <v>68</v>
      </c>
      <c r="L3384" s="76" t="str">
        <f t="shared" si="105"/>
        <v>N</v>
      </c>
    </row>
    <row r="3385" spans="1:12" x14ac:dyDescent="0.25">
      <c r="A3385" s="76" t="str">
        <f t="shared" si="104"/>
        <v>N11133N</v>
      </c>
      <c r="B3385" s="76" t="s">
        <v>49</v>
      </c>
      <c r="C3385" s="76" t="str">
        <f>VLOOKUP(B3385,Validación!G:I,3,0)</f>
        <v>N</v>
      </c>
      <c r="D3385" s="122">
        <v>121892</v>
      </c>
      <c r="E3385" s="76">
        <f>VLOOKUP(Tabla3[[#This Row],[Actividad]],Validación!AA:AB,2,0)</f>
        <v>11</v>
      </c>
      <c r="F3385" s="76" t="s">
        <v>193</v>
      </c>
      <c r="G3385" s="76">
        <f>VLOOKUP(H3385,Validación!W:Y,3,0)</f>
        <v>13</v>
      </c>
      <c r="H3385" s="76" t="s">
        <v>345</v>
      </c>
      <c r="I3385" s="76">
        <f>VLOOKUP(J3385,Validación!K:N,4,0)</f>
        <v>3</v>
      </c>
      <c r="J3385" s="76" t="s">
        <v>162</v>
      </c>
      <c r="K3385" s="76" t="s">
        <v>68</v>
      </c>
      <c r="L3385" s="76" t="str">
        <f t="shared" si="105"/>
        <v>N</v>
      </c>
    </row>
    <row r="3386" spans="1:12" x14ac:dyDescent="0.25">
      <c r="A3386" s="76" t="str">
        <f t="shared" si="104"/>
        <v>HH11133N</v>
      </c>
      <c r="B3386" s="76" t="s">
        <v>122</v>
      </c>
      <c r="C3386" s="76" t="str">
        <f>VLOOKUP(B3386,Validación!G:I,3,0)</f>
        <v>HH</v>
      </c>
      <c r="D3386" s="122">
        <v>244</v>
      </c>
      <c r="E3386" s="76">
        <f>VLOOKUP(Tabla3[[#This Row],[Actividad]],Validación!AA:AB,2,0)</f>
        <v>11</v>
      </c>
      <c r="F3386" s="76" t="s">
        <v>193</v>
      </c>
      <c r="G3386" s="76">
        <f>VLOOKUP(H3386,Validación!W:Y,3,0)</f>
        <v>13</v>
      </c>
      <c r="H3386" s="76" t="s">
        <v>345</v>
      </c>
      <c r="I3386" s="76">
        <f>VLOOKUP(J3386,Validación!K:N,4,0)</f>
        <v>3</v>
      </c>
      <c r="J3386" s="76" t="s">
        <v>162</v>
      </c>
      <c r="K3386" s="76" t="s">
        <v>68</v>
      </c>
      <c r="L3386" s="76" t="str">
        <f t="shared" si="105"/>
        <v>N</v>
      </c>
    </row>
    <row r="3387" spans="1:12" x14ac:dyDescent="0.25">
      <c r="A3387" s="76" t="str">
        <f t="shared" si="104"/>
        <v>A11133N</v>
      </c>
      <c r="B3387" s="76" t="s">
        <v>42</v>
      </c>
      <c r="C3387" s="76" t="str">
        <f>VLOOKUP(B3387,Validación!G:I,3,0)</f>
        <v>A</v>
      </c>
      <c r="D3387" s="122" t="s">
        <v>348</v>
      </c>
      <c r="E3387" s="76">
        <f>VLOOKUP(Tabla3[[#This Row],[Actividad]],Validación!AA:AB,2,0)</f>
        <v>11</v>
      </c>
      <c r="F3387" s="76" t="s">
        <v>193</v>
      </c>
      <c r="G3387" s="76">
        <f>VLOOKUP(H3387,Validación!W:Y,3,0)</f>
        <v>13</v>
      </c>
      <c r="H3387" s="76" t="s">
        <v>345</v>
      </c>
      <c r="I3387" s="76">
        <f>VLOOKUP(J3387,Validación!K:N,4,0)</f>
        <v>3</v>
      </c>
      <c r="J3387" s="76" t="s">
        <v>162</v>
      </c>
      <c r="K3387" s="76" t="s">
        <v>68</v>
      </c>
      <c r="L3387" s="76" t="str">
        <f t="shared" si="105"/>
        <v>N</v>
      </c>
    </row>
    <row r="3388" spans="1:12" x14ac:dyDescent="0.25">
      <c r="A3388" s="76" t="str">
        <f t="shared" si="104"/>
        <v>C11139N</v>
      </c>
      <c r="B3388" s="76" t="s">
        <v>44</v>
      </c>
      <c r="C3388" s="76" t="str">
        <f>VLOOKUP(B3388,Validación!G:I,3,0)</f>
        <v>C</v>
      </c>
      <c r="D3388" s="122">
        <v>121431</v>
      </c>
      <c r="E3388" s="76">
        <f>VLOOKUP(Tabla3[[#This Row],[Actividad]],Validación!AA:AB,2,0)</f>
        <v>11</v>
      </c>
      <c r="F3388" s="76" t="s">
        <v>193</v>
      </c>
      <c r="G3388" s="76">
        <f>VLOOKUP(H3388,Validación!W:Y,3,0)</f>
        <v>13</v>
      </c>
      <c r="H3388" s="76" t="s">
        <v>345</v>
      </c>
      <c r="I3388" s="76">
        <f>VLOOKUP(J3388,Validación!K:N,4,0)</f>
        <v>9</v>
      </c>
      <c r="J3388" s="76" t="s">
        <v>168</v>
      </c>
      <c r="K3388" s="76" t="s">
        <v>68</v>
      </c>
      <c r="L3388" s="76" t="str">
        <f t="shared" si="105"/>
        <v>N</v>
      </c>
    </row>
    <row r="3389" spans="1:12" x14ac:dyDescent="0.25">
      <c r="A3389" s="76" t="str">
        <f t="shared" si="104"/>
        <v>EE11139N</v>
      </c>
      <c r="B3389" s="76" t="s">
        <v>33</v>
      </c>
      <c r="C3389" s="76" t="str">
        <f>VLOOKUP(B3389,Validación!G:I,3,0)</f>
        <v>EE</v>
      </c>
      <c r="D3389" s="122" t="s">
        <v>346</v>
      </c>
      <c r="E3389" s="76">
        <f>VLOOKUP(Tabla3[[#This Row],[Actividad]],Validación!AA:AB,2,0)</f>
        <v>11</v>
      </c>
      <c r="F3389" s="76" t="s">
        <v>193</v>
      </c>
      <c r="G3389" s="76">
        <f>VLOOKUP(H3389,Validación!W:Y,3,0)</f>
        <v>13</v>
      </c>
      <c r="H3389" s="76" t="s">
        <v>345</v>
      </c>
      <c r="I3389" s="76">
        <f>VLOOKUP(J3389,Validación!K:N,4,0)</f>
        <v>9</v>
      </c>
      <c r="J3389" s="76" t="s">
        <v>168</v>
      </c>
      <c r="K3389" s="76" t="s">
        <v>68</v>
      </c>
      <c r="L3389" s="76" t="str">
        <f t="shared" si="105"/>
        <v>N</v>
      </c>
    </row>
    <row r="3390" spans="1:12" x14ac:dyDescent="0.25">
      <c r="A3390" s="76" t="str">
        <f t="shared" si="104"/>
        <v>J11139N</v>
      </c>
      <c r="B3390" s="76" t="s">
        <v>30</v>
      </c>
      <c r="C3390" s="76" t="str">
        <f>VLOOKUP(B3390,Validación!G:I,3,0)</f>
        <v>J</v>
      </c>
      <c r="D3390" s="122" t="s">
        <v>347</v>
      </c>
      <c r="E3390" s="76">
        <f>VLOOKUP(Tabla3[[#This Row],[Actividad]],Validación!AA:AB,2,0)</f>
        <v>11</v>
      </c>
      <c r="F3390" s="76" t="s">
        <v>193</v>
      </c>
      <c r="G3390" s="76">
        <f>VLOOKUP(H3390,Validación!W:Y,3,0)</f>
        <v>13</v>
      </c>
      <c r="H3390" s="76" t="s">
        <v>345</v>
      </c>
      <c r="I3390" s="76">
        <f>VLOOKUP(J3390,Validación!K:N,4,0)</f>
        <v>9</v>
      </c>
      <c r="J3390" s="76" t="s">
        <v>168</v>
      </c>
      <c r="K3390" s="76" t="s">
        <v>68</v>
      </c>
      <c r="L3390" s="76" t="str">
        <f t="shared" si="105"/>
        <v>N</v>
      </c>
    </row>
    <row r="3391" spans="1:12" x14ac:dyDescent="0.25">
      <c r="A3391" s="76" t="str">
        <f t="shared" si="104"/>
        <v>N11139N</v>
      </c>
      <c r="B3391" s="76" t="s">
        <v>49</v>
      </c>
      <c r="C3391" s="76" t="str">
        <f>VLOOKUP(B3391,Validación!G:I,3,0)</f>
        <v>N</v>
      </c>
      <c r="D3391" s="122">
        <v>121892</v>
      </c>
      <c r="E3391" s="76">
        <f>VLOOKUP(Tabla3[[#This Row],[Actividad]],Validación!AA:AB,2,0)</f>
        <v>11</v>
      </c>
      <c r="F3391" s="76" t="s">
        <v>193</v>
      </c>
      <c r="G3391" s="76">
        <f>VLOOKUP(H3391,Validación!W:Y,3,0)</f>
        <v>13</v>
      </c>
      <c r="H3391" s="76" t="s">
        <v>345</v>
      </c>
      <c r="I3391" s="76">
        <f>VLOOKUP(J3391,Validación!K:N,4,0)</f>
        <v>9</v>
      </c>
      <c r="J3391" s="76" t="s">
        <v>168</v>
      </c>
      <c r="K3391" s="76" t="s">
        <v>68</v>
      </c>
      <c r="L3391" s="76" t="str">
        <f t="shared" si="105"/>
        <v>N</v>
      </c>
    </row>
    <row r="3392" spans="1:12" x14ac:dyDescent="0.25">
      <c r="A3392" s="76" t="str">
        <f t="shared" si="104"/>
        <v>HH11139N</v>
      </c>
      <c r="B3392" s="76" t="s">
        <v>122</v>
      </c>
      <c r="C3392" s="76" t="str">
        <f>VLOOKUP(B3392,Validación!G:I,3,0)</f>
        <v>HH</v>
      </c>
      <c r="D3392" s="122">
        <v>244</v>
      </c>
      <c r="E3392" s="76">
        <f>VLOOKUP(Tabla3[[#This Row],[Actividad]],Validación!AA:AB,2,0)</f>
        <v>11</v>
      </c>
      <c r="F3392" s="76" t="s">
        <v>193</v>
      </c>
      <c r="G3392" s="76">
        <f>VLOOKUP(H3392,Validación!W:Y,3,0)</f>
        <v>13</v>
      </c>
      <c r="H3392" s="76" t="s">
        <v>345</v>
      </c>
      <c r="I3392" s="76">
        <f>VLOOKUP(J3392,Validación!K:N,4,0)</f>
        <v>9</v>
      </c>
      <c r="J3392" s="76" t="s">
        <v>168</v>
      </c>
      <c r="K3392" s="76" t="s">
        <v>68</v>
      </c>
      <c r="L3392" s="76" t="str">
        <f t="shared" si="105"/>
        <v>N</v>
      </c>
    </row>
    <row r="3393" spans="1:12" x14ac:dyDescent="0.25">
      <c r="A3393" s="76" t="str">
        <f t="shared" si="104"/>
        <v>A11139N</v>
      </c>
      <c r="B3393" s="76" t="s">
        <v>42</v>
      </c>
      <c r="C3393" s="76" t="str">
        <f>VLOOKUP(B3393,Validación!G:I,3,0)</f>
        <v>A</v>
      </c>
      <c r="D3393" s="122" t="s">
        <v>348</v>
      </c>
      <c r="E3393" s="76">
        <f>VLOOKUP(Tabla3[[#This Row],[Actividad]],Validación!AA:AB,2,0)</f>
        <v>11</v>
      </c>
      <c r="F3393" s="76" t="s">
        <v>193</v>
      </c>
      <c r="G3393" s="76">
        <f>VLOOKUP(H3393,Validación!W:Y,3,0)</f>
        <v>13</v>
      </c>
      <c r="H3393" s="76" t="s">
        <v>345</v>
      </c>
      <c r="I3393" s="76">
        <f>VLOOKUP(J3393,Validación!K:N,4,0)</f>
        <v>9</v>
      </c>
      <c r="J3393" s="76" t="s">
        <v>168</v>
      </c>
      <c r="K3393" s="76" t="s">
        <v>68</v>
      </c>
      <c r="L3393" s="76" t="str">
        <f t="shared" si="105"/>
        <v>N</v>
      </c>
    </row>
    <row r="3394" spans="1:12" x14ac:dyDescent="0.25">
      <c r="A3394" s="76" t="str">
        <f t="shared" ref="A3394:A3457" si="106">CONCATENATE(C3394,E3394,G3394,I3394,L3394,)</f>
        <v>T12133N</v>
      </c>
      <c r="B3394" s="76" t="s">
        <v>52</v>
      </c>
      <c r="C3394" s="76" t="str">
        <f>VLOOKUP(B3394,Validación!G:I,3,0)</f>
        <v>T</v>
      </c>
      <c r="D3394" s="122">
        <v>122202</v>
      </c>
      <c r="E3394" s="76">
        <f>VLOOKUP(Tabla3[[#This Row],[Actividad]],Validación!AA:AB,2,0)</f>
        <v>12</v>
      </c>
      <c r="F3394" s="76" t="s">
        <v>194</v>
      </c>
      <c r="G3394" s="76">
        <f>VLOOKUP(H3394,Validación!W:Y,3,0)</f>
        <v>13</v>
      </c>
      <c r="H3394" s="76" t="s">
        <v>345</v>
      </c>
      <c r="I3394" s="76">
        <f>VLOOKUP(J3394,Validación!K:N,4,0)</f>
        <v>3</v>
      </c>
      <c r="J3394" s="76" t="s">
        <v>162</v>
      </c>
      <c r="K3394" s="76" t="s">
        <v>68</v>
      </c>
      <c r="L3394" s="76" t="str">
        <f t="shared" ref="L3394:L3457" si="107">VLOOKUP(K3394,O:P,2,0)</f>
        <v>N</v>
      </c>
    </row>
    <row r="3395" spans="1:12" x14ac:dyDescent="0.25">
      <c r="A3395" s="76" t="str">
        <f t="shared" si="106"/>
        <v>W12133N</v>
      </c>
      <c r="B3395" s="76" t="s">
        <v>132</v>
      </c>
      <c r="C3395" s="76" t="str">
        <f>VLOOKUP(B3395,Validación!G:I,3,0)</f>
        <v>W</v>
      </c>
      <c r="D3395" s="122" t="s">
        <v>302</v>
      </c>
      <c r="E3395" s="76">
        <f>VLOOKUP(Tabla3[[#This Row],[Actividad]],Validación!AA:AB,2,0)</f>
        <v>12</v>
      </c>
      <c r="F3395" s="76" t="s">
        <v>194</v>
      </c>
      <c r="G3395" s="76">
        <f>VLOOKUP(H3395,Validación!W:Y,3,0)</f>
        <v>13</v>
      </c>
      <c r="H3395" s="76" t="s">
        <v>345</v>
      </c>
      <c r="I3395" s="76">
        <f>VLOOKUP(J3395,Validación!K:N,4,0)</f>
        <v>3</v>
      </c>
      <c r="J3395" s="76" t="s">
        <v>162</v>
      </c>
      <c r="K3395" s="76" t="s">
        <v>68</v>
      </c>
      <c r="L3395" s="76" t="str">
        <f t="shared" si="107"/>
        <v>N</v>
      </c>
    </row>
    <row r="3396" spans="1:12" x14ac:dyDescent="0.25">
      <c r="A3396" s="76" t="str">
        <f t="shared" si="106"/>
        <v>U12133N</v>
      </c>
      <c r="B3396" s="76" t="s">
        <v>425</v>
      </c>
      <c r="C3396" s="76" t="str">
        <f>VLOOKUP(B3396,Validación!G:I,3,0)</f>
        <v>U</v>
      </c>
      <c r="D3396" s="122" t="s">
        <v>474</v>
      </c>
      <c r="E3396" s="76">
        <f>VLOOKUP(Tabla3[[#This Row],[Actividad]],Validación!AA:AB,2,0)</f>
        <v>12</v>
      </c>
      <c r="F3396" s="76" t="s">
        <v>194</v>
      </c>
      <c r="G3396" s="76">
        <f>VLOOKUP(H3396,Validación!W:Y,3,0)</f>
        <v>13</v>
      </c>
      <c r="H3396" s="76" t="s">
        <v>345</v>
      </c>
      <c r="I3396" s="76">
        <f>VLOOKUP(J3396,Validación!K:N,4,0)</f>
        <v>3</v>
      </c>
      <c r="J3396" s="76" t="s">
        <v>162</v>
      </c>
      <c r="K3396" s="76" t="s">
        <v>68</v>
      </c>
      <c r="L3396" s="76" t="str">
        <f t="shared" si="107"/>
        <v>N</v>
      </c>
    </row>
    <row r="3397" spans="1:12" x14ac:dyDescent="0.25">
      <c r="A3397" s="76" t="str">
        <f t="shared" si="106"/>
        <v>AA12133N</v>
      </c>
      <c r="B3397" s="76" t="s">
        <v>54</v>
      </c>
      <c r="C3397" s="76" t="str">
        <f>VLOOKUP(B3397,Validación!G:I,3,0)</f>
        <v>AA</v>
      </c>
      <c r="D3397" s="122" t="s">
        <v>329</v>
      </c>
      <c r="E3397" s="76">
        <f>VLOOKUP(Tabla3[[#This Row],[Actividad]],Validación!AA:AB,2,0)</f>
        <v>12</v>
      </c>
      <c r="F3397" s="76" t="s">
        <v>194</v>
      </c>
      <c r="G3397" s="76">
        <f>VLOOKUP(H3397,Validación!W:Y,3,0)</f>
        <v>13</v>
      </c>
      <c r="H3397" s="76" t="s">
        <v>345</v>
      </c>
      <c r="I3397" s="76">
        <f>VLOOKUP(J3397,Validación!K:N,4,0)</f>
        <v>3</v>
      </c>
      <c r="J3397" s="76" t="s">
        <v>162</v>
      </c>
      <c r="K3397" s="76" t="s">
        <v>68</v>
      </c>
      <c r="L3397" s="76" t="str">
        <f t="shared" si="107"/>
        <v>N</v>
      </c>
    </row>
    <row r="3398" spans="1:12" x14ac:dyDescent="0.25">
      <c r="A3398" s="76" t="str">
        <f t="shared" si="106"/>
        <v>P12133N</v>
      </c>
      <c r="B3398" s="76" t="s">
        <v>50</v>
      </c>
      <c r="C3398" s="76" t="str">
        <f>VLOOKUP(B3398,Validación!G:I,3,0)</f>
        <v>P</v>
      </c>
      <c r="D3398" s="122" t="s">
        <v>330</v>
      </c>
      <c r="E3398" s="76">
        <f>VLOOKUP(Tabla3[[#This Row],[Actividad]],Validación!AA:AB,2,0)</f>
        <v>12</v>
      </c>
      <c r="F3398" s="76" t="s">
        <v>194</v>
      </c>
      <c r="G3398" s="76">
        <f>VLOOKUP(H3398,Validación!W:Y,3,0)</f>
        <v>13</v>
      </c>
      <c r="H3398" s="76" t="s">
        <v>345</v>
      </c>
      <c r="I3398" s="76">
        <f>VLOOKUP(J3398,Validación!K:N,4,0)</f>
        <v>3</v>
      </c>
      <c r="J3398" s="76" t="s">
        <v>162</v>
      </c>
      <c r="K3398" s="76" t="s">
        <v>68</v>
      </c>
      <c r="L3398" s="76" t="str">
        <f t="shared" si="107"/>
        <v>N</v>
      </c>
    </row>
    <row r="3399" spans="1:12" x14ac:dyDescent="0.25">
      <c r="A3399" s="76" t="str">
        <f t="shared" si="106"/>
        <v>R12133N</v>
      </c>
      <c r="B3399" s="76" t="s">
        <v>51</v>
      </c>
      <c r="C3399" s="76" t="str">
        <f>VLOOKUP(B3399,Validación!G:I,3,0)</f>
        <v>R</v>
      </c>
      <c r="D3399" s="122">
        <v>109</v>
      </c>
      <c r="E3399" s="76">
        <f>VLOOKUP(Tabla3[[#This Row],[Actividad]],Validación!AA:AB,2,0)</f>
        <v>12</v>
      </c>
      <c r="F3399" s="76" t="s">
        <v>194</v>
      </c>
      <c r="G3399" s="76">
        <f>VLOOKUP(H3399,Validación!W:Y,3,0)</f>
        <v>13</v>
      </c>
      <c r="H3399" s="76" t="s">
        <v>345</v>
      </c>
      <c r="I3399" s="76">
        <f>VLOOKUP(J3399,Validación!K:N,4,0)</f>
        <v>3</v>
      </c>
      <c r="J3399" s="76" t="s">
        <v>162</v>
      </c>
      <c r="K3399" s="76" t="s">
        <v>68</v>
      </c>
      <c r="L3399" s="76" t="str">
        <f t="shared" si="107"/>
        <v>N</v>
      </c>
    </row>
    <row r="3400" spans="1:12" x14ac:dyDescent="0.25">
      <c r="A3400" s="76" t="str">
        <f t="shared" si="106"/>
        <v>HH12133N</v>
      </c>
      <c r="B3400" s="76" t="s">
        <v>122</v>
      </c>
      <c r="C3400" s="76" t="str">
        <f>VLOOKUP(B3400,Validación!G:I,3,0)</f>
        <v>HH</v>
      </c>
      <c r="D3400" s="122" t="s">
        <v>475</v>
      </c>
      <c r="E3400" s="76">
        <f>VLOOKUP(Tabla3[[#This Row],[Actividad]],Validación!AA:AB,2,0)</f>
        <v>12</v>
      </c>
      <c r="F3400" s="76" t="s">
        <v>194</v>
      </c>
      <c r="G3400" s="76">
        <f>VLOOKUP(H3400,Validación!W:Y,3,0)</f>
        <v>13</v>
      </c>
      <c r="H3400" s="76" t="s">
        <v>345</v>
      </c>
      <c r="I3400" s="76">
        <f>VLOOKUP(J3400,Validación!K:N,4,0)</f>
        <v>3</v>
      </c>
      <c r="J3400" s="76" t="s">
        <v>162</v>
      </c>
      <c r="K3400" s="76" t="s">
        <v>68</v>
      </c>
      <c r="L3400" s="76" t="str">
        <f t="shared" si="107"/>
        <v>N</v>
      </c>
    </row>
    <row r="3401" spans="1:12" x14ac:dyDescent="0.25">
      <c r="A3401" s="76" t="str">
        <f t="shared" si="106"/>
        <v>L12133N</v>
      </c>
      <c r="B3401" s="76" t="s">
        <v>48</v>
      </c>
      <c r="C3401" s="76" t="str">
        <f>VLOOKUP(B3401,Validación!G:I,3,0)</f>
        <v>L</v>
      </c>
      <c r="D3401" s="122" t="s">
        <v>461</v>
      </c>
      <c r="E3401" s="76">
        <f>VLOOKUP(Tabla3[[#This Row],[Actividad]],Validación!AA:AB,2,0)</f>
        <v>12</v>
      </c>
      <c r="F3401" s="76" t="s">
        <v>194</v>
      </c>
      <c r="G3401" s="76">
        <f>VLOOKUP(H3401,Validación!W:Y,3,0)</f>
        <v>13</v>
      </c>
      <c r="H3401" s="76" t="s">
        <v>345</v>
      </c>
      <c r="I3401" s="76">
        <f>VLOOKUP(J3401,Validación!K:N,4,0)</f>
        <v>3</v>
      </c>
      <c r="J3401" s="76" t="s">
        <v>162</v>
      </c>
      <c r="K3401" s="76" t="s">
        <v>68</v>
      </c>
      <c r="L3401" s="76" t="str">
        <f t="shared" si="107"/>
        <v>N</v>
      </c>
    </row>
    <row r="3402" spans="1:12" x14ac:dyDescent="0.25">
      <c r="A3402" s="76" t="str">
        <f t="shared" si="106"/>
        <v>T12139N</v>
      </c>
      <c r="B3402" s="76" t="s">
        <v>52</v>
      </c>
      <c r="C3402" s="76" t="str">
        <f>VLOOKUP(B3402,Validación!G:I,3,0)</f>
        <v>T</v>
      </c>
      <c r="D3402" s="122">
        <v>122202</v>
      </c>
      <c r="E3402" s="76">
        <f>VLOOKUP(Tabla3[[#This Row],[Actividad]],Validación!AA:AB,2,0)</f>
        <v>12</v>
      </c>
      <c r="F3402" s="76" t="s">
        <v>194</v>
      </c>
      <c r="G3402" s="76">
        <f>VLOOKUP(H3402,Validación!W:Y,3,0)</f>
        <v>13</v>
      </c>
      <c r="H3402" s="76" t="s">
        <v>345</v>
      </c>
      <c r="I3402" s="76">
        <f>VLOOKUP(J3402,Validación!K:N,4,0)</f>
        <v>9</v>
      </c>
      <c r="J3402" s="76" t="s">
        <v>168</v>
      </c>
      <c r="K3402" s="76" t="s">
        <v>68</v>
      </c>
      <c r="L3402" s="76" t="str">
        <f t="shared" si="107"/>
        <v>N</v>
      </c>
    </row>
    <row r="3403" spans="1:12" x14ac:dyDescent="0.25">
      <c r="A3403" s="76" t="str">
        <f t="shared" si="106"/>
        <v>W12139N</v>
      </c>
      <c r="B3403" s="76" t="s">
        <v>132</v>
      </c>
      <c r="C3403" s="76" t="str">
        <f>VLOOKUP(B3403,Validación!G:I,3,0)</f>
        <v>W</v>
      </c>
      <c r="D3403" s="122" t="s">
        <v>302</v>
      </c>
      <c r="E3403" s="76">
        <f>VLOOKUP(Tabla3[[#This Row],[Actividad]],Validación!AA:AB,2,0)</f>
        <v>12</v>
      </c>
      <c r="F3403" s="76" t="s">
        <v>194</v>
      </c>
      <c r="G3403" s="76">
        <f>VLOOKUP(H3403,Validación!W:Y,3,0)</f>
        <v>13</v>
      </c>
      <c r="H3403" s="76" t="s">
        <v>345</v>
      </c>
      <c r="I3403" s="76">
        <f>VLOOKUP(J3403,Validación!K:N,4,0)</f>
        <v>9</v>
      </c>
      <c r="J3403" s="76" t="s">
        <v>168</v>
      </c>
      <c r="K3403" s="76" t="s">
        <v>68</v>
      </c>
      <c r="L3403" s="76" t="str">
        <f t="shared" si="107"/>
        <v>N</v>
      </c>
    </row>
    <row r="3404" spans="1:12" x14ac:dyDescent="0.25">
      <c r="A3404" s="76" t="str">
        <f t="shared" si="106"/>
        <v>U12139N</v>
      </c>
      <c r="B3404" s="76" t="s">
        <v>425</v>
      </c>
      <c r="C3404" s="76" t="str">
        <f>VLOOKUP(B3404,Validación!G:I,3,0)</f>
        <v>U</v>
      </c>
      <c r="D3404" s="122" t="s">
        <v>474</v>
      </c>
      <c r="E3404" s="76">
        <f>VLOOKUP(Tabla3[[#This Row],[Actividad]],Validación!AA:AB,2,0)</f>
        <v>12</v>
      </c>
      <c r="F3404" s="76" t="s">
        <v>194</v>
      </c>
      <c r="G3404" s="76">
        <f>VLOOKUP(H3404,Validación!W:Y,3,0)</f>
        <v>13</v>
      </c>
      <c r="H3404" s="76" t="s">
        <v>345</v>
      </c>
      <c r="I3404" s="76">
        <f>VLOOKUP(J3404,Validación!K:N,4,0)</f>
        <v>9</v>
      </c>
      <c r="J3404" s="76" t="s">
        <v>168</v>
      </c>
      <c r="K3404" s="76" t="s">
        <v>68</v>
      </c>
      <c r="L3404" s="76" t="str">
        <f t="shared" si="107"/>
        <v>N</v>
      </c>
    </row>
    <row r="3405" spans="1:12" x14ac:dyDescent="0.25">
      <c r="A3405" s="76" t="str">
        <f t="shared" si="106"/>
        <v>AA12139N</v>
      </c>
      <c r="B3405" s="76" t="s">
        <v>54</v>
      </c>
      <c r="C3405" s="76" t="str">
        <f>VLOOKUP(B3405,Validación!G:I,3,0)</f>
        <v>AA</v>
      </c>
      <c r="D3405" s="122" t="s">
        <v>329</v>
      </c>
      <c r="E3405" s="76">
        <f>VLOOKUP(Tabla3[[#This Row],[Actividad]],Validación!AA:AB,2,0)</f>
        <v>12</v>
      </c>
      <c r="F3405" s="76" t="s">
        <v>194</v>
      </c>
      <c r="G3405" s="76">
        <f>VLOOKUP(H3405,Validación!W:Y,3,0)</f>
        <v>13</v>
      </c>
      <c r="H3405" s="76" t="s">
        <v>345</v>
      </c>
      <c r="I3405" s="76">
        <f>VLOOKUP(J3405,Validación!K:N,4,0)</f>
        <v>9</v>
      </c>
      <c r="J3405" s="76" t="s">
        <v>168</v>
      </c>
      <c r="K3405" s="76" t="s">
        <v>68</v>
      </c>
      <c r="L3405" s="76" t="str">
        <f t="shared" si="107"/>
        <v>N</v>
      </c>
    </row>
    <row r="3406" spans="1:12" x14ac:dyDescent="0.25">
      <c r="A3406" s="76" t="str">
        <f t="shared" si="106"/>
        <v>P12139N</v>
      </c>
      <c r="B3406" s="76" t="s">
        <v>50</v>
      </c>
      <c r="C3406" s="76" t="str">
        <f>VLOOKUP(B3406,Validación!G:I,3,0)</f>
        <v>P</v>
      </c>
      <c r="D3406" s="122" t="s">
        <v>330</v>
      </c>
      <c r="E3406" s="76">
        <f>VLOOKUP(Tabla3[[#This Row],[Actividad]],Validación!AA:AB,2,0)</f>
        <v>12</v>
      </c>
      <c r="F3406" s="76" t="s">
        <v>194</v>
      </c>
      <c r="G3406" s="76">
        <f>VLOOKUP(H3406,Validación!W:Y,3,0)</f>
        <v>13</v>
      </c>
      <c r="H3406" s="76" t="s">
        <v>345</v>
      </c>
      <c r="I3406" s="76">
        <f>VLOOKUP(J3406,Validación!K:N,4,0)</f>
        <v>9</v>
      </c>
      <c r="J3406" s="76" t="s">
        <v>168</v>
      </c>
      <c r="K3406" s="76" t="s">
        <v>68</v>
      </c>
      <c r="L3406" s="76" t="str">
        <f t="shared" si="107"/>
        <v>N</v>
      </c>
    </row>
    <row r="3407" spans="1:12" x14ac:dyDescent="0.25">
      <c r="A3407" s="76" t="str">
        <f t="shared" si="106"/>
        <v>R12139N</v>
      </c>
      <c r="B3407" s="76" t="s">
        <v>51</v>
      </c>
      <c r="C3407" s="76" t="str">
        <f>VLOOKUP(B3407,Validación!G:I,3,0)</f>
        <v>R</v>
      </c>
      <c r="D3407" s="122">
        <v>109</v>
      </c>
      <c r="E3407" s="76">
        <f>VLOOKUP(Tabla3[[#This Row],[Actividad]],Validación!AA:AB,2,0)</f>
        <v>12</v>
      </c>
      <c r="F3407" s="76" t="s">
        <v>194</v>
      </c>
      <c r="G3407" s="76">
        <f>VLOOKUP(H3407,Validación!W:Y,3,0)</f>
        <v>13</v>
      </c>
      <c r="H3407" s="76" t="s">
        <v>345</v>
      </c>
      <c r="I3407" s="76">
        <f>VLOOKUP(J3407,Validación!K:N,4,0)</f>
        <v>9</v>
      </c>
      <c r="J3407" s="76" t="s">
        <v>168</v>
      </c>
      <c r="K3407" s="76" t="s">
        <v>68</v>
      </c>
      <c r="L3407" s="76" t="str">
        <f t="shared" si="107"/>
        <v>N</v>
      </c>
    </row>
    <row r="3408" spans="1:12" x14ac:dyDescent="0.25">
      <c r="A3408" s="76" t="str">
        <f t="shared" si="106"/>
        <v>HH12139N</v>
      </c>
      <c r="B3408" s="76" t="s">
        <v>122</v>
      </c>
      <c r="C3408" s="76" t="str">
        <f>VLOOKUP(B3408,Validación!G:I,3,0)</f>
        <v>HH</v>
      </c>
      <c r="D3408" s="122" t="s">
        <v>475</v>
      </c>
      <c r="E3408" s="76">
        <f>VLOOKUP(Tabla3[[#This Row],[Actividad]],Validación!AA:AB,2,0)</f>
        <v>12</v>
      </c>
      <c r="F3408" s="76" t="s">
        <v>194</v>
      </c>
      <c r="G3408" s="76">
        <f>VLOOKUP(H3408,Validación!W:Y,3,0)</f>
        <v>13</v>
      </c>
      <c r="H3408" s="76" t="s">
        <v>345</v>
      </c>
      <c r="I3408" s="76">
        <f>VLOOKUP(J3408,Validación!K:N,4,0)</f>
        <v>9</v>
      </c>
      <c r="J3408" s="76" t="s">
        <v>168</v>
      </c>
      <c r="K3408" s="76" t="s">
        <v>68</v>
      </c>
      <c r="L3408" s="76" t="str">
        <f t="shared" si="107"/>
        <v>N</v>
      </c>
    </row>
    <row r="3409" spans="1:12" x14ac:dyDescent="0.25">
      <c r="A3409" s="76" t="str">
        <f t="shared" si="106"/>
        <v>L12139N</v>
      </c>
      <c r="B3409" s="76" t="s">
        <v>48</v>
      </c>
      <c r="C3409" s="76" t="str">
        <f>VLOOKUP(B3409,Validación!G:I,3,0)</f>
        <v>L</v>
      </c>
      <c r="D3409" s="122" t="s">
        <v>461</v>
      </c>
      <c r="E3409" s="76">
        <f>VLOOKUP(Tabla3[[#This Row],[Actividad]],Validación!AA:AB,2,0)</f>
        <v>12</v>
      </c>
      <c r="F3409" s="76" t="s">
        <v>194</v>
      </c>
      <c r="G3409" s="76">
        <f>VLOOKUP(H3409,Validación!W:Y,3,0)</f>
        <v>13</v>
      </c>
      <c r="H3409" s="76" t="s">
        <v>345</v>
      </c>
      <c r="I3409" s="76">
        <f>VLOOKUP(J3409,Validación!K:N,4,0)</f>
        <v>9</v>
      </c>
      <c r="J3409" s="76" t="s">
        <v>168</v>
      </c>
      <c r="K3409" s="76" t="s">
        <v>68</v>
      </c>
      <c r="L3409" s="76" t="str">
        <f t="shared" si="107"/>
        <v>N</v>
      </c>
    </row>
    <row r="3410" spans="1:12" x14ac:dyDescent="0.25">
      <c r="A3410" s="76" t="str">
        <f t="shared" si="106"/>
        <v>T51410N</v>
      </c>
      <c r="B3410" s="76" t="s">
        <v>52</v>
      </c>
      <c r="C3410" s="76" t="str">
        <f>VLOOKUP(B3410,Validación!G:I,3,0)</f>
        <v>T</v>
      </c>
      <c r="D3410" s="122">
        <v>122202</v>
      </c>
      <c r="E3410" s="76">
        <f>VLOOKUP(Tabla3[[#This Row],[Actividad]],Validación!AA:AB,2,0)</f>
        <v>5</v>
      </c>
      <c r="F3410" s="76" t="s">
        <v>187</v>
      </c>
      <c r="G3410" s="76">
        <f>VLOOKUP(H3410,Validación!W:Y,3,0)</f>
        <v>14</v>
      </c>
      <c r="H3410" s="76" t="s">
        <v>349</v>
      </c>
      <c r="I3410" s="76">
        <f>VLOOKUP(J3410,Validación!K:N,4,0)</f>
        <v>10</v>
      </c>
      <c r="J3410" s="76" t="s">
        <v>169</v>
      </c>
      <c r="K3410" s="76" t="s">
        <v>68</v>
      </c>
      <c r="L3410" s="76" t="str">
        <f t="shared" si="107"/>
        <v>N</v>
      </c>
    </row>
    <row r="3411" spans="1:12" x14ac:dyDescent="0.25">
      <c r="A3411" s="76" t="str">
        <f t="shared" si="106"/>
        <v>Q51410N</v>
      </c>
      <c r="B3411" s="76" t="s">
        <v>130</v>
      </c>
      <c r="C3411" s="76" t="str">
        <f>VLOOKUP(B3411,Validación!G:I,3,0)</f>
        <v>Q</v>
      </c>
      <c r="D3411" s="122" t="s">
        <v>350</v>
      </c>
      <c r="E3411" s="76">
        <f>VLOOKUP(Tabla3[[#This Row],[Actividad]],Validación!AA:AB,2,0)</f>
        <v>5</v>
      </c>
      <c r="F3411" s="76" t="s">
        <v>187</v>
      </c>
      <c r="G3411" s="76">
        <f>VLOOKUP(H3411,Validación!W:Y,3,0)</f>
        <v>14</v>
      </c>
      <c r="H3411" s="76" t="s">
        <v>349</v>
      </c>
      <c r="I3411" s="76">
        <f>VLOOKUP(J3411,Validación!K:N,4,0)</f>
        <v>10</v>
      </c>
      <c r="J3411" s="76" t="s">
        <v>169</v>
      </c>
      <c r="K3411" s="76" t="s">
        <v>68</v>
      </c>
      <c r="L3411" s="76" t="str">
        <f t="shared" si="107"/>
        <v>N</v>
      </c>
    </row>
    <row r="3412" spans="1:12" x14ac:dyDescent="0.25">
      <c r="A3412" s="76" t="str">
        <f t="shared" si="106"/>
        <v>R51410N</v>
      </c>
      <c r="B3412" s="76" t="s">
        <v>51</v>
      </c>
      <c r="C3412" s="76" t="str">
        <f>VLOOKUP(B3412,Validación!G:I,3,0)</f>
        <v>R</v>
      </c>
      <c r="D3412" s="122">
        <v>109</v>
      </c>
      <c r="E3412" s="76">
        <f>VLOOKUP(Tabla3[[#This Row],[Actividad]],Validación!AA:AB,2,0)</f>
        <v>5</v>
      </c>
      <c r="F3412" s="76" t="s">
        <v>187</v>
      </c>
      <c r="G3412" s="76">
        <f>VLOOKUP(H3412,Validación!W:Y,3,0)</f>
        <v>14</v>
      </c>
      <c r="H3412" s="76" t="s">
        <v>349</v>
      </c>
      <c r="I3412" s="76">
        <f>VLOOKUP(J3412,Validación!K:N,4,0)</f>
        <v>10</v>
      </c>
      <c r="J3412" s="76" t="s">
        <v>169</v>
      </c>
      <c r="K3412" s="76" t="s">
        <v>68</v>
      </c>
      <c r="L3412" s="76" t="str">
        <f t="shared" si="107"/>
        <v>N</v>
      </c>
    </row>
    <row r="3413" spans="1:12" x14ac:dyDescent="0.25">
      <c r="A3413" s="76" t="str">
        <f t="shared" si="106"/>
        <v>L51410N</v>
      </c>
      <c r="B3413" s="76" t="s">
        <v>48</v>
      </c>
      <c r="C3413" s="76" t="str">
        <f>VLOOKUP(B3413,Validación!G:I,3,0)</f>
        <v>L</v>
      </c>
      <c r="D3413" s="122" t="s">
        <v>461</v>
      </c>
      <c r="E3413" s="76">
        <f>VLOOKUP(Tabla3[[#This Row],[Actividad]],Validación!AA:AB,2,0)</f>
        <v>5</v>
      </c>
      <c r="F3413" s="76" t="s">
        <v>187</v>
      </c>
      <c r="G3413" s="76">
        <f>VLOOKUP(H3413,Validación!W:Y,3,0)</f>
        <v>14</v>
      </c>
      <c r="H3413" s="76" t="s">
        <v>349</v>
      </c>
      <c r="I3413" s="76">
        <f>VLOOKUP(J3413,Validación!K:N,4,0)</f>
        <v>10</v>
      </c>
      <c r="J3413" s="76" t="s">
        <v>169</v>
      </c>
      <c r="K3413" s="76" t="s">
        <v>68</v>
      </c>
      <c r="L3413" s="76" t="str">
        <f t="shared" si="107"/>
        <v>N</v>
      </c>
    </row>
    <row r="3414" spans="1:12" x14ac:dyDescent="0.25">
      <c r="A3414" s="76" t="str">
        <f t="shared" si="106"/>
        <v>W51410N</v>
      </c>
      <c r="B3414" s="76" t="s">
        <v>132</v>
      </c>
      <c r="C3414" s="76" t="str">
        <f>VLOOKUP(B3414,Validación!G:I,3,0)</f>
        <v>W</v>
      </c>
      <c r="D3414" s="122">
        <v>121737</v>
      </c>
      <c r="E3414" s="76">
        <f>VLOOKUP(Tabla3[[#This Row],[Actividad]],Validación!AA:AB,2,0)</f>
        <v>5</v>
      </c>
      <c r="F3414" s="76" t="s">
        <v>187</v>
      </c>
      <c r="G3414" s="76">
        <f>VLOOKUP(H3414,Validación!W:Y,3,0)</f>
        <v>14</v>
      </c>
      <c r="H3414" s="76" t="s">
        <v>349</v>
      </c>
      <c r="I3414" s="76">
        <f>VLOOKUP(J3414,Validación!K:N,4,0)</f>
        <v>10</v>
      </c>
      <c r="J3414" s="76" t="s">
        <v>169</v>
      </c>
      <c r="K3414" s="76" t="s">
        <v>68</v>
      </c>
      <c r="L3414" s="76" t="str">
        <f t="shared" si="107"/>
        <v>N</v>
      </c>
    </row>
    <row r="3415" spans="1:12" x14ac:dyDescent="0.25">
      <c r="A3415" s="76" t="str">
        <f t="shared" si="106"/>
        <v>AA51410N</v>
      </c>
      <c r="B3415" s="76" t="s">
        <v>54</v>
      </c>
      <c r="C3415" s="76" t="str">
        <f>VLOOKUP(B3415,Validación!G:I,3,0)</f>
        <v>AA</v>
      </c>
      <c r="D3415" s="122">
        <v>122018</v>
      </c>
      <c r="E3415" s="76">
        <f>VLOOKUP(Tabla3[[#This Row],[Actividad]],Validación!AA:AB,2,0)</f>
        <v>5</v>
      </c>
      <c r="F3415" s="76" t="s">
        <v>187</v>
      </c>
      <c r="G3415" s="76">
        <f>VLOOKUP(H3415,Validación!W:Y,3,0)</f>
        <v>14</v>
      </c>
      <c r="H3415" s="76" t="s">
        <v>349</v>
      </c>
      <c r="I3415" s="76">
        <f>VLOOKUP(J3415,Validación!K:N,4,0)</f>
        <v>10</v>
      </c>
      <c r="J3415" s="76" t="s">
        <v>169</v>
      </c>
      <c r="K3415" s="76" t="s">
        <v>68</v>
      </c>
      <c r="L3415" s="76" t="str">
        <f t="shared" si="107"/>
        <v>N</v>
      </c>
    </row>
    <row r="3416" spans="1:12" x14ac:dyDescent="0.25">
      <c r="A3416" s="76" t="str">
        <f t="shared" si="106"/>
        <v>T51415N</v>
      </c>
      <c r="B3416" s="76" t="s">
        <v>52</v>
      </c>
      <c r="C3416" s="76" t="str">
        <f>VLOOKUP(B3416,Validación!G:I,3,0)</f>
        <v>T</v>
      </c>
      <c r="D3416" s="122">
        <v>122202</v>
      </c>
      <c r="E3416" s="76">
        <f>VLOOKUP(Tabla3[[#This Row],[Actividad]],Validación!AA:AB,2,0)</f>
        <v>5</v>
      </c>
      <c r="F3416" s="76" t="s">
        <v>187</v>
      </c>
      <c r="G3416" s="76">
        <f>VLOOKUP(H3416,Validación!W:Y,3,0)</f>
        <v>14</v>
      </c>
      <c r="H3416" s="76" t="s">
        <v>349</v>
      </c>
      <c r="I3416" s="76">
        <f>VLOOKUP(J3416,Validación!K:N,4,0)</f>
        <v>15</v>
      </c>
      <c r="J3416" s="76" t="s">
        <v>342</v>
      </c>
      <c r="K3416" s="76" t="s">
        <v>68</v>
      </c>
      <c r="L3416" s="76" t="str">
        <f t="shared" si="107"/>
        <v>N</v>
      </c>
    </row>
    <row r="3417" spans="1:12" x14ac:dyDescent="0.25">
      <c r="A3417" s="76" t="str">
        <f t="shared" si="106"/>
        <v>Q51415N</v>
      </c>
      <c r="B3417" s="76" t="s">
        <v>130</v>
      </c>
      <c r="C3417" s="76" t="str">
        <f>VLOOKUP(B3417,Validación!G:I,3,0)</f>
        <v>Q</v>
      </c>
      <c r="D3417" s="122" t="s">
        <v>350</v>
      </c>
      <c r="E3417" s="76">
        <f>VLOOKUP(Tabla3[[#This Row],[Actividad]],Validación!AA:AB,2,0)</f>
        <v>5</v>
      </c>
      <c r="F3417" s="76" t="s">
        <v>187</v>
      </c>
      <c r="G3417" s="76">
        <f>VLOOKUP(H3417,Validación!W:Y,3,0)</f>
        <v>14</v>
      </c>
      <c r="H3417" s="76" t="s">
        <v>349</v>
      </c>
      <c r="I3417" s="76">
        <f>VLOOKUP(J3417,Validación!K:N,4,0)</f>
        <v>15</v>
      </c>
      <c r="J3417" s="76" t="s">
        <v>342</v>
      </c>
      <c r="K3417" s="76" t="s">
        <v>68</v>
      </c>
      <c r="L3417" s="76" t="str">
        <f t="shared" si="107"/>
        <v>N</v>
      </c>
    </row>
    <row r="3418" spans="1:12" x14ac:dyDescent="0.25">
      <c r="A3418" s="76" t="str">
        <f t="shared" si="106"/>
        <v>R51415N</v>
      </c>
      <c r="B3418" s="76" t="s">
        <v>51</v>
      </c>
      <c r="C3418" s="76" t="str">
        <f>VLOOKUP(B3418,Validación!G:I,3,0)</f>
        <v>R</v>
      </c>
      <c r="D3418" s="122">
        <v>109</v>
      </c>
      <c r="E3418" s="76">
        <f>VLOOKUP(Tabla3[[#This Row],[Actividad]],Validación!AA:AB,2,0)</f>
        <v>5</v>
      </c>
      <c r="F3418" s="76" t="s">
        <v>187</v>
      </c>
      <c r="G3418" s="76">
        <f>VLOOKUP(H3418,Validación!W:Y,3,0)</f>
        <v>14</v>
      </c>
      <c r="H3418" s="76" t="s">
        <v>349</v>
      </c>
      <c r="I3418" s="76">
        <f>VLOOKUP(J3418,Validación!K:N,4,0)</f>
        <v>15</v>
      </c>
      <c r="J3418" s="76" t="s">
        <v>342</v>
      </c>
      <c r="K3418" s="76" t="s">
        <v>68</v>
      </c>
      <c r="L3418" s="76" t="str">
        <f t="shared" si="107"/>
        <v>N</v>
      </c>
    </row>
    <row r="3419" spans="1:12" x14ac:dyDescent="0.25">
      <c r="A3419" s="76" t="str">
        <f t="shared" si="106"/>
        <v>L51415N</v>
      </c>
      <c r="B3419" s="76" t="s">
        <v>48</v>
      </c>
      <c r="C3419" s="76" t="str">
        <f>VLOOKUP(B3419,Validación!G:I,3,0)</f>
        <v>L</v>
      </c>
      <c r="D3419" s="122" t="s">
        <v>461</v>
      </c>
      <c r="E3419" s="76">
        <f>VLOOKUP(Tabla3[[#This Row],[Actividad]],Validación!AA:AB,2,0)</f>
        <v>5</v>
      </c>
      <c r="F3419" s="76" t="s">
        <v>187</v>
      </c>
      <c r="G3419" s="76">
        <f>VLOOKUP(H3419,Validación!W:Y,3,0)</f>
        <v>14</v>
      </c>
      <c r="H3419" s="76" t="s">
        <v>349</v>
      </c>
      <c r="I3419" s="76">
        <f>VLOOKUP(J3419,Validación!K:N,4,0)</f>
        <v>15</v>
      </c>
      <c r="J3419" s="76" t="s">
        <v>342</v>
      </c>
      <c r="K3419" s="76" t="s">
        <v>68</v>
      </c>
      <c r="L3419" s="76" t="str">
        <f t="shared" si="107"/>
        <v>N</v>
      </c>
    </row>
    <row r="3420" spans="1:12" x14ac:dyDescent="0.25">
      <c r="A3420" s="76" t="str">
        <f t="shared" si="106"/>
        <v>W51415N</v>
      </c>
      <c r="B3420" s="76" t="s">
        <v>132</v>
      </c>
      <c r="C3420" s="76" t="str">
        <f>VLOOKUP(B3420,Validación!G:I,3,0)</f>
        <v>W</v>
      </c>
      <c r="D3420" s="122">
        <v>121737</v>
      </c>
      <c r="E3420" s="76">
        <f>VLOOKUP(Tabla3[[#This Row],[Actividad]],Validación!AA:AB,2,0)</f>
        <v>5</v>
      </c>
      <c r="F3420" s="76" t="s">
        <v>187</v>
      </c>
      <c r="G3420" s="76">
        <f>VLOOKUP(H3420,Validación!W:Y,3,0)</f>
        <v>14</v>
      </c>
      <c r="H3420" s="76" t="s">
        <v>349</v>
      </c>
      <c r="I3420" s="76">
        <f>VLOOKUP(J3420,Validación!K:N,4,0)</f>
        <v>15</v>
      </c>
      <c r="J3420" s="76" t="s">
        <v>342</v>
      </c>
      <c r="K3420" s="76" t="s">
        <v>68</v>
      </c>
      <c r="L3420" s="76" t="str">
        <f t="shared" si="107"/>
        <v>N</v>
      </c>
    </row>
    <row r="3421" spans="1:12" x14ac:dyDescent="0.25">
      <c r="A3421" s="76" t="str">
        <f t="shared" si="106"/>
        <v>AA51415N</v>
      </c>
      <c r="B3421" s="76" t="s">
        <v>54</v>
      </c>
      <c r="C3421" s="76" t="str">
        <f>VLOOKUP(B3421,Validación!G:I,3,0)</f>
        <v>AA</v>
      </c>
      <c r="D3421" s="122">
        <v>122018</v>
      </c>
      <c r="E3421" s="76">
        <f>VLOOKUP(Tabla3[[#This Row],[Actividad]],Validación!AA:AB,2,0)</f>
        <v>5</v>
      </c>
      <c r="F3421" s="76" t="s">
        <v>187</v>
      </c>
      <c r="G3421" s="76">
        <f>VLOOKUP(H3421,Validación!W:Y,3,0)</f>
        <v>14</v>
      </c>
      <c r="H3421" s="76" t="s">
        <v>349</v>
      </c>
      <c r="I3421" s="76">
        <f>VLOOKUP(J3421,Validación!K:N,4,0)</f>
        <v>15</v>
      </c>
      <c r="J3421" s="76" t="s">
        <v>342</v>
      </c>
      <c r="K3421" s="76" t="s">
        <v>68</v>
      </c>
      <c r="L3421" s="76" t="str">
        <f t="shared" si="107"/>
        <v>N</v>
      </c>
    </row>
    <row r="3422" spans="1:12" x14ac:dyDescent="0.25">
      <c r="A3422" s="76" t="str">
        <f t="shared" si="106"/>
        <v>T5143N</v>
      </c>
      <c r="B3422" s="76" t="s">
        <v>52</v>
      </c>
      <c r="C3422" s="76" t="str">
        <f>VLOOKUP(B3422,Validación!G:I,3,0)</f>
        <v>T</v>
      </c>
      <c r="D3422" s="122">
        <v>122202</v>
      </c>
      <c r="E3422" s="76">
        <f>VLOOKUP(Tabla3[[#This Row],[Actividad]],Validación!AA:AB,2,0)</f>
        <v>5</v>
      </c>
      <c r="F3422" s="76" t="s">
        <v>187</v>
      </c>
      <c r="G3422" s="76">
        <f>VLOOKUP(H3422,Validación!W:Y,3,0)</f>
        <v>14</v>
      </c>
      <c r="H3422" s="76" t="s">
        <v>349</v>
      </c>
      <c r="I3422" s="76">
        <f>VLOOKUP(J3422,Validación!K:N,4,0)</f>
        <v>3</v>
      </c>
      <c r="J3422" s="76" t="s">
        <v>162</v>
      </c>
      <c r="K3422" s="76" t="s">
        <v>68</v>
      </c>
      <c r="L3422" s="76" t="str">
        <f t="shared" si="107"/>
        <v>N</v>
      </c>
    </row>
    <row r="3423" spans="1:12" x14ac:dyDescent="0.25">
      <c r="A3423" s="76" t="str">
        <f t="shared" si="106"/>
        <v>Q5143N</v>
      </c>
      <c r="B3423" s="76" t="s">
        <v>130</v>
      </c>
      <c r="C3423" s="76" t="str">
        <f>VLOOKUP(B3423,Validación!G:I,3,0)</f>
        <v>Q</v>
      </c>
      <c r="D3423" s="122" t="s">
        <v>350</v>
      </c>
      <c r="E3423" s="76">
        <f>VLOOKUP(Tabla3[[#This Row],[Actividad]],Validación!AA:AB,2,0)</f>
        <v>5</v>
      </c>
      <c r="F3423" s="76" t="s">
        <v>187</v>
      </c>
      <c r="G3423" s="76">
        <f>VLOOKUP(H3423,Validación!W:Y,3,0)</f>
        <v>14</v>
      </c>
      <c r="H3423" s="76" t="s">
        <v>349</v>
      </c>
      <c r="I3423" s="76">
        <f>VLOOKUP(J3423,Validación!K:N,4,0)</f>
        <v>3</v>
      </c>
      <c r="J3423" s="76" t="s">
        <v>162</v>
      </c>
      <c r="K3423" s="76" t="s">
        <v>68</v>
      </c>
      <c r="L3423" s="76" t="str">
        <f t="shared" si="107"/>
        <v>N</v>
      </c>
    </row>
    <row r="3424" spans="1:12" x14ac:dyDescent="0.25">
      <c r="A3424" s="76" t="str">
        <f t="shared" si="106"/>
        <v>R5143N</v>
      </c>
      <c r="B3424" s="76" t="s">
        <v>51</v>
      </c>
      <c r="C3424" s="76" t="str">
        <f>VLOOKUP(B3424,Validación!G:I,3,0)</f>
        <v>R</v>
      </c>
      <c r="D3424" s="122">
        <v>109</v>
      </c>
      <c r="E3424" s="76">
        <f>VLOOKUP(Tabla3[[#This Row],[Actividad]],Validación!AA:AB,2,0)</f>
        <v>5</v>
      </c>
      <c r="F3424" s="76" t="s">
        <v>187</v>
      </c>
      <c r="G3424" s="76">
        <f>VLOOKUP(H3424,Validación!W:Y,3,0)</f>
        <v>14</v>
      </c>
      <c r="H3424" s="76" t="s">
        <v>349</v>
      </c>
      <c r="I3424" s="76">
        <f>VLOOKUP(J3424,Validación!K:N,4,0)</f>
        <v>3</v>
      </c>
      <c r="J3424" s="76" t="s">
        <v>162</v>
      </c>
      <c r="K3424" s="76" t="s">
        <v>68</v>
      </c>
      <c r="L3424" s="76" t="str">
        <f t="shared" si="107"/>
        <v>N</v>
      </c>
    </row>
    <row r="3425" spans="1:12" x14ac:dyDescent="0.25">
      <c r="A3425" s="76" t="str">
        <f t="shared" si="106"/>
        <v>L5143N</v>
      </c>
      <c r="B3425" s="76" t="s">
        <v>48</v>
      </c>
      <c r="C3425" s="76" t="str">
        <f>VLOOKUP(B3425,Validación!G:I,3,0)</f>
        <v>L</v>
      </c>
      <c r="D3425" s="122" t="s">
        <v>461</v>
      </c>
      <c r="E3425" s="76">
        <f>VLOOKUP(Tabla3[[#This Row],[Actividad]],Validación!AA:AB,2,0)</f>
        <v>5</v>
      </c>
      <c r="F3425" s="76" t="s">
        <v>187</v>
      </c>
      <c r="G3425" s="76">
        <f>VLOOKUP(H3425,Validación!W:Y,3,0)</f>
        <v>14</v>
      </c>
      <c r="H3425" s="76" t="s">
        <v>349</v>
      </c>
      <c r="I3425" s="76">
        <f>VLOOKUP(J3425,Validación!K:N,4,0)</f>
        <v>3</v>
      </c>
      <c r="J3425" s="76" t="s">
        <v>162</v>
      </c>
      <c r="K3425" s="76" t="s">
        <v>68</v>
      </c>
      <c r="L3425" s="76" t="str">
        <f t="shared" si="107"/>
        <v>N</v>
      </c>
    </row>
    <row r="3426" spans="1:12" x14ac:dyDescent="0.25">
      <c r="A3426" s="76" t="str">
        <f t="shared" si="106"/>
        <v>W5143N</v>
      </c>
      <c r="B3426" s="76" t="s">
        <v>132</v>
      </c>
      <c r="C3426" s="76" t="str">
        <f>VLOOKUP(B3426,Validación!G:I,3,0)</f>
        <v>W</v>
      </c>
      <c r="D3426" s="122">
        <v>121737</v>
      </c>
      <c r="E3426" s="76">
        <f>VLOOKUP(Tabla3[[#This Row],[Actividad]],Validación!AA:AB,2,0)</f>
        <v>5</v>
      </c>
      <c r="F3426" s="76" t="s">
        <v>187</v>
      </c>
      <c r="G3426" s="76">
        <f>VLOOKUP(H3426,Validación!W:Y,3,0)</f>
        <v>14</v>
      </c>
      <c r="H3426" s="76" t="s">
        <v>349</v>
      </c>
      <c r="I3426" s="76">
        <f>VLOOKUP(J3426,Validación!K:N,4,0)</f>
        <v>3</v>
      </c>
      <c r="J3426" s="76" t="s">
        <v>162</v>
      </c>
      <c r="K3426" s="76" t="s">
        <v>68</v>
      </c>
      <c r="L3426" s="76" t="str">
        <f t="shared" si="107"/>
        <v>N</v>
      </c>
    </row>
    <row r="3427" spans="1:12" x14ac:dyDescent="0.25">
      <c r="A3427" s="76" t="str">
        <f t="shared" si="106"/>
        <v>AA5143N</v>
      </c>
      <c r="B3427" s="76" t="s">
        <v>54</v>
      </c>
      <c r="C3427" s="76" t="str">
        <f>VLOOKUP(B3427,Validación!G:I,3,0)</f>
        <v>AA</v>
      </c>
      <c r="D3427" s="122">
        <v>122018</v>
      </c>
      <c r="E3427" s="76">
        <f>VLOOKUP(Tabla3[[#This Row],[Actividad]],Validación!AA:AB,2,0)</f>
        <v>5</v>
      </c>
      <c r="F3427" s="76" t="s">
        <v>187</v>
      </c>
      <c r="G3427" s="76">
        <f>VLOOKUP(H3427,Validación!W:Y,3,0)</f>
        <v>14</v>
      </c>
      <c r="H3427" s="76" t="s">
        <v>349</v>
      </c>
      <c r="I3427" s="76">
        <f>VLOOKUP(J3427,Validación!K:N,4,0)</f>
        <v>3</v>
      </c>
      <c r="J3427" s="76" t="s">
        <v>162</v>
      </c>
      <c r="K3427" s="76" t="s">
        <v>68</v>
      </c>
      <c r="L3427" s="76" t="str">
        <f t="shared" si="107"/>
        <v>N</v>
      </c>
    </row>
    <row r="3428" spans="1:12" x14ac:dyDescent="0.25">
      <c r="A3428" s="76" t="str">
        <f t="shared" si="106"/>
        <v>T5148N</v>
      </c>
      <c r="B3428" s="76" t="s">
        <v>52</v>
      </c>
      <c r="C3428" s="76" t="str">
        <f>VLOOKUP(B3428,Validación!G:I,3,0)</f>
        <v>T</v>
      </c>
      <c r="D3428" s="122">
        <v>122202</v>
      </c>
      <c r="E3428" s="76">
        <f>VLOOKUP(Tabla3[[#This Row],[Actividad]],Validación!AA:AB,2,0)</f>
        <v>5</v>
      </c>
      <c r="F3428" s="76" t="s">
        <v>187</v>
      </c>
      <c r="G3428" s="76">
        <f>VLOOKUP(H3428,Validación!W:Y,3,0)</f>
        <v>14</v>
      </c>
      <c r="H3428" s="76" t="s">
        <v>349</v>
      </c>
      <c r="I3428" s="76">
        <f>VLOOKUP(J3428,Validación!K:N,4,0)</f>
        <v>8</v>
      </c>
      <c r="J3428" s="76" t="s">
        <v>167</v>
      </c>
      <c r="K3428" s="76" t="s">
        <v>68</v>
      </c>
      <c r="L3428" s="76" t="str">
        <f t="shared" si="107"/>
        <v>N</v>
      </c>
    </row>
    <row r="3429" spans="1:12" x14ac:dyDescent="0.25">
      <c r="A3429" s="76" t="str">
        <f t="shared" si="106"/>
        <v>Q5148N</v>
      </c>
      <c r="B3429" s="76" t="s">
        <v>130</v>
      </c>
      <c r="C3429" s="76" t="str">
        <f>VLOOKUP(B3429,Validación!G:I,3,0)</f>
        <v>Q</v>
      </c>
      <c r="D3429" s="122" t="s">
        <v>350</v>
      </c>
      <c r="E3429" s="76">
        <f>VLOOKUP(Tabla3[[#This Row],[Actividad]],Validación!AA:AB,2,0)</f>
        <v>5</v>
      </c>
      <c r="F3429" s="76" t="s">
        <v>187</v>
      </c>
      <c r="G3429" s="76">
        <f>VLOOKUP(H3429,Validación!W:Y,3,0)</f>
        <v>14</v>
      </c>
      <c r="H3429" s="76" t="s">
        <v>349</v>
      </c>
      <c r="I3429" s="76">
        <f>VLOOKUP(J3429,Validación!K:N,4,0)</f>
        <v>8</v>
      </c>
      <c r="J3429" s="76" t="s">
        <v>167</v>
      </c>
      <c r="K3429" s="76" t="s">
        <v>68</v>
      </c>
      <c r="L3429" s="76" t="str">
        <f t="shared" si="107"/>
        <v>N</v>
      </c>
    </row>
    <row r="3430" spans="1:12" x14ac:dyDescent="0.25">
      <c r="A3430" s="76" t="str">
        <f t="shared" si="106"/>
        <v>R5148N</v>
      </c>
      <c r="B3430" s="76" t="s">
        <v>51</v>
      </c>
      <c r="C3430" s="76" t="str">
        <f>VLOOKUP(B3430,Validación!G:I,3,0)</f>
        <v>R</v>
      </c>
      <c r="D3430" s="122">
        <v>109</v>
      </c>
      <c r="E3430" s="76">
        <f>VLOOKUP(Tabla3[[#This Row],[Actividad]],Validación!AA:AB,2,0)</f>
        <v>5</v>
      </c>
      <c r="F3430" s="76" t="s">
        <v>187</v>
      </c>
      <c r="G3430" s="76">
        <f>VLOOKUP(H3430,Validación!W:Y,3,0)</f>
        <v>14</v>
      </c>
      <c r="H3430" s="76" t="s">
        <v>349</v>
      </c>
      <c r="I3430" s="76">
        <f>VLOOKUP(J3430,Validación!K:N,4,0)</f>
        <v>8</v>
      </c>
      <c r="J3430" s="76" t="s">
        <v>167</v>
      </c>
      <c r="K3430" s="76" t="s">
        <v>68</v>
      </c>
      <c r="L3430" s="76" t="str">
        <f t="shared" si="107"/>
        <v>N</v>
      </c>
    </row>
    <row r="3431" spans="1:12" x14ac:dyDescent="0.25">
      <c r="A3431" s="76" t="str">
        <f t="shared" si="106"/>
        <v>L5148N</v>
      </c>
      <c r="B3431" s="76" t="s">
        <v>48</v>
      </c>
      <c r="C3431" s="76" t="str">
        <f>VLOOKUP(B3431,Validación!G:I,3,0)</f>
        <v>L</v>
      </c>
      <c r="D3431" s="122" t="s">
        <v>461</v>
      </c>
      <c r="E3431" s="76">
        <f>VLOOKUP(Tabla3[[#This Row],[Actividad]],Validación!AA:AB,2,0)</f>
        <v>5</v>
      </c>
      <c r="F3431" s="76" t="s">
        <v>187</v>
      </c>
      <c r="G3431" s="76">
        <f>VLOOKUP(H3431,Validación!W:Y,3,0)</f>
        <v>14</v>
      </c>
      <c r="H3431" s="76" t="s">
        <v>349</v>
      </c>
      <c r="I3431" s="76">
        <f>VLOOKUP(J3431,Validación!K:N,4,0)</f>
        <v>8</v>
      </c>
      <c r="J3431" s="76" t="s">
        <v>167</v>
      </c>
      <c r="K3431" s="76" t="s">
        <v>68</v>
      </c>
      <c r="L3431" s="76" t="str">
        <f t="shared" si="107"/>
        <v>N</v>
      </c>
    </row>
    <row r="3432" spans="1:12" x14ac:dyDescent="0.25">
      <c r="A3432" s="76" t="str">
        <f t="shared" si="106"/>
        <v>W5148N</v>
      </c>
      <c r="B3432" s="76" t="s">
        <v>132</v>
      </c>
      <c r="C3432" s="76" t="str">
        <f>VLOOKUP(B3432,Validación!G:I,3,0)</f>
        <v>W</v>
      </c>
      <c r="D3432" s="122">
        <v>121737</v>
      </c>
      <c r="E3432" s="76">
        <f>VLOOKUP(Tabla3[[#This Row],[Actividad]],Validación!AA:AB,2,0)</f>
        <v>5</v>
      </c>
      <c r="F3432" s="76" t="s">
        <v>187</v>
      </c>
      <c r="G3432" s="76">
        <f>VLOOKUP(H3432,Validación!W:Y,3,0)</f>
        <v>14</v>
      </c>
      <c r="H3432" s="76" t="s">
        <v>349</v>
      </c>
      <c r="I3432" s="76">
        <f>VLOOKUP(J3432,Validación!K:N,4,0)</f>
        <v>8</v>
      </c>
      <c r="J3432" s="76" t="s">
        <v>167</v>
      </c>
      <c r="K3432" s="76" t="s">
        <v>68</v>
      </c>
      <c r="L3432" s="76" t="str">
        <f t="shared" si="107"/>
        <v>N</v>
      </c>
    </row>
    <row r="3433" spans="1:12" x14ac:dyDescent="0.25">
      <c r="A3433" s="76" t="str">
        <f t="shared" si="106"/>
        <v>AA5148N</v>
      </c>
      <c r="B3433" s="76" t="s">
        <v>54</v>
      </c>
      <c r="C3433" s="76" t="str">
        <f>VLOOKUP(B3433,Validación!G:I,3,0)</f>
        <v>AA</v>
      </c>
      <c r="D3433" s="122">
        <v>122018</v>
      </c>
      <c r="E3433" s="76">
        <f>VLOOKUP(Tabla3[[#This Row],[Actividad]],Validación!AA:AB,2,0)</f>
        <v>5</v>
      </c>
      <c r="F3433" s="76" t="s">
        <v>187</v>
      </c>
      <c r="G3433" s="76">
        <f>VLOOKUP(H3433,Validación!W:Y,3,0)</f>
        <v>14</v>
      </c>
      <c r="H3433" s="76" t="s">
        <v>349</v>
      </c>
      <c r="I3433" s="76">
        <f>VLOOKUP(J3433,Validación!K:N,4,0)</f>
        <v>8</v>
      </c>
      <c r="J3433" s="76" t="s">
        <v>167</v>
      </c>
      <c r="K3433" s="76" t="s">
        <v>68</v>
      </c>
      <c r="L3433" s="76" t="str">
        <f t="shared" si="107"/>
        <v>N</v>
      </c>
    </row>
    <row r="3434" spans="1:12" x14ac:dyDescent="0.25">
      <c r="A3434" s="76" t="str">
        <f t="shared" si="106"/>
        <v>X101511N</v>
      </c>
      <c r="B3434" s="76" t="s">
        <v>133</v>
      </c>
      <c r="C3434" s="76" t="str">
        <f>VLOOKUP(B3434,Validación!G:I,3,0)</f>
        <v>X</v>
      </c>
      <c r="D3434" s="122">
        <v>122201</v>
      </c>
      <c r="E3434" s="76">
        <f>VLOOKUP(Tabla3[[#This Row],[Actividad]],Validación!AA:AB,2,0)</f>
        <v>10</v>
      </c>
      <c r="F3434" s="76" t="s">
        <v>192</v>
      </c>
      <c r="G3434" s="76">
        <f>VLOOKUP(H3434,Validación!W:Y,3,0)</f>
        <v>15</v>
      </c>
      <c r="H3434" s="76" t="s">
        <v>351</v>
      </c>
      <c r="I3434" s="76">
        <f>VLOOKUP(J3434,Validación!K:N,4,0)</f>
        <v>11</v>
      </c>
      <c r="J3434" s="76" t="s">
        <v>352</v>
      </c>
      <c r="K3434" s="76" t="s">
        <v>68</v>
      </c>
      <c r="L3434" s="76" t="str">
        <f t="shared" si="107"/>
        <v>N</v>
      </c>
    </row>
    <row r="3435" spans="1:12" x14ac:dyDescent="0.25">
      <c r="A3435" s="76" t="str">
        <f t="shared" si="106"/>
        <v>C101511N</v>
      </c>
      <c r="B3435" s="76" t="s">
        <v>44</v>
      </c>
      <c r="C3435" s="76" t="str">
        <f>VLOOKUP(B3435,Validación!G:I,3,0)</f>
        <v>C</v>
      </c>
      <c r="D3435" s="122" t="s">
        <v>289</v>
      </c>
      <c r="E3435" s="76">
        <f>VLOOKUP(Tabla3[[#This Row],[Actividad]],Validación!AA:AB,2,0)</f>
        <v>10</v>
      </c>
      <c r="F3435" s="76" t="s">
        <v>192</v>
      </c>
      <c r="G3435" s="76">
        <f>VLOOKUP(H3435,Validación!W:Y,3,0)</f>
        <v>15</v>
      </c>
      <c r="H3435" s="76" t="s">
        <v>351</v>
      </c>
      <c r="I3435" s="76">
        <f>VLOOKUP(J3435,Validación!K:N,4,0)</f>
        <v>11</v>
      </c>
      <c r="J3435" s="76" t="s">
        <v>352</v>
      </c>
      <c r="K3435" s="76" t="s">
        <v>68</v>
      </c>
      <c r="L3435" s="76" t="str">
        <f t="shared" si="107"/>
        <v>N</v>
      </c>
    </row>
    <row r="3436" spans="1:12" x14ac:dyDescent="0.25">
      <c r="A3436" s="76" t="str">
        <f t="shared" si="106"/>
        <v>T101511N</v>
      </c>
      <c r="B3436" s="76" t="s">
        <v>52</v>
      </c>
      <c r="C3436" s="76" t="str">
        <f>VLOOKUP(B3436,Validación!G:I,3,0)</f>
        <v>T</v>
      </c>
      <c r="D3436" s="122">
        <v>122202</v>
      </c>
      <c r="E3436" s="76">
        <f>VLOOKUP(Tabla3[[#This Row],[Actividad]],Validación!AA:AB,2,0)</f>
        <v>10</v>
      </c>
      <c r="F3436" s="76" t="s">
        <v>192</v>
      </c>
      <c r="G3436" s="76">
        <f>VLOOKUP(H3436,Validación!W:Y,3,0)</f>
        <v>15</v>
      </c>
      <c r="H3436" s="76" t="s">
        <v>351</v>
      </c>
      <c r="I3436" s="76">
        <f>VLOOKUP(J3436,Validación!K:N,4,0)</f>
        <v>11</v>
      </c>
      <c r="J3436" s="76" t="s">
        <v>352</v>
      </c>
      <c r="K3436" s="76" t="s">
        <v>68</v>
      </c>
      <c r="L3436" s="76" t="str">
        <f t="shared" si="107"/>
        <v>N</v>
      </c>
    </row>
    <row r="3437" spans="1:12" x14ac:dyDescent="0.25">
      <c r="A3437" s="76" t="str">
        <f t="shared" si="106"/>
        <v>EE101511N</v>
      </c>
      <c r="B3437" s="76" t="s">
        <v>33</v>
      </c>
      <c r="C3437" s="76" t="str">
        <f>VLOOKUP(B3437,Validación!G:I,3,0)</f>
        <v>EE</v>
      </c>
      <c r="D3437" s="122" t="s">
        <v>290</v>
      </c>
      <c r="E3437" s="76">
        <f>VLOOKUP(Tabla3[[#This Row],[Actividad]],Validación!AA:AB,2,0)</f>
        <v>10</v>
      </c>
      <c r="F3437" s="76" t="s">
        <v>192</v>
      </c>
      <c r="G3437" s="76">
        <f>VLOOKUP(H3437,Validación!W:Y,3,0)</f>
        <v>15</v>
      </c>
      <c r="H3437" s="76" t="s">
        <v>351</v>
      </c>
      <c r="I3437" s="76">
        <f>VLOOKUP(J3437,Validación!K:N,4,0)</f>
        <v>11</v>
      </c>
      <c r="J3437" s="76" t="s">
        <v>352</v>
      </c>
      <c r="K3437" s="76" t="s">
        <v>68</v>
      </c>
      <c r="L3437" s="76" t="str">
        <f t="shared" si="107"/>
        <v>N</v>
      </c>
    </row>
    <row r="3438" spans="1:12" x14ac:dyDescent="0.25">
      <c r="A3438" s="76" t="str">
        <f t="shared" si="106"/>
        <v>E101511N</v>
      </c>
      <c r="B3438" s="76" t="s">
        <v>45</v>
      </c>
      <c r="C3438" s="76" t="str">
        <f>VLOOKUP(B3438,Validación!G:I,3,0)</f>
        <v>E</v>
      </c>
      <c r="D3438" s="122" t="s">
        <v>180</v>
      </c>
      <c r="E3438" s="76">
        <f>VLOOKUP(Tabla3[[#This Row],[Actividad]],Validación!AA:AB,2,0)</f>
        <v>10</v>
      </c>
      <c r="F3438" s="76" t="s">
        <v>192</v>
      </c>
      <c r="G3438" s="76">
        <f>VLOOKUP(H3438,Validación!W:Y,3,0)</f>
        <v>15</v>
      </c>
      <c r="H3438" s="76" t="s">
        <v>351</v>
      </c>
      <c r="I3438" s="76">
        <f>VLOOKUP(J3438,Validación!K:N,4,0)</f>
        <v>11</v>
      </c>
      <c r="J3438" s="76" t="s">
        <v>352</v>
      </c>
      <c r="K3438" s="76" t="s">
        <v>68</v>
      </c>
      <c r="L3438" s="76" t="str">
        <f t="shared" si="107"/>
        <v>N</v>
      </c>
    </row>
    <row r="3439" spans="1:12" x14ac:dyDescent="0.25">
      <c r="A3439" s="76" t="str">
        <f t="shared" si="106"/>
        <v>J101511N</v>
      </c>
      <c r="B3439" s="76" t="s">
        <v>30</v>
      </c>
      <c r="C3439" s="76" t="str">
        <f>VLOOKUP(B3439,Validación!G:I,3,0)</f>
        <v>J</v>
      </c>
      <c r="D3439" s="122" t="s">
        <v>292</v>
      </c>
      <c r="E3439" s="76">
        <f>VLOOKUP(Tabla3[[#This Row],[Actividad]],Validación!AA:AB,2,0)</f>
        <v>10</v>
      </c>
      <c r="F3439" s="76" t="s">
        <v>192</v>
      </c>
      <c r="G3439" s="76">
        <f>VLOOKUP(H3439,Validación!W:Y,3,0)</f>
        <v>15</v>
      </c>
      <c r="H3439" s="76" t="s">
        <v>351</v>
      </c>
      <c r="I3439" s="76">
        <f>VLOOKUP(J3439,Validación!K:N,4,0)</f>
        <v>11</v>
      </c>
      <c r="J3439" s="76" t="s">
        <v>352</v>
      </c>
      <c r="K3439" s="76" t="s">
        <v>68</v>
      </c>
      <c r="L3439" s="76" t="str">
        <f t="shared" si="107"/>
        <v>N</v>
      </c>
    </row>
    <row r="3440" spans="1:12" x14ac:dyDescent="0.25">
      <c r="A3440" s="76" t="str">
        <f t="shared" si="106"/>
        <v>H101511N</v>
      </c>
      <c r="B3440" s="76" t="s">
        <v>46</v>
      </c>
      <c r="C3440" s="76" t="str">
        <f>VLOOKUP(B3440,Validación!G:I,3,0)</f>
        <v>H</v>
      </c>
      <c r="D3440" s="122" t="s">
        <v>115</v>
      </c>
      <c r="E3440" s="76">
        <f>VLOOKUP(Tabla3[[#This Row],[Actividad]],Validación!AA:AB,2,0)</f>
        <v>10</v>
      </c>
      <c r="F3440" s="76" t="s">
        <v>192</v>
      </c>
      <c r="G3440" s="76">
        <f>VLOOKUP(H3440,Validación!W:Y,3,0)</f>
        <v>15</v>
      </c>
      <c r="H3440" s="76" t="s">
        <v>351</v>
      </c>
      <c r="I3440" s="76">
        <f>VLOOKUP(J3440,Validación!K:N,4,0)</f>
        <v>11</v>
      </c>
      <c r="J3440" s="76" t="s">
        <v>352</v>
      </c>
      <c r="K3440" s="76" t="s">
        <v>68</v>
      </c>
      <c r="L3440" s="76" t="str">
        <f t="shared" si="107"/>
        <v>N</v>
      </c>
    </row>
    <row r="3441" spans="1:12" x14ac:dyDescent="0.25">
      <c r="A3441" s="76" t="str">
        <f t="shared" si="106"/>
        <v>Q101511N</v>
      </c>
      <c r="B3441" s="76" t="s">
        <v>130</v>
      </c>
      <c r="C3441" s="76" t="str">
        <f>VLOOKUP(B3441,Validación!G:I,3,0)</f>
        <v>Q</v>
      </c>
      <c r="D3441" s="122" t="s">
        <v>293</v>
      </c>
      <c r="E3441" s="76">
        <f>VLOOKUP(Tabla3[[#This Row],[Actividad]],Validación!AA:AB,2,0)</f>
        <v>10</v>
      </c>
      <c r="F3441" s="76" t="s">
        <v>192</v>
      </c>
      <c r="G3441" s="76">
        <f>VLOOKUP(H3441,Validación!W:Y,3,0)</f>
        <v>15</v>
      </c>
      <c r="H3441" s="76" t="s">
        <v>351</v>
      </c>
      <c r="I3441" s="76">
        <f>VLOOKUP(J3441,Validación!K:N,4,0)</f>
        <v>11</v>
      </c>
      <c r="J3441" s="76" t="s">
        <v>352</v>
      </c>
      <c r="K3441" s="76" t="s">
        <v>68</v>
      </c>
      <c r="L3441" s="76" t="str">
        <f t="shared" si="107"/>
        <v>N</v>
      </c>
    </row>
    <row r="3442" spans="1:12" x14ac:dyDescent="0.25">
      <c r="A3442" s="76" t="str">
        <f t="shared" si="106"/>
        <v>P101511N</v>
      </c>
      <c r="B3442" s="76" t="s">
        <v>50</v>
      </c>
      <c r="C3442" s="76" t="str">
        <f>VLOOKUP(B3442,Validación!G:I,3,0)</f>
        <v>P</v>
      </c>
      <c r="D3442" s="122" t="s">
        <v>295</v>
      </c>
      <c r="E3442" s="76">
        <f>VLOOKUP(Tabla3[[#This Row],[Actividad]],Validación!AA:AB,2,0)</f>
        <v>10</v>
      </c>
      <c r="F3442" s="76" t="s">
        <v>192</v>
      </c>
      <c r="G3442" s="76">
        <f>VLOOKUP(H3442,Validación!W:Y,3,0)</f>
        <v>15</v>
      </c>
      <c r="H3442" s="76" t="s">
        <v>351</v>
      </c>
      <c r="I3442" s="76">
        <f>VLOOKUP(J3442,Validación!K:N,4,0)</f>
        <v>11</v>
      </c>
      <c r="J3442" s="76" t="s">
        <v>352</v>
      </c>
      <c r="K3442" s="76" t="s">
        <v>68</v>
      </c>
      <c r="L3442" s="76" t="str">
        <f t="shared" si="107"/>
        <v>N</v>
      </c>
    </row>
    <row r="3443" spans="1:12" x14ac:dyDescent="0.25">
      <c r="A3443" s="76" t="str">
        <f t="shared" si="106"/>
        <v>K101511N</v>
      </c>
      <c r="B3443" s="76" t="s">
        <v>31</v>
      </c>
      <c r="C3443" s="76" t="str">
        <f>VLOOKUP(B3443,Validación!G:I,3,0)</f>
        <v>K</v>
      </c>
      <c r="D3443" s="122" t="s">
        <v>297</v>
      </c>
      <c r="E3443" s="76">
        <f>VLOOKUP(Tabla3[[#This Row],[Actividad]],Validación!AA:AB,2,0)</f>
        <v>10</v>
      </c>
      <c r="F3443" s="76" t="s">
        <v>192</v>
      </c>
      <c r="G3443" s="76">
        <f>VLOOKUP(H3443,Validación!W:Y,3,0)</f>
        <v>15</v>
      </c>
      <c r="H3443" s="76" t="s">
        <v>351</v>
      </c>
      <c r="I3443" s="76">
        <f>VLOOKUP(J3443,Validación!K:N,4,0)</f>
        <v>11</v>
      </c>
      <c r="J3443" s="76" t="s">
        <v>352</v>
      </c>
      <c r="K3443" s="76" t="s">
        <v>68</v>
      </c>
      <c r="L3443" s="76" t="str">
        <f t="shared" si="107"/>
        <v>N</v>
      </c>
    </row>
    <row r="3444" spans="1:12" x14ac:dyDescent="0.25">
      <c r="A3444" s="76" t="str">
        <f t="shared" si="106"/>
        <v>N101511N</v>
      </c>
      <c r="B3444" s="76" t="s">
        <v>49</v>
      </c>
      <c r="C3444" s="76" t="str">
        <f>VLOOKUP(B3444,Validación!G:I,3,0)</f>
        <v>N</v>
      </c>
      <c r="D3444" s="122" t="s">
        <v>298</v>
      </c>
      <c r="E3444" s="76">
        <f>VLOOKUP(Tabla3[[#This Row],[Actividad]],Validación!AA:AB,2,0)</f>
        <v>10</v>
      </c>
      <c r="F3444" s="76" t="s">
        <v>192</v>
      </c>
      <c r="G3444" s="76">
        <f>VLOOKUP(H3444,Validación!W:Y,3,0)</f>
        <v>15</v>
      </c>
      <c r="H3444" s="76" t="s">
        <v>351</v>
      </c>
      <c r="I3444" s="76">
        <f>VLOOKUP(J3444,Validación!K:N,4,0)</f>
        <v>11</v>
      </c>
      <c r="J3444" s="76" t="s">
        <v>352</v>
      </c>
      <c r="K3444" s="76" t="s">
        <v>68</v>
      </c>
      <c r="L3444" s="76" t="str">
        <f t="shared" si="107"/>
        <v>N</v>
      </c>
    </row>
    <row r="3445" spans="1:12" x14ac:dyDescent="0.25">
      <c r="A3445" s="76" t="str">
        <f t="shared" si="106"/>
        <v>AA101511N</v>
      </c>
      <c r="B3445" s="76" t="s">
        <v>54</v>
      </c>
      <c r="C3445" s="76" t="str">
        <f>VLOOKUP(B3445,Validación!G:I,3,0)</f>
        <v>AA</v>
      </c>
      <c r="D3445" s="122" t="s">
        <v>118</v>
      </c>
      <c r="E3445" s="76">
        <f>VLOOKUP(Tabla3[[#This Row],[Actividad]],Validación!AA:AB,2,0)</f>
        <v>10</v>
      </c>
      <c r="F3445" s="76" t="s">
        <v>192</v>
      </c>
      <c r="G3445" s="76">
        <f>VLOOKUP(H3445,Validación!W:Y,3,0)</f>
        <v>15</v>
      </c>
      <c r="H3445" s="76" t="s">
        <v>351</v>
      </c>
      <c r="I3445" s="76">
        <f>VLOOKUP(J3445,Validación!K:N,4,0)</f>
        <v>11</v>
      </c>
      <c r="J3445" s="76" t="s">
        <v>352</v>
      </c>
      <c r="K3445" s="76" t="s">
        <v>68</v>
      </c>
      <c r="L3445" s="76" t="str">
        <f t="shared" si="107"/>
        <v>N</v>
      </c>
    </row>
    <row r="3446" spans="1:12" x14ac:dyDescent="0.25">
      <c r="A3446" s="76" t="str">
        <f t="shared" si="106"/>
        <v>G101511N</v>
      </c>
      <c r="B3446" s="76" t="s">
        <v>427</v>
      </c>
      <c r="C3446" s="76" t="str">
        <f>VLOOKUP(B3446,Validación!G:I,3,0)</f>
        <v>G</v>
      </c>
      <c r="D3446" s="122" t="s">
        <v>299</v>
      </c>
      <c r="E3446" s="76">
        <f>VLOOKUP(Tabla3[[#This Row],[Actividad]],Validación!AA:AB,2,0)</f>
        <v>10</v>
      </c>
      <c r="F3446" s="76" t="s">
        <v>192</v>
      </c>
      <c r="G3446" s="76">
        <f>VLOOKUP(H3446,Validación!W:Y,3,0)</f>
        <v>15</v>
      </c>
      <c r="H3446" s="76" t="s">
        <v>351</v>
      </c>
      <c r="I3446" s="76">
        <f>VLOOKUP(J3446,Validación!K:N,4,0)</f>
        <v>11</v>
      </c>
      <c r="J3446" s="76" t="s">
        <v>352</v>
      </c>
      <c r="K3446" s="76" t="s">
        <v>68</v>
      </c>
      <c r="L3446" s="76" t="str">
        <f t="shared" si="107"/>
        <v>N</v>
      </c>
    </row>
    <row r="3447" spans="1:12" x14ac:dyDescent="0.25">
      <c r="A3447" s="76" t="str">
        <f t="shared" si="106"/>
        <v>D101511N</v>
      </c>
      <c r="B3447" s="76" t="s">
        <v>203</v>
      </c>
      <c r="C3447" s="76" t="str">
        <f>VLOOKUP(B3447,Validación!G:I,3,0)</f>
        <v>D</v>
      </c>
      <c r="D3447" s="122">
        <v>122327</v>
      </c>
      <c r="E3447" s="76">
        <f>VLOOKUP(Tabla3[[#This Row],[Actividad]],Validación!AA:AB,2,0)</f>
        <v>10</v>
      </c>
      <c r="F3447" s="76" t="s">
        <v>192</v>
      </c>
      <c r="G3447" s="76">
        <f>VLOOKUP(H3447,Validación!W:Y,3,0)</f>
        <v>15</v>
      </c>
      <c r="H3447" s="76" t="s">
        <v>351</v>
      </c>
      <c r="I3447" s="76">
        <f>VLOOKUP(J3447,Validación!K:N,4,0)</f>
        <v>11</v>
      </c>
      <c r="J3447" s="76" t="s">
        <v>352</v>
      </c>
      <c r="K3447" s="76" t="s">
        <v>68</v>
      </c>
      <c r="L3447" s="76" t="str">
        <f t="shared" si="107"/>
        <v>N</v>
      </c>
    </row>
    <row r="3448" spans="1:12" x14ac:dyDescent="0.25">
      <c r="A3448" s="76" t="str">
        <f t="shared" si="106"/>
        <v>F101511N</v>
      </c>
      <c r="B3448" s="76" t="s">
        <v>426</v>
      </c>
      <c r="C3448" s="76" t="str">
        <f>VLOOKUP(B3448,Validación!G:I,3,0)</f>
        <v>F</v>
      </c>
      <c r="D3448" s="122" t="s">
        <v>456</v>
      </c>
      <c r="E3448" s="76">
        <f>VLOOKUP(Tabla3[[#This Row],[Actividad]],Validación!AA:AB,2,0)</f>
        <v>10</v>
      </c>
      <c r="F3448" s="76" t="s">
        <v>192</v>
      </c>
      <c r="G3448" s="76">
        <f>VLOOKUP(H3448,Validación!W:Y,3,0)</f>
        <v>15</v>
      </c>
      <c r="H3448" s="76" t="s">
        <v>351</v>
      </c>
      <c r="I3448" s="76">
        <f>VLOOKUP(J3448,Validación!K:N,4,0)</f>
        <v>11</v>
      </c>
      <c r="J3448" s="76" t="s">
        <v>352</v>
      </c>
      <c r="K3448" s="76" t="s">
        <v>68</v>
      </c>
      <c r="L3448" s="76" t="str">
        <f t="shared" si="107"/>
        <v>N</v>
      </c>
    </row>
    <row r="3449" spans="1:12" x14ac:dyDescent="0.25">
      <c r="A3449" s="76" t="str">
        <f t="shared" si="106"/>
        <v>FF101511N</v>
      </c>
      <c r="B3449" s="76" t="s">
        <v>41</v>
      </c>
      <c r="C3449" s="76" t="str">
        <f>VLOOKUP(B3449,Validación!G:I,3,0)</f>
        <v>FF</v>
      </c>
      <c r="D3449" s="122" t="s">
        <v>301</v>
      </c>
      <c r="E3449" s="76">
        <f>VLOOKUP(Tabla3[[#This Row],[Actividad]],Validación!AA:AB,2,0)</f>
        <v>10</v>
      </c>
      <c r="F3449" s="76" t="s">
        <v>192</v>
      </c>
      <c r="G3449" s="76">
        <f>VLOOKUP(H3449,Validación!W:Y,3,0)</f>
        <v>15</v>
      </c>
      <c r="H3449" s="76" t="s">
        <v>351</v>
      </c>
      <c r="I3449" s="76">
        <f>VLOOKUP(J3449,Validación!K:N,4,0)</f>
        <v>11</v>
      </c>
      <c r="J3449" s="76" t="s">
        <v>352</v>
      </c>
      <c r="K3449" s="76" t="s">
        <v>68</v>
      </c>
      <c r="L3449" s="76" t="str">
        <f t="shared" si="107"/>
        <v>N</v>
      </c>
    </row>
    <row r="3450" spans="1:12" x14ac:dyDescent="0.25">
      <c r="A3450" s="76" t="str">
        <f t="shared" si="106"/>
        <v>BB101511N</v>
      </c>
      <c r="B3450" s="76" t="s">
        <v>32</v>
      </c>
      <c r="C3450" s="76" t="str">
        <f>VLOOKUP(B3450,Validación!G:I,3,0)</f>
        <v>BB</v>
      </c>
      <c r="D3450" s="122" t="s">
        <v>457</v>
      </c>
      <c r="E3450" s="76">
        <f>VLOOKUP(Tabla3[[#This Row],[Actividad]],Validación!AA:AB,2,0)</f>
        <v>10</v>
      </c>
      <c r="F3450" s="76" t="s">
        <v>192</v>
      </c>
      <c r="G3450" s="76">
        <f>VLOOKUP(H3450,Validación!W:Y,3,0)</f>
        <v>15</v>
      </c>
      <c r="H3450" s="76" t="s">
        <v>351</v>
      </c>
      <c r="I3450" s="76">
        <f>VLOOKUP(J3450,Validación!K:N,4,0)</f>
        <v>11</v>
      </c>
      <c r="J3450" s="76" t="s">
        <v>352</v>
      </c>
      <c r="K3450" s="76" t="s">
        <v>68</v>
      </c>
      <c r="L3450" s="76" t="str">
        <f t="shared" si="107"/>
        <v>N</v>
      </c>
    </row>
    <row r="3451" spans="1:12" x14ac:dyDescent="0.25">
      <c r="A3451" s="76" t="str">
        <f t="shared" si="106"/>
        <v>W101511N</v>
      </c>
      <c r="B3451" s="76" t="s">
        <v>132</v>
      </c>
      <c r="C3451" s="76" t="str">
        <f>VLOOKUP(B3451,Validación!G:I,3,0)</f>
        <v>W</v>
      </c>
      <c r="D3451" s="122" t="s">
        <v>302</v>
      </c>
      <c r="E3451" s="76">
        <f>VLOOKUP(Tabla3[[#This Row],[Actividad]],Validación!AA:AB,2,0)</f>
        <v>10</v>
      </c>
      <c r="F3451" s="76" t="s">
        <v>192</v>
      </c>
      <c r="G3451" s="76">
        <f>VLOOKUP(H3451,Validación!W:Y,3,0)</f>
        <v>15</v>
      </c>
      <c r="H3451" s="76" t="s">
        <v>351</v>
      </c>
      <c r="I3451" s="76">
        <f>VLOOKUP(J3451,Validación!K:N,4,0)</f>
        <v>11</v>
      </c>
      <c r="J3451" s="76" t="s">
        <v>352</v>
      </c>
      <c r="K3451" s="76" t="s">
        <v>68</v>
      </c>
      <c r="L3451" s="76" t="str">
        <f t="shared" si="107"/>
        <v>N</v>
      </c>
    </row>
    <row r="3452" spans="1:12" x14ac:dyDescent="0.25">
      <c r="A3452" s="76" t="str">
        <f t="shared" si="106"/>
        <v>CC101511N</v>
      </c>
      <c r="B3452" s="76" t="s">
        <v>55</v>
      </c>
      <c r="C3452" s="76" t="str">
        <f>VLOOKUP(B3452,Validación!G:I,3,0)</f>
        <v>CC</v>
      </c>
      <c r="D3452" s="122" t="s">
        <v>303</v>
      </c>
      <c r="E3452" s="76">
        <f>VLOOKUP(Tabla3[[#This Row],[Actividad]],Validación!AA:AB,2,0)</f>
        <v>10</v>
      </c>
      <c r="F3452" s="76" t="s">
        <v>192</v>
      </c>
      <c r="G3452" s="76">
        <f>VLOOKUP(H3452,Validación!W:Y,3,0)</f>
        <v>15</v>
      </c>
      <c r="H3452" s="76" t="s">
        <v>351</v>
      </c>
      <c r="I3452" s="76">
        <f>VLOOKUP(J3452,Validación!K:N,4,0)</f>
        <v>11</v>
      </c>
      <c r="J3452" s="76" t="s">
        <v>352</v>
      </c>
      <c r="K3452" s="76" t="s">
        <v>68</v>
      </c>
      <c r="L3452" s="76" t="str">
        <f t="shared" si="107"/>
        <v>N</v>
      </c>
    </row>
    <row r="3453" spans="1:12" x14ac:dyDescent="0.25">
      <c r="A3453" s="76" t="str">
        <f t="shared" si="106"/>
        <v>U101511N</v>
      </c>
      <c r="B3453" s="76" t="s">
        <v>425</v>
      </c>
      <c r="C3453" s="76" t="str">
        <f>VLOOKUP(B3453,Validación!G:I,3,0)</f>
        <v>U</v>
      </c>
      <c r="D3453" s="122" t="s">
        <v>458</v>
      </c>
      <c r="E3453" s="76">
        <f>VLOOKUP(Tabla3[[#This Row],[Actividad]],Validación!AA:AB,2,0)</f>
        <v>10</v>
      </c>
      <c r="F3453" s="76" t="s">
        <v>192</v>
      </c>
      <c r="G3453" s="76">
        <f>VLOOKUP(H3453,Validación!W:Y,3,0)</f>
        <v>15</v>
      </c>
      <c r="H3453" s="76" t="s">
        <v>351</v>
      </c>
      <c r="I3453" s="76">
        <f>VLOOKUP(J3453,Validación!K:N,4,0)</f>
        <v>11</v>
      </c>
      <c r="J3453" s="76" t="s">
        <v>352</v>
      </c>
      <c r="K3453" s="76" t="s">
        <v>68</v>
      </c>
      <c r="L3453" s="76" t="str">
        <f t="shared" si="107"/>
        <v>N</v>
      </c>
    </row>
    <row r="3454" spans="1:12" x14ac:dyDescent="0.25">
      <c r="A3454" s="76" t="str">
        <f t="shared" si="106"/>
        <v>I101511N</v>
      </c>
      <c r="B3454" s="76" t="s">
        <v>47</v>
      </c>
      <c r="C3454" s="76" t="str">
        <f>VLOOKUP(B3454,Validación!G:I,3,0)</f>
        <v>I</v>
      </c>
      <c r="D3454" s="122" t="s">
        <v>459</v>
      </c>
      <c r="E3454" s="76">
        <f>VLOOKUP(Tabla3[[#This Row],[Actividad]],Validación!AA:AB,2,0)</f>
        <v>10</v>
      </c>
      <c r="F3454" s="76" t="s">
        <v>192</v>
      </c>
      <c r="G3454" s="76">
        <f>VLOOKUP(H3454,Validación!W:Y,3,0)</f>
        <v>15</v>
      </c>
      <c r="H3454" s="76" t="s">
        <v>351</v>
      </c>
      <c r="I3454" s="76">
        <f>VLOOKUP(J3454,Validación!K:N,4,0)</f>
        <v>11</v>
      </c>
      <c r="J3454" s="76" t="s">
        <v>352</v>
      </c>
      <c r="K3454" s="76" t="s">
        <v>68</v>
      </c>
      <c r="L3454" s="76" t="str">
        <f t="shared" si="107"/>
        <v>N</v>
      </c>
    </row>
    <row r="3455" spans="1:12" x14ac:dyDescent="0.25">
      <c r="A3455" s="76" t="str">
        <f t="shared" si="106"/>
        <v>Y101511N</v>
      </c>
      <c r="B3455" s="76" t="s">
        <v>134</v>
      </c>
      <c r="C3455" s="76" t="str">
        <f>VLOOKUP(B3455,Validación!G:I,3,0)</f>
        <v>Y</v>
      </c>
      <c r="D3455" s="122" t="s">
        <v>306</v>
      </c>
      <c r="E3455" s="76">
        <f>VLOOKUP(Tabla3[[#This Row],[Actividad]],Validación!AA:AB,2,0)</f>
        <v>10</v>
      </c>
      <c r="F3455" s="76" t="s">
        <v>192</v>
      </c>
      <c r="G3455" s="76">
        <f>VLOOKUP(H3455,Validación!W:Y,3,0)</f>
        <v>15</v>
      </c>
      <c r="H3455" s="76" t="s">
        <v>351</v>
      </c>
      <c r="I3455" s="76">
        <f>VLOOKUP(J3455,Validación!K:N,4,0)</f>
        <v>11</v>
      </c>
      <c r="J3455" s="76" t="s">
        <v>352</v>
      </c>
      <c r="K3455" s="76" t="s">
        <v>68</v>
      </c>
      <c r="L3455" s="76" t="str">
        <f t="shared" si="107"/>
        <v>N</v>
      </c>
    </row>
    <row r="3456" spans="1:12" x14ac:dyDescent="0.25">
      <c r="A3456" s="76" t="str">
        <f t="shared" si="106"/>
        <v>R101511N</v>
      </c>
      <c r="B3456" s="76" t="s">
        <v>51</v>
      </c>
      <c r="C3456" s="76" t="str">
        <f>VLOOKUP(B3456,Validación!G:I,3,0)</f>
        <v>R</v>
      </c>
      <c r="D3456" s="122">
        <v>109</v>
      </c>
      <c r="E3456" s="76">
        <f>VLOOKUP(Tabla3[[#This Row],[Actividad]],Validación!AA:AB,2,0)</f>
        <v>10</v>
      </c>
      <c r="F3456" s="76" t="s">
        <v>192</v>
      </c>
      <c r="G3456" s="76">
        <f>VLOOKUP(H3456,Validación!W:Y,3,0)</f>
        <v>15</v>
      </c>
      <c r="H3456" s="76" t="s">
        <v>351</v>
      </c>
      <c r="I3456" s="76">
        <f>VLOOKUP(J3456,Validación!K:N,4,0)</f>
        <v>11</v>
      </c>
      <c r="J3456" s="76" t="s">
        <v>352</v>
      </c>
      <c r="K3456" s="76" t="s">
        <v>68</v>
      </c>
      <c r="L3456" s="76" t="str">
        <f t="shared" si="107"/>
        <v>N</v>
      </c>
    </row>
    <row r="3457" spans="1:12" x14ac:dyDescent="0.25">
      <c r="A3457" s="76" t="str">
        <f t="shared" si="106"/>
        <v>HH101511N</v>
      </c>
      <c r="B3457" s="76" t="s">
        <v>122</v>
      </c>
      <c r="C3457" s="76" t="str">
        <f>VLOOKUP(B3457,Validación!G:I,3,0)</f>
        <v>HH</v>
      </c>
      <c r="D3457" s="122" t="s">
        <v>460</v>
      </c>
      <c r="E3457" s="76">
        <f>VLOOKUP(Tabla3[[#This Row],[Actividad]],Validación!AA:AB,2,0)</f>
        <v>10</v>
      </c>
      <c r="F3457" s="76" t="s">
        <v>192</v>
      </c>
      <c r="G3457" s="76">
        <f>VLOOKUP(H3457,Validación!W:Y,3,0)</f>
        <v>15</v>
      </c>
      <c r="H3457" s="76" t="s">
        <v>351</v>
      </c>
      <c r="I3457" s="76">
        <f>VLOOKUP(J3457,Validación!K:N,4,0)</f>
        <v>11</v>
      </c>
      <c r="J3457" s="76" t="s">
        <v>352</v>
      </c>
      <c r="K3457" s="76" t="s">
        <v>68</v>
      </c>
      <c r="L3457" s="76" t="str">
        <f t="shared" si="107"/>
        <v>N</v>
      </c>
    </row>
    <row r="3458" spans="1:12" x14ac:dyDescent="0.25">
      <c r="A3458" s="76" t="str">
        <f t="shared" ref="A3458:A3521" si="108">CONCATENATE(C3458,E3458,G3458,I3458,L3458,)</f>
        <v>II101511N</v>
      </c>
      <c r="B3458" s="173" t="s">
        <v>423</v>
      </c>
      <c r="C3458" s="76" t="str">
        <f>VLOOKUP(B3458,Validación!G:I,3,0)</f>
        <v>II</v>
      </c>
      <c r="D3458" s="122" t="s">
        <v>309</v>
      </c>
      <c r="E3458" s="76">
        <f>VLOOKUP(Tabla3[[#This Row],[Actividad]],Validación!AA:AB,2,0)</f>
        <v>10</v>
      </c>
      <c r="F3458" s="76" t="s">
        <v>192</v>
      </c>
      <c r="G3458" s="76">
        <f>VLOOKUP(H3458,Validación!W:Y,3,0)</f>
        <v>15</v>
      </c>
      <c r="H3458" s="76" t="s">
        <v>351</v>
      </c>
      <c r="I3458" s="76">
        <f>VLOOKUP(J3458,Validación!K:N,4,0)</f>
        <v>11</v>
      </c>
      <c r="J3458" s="76" t="s">
        <v>352</v>
      </c>
      <c r="K3458" s="76" t="s">
        <v>68</v>
      </c>
      <c r="L3458" s="76" t="str">
        <f t="shared" ref="L3458:L3521" si="109">VLOOKUP(K3458,O:P,2,0)</f>
        <v>N</v>
      </c>
    </row>
    <row r="3459" spans="1:12" x14ac:dyDescent="0.25">
      <c r="A3459" s="76" t="str">
        <f t="shared" si="108"/>
        <v>L101511N</v>
      </c>
      <c r="B3459" s="76" t="s">
        <v>48</v>
      </c>
      <c r="C3459" s="76" t="str">
        <f>VLOOKUP(B3459,Validación!G:I,3,0)</f>
        <v>L</v>
      </c>
      <c r="D3459" s="122" t="s">
        <v>461</v>
      </c>
      <c r="E3459" s="76">
        <f>VLOOKUP(Tabla3[[#This Row],[Actividad]],Validación!AA:AB,2,0)</f>
        <v>10</v>
      </c>
      <c r="F3459" s="76" t="s">
        <v>192</v>
      </c>
      <c r="G3459" s="76">
        <f>VLOOKUP(H3459,Validación!W:Y,3,0)</f>
        <v>15</v>
      </c>
      <c r="H3459" s="76" t="s">
        <v>351</v>
      </c>
      <c r="I3459" s="76">
        <f>VLOOKUP(J3459,Validación!K:N,4,0)</f>
        <v>11</v>
      </c>
      <c r="J3459" s="76" t="s">
        <v>352</v>
      </c>
      <c r="K3459" s="76" t="s">
        <v>68</v>
      </c>
      <c r="L3459" s="76" t="str">
        <f t="shared" si="109"/>
        <v>N</v>
      </c>
    </row>
    <row r="3460" spans="1:12" x14ac:dyDescent="0.25">
      <c r="A3460" s="76" t="str">
        <f t="shared" si="108"/>
        <v>B101511N</v>
      </c>
      <c r="B3460" s="76" t="s">
        <v>43</v>
      </c>
      <c r="C3460" s="76" t="str">
        <f>VLOOKUP(B3460,Validación!G:I,3,0)</f>
        <v>B</v>
      </c>
      <c r="D3460" s="122" t="s">
        <v>462</v>
      </c>
      <c r="E3460" s="76">
        <f>VLOOKUP(Tabla3[[#This Row],[Actividad]],Validación!AA:AB,2,0)</f>
        <v>10</v>
      </c>
      <c r="F3460" s="76" t="s">
        <v>192</v>
      </c>
      <c r="G3460" s="76">
        <f>VLOOKUP(H3460,Validación!W:Y,3,0)</f>
        <v>15</v>
      </c>
      <c r="H3460" s="76" t="s">
        <v>351</v>
      </c>
      <c r="I3460" s="76">
        <f>VLOOKUP(J3460,Validación!K:N,4,0)</f>
        <v>11</v>
      </c>
      <c r="J3460" s="76" t="s">
        <v>352</v>
      </c>
      <c r="K3460" s="76" t="s">
        <v>68</v>
      </c>
      <c r="L3460" s="76" t="str">
        <f t="shared" si="109"/>
        <v>N</v>
      </c>
    </row>
    <row r="3461" spans="1:12" x14ac:dyDescent="0.25">
      <c r="A3461" s="76" t="str">
        <f t="shared" si="108"/>
        <v>A101511N</v>
      </c>
      <c r="B3461" s="76" t="s">
        <v>42</v>
      </c>
      <c r="C3461" s="76" t="str">
        <f>VLOOKUP(B3461,Validación!G:I,3,0)</f>
        <v>A</v>
      </c>
      <c r="D3461" s="122" t="s">
        <v>463</v>
      </c>
      <c r="E3461" s="76">
        <f>VLOOKUP(Tabla3[[#This Row],[Actividad]],Validación!AA:AB,2,0)</f>
        <v>10</v>
      </c>
      <c r="F3461" s="76" t="s">
        <v>192</v>
      </c>
      <c r="G3461" s="76">
        <f>VLOOKUP(H3461,Validación!W:Y,3,0)</f>
        <v>15</v>
      </c>
      <c r="H3461" s="76" t="s">
        <v>351</v>
      </c>
      <c r="I3461" s="76">
        <f>VLOOKUP(J3461,Validación!K:N,4,0)</f>
        <v>11</v>
      </c>
      <c r="J3461" s="76" t="s">
        <v>352</v>
      </c>
      <c r="K3461" s="76" t="s">
        <v>68</v>
      </c>
      <c r="L3461" s="76" t="str">
        <f t="shared" si="109"/>
        <v>N</v>
      </c>
    </row>
    <row r="3462" spans="1:12" x14ac:dyDescent="0.25">
      <c r="A3462" s="76" t="str">
        <f t="shared" si="108"/>
        <v>X10153N</v>
      </c>
      <c r="B3462" s="76" t="s">
        <v>133</v>
      </c>
      <c r="C3462" s="76" t="str">
        <f>VLOOKUP(B3462,Validación!G:I,3,0)</f>
        <v>X</v>
      </c>
      <c r="D3462" s="122">
        <v>122201</v>
      </c>
      <c r="E3462" s="76">
        <f>VLOOKUP(Tabla3[[#This Row],[Actividad]],Validación!AA:AB,2,0)</f>
        <v>10</v>
      </c>
      <c r="F3462" s="76" t="s">
        <v>192</v>
      </c>
      <c r="G3462" s="76">
        <f>VLOOKUP(H3462,Validación!W:Y,3,0)</f>
        <v>15</v>
      </c>
      <c r="H3462" s="76" t="s">
        <v>351</v>
      </c>
      <c r="I3462" s="76">
        <f>VLOOKUP(J3462,Validación!K:N,4,0)</f>
        <v>3</v>
      </c>
      <c r="J3462" s="76" t="s">
        <v>162</v>
      </c>
      <c r="K3462" s="76" t="s">
        <v>68</v>
      </c>
      <c r="L3462" s="76" t="str">
        <f t="shared" si="109"/>
        <v>N</v>
      </c>
    </row>
    <row r="3463" spans="1:12" x14ac:dyDescent="0.25">
      <c r="A3463" s="76" t="str">
        <f t="shared" si="108"/>
        <v>C10153N</v>
      </c>
      <c r="B3463" s="76" t="s">
        <v>44</v>
      </c>
      <c r="C3463" s="76" t="str">
        <f>VLOOKUP(B3463,Validación!G:I,3,0)</f>
        <v>C</v>
      </c>
      <c r="D3463" s="122" t="s">
        <v>289</v>
      </c>
      <c r="E3463" s="76">
        <f>VLOOKUP(Tabla3[[#This Row],[Actividad]],Validación!AA:AB,2,0)</f>
        <v>10</v>
      </c>
      <c r="F3463" s="76" t="s">
        <v>192</v>
      </c>
      <c r="G3463" s="76">
        <f>VLOOKUP(H3463,Validación!W:Y,3,0)</f>
        <v>15</v>
      </c>
      <c r="H3463" s="76" t="s">
        <v>351</v>
      </c>
      <c r="I3463" s="76">
        <f>VLOOKUP(J3463,Validación!K:N,4,0)</f>
        <v>3</v>
      </c>
      <c r="J3463" s="76" t="s">
        <v>162</v>
      </c>
      <c r="K3463" s="76" t="s">
        <v>68</v>
      </c>
      <c r="L3463" s="76" t="str">
        <f t="shared" si="109"/>
        <v>N</v>
      </c>
    </row>
    <row r="3464" spans="1:12" x14ac:dyDescent="0.25">
      <c r="A3464" s="76" t="str">
        <f t="shared" si="108"/>
        <v>T10153N</v>
      </c>
      <c r="B3464" s="76" t="s">
        <v>52</v>
      </c>
      <c r="C3464" s="76" t="str">
        <f>VLOOKUP(B3464,Validación!G:I,3,0)</f>
        <v>T</v>
      </c>
      <c r="D3464" s="122">
        <v>122202</v>
      </c>
      <c r="E3464" s="76">
        <f>VLOOKUP(Tabla3[[#This Row],[Actividad]],Validación!AA:AB,2,0)</f>
        <v>10</v>
      </c>
      <c r="F3464" s="76" t="s">
        <v>192</v>
      </c>
      <c r="G3464" s="76">
        <f>VLOOKUP(H3464,Validación!W:Y,3,0)</f>
        <v>15</v>
      </c>
      <c r="H3464" s="76" t="s">
        <v>351</v>
      </c>
      <c r="I3464" s="76">
        <f>VLOOKUP(J3464,Validación!K:N,4,0)</f>
        <v>3</v>
      </c>
      <c r="J3464" s="76" t="s">
        <v>162</v>
      </c>
      <c r="K3464" s="76" t="s">
        <v>68</v>
      </c>
      <c r="L3464" s="76" t="str">
        <f t="shared" si="109"/>
        <v>N</v>
      </c>
    </row>
    <row r="3465" spans="1:12" x14ac:dyDescent="0.25">
      <c r="A3465" s="76" t="str">
        <f t="shared" si="108"/>
        <v>EE10153N</v>
      </c>
      <c r="B3465" s="76" t="s">
        <v>33</v>
      </c>
      <c r="C3465" s="76" t="str">
        <f>VLOOKUP(B3465,Validación!G:I,3,0)</f>
        <v>EE</v>
      </c>
      <c r="D3465" s="122" t="s">
        <v>290</v>
      </c>
      <c r="E3465" s="76">
        <f>VLOOKUP(Tabla3[[#This Row],[Actividad]],Validación!AA:AB,2,0)</f>
        <v>10</v>
      </c>
      <c r="F3465" s="76" t="s">
        <v>192</v>
      </c>
      <c r="G3465" s="76">
        <f>VLOOKUP(H3465,Validación!W:Y,3,0)</f>
        <v>15</v>
      </c>
      <c r="H3465" s="76" t="s">
        <v>351</v>
      </c>
      <c r="I3465" s="76">
        <f>VLOOKUP(J3465,Validación!K:N,4,0)</f>
        <v>3</v>
      </c>
      <c r="J3465" s="76" t="s">
        <v>162</v>
      </c>
      <c r="K3465" s="76" t="s">
        <v>68</v>
      </c>
      <c r="L3465" s="76" t="str">
        <f t="shared" si="109"/>
        <v>N</v>
      </c>
    </row>
    <row r="3466" spans="1:12" x14ac:dyDescent="0.25">
      <c r="A3466" s="76" t="str">
        <f t="shared" si="108"/>
        <v>E10153N</v>
      </c>
      <c r="B3466" s="76" t="s">
        <v>45</v>
      </c>
      <c r="C3466" s="76" t="str">
        <f>VLOOKUP(B3466,Validación!G:I,3,0)</f>
        <v>E</v>
      </c>
      <c r="D3466" s="122" t="s">
        <v>180</v>
      </c>
      <c r="E3466" s="76">
        <f>VLOOKUP(Tabla3[[#This Row],[Actividad]],Validación!AA:AB,2,0)</f>
        <v>10</v>
      </c>
      <c r="F3466" s="76" t="s">
        <v>192</v>
      </c>
      <c r="G3466" s="76">
        <f>VLOOKUP(H3466,Validación!W:Y,3,0)</f>
        <v>15</v>
      </c>
      <c r="H3466" s="76" t="s">
        <v>351</v>
      </c>
      <c r="I3466" s="76">
        <f>VLOOKUP(J3466,Validación!K:N,4,0)</f>
        <v>3</v>
      </c>
      <c r="J3466" s="76" t="s">
        <v>162</v>
      </c>
      <c r="K3466" s="76" t="s">
        <v>68</v>
      </c>
      <c r="L3466" s="76" t="str">
        <f t="shared" si="109"/>
        <v>N</v>
      </c>
    </row>
    <row r="3467" spans="1:12" x14ac:dyDescent="0.25">
      <c r="A3467" s="76" t="str">
        <f t="shared" si="108"/>
        <v>J10153N</v>
      </c>
      <c r="B3467" s="76" t="s">
        <v>30</v>
      </c>
      <c r="C3467" s="76" t="str">
        <f>VLOOKUP(B3467,Validación!G:I,3,0)</f>
        <v>J</v>
      </c>
      <c r="D3467" s="122" t="s">
        <v>292</v>
      </c>
      <c r="E3467" s="76">
        <f>VLOOKUP(Tabla3[[#This Row],[Actividad]],Validación!AA:AB,2,0)</f>
        <v>10</v>
      </c>
      <c r="F3467" s="76" t="s">
        <v>192</v>
      </c>
      <c r="G3467" s="76">
        <f>VLOOKUP(H3467,Validación!W:Y,3,0)</f>
        <v>15</v>
      </c>
      <c r="H3467" s="76" t="s">
        <v>351</v>
      </c>
      <c r="I3467" s="76">
        <f>VLOOKUP(J3467,Validación!K:N,4,0)</f>
        <v>3</v>
      </c>
      <c r="J3467" s="76" t="s">
        <v>162</v>
      </c>
      <c r="K3467" s="76" t="s">
        <v>68</v>
      </c>
      <c r="L3467" s="76" t="str">
        <f t="shared" si="109"/>
        <v>N</v>
      </c>
    </row>
    <row r="3468" spans="1:12" x14ac:dyDescent="0.25">
      <c r="A3468" s="76" t="str">
        <f t="shared" si="108"/>
        <v>H10153N</v>
      </c>
      <c r="B3468" s="76" t="s">
        <v>46</v>
      </c>
      <c r="C3468" s="76" t="str">
        <f>VLOOKUP(B3468,Validación!G:I,3,0)</f>
        <v>H</v>
      </c>
      <c r="D3468" s="122" t="s">
        <v>115</v>
      </c>
      <c r="E3468" s="76">
        <f>VLOOKUP(Tabla3[[#This Row],[Actividad]],Validación!AA:AB,2,0)</f>
        <v>10</v>
      </c>
      <c r="F3468" s="76" t="s">
        <v>192</v>
      </c>
      <c r="G3468" s="76">
        <f>VLOOKUP(H3468,Validación!W:Y,3,0)</f>
        <v>15</v>
      </c>
      <c r="H3468" s="76" t="s">
        <v>351</v>
      </c>
      <c r="I3468" s="76">
        <f>VLOOKUP(J3468,Validación!K:N,4,0)</f>
        <v>3</v>
      </c>
      <c r="J3468" s="76" t="s">
        <v>162</v>
      </c>
      <c r="K3468" s="76" t="s">
        <v>68</v>
      </c>
      <c r="L3468" s="76" t="str">
        <f t="shared" si="109"/>
        <v>N</v>
      </c>
    </row>
    <row r="3469" spans="1:12" x14ac:dyDescent="0.25">
      <c r="A3469" s="76" t="str">
        <f t="shared" si="108"/>
        <v>Q10153N</v>
      </c>
      <c r="B3469" s="76" t="s">
        <v>130</v>
      </c>
      <c r="C3469" s="76" t="str">
        <f>VLOOKUP(B3469,Validación!G:I,3,0)</f>
        <v>Q</v>
      </c>
      <c r="D3469" s="122" t="s">
        <v>293</v>
      </c>
      <c r="E3469" s="76">
        <f>VLOOKUP(Tabla3[[#This Row],[Actividad]],Validación!AA:AB,2,0)</f>
        <v>10</v>
      </c>
      <c r="F3469" s="76" t="s">
        <v>192</v>
      </c>
      <c r="G3469" s="76">
        <f>VLOOKUP(H3469,Validación!W:Y,3,0)</f>
        <v>15</v>
      </c>
      <c r="H3469" s="76" t="s">
        <v>351</v>
      </c>
      <c r="I3469" s="76">
        <f>VLOOKUP(J3469,Validación!K:N,4,0)</f>
        <v>3</v>
      </c>
      <c r="J3469" s="76" t="s">
        <v>162</v>
      </c>
      <c r="K3469" s="76" t="s">
        <v>68</v>
      </c>
      <c r="L3469" s="76" t="str">
        <f t="shared" si="109"/>
        <v>N</v>
      </c>
    </row>
    <row r="3470" spans="1:12" x14ac:dyDescent="0.25">
      <c r="A3470" s="76" t="str">
        <f t="shared" si="108"/>
        <v>P10153N</v>
      </c>
      <c r="B3470" s="76" t="s">
        <v>50</v>
      </c>
      <c r="C3470" s="76" t="str">
        <f>VLOOKUP(B3470,Validación!G:I,3,0)</f>
        <v>P</v>
      </c>
      <c r="D3470" s="122" t="s">
        <v>295</v>
      </c>
      <c r="E3470" s="76">
        <f>VLOOKUP(Tabla3[[#This Row],[Actividad]],Validación!AA:AB,2,0)</f>
        <v>10</v>
      </c>
      <c r="F3470" s="76" t="s">
        <v>192</v>
      </c>
      <c r="G3470" s="76">
        <f>VLOOKUP(H3470,Validación!W:Y,3,0)</f>
        <v>15</v>
      </c>
      <c r="H3470" s="76" t="s">
        <v>351</v>
      </c>
      <c r="I3470" s="76">
        <f>VLOOKUP(J3470,Validación!K:N,4,0)</f>
        <v>3</v>
      </c>
      <c r="J3470" s="76" t="s">
        <v>162</v>
      </c>
      <c r="K3470" s="76" t="s">
        <v>68</v>
      </c>
      <c r="L3470" s="76" t="str">
        <f t="shared" si="109"/>
        <v>N</v>
      </c>
    </row>
    <row r="3471" spans="1:12" x14ac:dyDescent="0.25">
      <c r="A3471" s="76" t="str">
        <f t="shared" si="108"/>
        <v>K10153N</v>
      </c>
      <c r="B3471" s="76" t="s">
        <v>31</v>
      </c>
      <c r="C3471" s="76" t="str">
        <f>VLOOKUP(B3471,Validación!G:I,3,0)</f>
        <v>K</v>
      </c>
      <c r="D3471" s="122" t="s">
        <v>297</v>
      </c>
      <c r="E3471" s="76">
        <f>VLOOKUP(Tabla3[[#This Row],[Actividad]],Validación!AA:AB,2,0)</f>
        <v>10</v>
      </c>
      <c r="F3471" s="76" t="s">
        <v>192</v>
      </c>
      <c r="G3471" s="76">
        <f>VLOOKUP(H3471,Validación!W:Y,3,0)</f>
        <v>15</v>
      </c>
      <c r="H3471" s="76" t="s">
        <v>351</v>
      </c>
      <c r="I3471" s="76">
        <f>VLOOKUP(J3471,Validación!K:N,4,0)</f>
        <v>3</v>
      </c>
      <c r="J3471" s="76" t="s">
        <v>162</v>
      </c>
      <c r="K3471" s="76" t="s">
        <v>68</v>
      </c>
      <c r="L3471" s="76" t="str">
        <f t="shared" si="109"/>
        <v>N</v>
      </c>
    </row>
    <row r="3472" spans="1:12" x14ac:dyDescent="0.25">
      <c r="A3472" s="76" t="str">
        <f t="shared" si="108"/>
        <v>N10153N</v>
      </c>
      <c r="B3472" s="76" t="s">
        <v>49</v>
      </c>
      <c r="C3472" s="76" t="str">
        <f>VLOOKUP(B3472,Validación!G:I,3,0)</f>
        <v>N</v>
      </c>
      <c r="D3472" s="122" t="s">
        <v>298</v>
      </c>
      <c r="E3472" s="76">
        <f>VLOOKUP(Tabla3[[#This Row],[Actividad]],Validación!AA:AB,2,0)</f>
        <v>10</v>
      </c>
      <c r="F3472" s="76" t="s">
        <v>192</v>
      </c>
      <c r="G3472" s="76">
        <f>VLOOKUP(H3472,Validación!W:Y,3,0)</f>
        <v>15</v>
      </c>
      <c r="H3472" s="76" t="s">
        <v>351</v>
      </c>
      <c r="I3472" s="76">
        <f>VLOOKUP(J3472,Validación!K:N,4,0)</f>
        <v>3</v>
      </c>
      <c r="J3472" s="76" t="s">
        <v>162</v>
      </c>
      <c r="K3472" s="76" t="s">
        <v>68</v>
      </c>
      <c r="L3472" s="76" t="str">
        <f t="shared" si="109"/>
        <v>N</v>
      </c>
    </row>
    <row r="3473" spans="1:12" x14ac:dyDescent="0.25">
      <c r="A3473" s="76" t="str">
        <f t="shared" si="108"/>
        <v>AA10153N</v>
      </c>
      <c r="B3473" s="76" t="s">
        <v>54</v>
      </c>
      <c r="C3473" s="76" t="str">
        <f>VLOOKUP(B3473,Validación!G:I,3,0)</f>
        <v>AA</v>
      </c>
      <c r="D3473" s="122" t="s">
        <v>118</v>
      </c>
      <c r="E3473" s="76">
        <f>VLOOKUP(Tabla3[[#This Row],[Actividad]],Validación!AA:AB,2,0)</f>
        <v>10</v>
      </c>
      <c r="F3473" s="76" t="s">
        <v>192</v>
      </c>
      <c r="G3473" s="76">
        <f>VLOOKUP(H3473,Validación!W:Y,3,0)</f>
        <v>15</v>
      </c>
      <c r="H3473" s="76" t="s">
        <v>351</v>
      </c>
      <c r="I3473" s="76">
        <f>VLOOKUP(J3473,Validación!K:N,4,0)</f>
        <v>3</v>
      </c>
      <c r="J3473" s="76" t="s">
        <v>162</v>
      </c>
      <c r="K3473" s="76" t="s">
        <v>68</v>
      </c>
      <c r="L3473" s="76" t="str">
        <f t="shared" si="109"/>
        <v>N</v>
      </c>
    </row>
    <row r="3474" spans="1:12" x14ac:dyDescent="0.25">
      <c r="A3474" s="76" t="str">
        <f t="shared" si="108"/>
        <v>G10153N</v>
      </c>
      <c r="B3474" s="76" t="s">
        <v>427</v>
      </c>
      <c r="C3474" s="76" t="str">
        <f>VLOOKUP(B3474,Validación!G:I,3,0)</f>
        <v>G</v>
      </c>
      <c r="D3474" s="122" t="s">
        <v>299</v>
      </c>
      <c r="E3474" s="76">
        <f>VLOOKUP(Tabla3[[#This Row],[Actividad]],Validación!AA:AB,2,0)</f>
        <v>10</v>
      </c>
      <c r="F3474" s="76" t="s">
        <v>192</v>
      </c>
      <c r="G3474" s="76">
        <f>VLOOKUP(H3474,Validación!W:Y,3,0)</f>
        <v>15</v>
      </c>
      <c r="H3474" s="76" t="s">
        <v>351</v>
      </c>
      <c r="I3474" s="76">
        <f>VLOOKUP(J3474,Validación!K:N,4,0)</f>
        <v>3</v>
      </c>
      <c r="J3474" s="76" t="s">
        <v>162</v>
      </c>
      <c r="K3474" s="76" t="s">
        <v>68</v>
      </c>
      <c r="L3474" s="76" t="str">
        <f t="shared" si="109"/>
        <v>N</v>
      </c>
    </row>
    <row r="3475" spans="1:12" x14ac:dyDescent="0.25">
      <c r="A3475" s="76" t="str">
        <f t="shared" si="108"/>
        <v>D10153N</v>
      </c>
      <c r="B3475" s="76" t="s">
        <v>203</v>
      </c>
      <c r="C3475" s="76" t="str">
        <f>VLOOKUP(B3475,Validación!G:I,3,0)</f>
        <v>D</v>
      </c>
      <c r="D3475" s="122">
        <v>122327</v>
      </c>
      <c r="E3475" s="76">
        <f>VLOOKUP(Tabla3[[#This Row],[Actividad]],Validación!AA:AB,2,0)</f>
        <v>10</v>
      </c>
      <c r="F3475" s="76" t="s">
        <v>192</v>
      </c>
      <c r="G3475" s="76">
        <f>VLOOKUP(H3475,Validación!W:Y,3,0)</f>
        <v>15</v>
      </c>
      <c r="H3475" s="76" t="s">
        <v>351</v>
      </c>
      <c r="I3475" s="76">
        <f>VLOOKUP(J3475,Validación!K:N,4,0)</f>
        <v>3</v>
      </c>
      <c r="J3475" s="76" t="s">
        <v>162</v>
      </c>
      <c r="K3475" s="76" t="s">
        <v>68</v>
      </c>
      <c r="L3475" s="76" t="str">
        <f t="shared" si="109"/>
        <v>N</v>
      </c>
    </row>
    <row r="3476" spans="1:12" x14ac:dyDescent="0.25">
      <c r="A3476" s="76" t="str">
        <f t="shared" si="108"/>
        <v>F10153N</v>
      </c>
      <c r="B3476" s="76" t="s">
        <v>426</v>
      </c>
      <c r="C3476" s="76" t="str">
        <f>VLOOKUP(B3476,Validación!G:I,3,0)</f>
        <v>F</v>
      </c>
      <c r="D3476" s="122" t="s">
        <v>456</v>
      </c>
      <c r="E3476" s="76">
        <f>VLOOKUP(Tabla3[[#This Row],[Actividad]],Validación!AA:AB,2,0)</f>
        <v>10</v>
      </c>
      <c r="F3476" s="76" t="s">
        <v>192</v>
      </c>
      <c r="G3476" s="76">
        <f>VLOOKUP(H3476,Validación!W:Y,3,0)</f>
        <v>15</v>
      </c>
      <c r="H3476" s="76" t="s">
        <v>351</v>
      </c>
      <c r="I3476" s="76">
        <f>VLOOKUP(J3476,Validación!K:N,4,0)</f>
        <v>3</v>
      </c>
      <c r="J3476" s="76" t="s">
        <v>162</v>
      </c>
      <c r="K3476" s="76" t="s">
        <v>68</v>
      </c>
      <c r="L3476" s="76" t="str">
        <f t="shared" si="109"/>
        <v>N</v>
      </c>
    </row>
    <row r="3477" spans="1:12" x14ac:dyDescent="0.25">
      <c r="A3477" s="76" t="str">
        <f t="shared" si="108"/>
        <v>FF10153N</v>
      </c>
      <c r="B3477" s="76" t="s">
        <v>41</v>
      </c>
      <c r="C3477" s="76" t="str">
        <f>VLOOKUP(B3477,Validación!G:I,3,0)</f>
        <v>FF</v>
      </c>
      <c r="D3477" s="122" t="s">
        <v>301</v>
      </c>
      <c r="E3477" s="76">
        <f>VLOOKUP(Tabla3[[#This Row],[Actividad]],Validación!AA:AB,2,0)</f>
        <v>10</v>
      </c>
      <c r="F3477" s="76" t="s">
        <v>192</v>
      </c>
      <c r="G3477" s="76">
        <f>VLOOKUP(H3477,Validación!W:Y,3,0)</f>
        <v>15</v>
      </c>
      <c r="H3477" s="76" t="s">
        <v>351</v>
      </c>
      <c r="I3477" s="76">
        <f>VLOOKUP(J3477,Validación!K:N,4,0)</f>
        <v>3</v>
      </c>
      <c r="J3477" s="76" t="s">
        <v>162</v>
      </c>
      <c r="K3477" s="76" t="s">
        <v>68</v>
      </c>
      <c r="L3477" s="76" t="str">
        <f t="shared" si="109"/>
        <v>N</v>
      </c>
    </row>
    <row r="3478" spans="1:12" x14ac:dyDescent="0.25">
      <c r="A3478" s="76" t="str">
        <f t="shared" si="108"/>
        <v>BB10153N</v>
      </c>
      <c r="B3478" s="76" t="s">
        <v>32</v>
      </c>
      <c r="C3478" s="76" t="str">
        <f>VLOOKUP(B3478,Validación!G:I,3,0)</f>
        <v>BB</v>
      </c>
      <c r="D3478" s="122" t="s">
        <v>457</v>
      </c>
      <c r="E3478" s="76">
        <f>VLOOKUP(Tabla3[[#This Row],[Actividad]],Validación!AA:AB,2,0)</f>
        <v>10</v>
      </c>
      <c r="F3478" s="76" t="s">
        <v>192</v>
      </c>
      <c r="G3478" s="76">
        <f>VLOOKUP(H3478,Validación!W:Y,3,0)</f>
        <v>15</v>
      </c>
      <c r="H3478" s="76" t="s">
        <v>351</v>
      </c>
      <c r="I3478" s="76">
        <f>VLOOKUP(J3478,Validación!K:N,4,0)</f>
        <v>3</v>
      </c>
      <c r="J3478" s="76" t="s">
        <v>162</v>
      </c>
      <c r="K3478" s="76" t="s">
        <v>68</v>
      </c>
      <c r="L3478" s="76" t="str">
        <f t="shared" si="109"/>
        <v>N</v>
      </c>
    </row>
    <row r="3479" spans="1:12" x14ac:dyDescent="0.25">
      <c r="A3479" s="76" t="str">
        <f t="shared" si="108"/>
        <v>W10153N</v>
      </c>
      <c r="B3479" s="76" t="s">
        <v>132</v>
      </c>
      <c r="C3479" s="76" t="str">
        <f>VLOOKUP(B3479,Validación!G:I,3,0)</f>
        <v>W</v>
      </c>
      <c r="D3479" s="122" t="s">
        <v>302</v>
      </c>
      <c r="E3479" s="76">
        <f>VLOOKUP(Tabla3[[#This Row],[Actividad]],Validación!AA:AB,2,0)</f>
        <v>10</v>
      </c>
      <c r="F3479" s="76" t="s">
        <v>192</v>
      </c>
      <c r="G3479" s="76">
        <f>VLOOKUP(H3479,Validación!W:Y,3,0)</f>
        <v>15</v>
      </c>
      <c r="H3479" s="76" t="s">
        <v>351</v>
      </c>
      <c r="I3479" s="76">
        <f>VLOOKUP(J3479,Validación!K:N,4,0)</f>
        <v>3</v>
      </c>
      <c r="J3479" s="76" t="s">
        <v>162</v>
      </c>
      <c r="K3479" s="76" t="s">
        <v>68</v>
      </c>
      <c r="L3479" s="76" t="str">
        <f t="shared" si="109"/>
        <v>N</v>
      </c>
    </row>
    <row r="3480" spans="1:12" x14ac:dyDescent="0.25">
      <c r="A3480" s="76" t="str">
        <f t="shared" si="108"/>
        <v>CC10153N</v>
      </c>
      <c r="B3480" s="76" t="s">
        <v>55</v>
      </c>
      <c r="C3480" s="76" t="str">
        <f>VLOOKUP(B3480,Validación!G:I,3,0)</f>
        <v>CC</v>
      </c>
      <c r="D3480" s="122" t="s">
        <v>303</v>
      </c>
      <c r="E3480" s="76">
        <f>VLOOKUP(Tabla3[[#This Row],[Actividad]],Validación!AA:AB,2,0)</f>
        <v>10</v>
      </c>
      <c r="F3480" s="76" t="s">
        <v>192</v>
      </c>
      <c r="G3480" s="76">
        <f>VLOOKUP(H3480,Validación!W:Y,3,0)</f>
        <v>15</v>
      </c>
      <c r="H3480" s="76" t="s">
        <v>351</v>
      </c>
      <c r="I3480" s="76">
        <f>VLOOKUP(J3480,Validación!K:N,4,0)</f>
        <v>3</v>
      </c>
      <c r="J3480" s="76" t="s">
        <v>162</v>
      </c>
      <c r="K3480" s="76" t="s">
        <v>68</v>
      </c>
      <c r="L3480" s="76" t="str">
        <f t="shared" si="109"/>
        <v>N</v>
      </c>
    </row>
    <row r="3481" spans="1:12" x14ac:dyDescent="0.25">
      <c r="A3481" s="76" t="str">
        <f t="shared" si="108"/>
        <v>U10153N</v>
      </c>
      <c r="B3481" s="76" t="s">
        <v>425</v>
      </c>
      <c r="C3481" s="76" t="str">
        <f>VLOOKUP(B3481,Validación!G:I,3,0)</f>
        <v>U</v>
      </c>
      <c r="D3481" s="122" t="s">
        <v>458</v>
      </c>
      <c r="E3481" s="76">
        <f>VLOOKUP(Tabla3[[#This Row],[Actividad]],Validación!AA:AB,2,0)</f>
        <v>10</v>
      </c>
      <c r="F3481" s="76" t="s">
        <v>192</v>
      </c>
      <c r="G3481" s="76">
        <f>VLOOKUP(H3481,Validación!W:Y,3,0)</f>
        <v>15</v>
      </c>
      <c r="H3481" s="76" t="s">
        <v>351</v>
      </c>
      <c r="I3481" s="76">
        <f>VLOOKUP(J3481,Validación!K:N,4,0)</f>
        <v>3</v>
      </c>
      <c r="J3481" s="76" t="s">
        <v>162</v>
      </c>
      <c r="K3481" s="76" t="s">
        <v>68</v>
      </c>
      <c r="L3481" s="76" t="str">
        <f t="shared" si="109"/>
        <v>N</v>
      </c>
    </row>
    <row r="3482" spans="1:12" x14ac:dyDescent="0.25">
      <c r="A3482" s="76" t="str">
        <f t="shared" si="108"/>
        <v>I10153N</v>
      </c>
      <c r="B3482" s="76" t="s">
        <v>47</v>
      </c>
      <c r="C3482" s="76" t="str">
        <f>VLOOKUP(B3482,Validación!G:I,3,0)</f>
        <v>I</v>
      </c>
      <c r="D3482" s="122" t="s">
        <v>459</v>
      </c>
      <c r="E3482" s="76">
        <f>VLOOKUP(Tabla3[[#This Row],[Actividad]],Validación!AA:AB,2,0)</f>
        <v>10</v>
      </c>
      <c r="F3482" s="76" t="s">
        <v>192</v>
      </c>
      <c r="G3482" s="76">
        <f>VLOOKUP(H3482,Validación!W:Y,3,0)</f>
        <v>15</v>
      </c>
      <c r="H3482" s="76" t="s">
        <v>351</v>
      </c>
      <c r="I3482" s="76">
        <f>VLOOKUP(J3482,Validación!K:N,4,0)</f>
        <v>3</v>
      </c>
      <c r="J3482" s="76" t="s">
        <v>162</v>
      </c>
      <c r="K3482" s="76" t="s">
        <v>68</v>
      </c>
      <c r="L3482" s="76" t="str">
        <f t="shared" si="109"/>
        <v>N</v>
      </c>
    </row>
    <row r="3483" spans="1:12" x14ac:dyDescent="0.25">
      <c r="A3483" s="76" t="str">
        <f t="shared" si="108"/>
        <v>Y10153N</v>
      </c>
      <c r="B3483" s="76" t="s">
        <v>134</v>
      </c>
      <c r="C3483" s="76" t="str">
        <f>VLOOKUP(B3483,Validación!G:I,3,0)</f>
        <v>Y</v>
      </c>
      <c r="D3483" s="122" t="s">
        <v>306</v>
      </c>
      <c r="E3483" s="76">
        <f>VLOOKUP(Tabla3[[#This Row],[Actividad]],Validación!AA:AB,2,0)</f>
        <v>10</v>
      </c>
      <c r="F3483" s="76" t="s">
        <v>192</v>
      </c>
      <c r="G3483" s="76">
        <f>VLOOKUP(H3483,Validación!W:Y,3,0)</f>
        <v>15</v>
      </c>
      <c r="H3483" s="76" t="s">
        <v>351</v>
      </c>
      <c r="I3483" s="76">
        <f>VLOOKUP(J3483,Validación!K:N,4,0)</f>
        <v>3</v>
      </c>
      <c r="J3483" s="76" t="s">
        <v>162</v>
      </c>
      <c r="K3483" s="76" t="s">
        <v>68</v>
      </c>
      <c r="L3483" s="76" t="str">
        <f t="shared" si="109"/>
        <v>N</v>
      </c>
    </row>
    <row r="3484" spans="1:12" x14ac:dyDescent="0.25">
      <c r="A3484" s="76" t="str">
        <f t="shared" si="108"/>
        <v>R10153N</v>
      </c>
      <c r="B3484" s="76" t="s">
        <v>51</v>
      </c>
      <c r="C3484" s="76" t="str">
        <f>VLOOKUP(B3484,Validación!G:I,3,0)</f>
        <v>R</v>
      </c>
      <c r="D3484" s="122">
        <v>109</v>
      </c>
      <c r="E3484" s="76">
        <f>VLOOKUP(Tabla3[[#This Row],[Actividad]],Validación!AA:AB,2,0)</f>
        <v>10</v>
      </c>
      <c r="F3484" s="76" t="s">
        <v>192</v>
      </c>
      <c r="G3484" s="76">
        <f>VLOOKUP(H3484,Validación!W:Y,3,0)</f>
        <v>15</v>
      </c>
      <c r="H3484" s="76" t="s">
        <v>351</v>
      </c>
      <c r="I3484" s="76">
        <f>VLOOKUP(J3484,Validación!K:N,4,0)</f>
        <v>3</v>
      </c>
      <c r="J3484" s="76" t="s">
        <v>162</v>
      </c>
      <c r="K3484" s="76" t="s">
        <v>68</v>
      </c>
      <c r="L3484" s="76" t="str">
        <f t="shared" si="109"/>
        <v>N</v>
      </c>
    </row>
    <row r="3485" spans="1:12" x14ac:dyDescent="0.25">
      <c r="A3485" s="76" t="str">
        <f t="shared" si="108"/>
        <v>HH10153N</v>
      </c>
      <c r="B3485" s="76" t="s">
        <v>122</v>
      </c>
      <c r="C3485" s="76" t="str">
        <f>VLOOKUP(B3485,Validación!G:I,3,0)</f>
        <v>HH</v>
      </c>
      <c r="D3485" s="122" t="s">
        <v>460</v>
      </c>
      <c r="E3485" s="76">
        <f>VLOOKUP(Tabla3[[#This Row],[Actividad]],Validación!AA:AB,2,0)</f>
        <v>10</v>
      </c>
      <c r="F3485" s="76" t="s">
        <v>192</v>
      </c>
      <c r="G3485" s="76">
        <f>VLOOKUP(H3485,Validación!W:Y,3,0)</f>
        <v>15</v>
      </c>
      <c r="H3485" s="76" t="s">
        <v>351</v>
      </c>
      <c r="I3485" s="76">
        <f>VLOOKUP(J3485,Validación!K:N,4,0)</f>
        <v>3</v>
      </c>
      <c r="J3485" s="76" t="s">
        <v>162</v>
      </c>
      <c r="K3485" s="76" t="s">
        <v>68</v>
      </c>
      <c r="L3485" s="76" t="str">
        <f t="shared" si="109"/>
        <v>N</v>
      </c>
    </row>
    <row r="3486" spans="1:12" x14ac:dyDescent="0.25">
      <c r="A3486" s="76" t="str">
        <f t="shared" si="108"/>
        <v>II10153N</v>
      </c>
      <c r="B3486" s="173" t="s">
        <v>423</v>
      </c>
      <c r="C3486" s="76" t="str">
        <f>VLOOKUP(B3486,Validación!G:I,3,0)</f>
        <v>II</v>
      </c>
      <c r="D3486" s="122" t="s">
        <v>309</v>
      </c>
      <c r="E3486" s="76">
        <f>VLOOKUP(Tabla3[[#This Row],[Actividad]],Validación!AA:AB,2,0)</f>
        <v>10</v>
      </c>
      <c r="F3486" s="76" t="s">
        <v>192</v>
      </c>
      <c r="G3486" s="76">
        <f>VLOOKUP(H3486,Validación!W:Y,3,0)</f>
        <v>15</v>
      </c>
      <c r="H3486" s="76" t="s">
        <v>351</v>
      </c>
      <c r="I3486" s="76">
        <f>VLOOKUP(J3486,Validación!K:N,4,0)</f>
        <v>3</v>
      </c>
      <c r="J3486" s="76" t="s">
        <v>162</v>
      </c>
      <c r="K3486" s="76" t="s">
        <v>68</v>
      </c>
      <c r="L3486" s="76" t="str">
        <f t="shared" si="109"/>
        <v>N</v>
      </c>
    </row>
    <row r="3487" spans="1:12" x14ac:dyDescent="0.25">
      <c r="A3487" s="76" t="str">
        <f t="shared" si="108"/>
        <v>L10153N</v>
      </c>
      <c r="B3487" s="76" t="s">
        <v>48</v>
      </c>
      <c r="C3487" s="76" t="str">
        <f>VLOOKUP(B3487,Validación!G:I,3,0)</f>
        <v>L</v>
      </c>
      <c r="D3487" s="122" t="s">
        <v>461</v>
      </c>
      <c r="E3487" s="76">
        <f>VLOOKUP(Tabla3[[#This Row],[Actividad]],Validación!AA:AB,2,0)</f>
        <v>10</v>
      </c>
      <c r="F3487" s="76" t="s">
        <v>192</v>
      </c>
      <c r="G3487" s="76">
        <f>VLOOKUP(H3487,Validación!W:Y,3,0)</f>
        <v>15</v>
      </c>
      <c r="H3487" s="76" t="s">
        <v>351</v>
      </c>
      <c r="I3487" s="76">
        <f>VLOOKUP(J3487,Validación!K:N,4,0)</f>
        <v>3</v>
      </c>
      <c r="J3487" s="76" t="s">
        <v>162</v>
      </c>
      <c r="K3487" s="76" t="s">
        <v>68</v>
      </c>
      <c r="L3487" s="76" t="str">
        <f t="shared" si="109"/>
        <v>N</v>
      </c>
    </row>
    <row r="3488" spans="1:12" x14ac:dyDescent="0.25">
      <c r="A3488" s="76" t="str">
        <f t="shared" si="108"/>
        <v>B10153N</v>
      </c>
      <c r="B3488" s="76" t="s">
        <v>43</v>
      </c>
      <c r="C3488" s="76" t="str">
        <f>VLOOKUP(B3488,Validación!G:I,3,0)</f>
        <v>B</v>
      </c>
      <c r="D3488" s="122" t="s">
        <v>462</v>
      </c>
      <c r="E3488" s="76">
        <f>VLOOKUP(Tabla3[[#This Row],[Actividad]],Validación!AA:AB,2,0)</f>
        <v>10</v>
      </c>
      <c r="F3488" s="76" t="s">
        <v>192</v>
      </c>
      <c r="G3488" s="76">
        <f>VLOOKUP(H3488,Validación!W:Y,3,0)</f>
        <v>15</v>
      </c>
      <c r="H3488" s="76" t="s">
        <v>351</v>
      </c>
      <c r="I3488" s="76">
        <f>VLOOKUP(J3488,Validación!K:N,4,0)</f>
        <v>3</v>
      </c>
      <c r="J3488" s="76" t="s">
        <v>162</v>
      </c>
      <c r="K3488" s="76" t="s">
        <v>68</v>
      </c>
      <c r="L3488" s="76" t="str">
        <f t="shared" si="109"/>
        <v>N</v>
      </c>
    </row>
    <row r="3489" spans="1:12" x14ac:dyDescent="0.25">
      <c r="A3489" s="76" t="str">
        <f t="shared" si="108"/>
        <v>A10153N</v>
      </c>
      <c r="B3489" s="76" t="s">
        <v>42</v>
      </c>
      <c r="C3489" s="76" t="str">
        <f>VLOOKUP(B3489,Validación!G:I,3,0)</f>
        <v>A</v>
      </c>
      <c r="D3489" s="122" t="s">
        <v>463</v>
      </c>
      <c r="E3489" s="76">
        <f>VLOOKUP(Tabla3[[#This Row],[Actividad]],Validación!AA:AB,2,0)</f>
        <v>10</v>
      </c>
      <c r="F3489" s="76" t="s">
        <v>192</v>
      </c>
      <c r="G3489" s="76">
        <f>VLOOKUP(H3489,Validación!W:Y,3,0)</f>
        <v>15</v>
      </c>
      <c r="H3489" s="76" t="s">
        <v>351</v>
      </c>
      <c r="I3489" s="76">
        <f>VLOOKUP(J3489,Validación!K:N,4,0)</f>
        <v>3</v>
      </c>
      <c r="J3489" s="76" t="s">
        <v>162</v>
      </c>
      <c r="K3489" s="76" t="s">
        <v>68</v>
      </c>
      <c r="L3489" s="76" t="str">
        <f t="shared" si="109"/>
        <v>N</v>
      </c>
    </row>
    <row r="3490" spans="1:12" x14ac:dyDescent="0.25">
      <c r="A3490" s="76" t="str">
        <f t="shared" si="108"/>
        <v>C3166P</v>
      </c>
      <c r="B3490" s="76" t="s">
        <v>44</v>
      </c>
      <c r="C3490" s="76" t="str">
        <f>VLOOKUP(B3490,Validación!G:I,3,0)</f>
        <v>C</v>
      </c>
      <c r="D3490" s="122" t="s">
        <v>289</v>
      </c>
      <c r="E3490" s="76">
        <f>VLOOKUP(Tabla3[[#This Row],[Actividad]],Validación!AA:AB,2,0)</f>
        <v>3</v>
      </c>
      <c r="F3490" s="76" t="s">
        <v>185</v>
      </c>
      <c r="G3490" s="76">
        <f>VLOOKUP(H3490,Validación!W:Y,3,0)</f>
        <v>16</v>
      </c>
      <c r="H3490" s="76" t="s">
        <v>216</v>
      </c>
      <c r="I3490" s="76">
        <f>VLOOKUP(J3490,Validación!K:N,4,0)</f>
        <v>6</v>
      </c>
      <c r="J3490" s="76" t="s">
        <v>165</v>
      </c>
      <c r="K3490" s="76" t="s">
        <v>67</v>
      </c>
      <c r="L3490" s="76" t="str">
        <f t="shared" si="109"/>
        <v>P</v>
      </c>
    </row>
    <row r="3491" spans="1:12" x14ac:dyDescent="0.25">
      <c r="A3491" s="76" t="str">
        <f t="shared" si="108"/>
        <v>T3166P</v>
      </c>
      <c r="B3491" s="76" t="s">
        <v>52</v>
      </c>
      <c r="C3491" s="76" t="str">
        <f>VLOOKUP(B3491,Validación!G:I,3,0)</f>
        <v>T</v>
      </c>
      <c r="D3491" s="122">
        <v>122202</v>
      </c>
      <c r="E3491" s="76">
        <f>VLOOKUP(Tabla3[[#This Row],[Actividad]],Validación!AA:AB,2,0)</f>
        <v>3</v>
      </c>
      <c r="F3491" s="76" t="s">
        <v>185</v>
      </c>
      <c r="G3491" s="76">
        <f>VLOOKUP(H3491,Validación!W:Y,3,0)</f>
        <v>16</v>
      </c>
      <c r="H3491" s="76" t="s">
        <v>216</v>
      </c>
      <c r="I3491" s="76">
        <f>VLOOKUP(J3491,Validación!K:N,4,0)</f>
        <v>6</v>
      </c>
      <c r="J3491" s="76" t="s">
        <v>165</v>
      </c>
      <c r="K3491" s="76" t="s">
        <v>67</v>
      </c>
      <c r="L3491" s="76" t="str">
        <f t="shared" si="109"/>
        <v>P</v>
      </c>
    </row>
    <row r="3492" spans="1:12" x14ac:dyDescent="0.25">
      <c r="A3492" s="76" t="str">
        <f t="shared" si="108"/>
        <v>EE3166P</v>
      </c>
      <c r="B3492" s="76" t="s">
        <v>33</v>
      </c>
      <c r="C3492" s="76" t="str">
        <f>VLOOKUP(B3492,Validación!G:I,3,0)</f>
        <v>EE</v>
      </c>
      <c r="D3492" s="122" t="s">
        <v>311</v>
      </c>
      <c r="E3492" s="76">
        <f>VLOOKUP(Tabla3[[#This Row],[Actividad]],Validación!AA:AB,2,0)</f>
        <v>3</v>
      </c>
      <c r="F3492" s="76" t="s">
        <v>185</v>
      </c>
      <c r="G3492" s="76">
        <f>VLOOKUP(H3492,Validación!W:Y,3,0)</f>
        <v>16</v>
      </c>
      <c r="H3492" s="76" t="s">
        <v>216</v>
      </c>
      <c r="I3492" s="76">
        <f>VLOOKUP(J3492,Validación!K:N,4,0)</f>
        <v>6</v>
      </c>
      <c r="J3492" s="76" t="s">
        <v>165</v>
      </c>
      <c r="K3492" s="76" t="s">
        <v>67</v>
      </c>
      <c r="L3492" s="76" t="str">
        <f t="shared" si="109"/>
        <v>P</v>
      </c>
    </row>
    <row r="3493" spans="1:12" x14ac:dyDescent="0.25">
      <c r="A3493" s="76" t="str">
        <f t="shared" si="108"/>
        <v>E3166P</v>
      </c>
      <c r="B3493" s="76" t="s">
        <v>45</v>
      </c>
      <c r="C3493" s="76" t="str">
        <f>VLOOKUP(B3493,Validación!G:I,3,0)</f>
        <v>E</v>
      </c>
      <c r="D3493" s="122" t="s">
        <v>312</v>
      </c>
      <c r="E3493" s="76">
        <f>VLOOKUP(Tabla3[[#This Row],[Actividad]],Validación!AA:AB,2,0)</f>
        <v>3</v>
      </c>
      <c r="F3493" s="76" t="s">
        <v>185</v>
      </c>
      <c r="G3493" s="76">
        <f>VLOOKUP(H3493,Validación!W:Y,3,0)</f>
        <v>16</v>
      </c>
      <c r="H3493" s="76" t="s">
        <v>216</v>
      </c>
      <c r="I3493" s="76">
        <f>VLOOKUP(J3493,Validación!K:N,4,0)</f>
        <v>6</v>
      </c>
      <c r="J3493" s="76" t="s">
        <v>165</v>
      </c>
      <c r="K3493" s="76" t="s">
        <v>67</v>
      </c>
      <c r="L3493" s="76" t="str">
        <f t="shared" si="109"/>
        <v>P</v>
      </c>
    </row>
    <row r="3494" spans="1:12" x14ac:dyDescent="0.25">
      <c r="A3494" s="76" t="str">
        <f t="shared" si="108"/>
        <v>J3166P</v>
      </c>
      <c r="B3494" s="76" t="s">
        <v>30</v>
      </c>
      <c r="C3494" s="76" t="str">
        <f>VLOOKUP(B3494,Validación!G:I,3,0)</f>
        <v>J</v>
      </c>
      <c r="D3494" s="122" t="s">
        <v>313</v>
      </c>
      <c r="E3494" s="76">
        <f>VLOOKUP(Tabla3[[#This Row],[Actividad]],Validación!AA:AB,2,0)</f>
        <v>3</v>
      </c>
      <c r="F3494" s="76" t="s">
        <v>185</v>
      </c>
      <c r="G3494" s="76">
        <f>VLOOKUP(H3494,Validación!W:Y,3,0)</f>
        <v>16</v>
      </c>
      <c r="H3494" s="76" t="s">
        <v>216</v>
      </c>
      <c r="I3494" s="76">
        <f>VLOOKUP(J3494,Validación!K:N,4,0)</f>
        <v>6</v>
      </c>
      <c r="J3494" s="76" t="s">
        <v>165</v>
      </c>
      <c r="K3494" s="76" t="s">
        <v>67</v>
      </c>
      <c r="L3494" s="76" t="str">
        <f t="shared" si="109"/>
        <v>P</v>
      </c>
    </row>
    <row r="3495" spans="1:12" x14ac:dyDescent="0.25">
      <c r="A3495" s="76" t="str">
        <f t="shared" si="108"/>
        <v>Q3166P</v>
      </c>
      <c r="B3495" s="76" t="s">
        <v>130</v>
      </c>
      <c r="C3495" s="76" t="str">
        <f>VLOOKUP(B3495,Validación!G:I,3,0)</f>
        <v>Q</v>
      </c>
      <c r="D3495" s="122" t="s">
        <v>314</v>
      </c>
      <c r="E3495" s="76">
        <f>VLOOKUP(Tabla3[[#This Row],[Actividad]],Validación!AA:AB,2,0)</f>
        <v>3</v>
      </c>
      <c r="F3495" s="76" t="s">
        <v>185</v>
      </c>
      <c r="G3495" s="76">
        <f>VLOOKUP(H3495,Validación!W:Y,3,0)</f>
        <v>16</v>
      </c>
      <c r="H3495" s="76" t="s">
        <v>216</v>
      </c>
      <c r="I3495" s="76">
        <f>VLOOKUP(J3495,Validación!K:N,4,0)</f>
        <v>6</v>
      </c>
      <c r="J3495" s="76" t="s">
        <v>165</v>
      </c>
      <c r="K3495" s="76" t="s">
        <v>67</v>
      </c>
      <c r="L3495" s="76" t="str">
        <f t="shared" si="109"/>
        <v>P</v>
      </c>
    </row>
    <row r="3496" spans="1:12" x14ac:dyDescent="0.25">
      <c r="A3496" s="76" t="str">
        <f t="shared" si="108"/>
        <v>P3166P</v>
      </c>
      <c r="B3496" s="76" t="s">
        <v>50</v>
      </c>
      <c r="C3496" s="76" t="str">
        <f>VLOOKUP(B3496,Validación!G:I,3,0)</f>
        <v>P</v>
      </c>
      <c r="D3496" s="122" t="s">
        <v>315</v>
      </c>
      <c r="E3496" s="76">
        <f>VLOOKUP(Tabla3[[#This Row],[Actividad]],Validación!AA:AB,2,0)</f>
        <v>3</v>
      </c>
      <c r="F3496" s="76" t="s">
        <v>185</v>
      </c>
      <c r="G3496" s="76">
        <f>VLOOKUP(H3496,Validación!W:Y,3,0)</f>
        <v>16</v>
      </c>
      <c r="H3496" s="76" t="s">
        <v>216</v>
      </c>
      <c r="I3496" s="76">
        <f>VLOOKUP(J3496,Validación!K:N,4,0)</f>
        <v>6</v>
      </c>
      <c r="J3496" s="76" t="s">
        <v>165</v>
      </c>
      <c r="K3496" s="76" t="s">
        <v>67</v>
      </c>
      <c r="L3496" s="76" t="str">
        <f t="shared" si="109"/>
        <v>P</v>
      </c>
    </row>
    <row r="3497" spans="1:12" x14ac:dyDescent="0.25">
      <c r="A3497" s="76" t="str">
        <f t="shared" si="108"/>
        <v>K3166P</v>
      </c>
      <c r="B3497" s="76" t="s">
        <v>31</v>
      </c>
      <c r="C3497" s="76" t="str">
        <f>VLOOKUP(B3497,Validación!G:I,3,0)</f>
        <v>K</v>
      </c>
      <c r="D3497" s="122" t="s">
        <v>297</v>
      </c>
      <c r="E3497" s="76">
        <f>VLOOKUP(Tabla3[[#This Row],[Actividad]],Validación!AA:AB,2,0)</f>
        <v>3</v>
      </c>
      <c r="F3497" s="76" t="s">
        <v>185</v>
      </c>
      <c r="G3497" s="76">
        <f>VLOOKUP(H3497,Validación!W:Y,3,0)</f>
        <v>16</v>
      </c>
      <c r="H3497" s="76" t="s">
        <v>216</v>
      </c>
      <c r="I3497" s="76">
        <f>VLOOKUP(J3497,Validación!K:N,4,0)</f>
        <v>6</v>
      </c>
      <c r="J3497" s="76" t="s">
        <v>165</v>
      </c>
      <c r="K3497" s="76" t="s">
        <v>67</v>
      </c>
      <c r="L3497" s="76" t="str">
        <f t="shared" si="109"/>
        <v>P</v>
      </c>
    </row>
    <row r="3498" spans="1:12" x14ac:dyDescent="0.25">
      <c r="A3498" s="76" t="str">
        <f t="shared" si="108"/>
        <v>N3166P</v>
      </c>
      <c r="B3498" s="76" t="s">
        <v>49</v>
      </c>
      <c r="C3498" s="76" t="str">
        <f>VLOOKUP(B3498,Validación!G:I,3,0)</f>
        <v>N</v>
      </c>
      <c r="D3498" s="122" t="s">
        <v>316</v>
      </c>
      <c r="E3498" s="76">
        <f>VLOOKUP(Tabla3[[#This Row],[Actividad]],Validación!AA:AB,2,0)</f>
        <v>3</v>
      </c>
      <c r="F3498" s="76" t="s">
        <v>185</v>
      </c>
      <c r="G3498" s="76">
        <f>VLOOKUP(H3498,Validación!W:Y,3,0)</f>
        <v>16</v>
      </c>
      <c r="H3498" s="76" t="s">
        <v>216</v>
      </c>
      <c r="I3498" s="76">
        <f>VLOOKUP(J3498,Validación!K:N,4,0)</f>
        <v>6</v>
      </c>
      <c r="J3498" s="76" t="s">
        <v>165</v>
      </c>
      <c r="K3498" s="76" t="s">
        <v>67</v>
      </c>
      <c r="L3498" s="76" t="str">
        <f t="shared" si="109"/>
        <v>P</v>
      </c>
    </row>
    <row r="3499" spans="1:12" x14ac:dyDescent="0.25">
      <c r="A3499" s="76" t="str">
        <f t="shared" si="108"/>
        <v>AA3166P</v>
      </c>
      <c r="B3499" s="76" t="s">
        <v>54</v>
      </c>
      <c r="C3499" s="76" t="str">
        <f>VLOOKUP(B3499,Validación!G:I,3,0)</f>
        <v>AA</v>
      </c>
      <c r="D3499" s="122" t="s">
        <v>317</v>
      </c>
      <c r="E3499" s="76">
        <f>VLOOKUP(Tabla3[[#This Row],[Actividad]],Validación!AA:AB,2,0)</f>
        <v>3</v>
      </c>
      <c r="F3499" s="76" t="s">
        <v>185</v>
      </c>
      <c r="G3499" s="76">
        <f>VLOOKUP(H3499,Validación!W:Y,3,0)</f>
        <v>16</v>
      </c>
      <c r="H3499" s="76" t="s">
        <v>216</v>
      </c>
      <c r="I3499" s="76">
        <f>VLOOKUP(J3499,Validación!K:N,4,0)</f>
        <v>6</v>
      </c>
      <c r="J3499" s="76" t="s">
        <v>165</v>
      </c>
      <c r="K3499" s="76" t="s">
        <v>67</v>
      </c>
      <c r="L3499" s="76" t="str">
        <f t="shared" si="109"/>
        <v>P</v>
      </c>
    </row>
    <row r="3500" spans="1:12" x14ac:dyDescent="0.25">
      <c r="A3500" s="76" t="str">
        <f t="shared" si="108"/>
        <v>G3166P</v>
      </c>
      <c r="B3500" s="76" t="s">
        <v>427</v>
      </c>
      <c r="C3500" s="76" t="str">
        <f>VLOOKUP(B3500,Validación!G:I,3,0)</f>
        <v>G</v>
      </c>
      <c r="D3500" s="122" t="s">
        <v>318</v>
      </c>
      <c r="E3500" s="76">
        <f>VLOOKUP(Tabla3[[#This Row],[Actividad]],Validación!AA:AB,2,0)</f>
        <v>3</v>
      </c>
      <c r="F3500" s="76" t="s">
        <v>185</v>
      </c>
      <c r="G3500" s="76">
        <f>VLOOKUP(H3500,Validación!W:Y,3,0)</f>
        <v>16</v>
      </c>
      <c r="H3500" s="76" t="s">
        <v>216</v>
      </c>
      <c r="I3500" s="76">
        <f>VLOOKUP(J3500,Validación!K:N,4,0)</f>
        <v>6</v>
      </c>
      <c r="J3500" s="76" t="s">
        <v>165</v>
      </c>
      <c r="K3500" s="76" t="s">
        <v>67</v>
      </c>
      <c r="L3500" s="76" t="str">
        <f t="shared" si="109"/>
        <v>P</v>
      </c>
    </row>
    <row r="3501" spans="1:12" x14ac:dyDescent="0.25">
      <c r="A3501" s="76" t="str">
        <f t="shared" si="108"/>
        <v>D3166P</v>
      </c>
      <c r="B3501" s="76" t="s">
        <v>203</v>
      </c>
      <c r="C3501" s="76" t="str">
        <f>VLOOKUP(B3501,Validación!G:I,3,0)</f>
        <v>D</v>
      </c>
      <c r="D3501" s="122">
        <v>122327</v>
      </c>
      <c r="E3501" s="76">
        <f>VLOOKUP(Tabla3[[#This Row],[Actividad]],Validación!AA:AB,2,0)</f>
        <v>3</v>
      </c>
      <c r="F3501" s="76" t="s">
        <v>185</v>
      </c>
      <c r="G3501" s="76">
        <f>VLOOKUP(H3501,Validación!W:Y,3,0)</f>
        <v>16</v>
      </c>
      <c r="H3501" s="76" t="s">
        <v>216</v>
      </c>
      <c r="I3501" s="76">
        <f>VLOOKUP(J3501,Validación!K:N,4,0)</f>
        <v>6</v>
      </c>
      <c r="J3501" s="76" t="s">
        <v>165</v>
      </c>
      <c r="K3501" s="76" t="s">
        <v>67</v>
      </c>
      <c r="L3501" s="76" t="str">
        <f t="shared" si="109"/>
        <v>P</v>
      </c>
    </row>
    <row r="3502" spans="1:12" x14ac:dyDescent="0.25">
      <c r="A3502" s="76" t="str">
        <f t="shared" si="108"/>
        <v>F3166P</v>
      </c>
      <c r="B3502" s="76" t="s">
        <v>426</v>
      </c>
      <c r="C3502" s="76" t="str">
        <f>VLOOKUP(B3502,Validación!G:I,3,0)</f>
        <v>F</v>
      </c>
      <c r="D3502" s="122" t="s">
        <v>464</v>
      </c>
      <c r="E3502" s="76">
        <f>VLOOKUP(Tabla3[[#This Row],[Actividad]],Validación!AA:AB,2,0)</f>
        <v>3</v>
      </c>
      <c r="F3502" s="76" t="s">
        <v>185</v>
      </c>
      <c r="G3502" s="76">
        <f>VLOOKUP(H3502,Validación!W:Y,3,0)</f>
        <v>16</v>
      </c>
      <c r="H3502" s="76" t="s">
        <v>216</v>
      </c>
      <c r="I3502" s="76">
        <f>VLOOKUP(J3502,Validación!K:N,4,0)</f>
        <v>6</v>
      </c>
      <c r="J3502" s="76" t="s">
        <v>165</v>
      </c>
      <c r="K3502" s="76" t="s">
        <v>67</v>
      </c>
      <c r="L3502" s="76" t="str">
        <f t="shared" si="109"/>
        <v>P</v>
      </c>
    </row>
    <row r="3503" spans="1:12" x14ac:dyDescent="0.25">
      <c r="A3503" s="76" t="str">
        <f t="shared" si="108"/>
        <v>FF3166P</v>
      </c>
      <c r="B3503" s="76" t="s">
        <v>41</v>
      </c>
      <c r="C3503" s="76" t="str">
        <f>VLOOKUP(B3503,Validación!G:I,3,0)</f>
        <v>FF</v>
      </c>
      <c r="D3503" s="122" t="s">
        <v>465</v>
      </c>
      <c r="E3503" s="76">
        <f>VLOOKUP(Tabla3[[#This Row],[Actividad]],Validación!AA:AB,2,0)</f>
        <v>3</v>
      </c>
      <c r="F3503" s="76" t="s">
        <v>185</v>
      </c>
      <c r="G3503" s="76">
        <f>VLOOKUP(H3503,Validación!W:Y,3,0)</f>
        <v>16</v>
      </c>
      <c r="H3503" s="76" t="s">
        <v>216</v>
      </c>
      <c r="I3503" s="76">
        <f>VLOOKUP(J3503,Validación!K:N,4,0)</f>
        <v>6</v>
      </c>
      <c r="J3503" s="76" t="s">
        <v>165</v>
      </c>
      <c r="K3503" s="76" t="s">
        <v>67</v>
      </c>
      <c r="L3503" s="76" t="str">
        <f t="shared" si="109"/>
        <v>P</v>
      </c>
    </row>
    <row r="3504" spans="1:12" x14ac:dyDescent="0.25">
      <c r="A3504" s="76" t="str">
        <f t="shared" si="108"/>
        <v>BB3166P</v>
      </c>
      <c r="B3504" s="76" t="s">
        <v>32</v>
      </c>
      <c r="C3504" s="76" t="str">
        <f>VLOOKUP(B3504,Validación!G:I,3,0)</f>
        <v>BB</v>
      </c>
      <c r="D3504" s="122">
        <v>445</v>
      </c>
      <c r="E3504" s="76">
        <f>VLOOKUP(Tabla3[[#This Row],[Actividad]],Validación!AA:AB,2,0)</f>
        <v>3</v>
      </c>
      <c r="F3504" s="76" t="s">
        <v>185</v>
      </c>
      <c r="G3504" s="76">
        <f>VLOOKUP(H3504,Validación!W:Y,3,0)</f>
        <v>16</v>
      </c>
      <c r="H3504" s="76" t="s">
        <v>216</v>
      </c>
      <c r="I3504" s="76">
        <f>VLOOKUP(J3504,Validación!K:N,4,0)</f>
        <v>6</v>
      </c>
      <c r="J3504" s="76" t="s">
        <v>165</v>
      </c>
      <c r="K3504" s="76" t="s">
        <v>67</v>
      </c>
      <c r="L3504" s="76" t="str">
        <f t="shared" si="109"/>
        <v>P</v>
      </c>
    </row>
    <row r="3505" spans="1:12" x14ac:dyDescent="0.25">
      <c r="A3505" s="76" t="str">
        <f t="shared" si="108"/>
        <v>W3166P</v>
      </c>
      <c r="B3505" s="76" t="s">
        <v>132</v>
      </c>
      <c r="C3505" s="76" t="str">
        <f>VLOOKUP(B3505,Validación!G:I,3,0)</f>
        <v>W</v>
      </c>
      <c r="D3505" s="122" t="s">
        <v>302</v>
      </c>
      <c r="E3505" s="76">
        <f>VLOOKUP(Tabla3[[#This Row],[Actividad]],Validación!AA:AB,2,0)</f>
        <v>3</v>
      </c>
      <c r="F3505" s="76" t="s">
        <v>185</v>
      </c>
      <c r="G3505" s="76">
        <f>VLOOKUP(H3505,Validación!W:Y,3,0)</f>
        <v>16</v>
      </c>
      <c r="H3505" s="76" t="s">
        <v>216</v>
      </c>
      <c r="I3505" s="76">
        <f>VLOOKUP(J3505,Validación!K:N,4,0)</f>
        <v>6</v>
      </c>
      <c r="J3505" s="76" t="s">
        <v>165</v>
      </c>
      <c r="K3505" s="76" t="s">
        <v>67</v>
      </c>
      <c r="L3505" s="76" t="str">
        <f t="shared" si="109"/>
        <v>P</v>
      </c>
    </row>
    <row r="3506" spans="1:12" x14ac:dyDescent="0.25">
      <c r="A3506" s="76" t="str">
        <f t="shared" si="108"/>
        <v>CC3166P</v>
      </c>
      <c r="B3506" s="76" t="s">
        <v>55</v>
      </c>
      <c r="C3506" s="76" t="str">
        <f>VLOOKUP(B3506,Validación!G:I,3,0)</f>
        <v>CC</v>
      </c>
      <c r="D3506" s="122">
        <v>122295</v>
      </c>
      <c r="E3506" s="76">
        <f>VLOOKUP(Tabla3[[#This Row],[Actividad]],Validación!AA:AB,2,0)</f>
        <v>3</v>
      </c>
      <c r="F3506" s="76" t="s">
        <v>185</v>
      </c>
      <c r="G3506" s="76">
        <f>VLOOKUP(H3506,Validación!W:Y,3,0)</f>
        <v>16</v>
      </c>
      <c r="H3506" s="76" t="s">
        <v>216</v>
      </c>
      <c r="I3506" s="76">
        <f>VLOOKUP(J3506,Validación!K:N,4,0)</f>
        <v>6</v>
      </c>
      <c r="J3506" s="76" t="s">
        <v>165</v>
      </c>
      <c r="K3506" s="76" t="s">
        <v>67</v>
      </c>
      <c r="L3506" s="76" t="str">
        <f t="shared" si="109"/>
        <v>P</v>
      </c>
    </row>
    <row r="3507" spans="1:12" x14ac:dyDescent="0.25">
      <c r="A3507" s="76" t="str">
        <f t="shared" si="108"/>
        <v>U3166P</v>
      </c>
      <c r="B3507" s="76" t="s">
        <v>425</v>
      </c>
      <c r="C3507" s="76" t="str">
        <f>VLOOKUP(B3507,Validación!G:I,3,0)</f>
        <v>U</v>
      </c>
      <c r="D3507" s="122">
        <v>122228</v>
      </c>
      <c r="E3507" s="76">
        <f>VLOOKUP(Tabla3[[#This Row],[Actividad]],Validación!AA:AB,2,0)</f>
        <v>3</v>
      </c>
      <c r="F3507" s="76" t="s">
        <v>185</v>
      </c>
      <c r="G3507" s="76">
        <f>VLOOKUP(H3507,Validación!W:Y,3,0)</f>
        <v>16</v>
      </c>
      <c r="H3507" s="76" t="s">
        <v>216</v>
      </c>
      <c r="I3507" s="76">
        <f>VLOOKUP(J3507,Validación!K:N,4,0)</f>
        <v>6</v>
      </c>
      <c r="J3507" s="76" t="s">
        <v>165</v>
      </c>
      <c r="K3507" s="76" t="s">
        <v>67</v>
      </c>
      <c r="L3507" s="76" t="str">
        <f t="shared" si="109"/>
        <v>P</v>
      </c>
    </row>
    <row r="3508" spans="1:12" x14ac:dyDescent="0.25">
      <c r="A3508" s="76" t="str">
        <f t="shared" si="108"/>
        <v>I3166P</v>
      </c>
      <c r="B3508" s="76" t="s">
        <v>47</v>
      </c>
      <c r="C3508" s="76" t="str">
        <f>VLOOKUP(B3508,Validación!G:I,3,0)</f>
        <v>I</v>
      </c>
      <c r="D3508" s="122" t="s">
        <v>466</v>
      </c>
      <c r="E3508" s="76">
        <f>VLOOKUP(Tabla3[[#This Row],[Actividad]],Validación!AA:AB,2,0)</f>
        <v>3</v>
      </c>
      <c r="F3508" s="76" t="s">
        <v>185</v>
      </c>
      <c r="G3508" s="76">
        <f>VLOOKUP(H3508,Validación!W:Y,3,0)</f>
        <v>16</v>
      </c>
      <c r="H3508" s="76" t="s">
        <v>216</v>
      </c>
      <c r="I3508" s="76">
        <f>VLOOKUP(J3508,Validación!K:N,4,0)</f>
        <v>6</v>
      </c>
      <c r="J3508" s="76" t="s">
        <v>165</v>
      </c>
      <c r="K3508" s="76" t="s">
        <v>67</v>
      </c>
      <c r="L3508" s="76" t="str">
        <f t="shared" si="109"/>
        <v>P</v>
      </c>
    </row>
    <row r="3509" spans="1:12" x14ac:dyDescent="0.25">
      <c r="A3509" s="76" t="str">
        <f t="shared" si="108"/>
        <v>Y3166P</v>
      </c>
      <c r="B3509" s="76" t="s">
        <v>134</v>
      </c>
      <c r="C3509" s="76" t="str">
        <f>VLOOKUP(B3509,Validación!G:I,3,0)</f>
        <v>Y</v>
      </c>
      <c r="D3509" s="122">
        <v>121693</v>
      </c>
      <c r="E3509" s="76">
        <f>VLOOKUP(Tabla3[[#This Row],[Actividad]],Validación!AA:AB,2,0)</f>
        <v>3</v>
      </c>
      <c r="F3509" s="76" t="s">
        <v>185</v>
      </c>
      <c r="G3509" s="76">
        <f>VLOOKUP(H3509,Validación!W:Y,3,0)</f>
        <v>16</v>
      </c>
      <c r="H3509" s="76" t="s">
        <v>216</v>
      </c>
      <c r="I3509" s="76">
        <f>VLOOKUP(J3509,Validación!K:N,4,0)</f>
        <v>6</v>
      </c>
      <c r="J3509" s="76" t="s">
        <v>165</v>
      </c>
      <c r="K3509" s="76" t="s">
        <v>67</v>
      </c>
      <c r="L3509" s="76" t="str">
        <f t="shared" si="109"/>
        <v>P</v>
      </c>
    </row>
    <row r="3510" spans="1:12" x14ac:dyDescent="0.25">
      <c r="A3510" s="76" t="str">
        <f t="shared" si="108"/>
        <v>R3166P</v>
      </c>
      <c r="B3510" s="76" t="s">
        <v>51</v>
      </c>
      <c r="C3510" s="76" t="str">
        <f>VLOOKUP(B3510,Validación!G:I,3,0)</f>
        <v>R</v>
      </c>
      <c r="D3510" s="122">
        <v>109</v>
      </c>
      <c r="E3510" s="76">
        <f>VLOOKUP(Tabla3[[#This Row],[Actividad]],Validación!AA:AB,2,0)</f>
        <v>3</v>
      </c>
      <c r="F3510" s="76" t="s">
        <v>185</v>
      </c>
      <c r="G3510" s="76">
        <f>VLOOKUP(H3510,Validación!W:Y,3,0)</f>
        <v>16</v>
      </c>
      <c r="H3510" s="76" t="s">
        <v>216</v>
      </c>
      <c r="I3510" s="76">
        <f>VLOOKUP(J3510,Validación!K:N,4,0)</f>
        <v>6</v>
      </c>
      <c r="J3510" s="76" t="s">
        <v>165</v>
      </c>
      <c r="K3510" s="76" t="s">
        <v>67</v>
      </c>
      <c r="L3510" s="76" t="str">
        <f t="shared" si="109"/>
        <v>P</v>
      </c>
    </row>
    <row r="3511" spans="1:12" x14ac:dyDescent="0.25">
      <c r="A3511" s="76" t="str">
        <f t="shared" si="108"/>
        <v>HH3166P</v>
      </c>
      <c r="B3511" s="76" t="s">
        <v>122</v>
      </c>
      <c r="C3511" s="76" t="str">
        <f>VLOOKUP(B3511,Validación!G:I,3,0)</f>
        <v>HH</v>
      </c>
      <c r="D3511" s="122" t="s">
        <v>467</v>
      </c>
      <c r="E3511" s="76">
        <f>VLOOKUP(Tabla3[[#This Row],[Actividad]],Validación!AA:AB,2,0)</f>
        <v>3</v>
      </c>
      <c r="F3511" s="76" t="s">
        <v>185</v>
      </c>
      <c r="G3511" s="76">
        <f>VLOOKUP(H3511,Validación!W:Y,3,0)</f>
        <v>16</v>
      </c>
      <c r="H3511" s="76" t="s">
        <v>216</v>
      </c>
      <c r="I3511" s="76">
        <f>VLOOKUP(J3511,Validación!K:N,4,0)</f>
        <v>6</v>
      </c>
      <c r="J3511" s="76" t="s">
        <v>165</v>
      </c>
      <c r="K3511" s="76" t="s">
        <v>67</v>
      </c>
      <c r="L3511" s="76" t="str">
        <f t="shared" si="109"/>
        <v>P</v>
      </c>
    </row>
    <row r="3512" spans="1:12" x14ac:dyDescent="0.25">
      <c r="A3512" s="76" t="str">
        <f t="shared" si="108"/>
        <v>L3166P</v>
      </c>
      <c r="B3512" s="76" t="s">
        <v>48</v>
      </c>
      <c r="C3512" s="76" t="str">
        <f>VLOOKUP(B3512,Validación!G:I,3,0)</f>
        <v>L</v>
      </c>
      <c r="D3512" s="122" t="s">
        <v>461</v>
      </c>
      <c r="E3512" s="76">
        <f>VLOOKUP(Tabla3[[#This Row],[Actividad]],Validación!AA:AB,2,0)</f>
        <v>3</v>
      </c>
      <c r="F3512" s="76" t="s">
        <v>185</v>
      </c>
      <c r="G3512" s="76">
        <f>VLOOKUP(H3512,Validación!W:Y,3,0)</f>
        <v>16</v>
      </c>
      <c r="H3512" s="76" t="s">
        <v>216</v>
      </c>
      <c r="I3512" s="76">
        <f>VLOOKUP(J3512,Validación!K:N,4,0)</f>
        <v>6</v>
      </c>
      <c r="J3512" s="76" t="s">
        <v>165</v>
      </c>
      <c r="K3512" s="76" t="s">
        <v>67</v>
      </c>
      <c r="L3512" s="76" t="str">
        <f t="shared" si="109"/>
        <v>P</v>
      </c>
    </row>
    <row r="3513" spans="1:12" x14ac:dyDescent="0.25">
      <c r="A3513" s="76" t="str">
        <f t="shared" si="108"/>
        <v>A3166P</v>
      </c>
      <c r="B3513" s="76" t="s">
        <v>42</v>
      </c>
      <c r="C3513" s="76" t="str">
        <f>VLOOKUP(B3513,Validación!G:I,3,0)</f>
        <v>A</v>
      </c>
      <c r="D3513" s="122" t="s">
        <v>485</v>
      </c>
      <c r="E3513" s="76">
        <f>VLOOKUP(Tabla3[[#This Row],[Actividad]],Validación!AA:AB,2,0)</f>
        <v>3</v>
      </c>
      <c r="F3513" s="76" t="s">
        <v>185</v>
      </c>
      <c r="G3513" s="76">
        <f>VLOOKUP(H3513,Validación!W:Y,3,0)</f>
        <v>16</v>
      </c>
      <c r="H3513" s="76" t="s">
        <v>216</v>
      </c>
      <c r="I3513" s="76">
        <f>VLOOKUP(J3513,Validación!K:N,4,0)</f>
        <v>6</v>
      </c>
      <c r="J3513" s="76" t="s">
        <v>165</v>
      </c>
      <c r="K3513" s="76" t="s">
        <v>67</v>
      </c>
      <c r="L3513" s="76" t="str">
        <f t="shared" si="109"/>
        <v>P</v>
      </c>
    </row>
    <row r="3514" spans="1:12" x14ac:dyDescent="0.25">
      <c r="A3514" s="76" t="str">
        <f t="shared" si="108"/>
        <v>C31612P</v>
      </c>
      <c r="B3514" s="76" t="s">
        <v>44</v>
      </c>
      <c r="C3514" s="76" t="str">
        <f>VLOOKUP(B3514,Validación!G:I,3,0)</f>
        <v>C</v>
      </c>
      <c r="D3514" s="122" t="s">
        <v>289</v>
      </c>
      <c r="E3514" s="76">
        <f>VLOOKUP(Tabla3[[#This Row],[Actividad]],Validación!AA:AB,2,0)</f>
        <v>3</v>
      </c>
      <c r="F3514" s="76" t="s">
        <v>185</v>
      </c>
      <c r="G3514" s="76">
        <f>VLOOKUP(H3514,Validación!W:Y,3,0)</f>
        <v>16</v>
      </c>
      <c r="H3514" s="76" t="s">
        <v>216</v>
      </c>
      <c r="I3514" s="76">
        <f>VLOOKUP(J3514,Validación!K:N,4,0)</f>
        <v>12</v>
      </c>
      <c r="J3514" s="76" t="s">
        <v>353</v>
      </c>
      <c r="K3514" s="76" t="s">
        <v>67</v>
      </c>
      <c r="L3514" s="76" t="str">
        <f t="shared" si="109"/>
        <v>P</v>
      </c>
    </row>
    <row r="3515" spans="1:12" x14ac:dyDescent="0.25">
      <c r="A3515" s="76" t="str">
        <f t="shared" si="108"/>
        <v>T31612P</v>
      </c>
      <c r="B3515" s="76" t="s">
        <v>52</v>
      </c>
      <c r="C3515" s="76" t="str">
        <f>VLOOKUP(B3515,Validación!G:I,3,0)</f>
        <v>T</v>
      </c>
      <c r="D3515" s="122">
        <v>122202</v>
      </c>
      <c r="E3515" s="76">
        <f>VLOOKUP(Tabla3[[#This Row],[Actividad]],Validación!AA:AB,2,0)</f>
        <v>3</v>
      </c>
      <c r="F3515" s="76" t="s">
        <v>185</v>
      </c>
      <c r="G3515" s="76">
        <f>VLOOKUP(H3515,Validación!W:Y,3,0)</f>
        <v>16</v>
      </c>
      <c r="H3515" s="76" t="s">
        <v>216</v>
      </c>
      <c r="I3515" s="76">
        <f>VLOOKUP(J3515,Validación!K:N,4,0)</f>
        <v>12</v>
      </c>
      <c r="J3515" s="76" t="s">
        <v>353</v>
      </c>
      <c r="K3515" s="76" t="s">
        <v>67</v>
      </c>
      <c r="L3515" s="76" t="str">
        <f t="shared" si="109"/>
        <v>P</v>
      </c>
    </row>
    <row r="3516" spans="1:12" x14ac:dyDescent="0.25">
      <c r="A3516" s="76" t="str">
        <f t="shared" si="108"/>
        <v>EE31612P</v>
      </c>
      <c r="B3516" s="76" t="s">
        <v>33</v>
      </c>
      <c r="C3516" s="76" t="str">
        <f>VLOOKUP(B3516,Validación!G:I,3,0)</f>
        <v>EE</v>
      </c>
      <c r="D3516" s="122" t="s">
        <v>311</v>
      </c>
      <c r="E3516" s="76">
        <f>VLOOKUP(Tabla3[[#This Row],[Actividad]],Validación!AA:AB,2,0)</f>
        <v>3</v>
      </c>
      <c r="F3516" s="76" t="s">
        <v>185</v>
      </c>
      <c r="G3516" s="76">
        <f>VLOOKUP(H3516,Validación!W:Y,3,0)</f>
        <v>16</v>
      </c>
      <c r="H3516" s="76" t="s">
        <v>216</v>
      </c>
      <c r="I3516" s="76">
        <f>VLOOKUP(J3516,Validación!K:N,4,0)</f>
        <v>12</v>
      </c>
      <c r="J3516" s="76" t="s">
        <v>353</v>
      </c>
      <c r="K3516" s="76" t="s">
        <v>67</v>
      </c>
      <c r="L3516" s="76" t="str">
        <f t="shared" si="109"/>
        <v>P</v>
      </c>
    </row>
    <row r="3517" spans="1:12" x14ac:dyDescent="0.25">
      <c r="A3517" s="76" t="str">
        <f t="shared" si="108"/>
        <v>E31612P</v>
      </c>
      <c r="B3517" s="76" t="s">
        <v>45</v>
      </c>
      <c r="C3517" s="76" t="str">
        <f>VLOOKUP(B3517,Validación!G:I,3,0)</f>
        <v>E</v>
      </c>
      <c r="D3517" s="122" t="s">
        <v>312</v>
      </c>
      <c r="E3517" s="76">
        <f>VLOOKUP(Tabla3[[#This Row],[Actividad]],Validación!AA:AB,2,0)</f>
        <v>3</v>
      </c>
      <c r="F3517" s="76" t="s">
        <v>185</v>
      </c>
      <c r="G3517" s="76">
        <f>VLOOKUP(H3517,Validación!W:Y,3,0)</f>
        <v>16</v>
      </c>
      <c r="H3517" s="76" t="s">
        <v>216</v>
      </c>
      <c r="I3517" s="76">
        <f>VLOOKUP(J3517,Validación!K:N,4,0)</f>
        <v>12</v>
      </c>
      <c r="J3517" s="76" t="s">
        <v>353</v>
      </c>
      <c r="K3517" s="76" t="s">
        <v>67</v>
      </c>
      <c r="L3517" s="76" t="str">
        <f t="shared" si="109"/>
        <v>P</v>
      </c>
    </row>
    <row r="3518" spans="1:12" x14ac:dyDescent="0.25">
      <c r="A3518" s="76" t="str">
        <f t="shared" si="108"/>
        <v>J31612P</v>
      </c>
      <c r="B3518" s="76" t="s">
        <v>30</v>
      </c>
      <c r="C3518" s="76" t="str">
        <f>VLOOKUP(B3518,Validación!G:I,3,0)</f>
        <v>J</v>
      </c>
      <c r="D3518" s="122" t="s">
        <v>313</v>
      </c>
      <c r="E3518" s="76">
        <f>VLOOKUP(Tabla3[[#This Row],[Actividad]],Validación!AA:AB,2,0)</f>
        <v>3</v>
      </c>
      <c r="F3518" s="76" t="s">
        <v>185</v>
      </c>
      <c r="G3518" s="76">
        <f>VLOOKUP(H3518,Validación!W:Y,3,0)</f>
        <v>16</v>
      </c>
      <c r="H3518" s="76" t="s">
        <v>216</v>
      </c>
      <c r="I3518" s="76">
        <f>VLOOKUP(J3518,Validación!K:N,4,0)</f>
        <v>12</v>
      </c>
      <c r="J3518" s="76" t="s">
        <v>353</v>
      </c>
      <c r="K3518" s="76" t="s">
        <v>67</v>
      </c>
      <c r="L3518" s="76" t="str">
        <f t="shared" si="109"/>
        <v>P</v>
      </c>
    </row>
    <row r="3519" spans="1:12" x14ac:dyDescent="0.25">
      <c r="A3519" s="76" t="str">
        <f t="shared" si="108"/>
        <v>Q31612P</v>
      </c>
      <c r="B3519" s="76" t="s">
        <v>130</v>
      </c>
      <c r="C3519" s="76" t="str">
        <f>VLOOKUP(B3519,Validación!G:I,3,0)</f>
        <v>Q</v>
      </c>
      <c r="D3519" s="122" t="s">
        <v>314</v>
      </c>
      <c r="E3519" s="76">
        <f>VLOOKUP(Tabla3[[#This Row],[Actividad]],Validación!AA:AB,2,0)</f>
        <v>3</v>
      </c>
      <c r="F3519" s="76" t="s">
        <v>185</v>
      </c>
      <c r="G3519" s="76">
        <f>VLOOKUP(H3519,Validación!W:Y,3,0)</f>
        <v>16</v>
      </c>
      <c r="H3519" s="76" t="s">
        <v>216</v>
      </c>
      <c r="I3519" s="76">
        <f>VLOOKUP(J3519,Validación!K:N,4,0)</f>
        <v>12</v>
      </c>
      <c r="J3519" s="76" t="s">
        <v>353</v>
      </c>
      <c r="K3519" s="76" t="s">
        <v>67</v>
      </c>
      <c r="L3519" s="76" t="str">
        <f t="shared" si="109"/>
        <v>P</v>
      </c>
    </row>
    <row r="3520" spans="1:12" x14ac:dyDescent="0.25">
      <c r="A3520" s="76" t="str">
        <f t="shared" si="108"/>
        <v>P31612P</v>
      </c>
      <c r="B3520" s="76" t="s">
        <v>50</v>
      </c>
      <c r="C3520" s="76" t="str">
        <f>VLOOKUP(B3520,Validación!G:I,3,0)</f>
        <v>P</v>
      </c>
      <c r="D3520" s="122" t="s">
        <v>315</v>
      </c>
      <c r="E3520" s="76">
        <f>VLOOKUP(Tabla3[[#This Row],[Actividad]],Validación!AA:AB,2,0)</f>
        <v>3</v>
      </c>
      <c r="F3520" s="76" t="s">
        <v>185</v>
      </c>
      <c r="G3520" s="76">
        <f>VLOOKUP(H3520,Validación!W:Y,3,0)</f>
        <v>16</v>
      </c>
      <c r="H3520" s="76" t="s">
        <v>216</v>
      </c>
      <c r="I3520" s="76">
        <f>VLOOKUP(J3520,Validación!K:N,4,0)</f>
        <v>12</v>
      </c>
      <c r="J3520" s="76" t="s">
        <v>353</v>
      </c>
      <c r="K3520" s="76" t="s">
        <v>67</v>
      </c>
      <c r="L3520" s="76" t="str">
        <f t="shared" si="109"/>
        <v>P</v>
      </c>
    </row>
    <row r="3521" spans="1:12" x14ac:dyDescent="0.25">
      <c r="A3521" s="76" t="str">
        <f t="shared" si="108"/>
        <v>K31612P</v>
      </c>
      <c r="B3521" s="76" t="s">
        <v>31</v>
      </c>
      <c r="C3521" s="76" t="str">
        <f>VLOOKUP(B3521,Validación!G:I,3,0)</f>
        <v>K</v>
      </c>
      <c r="D3521" s="122" t="s">
        <v>297</v>
      </c>
      <c r="E3521" s="76">
        <f>VLOOKUP(Tabla3[[#This Row],[Actividad]],Validación!AA:AB,2,0)</f>
        <v>3</v>
      </c>
      <c r="F3521" s="76" t="s">
        <v>185</v>
      </c>
      <c r="G3521" s="76">
        <f>VLOOKUP(H3521,Validación!W:Y,3,0)</f>
        <v>16</v>
      </c>
      <c r="H3521" s="76" t="s">
        <v>216</v>
      </c>
      <c r="I3521" s="76">
        <f>VLOOKUP(J3521,Validación!K:N,4,0)</f>
        <v>12</v>
      </c>
      <c r="J3521" s="76" t="s">
        <v>353</v>
      </c>
      <c r="K3521" s="76" t="s">
        <v>67</v>
      </c>
      <c r="L3521" s="76" t="str">
        <f t="shared" si="109"/>
        <v>P</v>
      </c>
    </row>
    <row r="3522" spans="1:12" x14ac:dyDescent="0.25">
      <c r="A3522" s="76" t="str">
        <f t="shared" ref="A3522:A3585" si="110">CONCATENATE(C3522,E3522,G3522,I3522,L3522,)</f>
        <v>N31612P</v>
      </c>
      <c r="B3522" s="76" t="s">
        <v>49</v>
      </c>
      <c r="C3522" s="76" t="str">
        <f>VLOOKUP(B3522,Validación!G:I,3,0)</f>
        <v>N</v>
      </c>
      <c r="D3522" s="122" t="s">
        <v>316</v>
      </c>
      <c r="E3522" s="76">
        <f>VLOOKUP(Tabla3[[#This Row],[Actividad]],Validación!AA:AB,2,0)</f>
        <v>3</v>
      </c>
      <c r="F3522" s="76" t="s">
        <v>185</v>
      </c>
      <c r="G3522" s="76">
        <f>VLOOKUP(H3522,Validación!W:Y,3,0)</f>
        <v>16</v>
      </c>
      <c r="H3522" s="76" t="s">
        <v>216</v>
      </c>
      <c r="I3522" s="76">
        <f>VLOOKUP(J3522,Validación!K:N,4,0)</f>
        <v>12</v>
      </c>
      <c r="J3522" s="76" t="s">
        <v>353</v>
      </c>
      <c r="K3522" s="76" t="s">
        <v>67</v>
      </c>
      <c r="L3522" s="76" t="str">
        <f t="shared" ref="L3522:L3585" si="111">VLOOKUP(K3522,O:P,2,0)</f>
        <v>P</v>
      </c>
    </row>
    <row r="3523" spans="1:12" x14ac:dyDescent="0.25">
      <c r="A3523" s="76" t="str">
        <f t="shared" si="110"/>
        <v>AA31612P</v>
      </c>
      <c r="B3523" s="76" t="s">
        <v>54</v>
      </c>
      <c r="C3523" s="76" t="str">
        <f>VLOOKUP(B3523,Validación!G:I,3,0)</f>
        <v>AA</v>
      </c>
      <c r="D3523" s="122" t="s">
        <v>317</v>
      </c>
      <c r="E3523" s="76">
        <f>VLOOKUP(Tabla3[[#This Row],[Actividad]],Validación!AA:AB,2,0)</f>
        <v>3</v>
      </c>
      <c r="F3523" s="76" t="s">
        <v>185</v>
      </c>
      <c r="G3523" s="76">
        <f>VLOOKUP(H3523,Validación!W:Y,3,0)</f>
        <v>16</v>
      </c>
      <c r="H3523" s="76" t="s">
        <v>216</v>
      </c>
      <c r="I3523" s="76">
        <f>VLOOKUP(J3523,Validación!K:N,4,0)</f>
        <v>12</v>
      </c>
      <c r="J3523" s="76" t="s">
        <v>353</v>
      </c>
      <c r="K3523" s="76" t="s">
        <v>67</v>
      </c>
      <c r="L3523" s="76" t="str">
        <f t="shared" si="111"/>
        <v>P</v>
      </c>
    </row>
    <row r="3524" spans="1:12" x14ac:dyDescent="0.25">
      <c r="A3524" s="76" t="str">
        <f t="shared" si="110"/>
        <v>G31612P</v>
      </c>
      <c r="B3524" s="76" t="s">
        <v>427</v>
      </c>
      <c r="C3524" s="76" t="str">
        <f>VLOOKUP(B3524,Validación!G:I,3,0)</f>
        <v>G</v>
      </c>
      <c r="D3524" s="122" t="s">
        <v>318</v>
      </c>
      <c r="E3524" s="76">
        <f>VLOOKUP(Tabla3[[#This Row],[Actividad]],Validación!AA:AB,2,0)</f>
        <v>3</v>
      </c>
      <c r="F3524" s="76" t="s">
        <v>185</v>
      </c>
      <c r="G3524" s="76">
        <f>VLOOKUP(H3524,Validación!W:Y,3,0)</f>
        <v>16</v>
      </c>
      <c r="H3524" s="76" t="s">
        <v>216</v>
      </c>
      <c r="I3524" s="76">
        <f>VLOOKUP(J3524,Validación!K:N,4,0)</f>
        <v>12</v>
      </c>
      <c r="J3524" s="76" t="s">
        <v>353</v>
      </c>
      <c r="K3524" s="76" t="s">
        <v>67</v>
      </c>
      <c r="L3524" s="76" t="str">
        <f t="shared" si="111"/>
        <v>P</v>
      </c>
    </row>
    <row r="3525" spans="1:12" x14ac:dyDescent="0.25">
      <c r="A3525" s="76" t="str">
        <f t="shared" si="110"/>
        <v>D31612P</v>
      </c>
      <c r="B3525" s="76" t="s">
        <v>203</v>
      </c>
      <c r="C3525" s="76" t="str">
        <f>VLOOKUP(B3525,Validación!G:I,3,0)</f>
        <v>D</v>
      </c>
      <c r="D3525" s="122">
        <v>122327</v>
      </c>
      <c r="E3525" s="76">
        <f>VLOOKUP(Tabla3[[#This Row],[Actividad]],Validación!AA:AB,2,0)</f>
        <v>3</v>
      </c>
      <c r="F3525" s="76" t="s">
        <v>185</v>
      </c>
      <c r="G3525" s="76">
        <f>VLOOKUP(H3525,Validación!W:Y,3,0)</f>
        <v>16</v>
      </c>
      <c r="H3525" s="76" t="s">
        <v>216</v>
      </c>
      <c r="I3525" s="76">
        <f>VLOOKUP(J3525,Validación!K:N,4,0)</f>
        <v>12</v>
      </c>
      <c r="J3525" s="76" t="s">
        <v>353</v>
      </c>
      <c r="K3525" s="76" t="s">
        <v>67</v>
      </c>
      <c r="L3525" s="76" t="str">
        <f t="shared" si="111"/>
        <v>P</v>
      </c>
    </row>
    <row r="3526" spans="1:12" x14ac:dyDescent="0.25">
      <c r="A3526" s="76" t="str">
        <f t="shared" si="110"/>
        <v>F31612P</v>
      </c>
      <c r="B3526" s="76" t="s">
        <v>426</v>
      </c>
      <c r="C3526" s="76" t="str">
        <f>VLOOKUP(B3526,Validación!G:I,3,0)</f>
        <v>F</v>
      </c>
      <c r="D3526" s="122" t="s">
        <v>464</v>
      </c>
      <c r="E3526" s="76">
        <f>VLOOKUP(Tabla3[[#This Row],[Actividad]],Validación!AA:AB,2,0)</f>
        <v>3</v>
      </c>
      <c r="F3526" s="76" t="s">
        <v>185</v>
      </c>
      <c r="G3526" s="76">
        <f>VLOOKUP(H3526,Validación!W:Y,3,0)</f>
        <v>16</v>
      </c>
      <c r="H3526" s="76" t="s">
        <v>216</v>
      </c>
      <c r="I3526" s="76">
        <f>VLOOKUP(J3526,Validación!K:N,4,0)</f>
        <v>12</v>
      </c>
      <c r="J3526" s="76" t="s">
        <v>353</v>
      </c>
      <c r="K3526" s="76" t="s">
        <v>67</v>
      </c>
      <c r="L3526" s="76" t="str">
        <f t="shared" si="111"/>
        <v>P</v>
      </c>
    </row>
    <row r="3527" spans="1:12" x14ac:dyDescent="0.25">
      <c r="A3527" s="76" t="str">
        <f t="shared" si="110"/>
        <v>FF31612P</v>
      </c>
      <c r="B3527" s="76" t="s">
        <v>41</v>
      </c>
      <c r="C3527" s="76" t="str">
        <f>VLOOKUP(B3527,Validación!G:I,3,0)</f>
        <v>FF</v>
      </c>
      <c r="D3527" s="122" t="s">
        <v>465</v>
      </c>
      <c r="E3527" s="76">
        <f>VLOOKUP(Tabla3[[#This Row],[Actividad]],Validación!AA:AB,2,0)</f>
        <v>3</v>
      </c>
      <c r="F3527" s="76" t="s">
        <v>185</v>
      </c>
      <c r="G3527" s="76">
        <f>VLOOKUP(H3527,Validación!W:Y,3,0)</f>
        <v>16</v>
      </c>
      <c r="H3527" s="76" t="s">
        <v>216</v>
      </c>
      <c r="I3527" s="76">
        <f>VLOOKUP(J3527,Validación!K:N,4,0)</f>
        <v>12</v>
      </c>
      <c r="J3527" s="76" t="s">
        <v>353</v>
      </c>
      <c r="K3527" s="76" t="s">
        <v>67</v>
      </c>
      <c r="L3527" s="76" t="str">
        <f t="shared" si="111"/>
        <v>P</v>
      </c>
    </row>
    <row r="3528" spans="1:12" x14ac:dyDescent="0.25">
      <c r="A3528" s="76" t="str">
        <f t="shared" si="110"/>
        <v>BB31612P</v>
      </c>
      <c r="B3528" s="76" t="s">
        <v>32</v>
      </c>
      <c r="C3528" s="76" t="str">
        <f>VLOOKUP(B3528,Validación!G:I,3,0)</f>
        <v>BB</v>
      </c>
      <c r="D3528" s="122">
        <v>445</v>
      </c>
      <c r="E3528" s="76">
        <f>VLOOKUP(Tabla3[[#This Row],[Actividad]],Validación!AA:AB,2,0)</f>
        <v>3</v>
      </c>
      <c r="F3528" s="76" t="s">
        <v>185</v>
      </c>
      <c r="G3528" s="76">
        <f>VLOOKUP(H3528,Validación!W:Y,3,0)</f>
        <v>16</v>
      </c>
      <c r="H3528" s="76" t="s">
        <v>216</v>
      </c>
      <c r="I3528" s="76">
        <f>VLOOKUP(J3528,Validación!K:N,4,0)</f>
        <v>12</v>
      </c>
      <c r="J3528" s="76" t="s">
        <v>353</v>
      </c>
      <c r="K3528" s="76" t="s">
        <v>67</v>
      </c>
      <c r="L3528" s="76" t="str">
        <f t="shared" si="111"/>
        <v>P</v>
      </c>
    </row>
    <row r="3529" spans="1:12" x14ac:dyDescent="0.25">
      <c r="A3529" s="76" t="str">
        <f t="shared" si="110"/>
        <v>W31612P</v>
      </c>
      <c r="B3529" s="76" t="s">
        <v>132</v>
      </c>
      <c r="C3529" s="76" t="str">
        <f>VLOOKUP(B3529,Validación!G:I,3,0)</f>
        <v>W</v>
      </c>
      <c r="D3529" s="122" t="s">
        <v>302</v>
      </c>
      <c r="E3529" s="76">
        <f>VLOOKUP(Tabla3[[#This Row],[Actividad]],Validación!AA:AB,2,0)</f>
        <v>3</v>
      </c>
      <c r="F3529" s="76" t="s">
        <v>185</v>
      </c>
      <c r="G3529" s="76">
        <f>VLOOKUP(H3529,Validación!W:Y,3,0)</f>
        <v>16</v>
      </c>
      <c r="H3529" s="76" t="s">
        <v>216</v>
      </c>
      <c r="I3529" s="76">
        <f>VLOOKUP(J3529,Validación!K:N,4,0)</f>
        <v>12</v>
      </c>
      <c r="J3529" s="76" t="s">
        <v>353</v>
      </c>
      <c r="K3529" s="76" t="s">
        <v>67</v>
      </c>
      <c r="L3529" s="76" t="str">
        <f t="shared" si="111"/>
        <v>P</v>
      </c>
    </row>
    <row r="3530" spans="1:12" x14ac:dyDescent="0.25">
      <c r="A3530" s="76" t="str">
        <f t="shared" si="110"/>
        <v>CC31612P</v>
      </c>
      <c r="B3530" s="76" t="s">
        <v>55</v>
      </c>
      <c r="C3530" s="76" t="str">
        <f>VLOOKUP(B3530,Validación!G:I,3,0)</f>
        <v>CC</v>
      </c>
      <c r="D3530" s="122">
        <v>122295</v>
      </c>
      <c r="E3530" s="76">
        <f>VLOOKUP(Tabla3[[#This Row],[Actividad]],Validación!AA:AB,2,0)</f>
        <v>3</v>
      </c>
      <c r="F3530" s="76" t="s">
        <v>185</v>
      </c>
      <c r="G3530" s="76">
        <f>VLOOKUP(H3530,Validación!W:Y,3,0)</f>
        <v>16</v>
      </c>
      <c r="H3530" s="76" t="s">
        <v>216</v>
      </c>
      <c r="I3530" s="76">
        <f>VLOOKUP(J3530,Validación!K:N,4,0)</f>
        <v>12</v>
      </c>
      <c r="J3530" s="76" t="s">
        <v>353</v>
      </c>
      <c r="K3530" s="76" t="s">
        <v>67</v>
      </c>
      <c r="L3530" s="76" t="str">
        <f t="shared" si="111"/>
        <v>P</v>
      </c>
    </row>
    <row r="3531" spans="1:12" x14ac:dyDescent="0.25">
      <c r="A3531" s="76" t="str">
        <f t="shared" si="110"/>
        <v>U31612P</v>
      </c>
      <c r="B3531" s="76" t="s">
        <v>425</v>
      </c>
      <c r="C3531" s="76" t="str">
        <f>VLOOKUP(B3531,Validación!G:I,3,0)</f>
        <v>U</v>
      </c>
      <c r="D3531" s="122">
        <v>122228</v>
      </c>
      <c r="E3531" s="76">
        <f>VLOOKUP(Tabla3[[#This Row],[Actividad]],Validación!AA:AB,2,0)</f>
        <v>3</v>
      </c>
      <c r="F3531" s="76" t="s">
        <v>185</v>
      </c>
      <c r="G3531" s="76">
        <f>VLOOKUP(H3531,Validación!W:Y,3,0)</f>
        <v>16</v>
      </c>
      <c r="H3531" s="76" t="s">
        <v>216</v>
      </c>
      <c r="I3531" s="76">
        <f>VLOOKUP(J3531,Validación!K:N,4,0)</f>
        <v>12</v>
      </c>
      <c r="J3531" s="76" t="s">
        <v>353</v>
      </c>
      <c r="K3531" s="76" t="s">
        <v>67</v>
      </c>
      <c r="L3531" s="76" t="str">
        <f t="shared" si="111"/>
        <v>P</v>
      </c>
    </row>
    <row r="3532" spans="1:12" x14ac:dyDescent="0.25">
      <c r="A3532" s="76" t="str">
        <f t="shared" si="110"/>
        <v>I31612P</v>
      </c>
      <c r="B3532" s="76" t="s">
        <v>47</v>
      </c>
      <c r="C3532" s="76" t="str">
        <f>VLOOKUP(B3532,Validación!G:I,3,0)</f>
        <v>I</v>
      </c>
      <c r="D3532" s="122" t="s">
        <v>466</v>
      </c>
      <c r="E3532" s="76">
        <f>VLOOKUP(Tabla3[[#This Row],[Actividad]],Validación!AA:AB,2,0)</f>
        <v>3</v>
      </c>
      <c r="F3532" s="76" t="s">
        <v>185</v>
      </c>
      <c r="G3532" s="76">
        <f>VLOOKUP(H3532,Validación!W:Y,3,0)</f>
        <v>16</v>
      </c>
      <c r="H3532" s="76" t="s">
        <v>216</v>
      </c>
      <c r="I3532" s="76">
        <f>VLOOKUP(J3532,Validación!K:N,4,0)</f>
        <v>12</v>
      </c>
      <c r="J3532" s="76" t="s">
        <v>353</v>
      </c>
      <c r="K3532" s="76" t="s">
        <v>67</v>
      </c>
      <c r="L3532" s="76" t="str">
        <f t="shared" si="111"/>
        <v>P</v>
      </c>
    </row>
    <row r="3533" spans="1:12" x14ac:dyDescent="0.25">
      <c r="A3533" s="76" t="str">
        <f t="shared" si="110"/>
        <v>Y31612P</v>
      </c>
      <c r="B3533" s="76" t="s">
        <v>134</v>
      </c>
      <c r="C3533" s="76" t="str">
        <f>VLOOKUP(B3533,Validación!G:I,3,0)</f>
        <v>Y</v>
      </c>
      <c r="D3533" s="122">
        <v>121693</v>
      </c>
      <c r="E3533" s="76">
        <f>VLOOKUP(Tabla3[[#This Row],[Actividad]],Validación!AA:AB,2,0)</f>
        <v>3</v>
      </c>
      <c r="F3533" s="76" t="s">
        <v>185</v>
      </c>
      <c r="G3533" s="76">
        <f>VLOOKUP(H3533,Validación!W:Y,3,0)</f>
        <v>16</v>
      </c>
      <c r="H3533" s="76" t="s">
        <v>216</v>
      </c>
      <c r="I3533" s="76">
        <f>VLOOKUP(J3533,Validación!K:N,4,0)</f>
        <v>12</v>
      </c>
      <c r="J3533" s="76" t="s">
        <v>353</v>
      </c>
      <c r="K3533" s="76" t="s">
        <v>67</v>
      </c>
      <c r="L3533" s="76" t="str">
        <f t="shared" si="111"/>
        <v>P</v>
      </c>
    </row>
    <row r="3534" spans="1:12" x14ac:dyDescent="0.25">
      <c r="A3534" s="76" t="str">
        <f t="shared" si="110"/>
        <v>R31612P</v>
      </c>
      <c r="B3534" s="76" t="s">
        <v>51</v>
      </c>
      <c r="C3534" s="76" t="str">
        <f>VLOOKUP(B3534,Validación!G:I,3,0)</f>
        <v>R</v>
      </c>
      <c r="D3534" s="122">
        <v>109</v>
      </c>
      <c r="E3534" s="76">
        <f>VLOOKUP(Tabla3[[#This Row],[Actividad]],Validación!AA:AB,2,0)</f>
        <v>3</v>
      </c>
      <c r="F3534" s="76" t="s">
        <v>185</v>
      </c>
      <c r="G3534" s="76">
        <f>VLOOKUP(H3534,Validación!W:Y,3,0)</f>
        <v>16</v>
      </c>
      <c r="H3534" s="76" t="s">
        <v>216</v>
      </c>
      <c r="I3534" s="76">
        <f>VLOOKUP(J3534,Validación!K:N,4,0)</f>
        <v>12</v>
      </c>
      <c r="J3534" s="76" t="s">
        <v>353</v>
      </c>
      <c r="K3534" s="76" t="s">
        <v>67</v>
      </c>
      <c r="L3534" s="76" t="str">
        <f t="shared" si="111"/>
        <v>P</v>
      </c>
    </row>
    <row r="3535" spans="1:12" x14ac:dyDescent="0.25">
      <c r="A3535" s="76" t="str">
        <f t="shared" si="110"/>
        <v>HH31612P</v>
      </c>
      <c r="B3535" s="76" t="s">
        <v>122</v>
      </c>
      <c r="C3535" s="76" t="str">
        <f>VLOOKUP(B3535,Validación!G:I,3,0)</f>
        <v>HH</v>
      </c>
      <c r="D3535" s="122" t="s">
        <v>467</v>
      </c>
      <c r="E3535" s="76">
        <f>VLOOKUP(Tabla3[[#This Row],[Actividad]],Validación!AA:AB,2,0)</f>
        <v>3</v>
      </c>
      <c r="F3535" s="76" t="s">
        <v>185</v>
      </c>
      <c r="G3535" s="76">
        <f>VLOOKUP(H3535,Validación!W:Y,3,0)</f>
        <v>16</v>
      </c>
      <c r="H3535" s="76" t="s">
        <v>216</v>
      </c>
      <c r="I3535" s="76">
        <f>VLOOKUP(J3535,Validación!K:N,4,0)</f>
        <v>12</v>
      </c>
      <c r="J3535" s="76" t="s">
        <v>353</v>
      </c>
      <c r="K3535" s="76" t="s">
        <v>67</v>
      </c>
      <c r="L3535" s="76" t="str">
        <f t="shared" si="111"/>
        <v>P</v>
      </c>
    </row>
    <row r="3536" spans="1:12" x14ac:dyDescent="0.25">
      <c r="A3536" s="76" t="str">
        <f t="shared" si="110"/>
        <v>L31612P</v>
      </c>
      <c r="B3536" s="76" t="s">
        <v>48</v>
      </c>
      <c r="C3536" s="76" t="str">
        <f>VLOOKUP(B3536,Validación!G:I,3,0)</f>
        <v>L</v>
      </c>
      <c r="D3536" s="122" t="s">
        <v>461</v>
      </c>
      <c r="E3536" s="76">
        <f>VLOOKUP(Tabla3[[#This Row],[Actividad]],Validación!AA:AB,2,0)</f>
        <v>3</v>
      </c>
      <c r="F3536" s="76" t="s">
        <v>185</v>
      </c>
      <c r="G3536" s="76">
        <f>VLOOKUP(H3536,Validación!W:Y,3,0)</f>
        <v>16</v>
      </c>
      <c r="H3536" s="76" t="s">
        <v>216</v>
      </c>
      <c r="I3536" s="76">
        <f>VLOOKUP(J3536,Validación!K:N,4,0)</f>
        <v>12</v>
      </c>
      <c r="J3536" s="76" t="s">
        <v>353</v>
      </c>
      <c r="K3536" s="76" t="s">
        <v>67</v>
      </c>
      <c r="L3536" s="76" t="str">
        <f t="shared" si="111"/>
        <v>P</v>
      </c>
    </row>
    <row r="3537" spans="1:12" x14ac:dyDescent="0.25">
      <c r="A3537" s="76" t="str">
        <f t="shared" si="110"/>
        <v>A31612P</v>
      </c>
      <c r="B3537" s="76" t="s">
        <v>42</v>
      </c>
      <c r="C3537" s="76" t="str">
        <f>VLOOKUP(B3537,Validación!G:I,3,0)</f>
        <v>A</v>
      </c>
      <c r="D3537" s="122" t="s">
        <v>485</v>
      </c>
      <c r="E3537" s="76">
        <f>VLOOKUP(Tabla3[[#This Row],[Actividad]],Validación!AA:AB,2,0)</f>
        <v>3</v>
      </c>
      <c r="F3537" s="76" t="s">
        <v>185</v>
      </c>
      <c r="G3537" s="76">
        <f>VLOOKUP(H3537,Validación!W:Y,3,0)</f>
        <v>16</v>
      </c>
      <c r="H3537" s="76" t="s">
        <v>216</v>
      </c>
      <c r="I3537" s="76">
        <f>VLOOKUP(J3537,Validación!K:N,4,0)</f>
        <v>12</v>
      </c>
      <c r="J3537" s="76" t="s">
        <v>353</v>
      </c>
      <c r="K3537" s="76" t="s">
        <v>67</v>
      </c>
      <c r="L3537" s="76" t="str">
        <f t="shared" si="111"/>
        <v>P</v>
      </c>
    </row>
    <row r="3538" spans="1:12" x14ac:dyDescent="0.25">
      <c r="A3538" s="76" t="str">
        <f t="shared" si="110"/>
        <v>C31613P</v>
      </c>
      <c r="B3538" s="76" t="s">
        <v>44</v>
      </c>
      <c r="C3538" s="76" t="str">
        <f>VLOOKUP(B3538,Validación!G:I,3,0)</f>
        <v>C</v>
      </c>
      <c r="D3538" s="122" t="s">
        <v>289</v>
      </c>
      <c r="E3538" s="76">
        <f>VLOOKUP(Tabla3[[#This Row],[Actividad]],Validación!AA:AB,2,0)</f>
        <v>3</v>
      </c>
      <c r="F3538" s="76" t="s">
        <v>185</v>
      </c>
      <c r="G3538" s="76">
        <f>VLOOKUP(H3538,Validación!W:Y,3,0)</f>
        <v>16</v>
      </c>
      <c r="H3538" s="76" t="s">
        <v>216</v>
      </c>
      <c r="I3538" s="76">
        <f>VLOOKUP(J3538,Validación!K:N,4,0)</f>
        <v>13</v>
      </c>
      <c r="J3538" s="76" t="s">
        <v>354</v>
      </c>
      <c r="K3538" s="76" t="s">
        <v>67</v>
      </c>
      <c r="L3538" s="76" t="str">
        <f t="shared" si="111"/>
        <v>P</v>
      </c>
    </row>
    <row r="3539" spans="1:12" x14ac:dyDescent="0.25">
      <c r="A3539" s="76" t="str">
        <f t="shared" si="110"/>
        <v>T31613P</v>
      </c>
      <c r="B3539" s="76" t="s">
        <v>52</v>
      </c>
      <c r="C3539" s="76" t="str">
        <f>VLOOKUP(B3539,Validación!G:I,3,0)</f>
        <v>T</v>
      </c>
      <c r="D3539" s="122">
        <v>122202</v>
      </c>
      <c r="E3539" s="76">
        <f>VLOOKUP(Tabla3[[#This Row],[Actividad]],Validación!AA:AB,2,0)</f>
        <v>3</v>
      </c>
      <c r="F3539" s="76" t="s">
        <v>185</v>
      </c>
      <c r="G3539" s="76">
        <f>VLOOKUP(H3539,Validación!W:Y,3,0)</f>
        <v>16</v>
      </c>
      <c r="H3539" s="76" t="s">
        <v>216</v>
      </c>
      <c r="I3539" s="76">
        <f>VLOOKUP(J3539,Validación!K:N,4,0)</f>
        <v>13</v>
      </c>
      <c r="J3539" s="76" t="s">
        <v>354</v>
      </c>
      <c r="K3539" s="76" t="s">
        <v>67</v>
      </c>
      <c r="L3539" s="76" t="str">
        <f t="shared" si="111"/>
        <v>P</v>
      </c>
    </row>
    <row r="3540" spans="1:12" x14ac:dyDescent="0.25">
      <c r="A3540" s="76" t="str">
        <f t="shared" si="110"/>
        <v>EE31613P</v>
      </c>
      <c r="B3540" s="76" t="s">
        <v>33</v>
      </c>
      <c r="C3540" s="76" t="str">
        <f>VLOOKUP(B3540,Validación!G:I,3,0)</f>
        <v>EE</v>
      </c>
      <c r="D3540" s="122" t="s">
        <v>311</v>
      </c>
      <c r="E3540" s="76">
        <f>VLOOKUP(Tabla3[[#This Row],[Actividad]],Validación!AA:AB,2,0)</f>
        <v>3</v>
      </c>
      <c r="F3540" s="76" t="s">
        <v>185</v>
      </c>
      <c r="G3540" s="76">
        <f>VLOOKUP(H3540,Validación!W:Y,3,0)</f>
        <v>16</v>
      </c>
      <c r="H3540" s="76" t="s">
        <v>216</v>
      </c>
      <c r="I3540" s="76">
        <f>VLOOKUP(J3540,Validación!K:N,4,0)</f>
        <v>13</v>
      </c>
      <c r="J3540" s="76" t="s">
        <v>354</v>
      </c>
      <c r="K3540" s="76" t="s">
        <v>67</v>
      </c>
      <c r="L3540" s="76" t="str">
        <f t="shared" si="111"/>
        <v>P</v>
      </c>
    </row>
    <row r="3541" spans="1:12" x14ac:dyDescent="0.25">
      <c r="A3541" s="76" t="str">
        <f t="shared" si="110"/>
        <v>E31613P</v>
      </c>
      <c r="B3541" s="76" t="s">
        <v>45</v>
      </c>
      <c r="C3541" s="76" t="str">
        <f>VLOOKUP(B3541,Validación!G:I,3,0)</f>
        <v>E</v>
      </c>
      <c r="D3541" s="122" t="s">
        <v>312</v>
      </c>
      <c r="E3541" s="76">
        <f>VLOOKUP(Tabla3[[#This Row],[Actividad]],Validación!AA:AB,2,0)</f>
        <v>3</v>
      </c>
      <c r="F3541" s="76" t="s">
        <v>185</v>
      </c>
      <c r="G3541" s="76">
        <f>VLOOKUP(H3541,Validación!W:Y,3,0)</f>
        <v>16</v>
      </c>
      <c r="H3541" s="76" t="s">
        <v>216</v>
      </c>
      <c r="I3541" s="76">
        <f>VLOOKUP(J3541,Validación!K:N,4,0)</f>
        <v>13</v>
      </c>
      <c r="J3541" s="76" t="s">
        <v>354</v>
      </c>
      <c r="K3541" s="76" t="s">
        <v>67</v>
      </c>
      <c r="L3541" s="76" t="str">
        <f t="shared" si="111"/>
        <v>P</v>
      </c>
    </row>
    <row r="3542" spans="1:12" x14ac:dyDescent="0.25">
      <c r="A3542" s="76" t="str">
        <f t="shared" si="110"/>
        <v>J31613P</v>
      </c>
      <c r="B3542" s="76" t="s">
        <v>30</v>
      </c>
      <c r="C3542" s="76" t="str">
        <f>VLOOKUP(B3542,Validación!G:I,3,0)</f>
        <v>J</v>
      </c>
      <c r="D3542" s="122" t="s">
        <v>313</v>
      </c>
      <c r="E3542" s="76">
        <f>VLOOKUP(Tabla3[[#This Row],[Actividad]],Validación!AA:AB,2,0)</f>
        <v>3</v>
      </c>
      <c r="F3542" s="76" t="s">
        <v>185</v>
      </c>
      <c r="G3542" s="76">
        <f>VLOOKUP(H3542,Validación!W:Y,3,0)</f>
        <v>16</v>
      </c>
      <c r="H3542" s="76" t="s">
        <v>216</v>
      </c>
      <c r="I3542" s="76">
        <f>VLOOKUP(J3542,Validación!K:N,4,0)</f>
        <v>13</v>
      </c>
      <c r="J3542" s="76" t="s">
        <v>354</v>
      </c>
      <c r="K3542" s="76" t="s">
        <v>67</v>
      </c>
      <c r="L3542" s="76" t="str">
        <f t="shared" si="111"/>
        <v>P</v>
      </c>
    </row>
    <row r="3543" spans="1:12" x14ac:dyDescent="0.25">
      <c r="A3543" s="76" t="str">
        <f t="shared" si="110"/>
        <v>Q31613P</v>
      </c>
      <c r="B3543" s="76" t="s">
        <v>130</v>
      </c>
      <c r="C3543" s="76" t="str">
        <f>VLOOKUP(B3543,Validación!G:I,3,0)</f>
        <v>Q</v>
      </c>
      <c r="D3543" s="122" t="s">
        <v>314</v>
      </c>
      <c r="E3543" s="76">
        <f>VLOOKUP(Tabla3[[#This Row],[Actividad]],Validación!AA:AB,2,0)</f>
        <v>3</v>
      </c>
      <c r="F3543" s="76" t="s">
        <v>185</v>
      </c>
      <c r="G3543" s="76">
        <f>VLOOKUP(H3543,Validación!W:Y,3,0)</f>
        <v>16</v>
      </c>
      <c r="H3543" s="76" t="s">
        <v>216</v>
      </c>
      <c r="I3543" s="76">
        <f>VLOOKUP(J3543,Validación!K:N,4,0)</f>
        <v>13</v>
      </c>
      <c r="J3543" s="76" t="s">
        <v>354</v>
      </c>
      <c r="K3543" s="76" t="s">
        <v>67</v>
      </c>
      <c r="L3543" s="76" t="str">
        <f t="shared" si="111"/>
        <v>P</v>
      </c>
    </row>
    <row r="3544" spans="1:12" x14ac:dyDescent="0.25">
      <c r="A3544" s="76" t="str">
        <f t="shared" si="110"/>
        <v>P31613P</v>
      </c>
      <c r="B3544" s="76" t="s">
        <v>50</v>
      </c>
      <c r="C3544" s="76" t="str">
        <f>VLOOKUP(B3544,Validación!G:I,3,0)</f>
        <v>P</v>
      </c>
      <c r="D3544" s="122" t="s">
        <v>315</v>
      </c>
      <c r="E3544" s="76">
        <f>VLOOKUP(Tabla3[[#This Row],[Actividad]],Validación!AA:AB,2,0)</f>
        <v>3</v>
      </c>
      <c r="F3544" s="76" t="s">
        <v>185</v>
      </c>
      <c r="G3544" s="76">
        <f>VLOOKUP(H3544,Validación!W:Y,3,0)</f>
        <v>16</v>
      </c>
      <c r="H3544" s="76" t="s">
        <v>216</v>
      </c>
      <c r="I3544" s="76">
        <f>VLOOKUP(J3544,Validación!K:N,4,0)</f>
        <v>13</v>
      </c>
      <c r="J3544" s="76" t="s">
        <v>354</v>
      </c>
      <c r="K3544" s="76" t="s">
        <v>67</v>
      </c>
      <c r="L3544" s="76" t="str">
        <f t="shared" si="111"/>
        <v>P</v>
      </c>
    </row>
    <row r="3545" spans="1:12" x14ac:dyDescent="0.25">
      <c r="A3545" s="76" t="str">
        <f t="shared" si="110"/>
        <v>K31613P</v>
      </c>
      <c r="B3545" s="76" t="s">
        <v>31</v>
      </c>
      <c r="C3545" s="76" t="str">
        <f>VLOOKUP(B3545,Validación!G:I,3,0)</f>
        <v>K</v>
      </c>
      <c r="D3545" s="122" t="s">
        <v>297</v>
      </c>
      <c r="E3545" s="76">
        <f>VLOOKUP(Tabla3[[#This Row],[Actividad]],Validación!AA:AB,2,0)</f>
        <v>3</v>
      </c>
      <c r="F3545" s="76" t="s">
        <v>185</v>
      </c>
      <c r="G3545" s="76">
        <f>VLOOKUP(H3545,Validación!W:Y,3,0)</f>
        <v>16</v>
      </c>
      <c r="H3545" s="76" t="s">
        <v>216</v>
      </c>
      <c r="I3545" s="76">
        <f>VLOOKUP(J3545,Validación!K:N,4,0)</f>
        <v>13</v>
      </c>
      <c r="J3545" s="76" t="s">
        <v>354</v>
      </c>
      <c r="K3545" s="76" t="s">
        <v>67</v>
      </c>
      <c r="L3545" s="76" t="str">
        <f t="shared" si="111"/>
        <v>P</v>
      </c>
    </row>
    <row r="3546" spans="1:12" x14ac:dyDescent="0.25">
      <c r="A3546" s="76" t="str">
        <f t="shared" si="110"/>
        <v>N31613P</v>
      </c>
      <c r="B3546" s="76" t="s">
        <v>49</v>
      </c>
      <c r="C3546" s="76" t="str">
        <f>VLOOKUP(B3546,Validación!G:I,3,0)</f>
        <v>N</v>
      </c>
      <c r="D3546" s="122" t="s">
        <v>316</v>
      </c>
      <c r="E3546" s="76">
        <f>VLOOKUP(Tabla3[[#This Row],[Actividad]],Validación!AA:AB,2,0)</f>
        <v>3</v>
      </c>
      <c r="F3546" s="76" t="s">
        <v>185</v>
      </c>
      <c r="G3546" s="76">
        <f>VLOOKUP(H3546,Validación!W:Y,3,0)</f>
        <v>16</v>
      </c>
      <c r="H3546" s="76" t="s">
        <v>216</v>
      </c>
      <c r="I3546" s="76">
        <f>VLOOKUP(J3546,Validación!K:N,4,0)</f>
        <v>13</v>
      </c>
      <c r="J3546" s="76" t="s">
        <v>354</v>
      </c>
      <c r="K3546" s="76" t="s">
        <v>67</v>
      </c>
      <c r="L3546" s="76" t="str">
        <f t="shared" si="111"/>
        <v>P</v>
      </c>
    </row>
    <row r="3547" spans="1:12" x14ac:dyDescent="0.25">
      <c r="A3547" s="76" t="str">
        <f t="shared" si="110"/>
        <v>AA31613P</v>
      </c>
      <c r="B3547" s="76" t="s">
        <v>54</v>
      </c>
      <c r="C3547" s="76" t="str">
        <f>VLOOKUP(B3547,Validación!G:I,3,0)</f>
        <v>AA</v>
      </c>
      <c r="D3547" s="122" t="s">
        <v>317</v>
      </c>
      <c r="E3547" s="76">
        <f>VLOOKUP(Tabla3[[#This Row],[Actividad]],Validación!AA:AB,2,0)</f>
        <v>3</v>
      </c>
      <c r="F3547" s="76" t="s">
        <v>185</v>
      </c>
      <c r="G3547" s="76">
        <f>VLOOKUP(H3547,Validación!W:Y,3,0)</f>
        <v>16</v>
      </c>
      <c r="H3547" s="76" t="s">
        <v>216</v>
      </c>
      <c r="I3547" s="76">
        <f>VLOOKUP(J3547,Validación!K:N,4,0)</f>
        <v>13</v>
      </c>
      <c r="J3547" s="76" t="s">
        <v>354</v>
      </c>
      <c r="K3547" s="76" t="s">
        <v>67</v>
      </c>
      <c r="L3547" s="76" t="str">
        <f t="shared" si="111"/>
        <v>P</v>
      </c>
    </row>
    <row r="3548" spans="1:12" x14ac:dyDescent="0.25">
      <c r="A3548" s="76" t="str">
        <f t="shared" si="110"/>
        <v>G31613P</v>
      </c>
      <c r="B3548" s="76" t="s">
        <v>427</v>
      </c>
      <c r="C3548" s="76" t="str">
        <f>VLOOKUP(B3548,Validación!G:I,3,0)</f>
        <v>G</v>
      </c>
      <c r="D3548" s="122" t="s">
        <v>318</v>
      </c>
      <c r="E3548" s="76">
        <f>VLOOKUP(Tabla3[[#This Row],[Actividad]],Validación!AA:AB,2,0)</f>
        <v>3</v>
      </c>
      <c r="F3548" s="76" t="s">
        <v>185</v>
      </c>
      <c r="G3548" s="76">
        <f>VLOOKUP(H3548,Validación!W:Y,3,0)</f>
        <v>16</v>
      </c>
      <c r="H3548" s="76" t="s">
        <v>216</v>
      </c>
      <c r="I3548" s="76">
        <f>VLOOKUP(J3548,Validación!K:N,4,0)</f>
        <v>13</v>
      </c>
      <c r="J3548" s="76" t="s">
        <v>354</v>
      </c>
      <c r="K3548" s="76" t="s">
        <v>67</v>
      </c>
      <c r="L3548" s="76" t="str">
        <f t="shared" si="111"/>
        <v>P</v>
      </c>
    </row>
    <row r="3549" spans="1:12" x14ac:dyDescent="0.25">
      <c r="A3549" s="76" t="str">
        <f t="shared" si="110"/>
        <v>D31613P</v>
      </c>
      <c r="B3549" s="76" t="s">
        <v>203</v>
      </c>
      <c r="C3549" s="76" t="str">
        <f>VLOOKUP(B3549,Validación!G:I,3,0)</f>
        <v>D</v>
      </c>
      <c r="D3549" s="122">
        <v>122327</v>
      </c>
      <c r="E3549" s="76">
        <f>VLOOKUP(Tabla3[[#This Row],[Actividad]],Validación!AA:AB,2,0)</f>
        <v>3</v>
      </c>
      <c r="F3549" s="76" t="s">
        <v>185</v>
      </c>
      <c r="G3549" s="76">
        <f>VLOOKUP(H3549,Validación!W:Y,3,0)</f>
        <v>16</v>
      </c>
      <c r="H3549" s="76" t="s">
        <v>216</v>
      </c>
      <c r="I3549" s="76">
        <f>VLOOKUP(J3549,Validación!K:N,4,0)</f>
        <v>13</v>
      </c>
      <c r="J3549" s="76" t="s">
        <v>354</v>
      </c>
      <c r="K3549" s="76" t="s">
        <v>67</v>
      </c>
      <c r="L3549" s="76" t="str">
        <f t="shared" si="111"/>
        <v>P</v>
      </c>
    </row>
    <row r="3550" spans="1:12" x14ac:dyDescent="0.25">
      <c r="A3550" s="76" t="str">
        <f t="shared" si="110"/>
        <v>F31613P</v>
      </c>
      <c r="B3550" s="76" t="s">
        <v>426</v>
      </c>
      <c r="C3550" s="76" t="str">
        <f>VLOOKUP(B3550,Validación!G:I,3,0)</f>
        <v>F</v>
      </c>
      <c r="D3550" s="122" t="s">
        <v>464</v>
      </c>
      <c r="E3550" s="76">
        <f>VLOOKUP(Tabla3[[#This Row],[Actividad]],Validación!AA:AB,2,0)</f>
        <v>3</v>
      </c>
      <c r="F3550" s="76" t="s">
        <v>185</v>
      </c>
      <c r="G3550" s="76">
        <f>VLOOKUP(H3550,Validación!W:Y,3,0)</f>
        <v>16</v>
      </c>
      <c r="H3550" s="76" t="s">
        <v>216</v>
      </c>
      <c r="I3550" s="76">
        <f>VLOOKUP(J3550,Validación!K:N,4,0)</f>
        <v>13</v>
      </c>
      <c r="J3550" s="76" t="s">
        <v>354</v>
      </c>
      <c r="K3550" s="76" t="s">
        <v>67</v>
      </c>
      <c r="L3550" s="76" t="str">
        <f t="shared" si="111"/>
        <v>P</v>
      </c>
    </row>
    <row r="3551" spans="1:12" x14ac:dyDescent="0.25">
      <c r="A3551" s="76" t="str">
        <f t="shared" si="110"/>
        <v>FF31613P</v>
      </c>
      <c r="B3551" s="76" t="s">
        <v>41</v>
      </c>
      <c r="C3551" s="76" t="str">
        <f>VLOOKUP(B3551,Validación!G:I,3,0)</f>
        <v>FF</v>
      </c>
      <c r="D3551" s="122" t="s">
        <v>465</v>
      </c>
      <c r="E3551" s="76">
        <f>VLOOKUP(Tabla3[[#This Row],[Actividad]],Validación!AA:AB,2,0)</f>
        <v>3</v>
      </c>
      <c r="F3551" s="76" t="s">
        <v>185</v>
      </c>
      <c r="G3551" s="76">
        <f>VLOOKUP(H3551,Validación!W:Y,3,0)</f>
        <v>16</v>
      </c>
      <c r="H3551" s="76" t="s">
        <v>216</v>
      </c>
      <c r="I3551" s="76">
        <f>VLOOKUP(J3551,Validación!K:N,4,0)</f>
        <v>13</v>
      </c>
      <c r="J3551" s="76" t="s">
        <v>354</v>
      </c>
      <c r="K3551" s="76" t="s">
        <v>67</v>
      </c>
      <c r="L3551" s="76" t="str">
        <f t="shared" si="111"/>
        <v>P</v>
      </c>
    </row>
    <row r="3552" spans="1:12" x14ac:dyDescent="0.25">
      <c r="A3552" s="76" t="str">
        <f t="shared" si="110"/>
        <v>BB31613P</v>
      </c>
      <c r="B3552" s="76" t="s">
        <v>32</v>
      </c>
      <c r="C3552" s="76" t="str">
        <f>VLOOKUP(B3552,Validación!G:I,3,0)</f>
        <v>BB</v>
      </c>
      <c r="D3552" s="122">
        <v>445</v>
      </c>
      <c r="E3552" s="76">
        <f>VLOOKUP(Tabla3[[#This Row],[Actividad]],Validación!AA:AB,2,0)</f>
        <v>3</v>
      </c>
      <c r="F3552" s="76" t="s">
        <v>185</v>
      </c>
      <c r="G3552" s="76">
        <f>VLOOKUP(H3552,Validación!W:Y,3,0)</f>
        <v>16</v>
      </c>
      <c r="H3552" s="76" t="s">
        <v>216</v>
      </c>
      <c r="I3552" s="76">
        <f>VLOOKUP(J3552,Validación!K:N,4,0)</f>
        <v>13</v>
      </c>
      <c r="J3552" s="76" t="s">
        <v>354</v>
      </c>
      <c r="K3552" s="76" t="s">
        <v>67</v>
      </c>
      <c r="L3552" s="76" t="str">
        <f t="shared" si="111"/>
        <v>P</v>
      </c>
    </row>
    <row r="3553" spans="1:12" x14ac:dyDescent="0.25">
      <c r="A3553" s="76" t="str">
        <f t="shared" si="110"/>
        <v>W31613P</v>
      </c>
      <c r="B3553" s="76" t="s">
        <v>132</v>
      </c>
      <c r="C3553" s="76" t="str">
        <f>VLOOKUP(B3553,Validación!G:I,3,0)</f>
        <v>W</v>
      </c>
      <c r="D3553" s="122" t="s">
        <v>302</v>
      </c>
      <c r="E3553" s="76">
        <f>VLOOKUP(Tabla3[[#This Row],[Actividad]],Validación!AA:AB,2,0)</f>
        <v>3</v>
      </c>
      <c r="F3553" s="76" t="s">
        <v>185</v>
      </c>
      <c r="G3553" s="76">
        <f>VLOOKUP(H3553,Validación!W:Y,3,0)</f>
        <v>16</v>
      </c>
      <c r="H3553" s="76" t="s">
        <v>216</v>
      </c>
      <c r="I3553" s="76">
        <f>VLOOKUP(J3553,Validación!K:N,4,0)</f>
        <v>13</v>
      </c>
      <c r="J3553" s="76" t="s">
        <v>354</v>
      </c>
      <c r="K3553" s="76" t="s">
        <v>67</v>
      </c>
      <c r="L3553" s="76" t="str">
        <f t="shared" si="111"/>
        <v>P</v>
      </c>
    </row>
    <row r="3554" spans="1:12" x14ac:dyDescent="0.25">
      <c r="A3554" s="76" t="str">
        <f t="shared" si="110"/>
        <v>CC31613P</v>
      </c>
      <c r="B3554" s="76" t="s">
        <v>55</v>
      </c>
      <c r="C3554" s="76" t="str">
        <f>VLOOKUP(B3554,Validación!G:I,3,0)</f>
        <v>CC</v>
      </c>
      <c r="D3554" s="122">
        <v>122295</v>
      </c>
      <c r="E3554" s="76">
        <f>VLOOKUP(Tabla3[[#This Row],[Actividad]],Validación!AA:AB,2,0)</f>
        <v>3</v>
      </c>
      <c r="F3554" s="76" t="s">
        <v>185</v>
      </c>
      <c r="G3554" s="76">
        <f>VLOOKUP(H3554,Validación!W:Y,3,0)</f>
        <v>16</v>
      </c>
      <c r="H3554" s="76" t="s">
        <v>216</v>
      </c>
      <c r="I3554" s="76">
        <f>VLOOKUP(J3554,Validación!K:N,4,0)</f>
        <v>13</v>
      </c>
      <c r="J3554" s="76" t="s">
        <v>354</v>
      </c>
      <c r="K3554" s="76" t="s">
        <v>67</v>
      </c>
      <c r="L3554" s="76" t="str">
        <f t="shared" si="111"/>
        <v>P</v>
      </c>
    </row>
    <row r="3555" spans="1:12" x14ac:dyDescent="0.25">
      <c r="A3555" s="76" t="str">
        <f t="shared" si="110"/>
        <v>U31613P</v>
      </c>
      <c r="B3555" s="76" t="s">
        <v>425</v>
      </c>
      <c r="C3555" s="76" t="str">
        <f>VLOOKUP(B3555,Validación!G:I,3,0)</f>
        <v>U</v>
      </c>
      <c r="D3555" s="122">
        <v>122228</v>
      </c>
      <c r="E3555" s="76">
        <f>VLOOKUP(Tabla3[[#This Row],[Actividad]],Validación!AA:AB,2,0)</f>
        <v>3</v>
      </c>
      <c r="F3555" s="76" t="s">
        <v>185</v>
      </c>
      <c r="G3555" s="76">
        <f>VLOOKUP(H3555,Validación!W:Y,3,0)</f>
        <v>16</v>
      </c>
      <c r="H3555" s="76" t="s">
        <v>216</v>
      </c>
      <c r="I3555" s="76">
        <f>VLOOKUP(J3555,Validación!K:N,4,0)</f>
        <v>13</v>
      </c>
      <c r="J3555" s="76" t="s">
        <v>354</v>
      </c>
      <c r="K3555" s="76" t="s">
        <v>67</v>
      </c>
      <c r="L3555" s="76" t="str">
        <f t="shared" si="111"/>
        <v>P</v>
      </c>
    </row>
    <row r="3556" spans="1:12" x14ac:dyDescent="0.25">
      <c r="A3556" s="76" t="str">
        <f t="shared" si="110"/>
        <v>I31613P</v>
      </c>
      <c r="B3556" s="76" t="s">
        <v>47</v>
      </c>
      <c r="C3556" s="76" t="str">
        <f>VLOOKUP(B3556,Validación!G:I,3,0)</f>
        <v>I</v>
      </c>
      <c r="D3556" s="122" t="s">
        <v>466</v>
      </c>
      <c r="E3556" s="76">
        <f>VLOOKUP(Tabla3[[#This Row],[Actividad]],Validación!AA:AB,2,0)</f>
        <v>3</v>
      </c>
      <c r="F3556" s="76" t="s">
        <v>185</v>
      </c>
      <c r="G3556" s="76">
        <f>VLOOKUP(H3556,Validación!W:Y,3,0)</f>
        <v>16</v>
      </c>
      <c r="H3556" s="76" t="s">
        <v>216</v>
      </c>
      <c r="I3556" s="76">
        <f>VLOOKUP(J3556,Validación!K:N,4,0)</f>
        <v>13</v>
      </c>
      <c r="J3556" s="76" t="s">
        <v>354</v>
      </c>
      <c r="K3556" s="76" t="s">
        <v>67</v>
      </c>
      <c r="L3556" s="76" t="str">
        <f t="shared" si="111"/>
        <v>P</v>
      </c>
    </row>
    <row r="3557" spans="1:12" x14ac:dyDescent="0.25">
      <c r="A3557" s="76" t="str">
        <f t="shared" si="110"/>
        <v>Y31613P</v>
      </c>
      <c r="B3557" s="76" t="s">
        <v>134</v>
      </c>
      <c r="C3557" s="76" t="str">
        <f>VLOOKUP(B3557,Validación!G:I,3,0)</f>
        <v>Y</v>
      </c>
      <c r="D3557" s="122">
        <v>121693</v>
      </c>
      <c r="E3557" s="76">
        <f>VLOOKUP(Tabla3[[#This Row],[Actividad]],Validación!AA:AB,2,0)</f>
        <v>3</v>
      </c>
      <c r="F3557" s="76" t="s">
        <v>185</v>
      </c>
      <c r="G3557" s="76">
        <f>VLOOKUP(H3557,Validación!W:Y,3,0)</f>
        <v>16</v>
      </c>
      <c r="H3557" s="76" t="s">
        <v>216</v>
      </c>
      <c r="I3557" s="76">
        <f>VLOOKUP(J3557,Validación!K:N,4,0)</f>
        <v>13</v>
      </c>
      <c r="J3557" s="76" t="s">
        <v>354</v>
      </c>
      <c r="K3557" s="76" t="s">
        <v>67</v>
      </c>
      <c r="L3557" s="76" t="str">
        <f t="shared" si="111"/>
        <v>P</v>
      </c>
    </row>
    <row r="3558" spans="1:12" x14ac:dyDescent="0.25">
      <c r="A3558" s="76" t="str">
        <f t="shared" si="110"/>
        <v>R31613P</v>
      </c>
      <c r="B3558" s="76" t="s">
        <v>51</v>
      </c>
      <c r="C3558" s="76" t="str">
        <f>VLOOKUP(B3558,Validación!G:I,3,0)</f>
        <v>R</v>
      </c>
      <c r="D3558" s="122">
        <v>109</v>
      </c>
      <c r="E3558" s="76">
        <f>VLOOKUP(Tabla3[[#This Row],[Actividad]],Validación!AA:AB,2,0)</f>
        <v>3</v>
      </c>
      <c r="F3558" s="76" t="s">
        <v>185</v>
      </c>
      <c r="G3558" s="76">
        <f>VLOOKUP(H3558,Validación!W:Y,3,0)</f>
        <v>16</v>
      </c>
      <c r="H3558" s="76" t="s">
        <v>216</v>
      </c>
      <c r="I3558" s="76">
        <f>VLOOKUP(J3558,Validación!K:N,4,0)</f>
        <v>13</v>
      </c>
      <c r="J3558" s="76" t="s">
        <v>354</v>
      </c>
      <c r="K3558" s="76" t="s">
        <v>67</v>
      </c>
      <c r="L3558" s="76" t="str">
        <f t="shared" si="111"/>
        <v>P</v>
      </c>
    </row>
    <row r="3559" spans="1:12" x14ac:dyDescent="0.25">
      <c r="A3559" s="76" t="str">
        <f t="shared" si="110"/>
        <v>HH31613P</v>
      </c>
      <c r="B3559" s="76" t="s">
        <v>122</v>
      </c>
      <c r="C3559" s="76" t="str">
        <f>VLOOKUP(B3559,Validación!G:I,3,0)</f>
        <v>HH</v>
      </c>
      <c r="D3559" s="122" t="s">
        <v>467</v>
      </c>
      <c r="E3559" s="76">
        <f>VLOOKUP(Tabla3[[#This Row],[Actividad]],Validación!AA:AB,2,0)</f>
        <v>3</v>
      </c>
      <c r="F3559" s="76" t="s">
        <v>185</v>
      </c>
      <c r="G3559" s="76">
        <f>VLOOKUP(H3559,Validación!W:Y,3,0)</f>
        <v>16</v>
      </c>
      <c r="H3559" s="76" t="s">
        <v>216</v>
      </c>
      <c r="I3559" s="76">
        <f>VLOOKUP(J3559,Validación!K:N,4,0)</f>
        <v>13</v>
      </c>
      <c r="J3559" s="76" t="s">
        <v>354</v>
      </c>
      <c r="K3559" s="76" t="s">
        <v>67</v>
      </c>
      <c r="L3559" s="76" t="str">
        <f t="shared" si="111"/>
        <v>P</v>
      </c>
    </row>
    <row r="3560" spans="1:12" x14ac:dyDescent="0.25">
      <c r="A3560" s="76" t="str">
        <f t="shared" si="110"/>
        <v>L31613P</v>
      </c>
      <c r="B3560" s="76" t="s">
        <v>48</v>
      </c>
      <c r="C3560" s="76" t="str">
        <f>VLOOKUP(B3560,Validación!G:I,3,0)</f>
        <v>L</v>
      </c>
      <c r="D3560" s="122" t="s">
        <v>461</v>
      </c>
      <c r="E3560" s="76">
        <f>VLOOKUP(Tabla3[[#This Row],[Actividad]],Validación!AA:AB,2,0)</f>
        <v>3</v>
      </c>
      <c r="F3560" s="76" t="s">
        <v>185</v>
      </c>
      <c r="G3560" s="76">
        <f>VLOOKUP(H3560,Validación!W:Y,3,0)</f>
        <v>16</v>
      </c>
      <c r="H3560" s="76" t="s">
        <v>216</v>
      </c>
      <c r="I3560" s="76">
        <f>VLOOKUP(J3560,Validación!K:N,4,0)</f>
        <v>13</v>
      </c>
      <c r="J3560" s="76" t="s">
        <v>354</v>
      </c>
      <c r="K3560" s="76" t="s">
        <v>67</v>
      </c>
      <c r="L3560" s="76" t="str">
        <f t="shared" si="111"/>
        <v>P</v>
      </c>
    </row>
    <row r="3561" spans="1:12" x14ac:dyDescent="0.25">
      <c r="A3561" s="76" t="str">
        <f t="shared" si="110"/>
        <v>A31613P</v>
      </c>
      <c r="B3561" s="76" t="s">
        <v>42</v>
      </c>
      <c r="C3561" s="76" t="str">
        <f>VLOOKUP(B3561,Validación!G:I,3,0)</f>
        <v>A</v>
      </c>
      <c r="D3561" s="122" t="s">
        <v>485</v>
      </c>
      <c r="E3561" s="76">
        <f>VLOOKUP(Tabla3[[#This Row],[Actividad]],Validación!AA:AB,2,0)</f>
        <v>3</v>
      </c>
      <c r="F3561" s="76" t="s">
        <v>185</v>
      </c>
      <c r="G3561" s="76">
        <f>VLOOKUP(H3561,Validación!W:Y,3,0)</f>
        <v>16</v>
      </c>
      <c r="H3561" s="76" t="s">
        <v>216</v>
      </c>
      <c r="I3561" s="76">
        <f>VLOOKUP(J3561,Validación!K:N,4,0)</f>
        <v>13</v>
      </c>
      <c r="J3561" s="76" t="s">
        <v>354</v>
      </c>
      <c r="K3561" s="76" t="s">
        <v>67</v>
      </c>
      <c r="L3561" s="76" t="str">
        <f t="shared" si="111"/>
        <v>P</v>
      </c>
    </row>
    <row r="3562" spans="1:12" x14ac:dyDescent="0.25">
      <c r="A3562" s="76" t="str">
        <f t="shared" si="110"/>
        <v>X17166P</v>
      </c>
      <c r="B3562" s="76" t="s">
        <v>133</v>
      </c>
      <c r="C3562" s="76" t="str">
        <f>VLOOKUP(B3562,Validación!G:I,3,0)</f>
        <v>X</v>
      </c>
      <c r="D3562" s="122">
        <v>122201</v>
      </c>
      <c r="E3562" s="76">
        <f>VLOOKUP(Tabla3[[#This Row],[Actividad]],Validación!AA:AB,2,0)</f>
        <v>17</v>
      </c>
      <c r="F3562" s="76" t="s">
        <v>198</v>
      </c>
      <c r="G3562" s="76">
        <f>VLOOKUP(H3562,Validación!W:Y,3,0)</f>
        <v>16</v>
      </c>
      <c r="H3562" s="76" t="s">
        <v>216</v>
      </c>
      <c r="I3562" s="76">
        <f>VLOOKUP(J3562,Validación!K:N,4,0)</f>
        <v>6</v>
      </c>
      <c r="J3562" s="76" t="s">
        <v>165</v>
      </c>
      <c r="K3562" s="76" t="s">
        <v>67</v>
      </c>
      <c r="L3562" s="76" t="str">
        <f t="shared" si="111"/>
        <v>P</v>
      </c>
    </row>
    <row r="3563" spans="1:12" x14ac:dyDescent="0.25">
      <c r="A3563" s="76" t="str">
        <f t="shared" si="110"/>
        <v>C17166P</v>
      </c>
      <c r="B3563" s="76" t="s">
        <v>44</v>
      </c>
      <c r="C3563" s="76" t="str">
        <f>VLOOKUP(B3563,Validación!G:I,3,0)</f>
        <v>C</v>
      </c>
      <c r="D3563" s="122" t="s">
        <v>289</v>
      </c>
      <c r="E3563" s="76">
        <f>VLOOKUP(Tabla3[[#This Row],[Actividad]],Validación!AA:AB,2,0)</f>
        <v>17</v>
      </c>
      <c r="F3563" s="76" t="s">
        <v>198</v>
      </c>
      <c r="G3563" s="76">
        <f>VLOOKUP(H3563,Validación!W:Y,3,0)</f>
        <v>16</v>
      </c>
      <c r="H3563" s="76" t="s">
        <v>216</v>
      </c>
      <c r="I3563" s="76">
        <f>VLOOKUP(J3563,Validación!K:N,4,0)</f>
        <v>6</v>
      </c>
      <c r="J3563" s="76" t="s">
        <v>165</v>
      </c>
      <c r="K3563" s="76" t="s">
        <v>67</v>
      </c>
      <c r="L3563" s="76" t="str">
        <f t="shared" si="111"/>
        <v>P</v>
      </c>
    </row>
    <row r="3564" spans="1:12" x14ac:dyDescent="0.25">
      <c r="A3564" s="76" t="str">
        <f t="shared" si="110"/>
        <v>T17166P</v>
      </c>
      <c r="B3564" s="76" t="s">
        <v>52</v>
      </c>
      <c r="C3564" s="76" t="str">
        <f>VLOOKUP(B3564,Validación!G:I,3,0)</f>
        <v>T</v>
      </c>
      <c r="D3564" s="122">
        <v>122202</v>
      </c>
      <c r="E3564" s="76">
        <f>VLOOKUP(Tabla3[[#This Row],[Actividad]],Validación!AA:AB,2,0)</f>
        <v>17</v>
      </c>
      <c r="F3564" s="76" t="s">
        <v>198</v>
      </c>
      <c r="G3564" s="76">
        <f>VLOOKUP(H3564,Validación!W:Y,3,0)</f>
        <v>16</v>
      </c>
      <c r="H3564" s="76" t="s">
        <v>216</v>
      </c>
      <c r="I3564" s="76">
        <f>VLOOKUP(J3564,Validación!K:N,4,0)</f>
        <v>6</v>
      </c>
      <c r="J3564" s="76" t="s">
        <v>165</v>
      </c>
      <c r="K3564" s="76" t="s">
        <v>67</v>
      </c>
      <c r="L3564" s="76" t="str">
        <f t="shared" si="111"/>
        <v>P</v>
      </c>
    </row>
    <row r="3565" spans="1:12" x14ac:dyDescent="0.25">
      <c r="A3565" s="76" t="str">
        <f t="shared" si="110"/>
        <v>EE17166P</v>
      </c>
      <c r="B3565" s="76" t="s">
        <v>33</v>
      </c>
      <c r="C3565" s="76" t="str">
        <f>VLOOKUP(B3565,Validación!G:I,3,0)</f>
        <v>EE</v>
      </c>
      <c r="D3565" s="122" t="s">
        <v>290</v>
      </c>
      <c r="E3565" s="76">
        <f>VLOOKUP(Tabla3[[#This Row],[Actividad]],Validación!AA:AB,2,0)</f>
        <v>17</v>
      </c>
      <c r="F3565" s="76" t="s">
        <v>198</v>
      </c>
      <c r="G3565" s="76">
        <f>VLOOKUP(H3565,Validación!W:Y,3,0)</f>
        <v>16</v>
      </c>
      <c r="H3565" s="76" t="s">
        <v>216</v>
      </c>
      <c r="I3565" s="76">
        <f>VLOOKUP(J3565,Validación!K:N,4,0)</f>
        <v>6</v>
      </c>
      <c r="J3565" s="76" t="s">
        <v>165</v>
      </c>
      <c r="K3565" s="76" t="s">
        <v>67</v>
      </c>
      <c r="L3565" s="76" t="str">
        <f t="shared" si="111"/>
        <v>P</v>
      </c>
    </row>
    <row r="3566" spans="1:12" x14ac:dyDescent="0.25">
      <c r="A3566" s="76" t="str">
        <f t="shared" si="110"/>
        <v>E17166P</v>
      </c>
      <c r="B3566" s="76" t="s">
        <v>45</v>
      </c>
      <c r="C3566" s="76" t="str">
        <f>VLOOKUP(B3566,Validación!G:I,3,0)</f>
        <v>E</v>
      </c>
      <c r="D3566" s="122" t="s">
        <v>180</v>
      </c>
      <c r="E3566" s="76">
        <f>VLOOKUP(Tabla3[[#This Row],[Actividad]],Validación!AA:AB,2,0)</f>
        <v>17</v>
      </c>
      <c r="F3566" s="76" t="s">
        <v>198</v>
      </c>
      <c r="G3566" s="76">
        <f>VLOOKUP(H3566,Validación!W:Y,3,0)</f>
        <v>16</v>
      </c>
      <c r="H3566" s="76" t="s">
        <v>216</v>
      </c>
      <c r="I3566" s="76">
        <f>VLOOKUP(J3566,Validación!K:N,4,0)</f>
        <v>6</v>
      </c>
      <c r="J3566" s="76" t="s">
        <v>165</v>
      </c>
      <c r="K3566" s="76" t="s">
        <v>67</v>
      </c>
      <c r="L3566" s="76" t="str">
        <f t="shared" si="111"/>
        <v>P</v>
      </c>
    </row>
    <row r="3567" spans="1:12" x14ac:dyDescent="0.25">
      <c r="A3567" s="76" t="str">
        <f t="shared" si="110"/>
        <v>J17166P</v>
      </c>
      <c r="B3567" s="76" t="s">
        <v>30</v>
      </c>
      <c r="C3567" s="76" t="str">
        <f>VLOOKUP(B3567,Validación!G:I,3,0)</f>
        <v>J</v>
      </c>
      <c r="D3567" s="122" t="s">
        <v>292</v>
      </c>
      <c r="E3567" s="76">
        <f>VLOOKUP(Tabla3[[#This Row],[Actividad]],Validación!AA:AB,2,0)</f>
        <v>17</v>
      </c>
      <c r="F3567" s="76" t="s">
        <v>198</v>
      </c>
      <c r="G3567" s="76">
        <f>VLOOKUP(H3567,Validación!W:Y,3,0)</f>
        <v>16</v>
      </c>
      <c r="H3567" s="76" t="s">
        <v>216</v>
      </c>
      <c r="I3567" s="76">
        <f>VLOOKUP(J3567,Validación!K:N,4,0)</f>
        <v>6</v>
      </c>
      <c r="J3567" s="76" t="s">
        <v>165</v>
      </c>
      <c r="K3567" s="76" t="s">
        <v>67</v>
      </c>
      <c r="L3567" s="76" t="str">
        <f t="shared" si="111"/>
        <v>P</v>
      </c>
    </row>
    <row r="3568" spans="1:12" x14ac:dyDescent="0.25">
      <c r="A3568" s="76" t="str">
        <f t="shared" si="110"/>
        <v>H17166P</v>
      </c>
      <c r="B3568" s="76" t="s">
        <v>46</v>
      </c>
      <c r="C3568" s="76" t="str">
        <f>VLOOKUP(B3568,Validación!G:I,3,0)</f>
        <v>H</v>
      </c>
      <c r="D3568" s="122" t="s">
        <v>115</v>
      </c>
      <c r="E3568" s="76">
        <f>VLOOKUP(Tabla3[[#This Row],[Actividad]],Validación!AA:AB,2,0)</f>
        <v>17</v>
      </c>
      <c r="F3568" s="76" t="s">
        <v>198</v>
      </c>
      <c r="G3568" s="76">
        <f>VLOOKUP(H3568,Validación!W:Y,3,0)</f>
        <v>16</v>
      </c>
      <c r="H3568" s="76" t="s">
        <v>216</v>
      </c>
      <c r="I3568" s="76">
        <f>VLOOKUP(J3568,Validación!K:N,4,0)</f>
        <v>6</v>
      </c>
      <c r="J3568" s="76" t="s">
        <v>165</v>
      </c>
      <c r="K3568" s="76" t="s">
        <v>67</v>
      </c>
      <c r="L3568" s="76" t="str">
        <f t="shared" si="111"/>
        <v>P</v>
      </c>
    </row>
    <row r="3569" spans="1:12" x14ac:dyDescent="0.25">
      <c r="A3569" s="76" t="str">
        <f t="shared" si="110"/>
        <v>Q17166P</v>
      </c>
      <c r="B3569" s="76" t="s">
        <v>130</v>
      </c>
      <c r="C3569" s="76" t="str">
        <f>VLOOKUP(B3569,Validación!G:I,3,0)</f>
        <v>Q</v>
      </c>
      <c r="D3569" s="122" t="s">
        <v>293</v>
      </c>
      <c r="E3569" s="76">
        <f>VLOOKUP(Tabla3[[#This Row],[Actividad]],Validación!AA:AB,2,0)</f>
        <v>17</v>
      </c>
      <c r="F3569" s="76" t="s">
        <v>198</v>
      </c>
      <c r="G3569" s="76">
        <f>VLOOKUP(H3569,Validación!W:Y,3,0)</f>
        <v>16</v>
      </c>
      <c r="H3569" s="76" t="s">
        <v>216</v>
      </c>
      <c r="I3569" s="76">
        <f>VLOOKUP(J3569,Validación!K:N,4,0)</f>
        <v>6</v>
      </c>
      <c r="J3569" s="76" t="s">
        <v>165</v>
      </c>
      <c r="K3569" s="76" t="s">
        <v>67</v>
      </c>
      <c r="L3569" s="76" t="str">
        <f t="shared" si="111"/>
        <v>P</v>
      </c>
    </row>
    <row r="3570" spans="1:12" x14ac:dyDescent="0.25">
      <c r="A3570" s="76" t="str">
        <f t="shared" si="110"/>
        <v>P17166P</v>
      </c>
      <c r="B3570" s="76" t="s">
        <v>50</v>
      </c>
      <c r="C3570" s="76" t="str">
        <f>VLOOKUP(B3570,Validación!G:I,3,0)</f>
        <v>P</v>
      </c>
      <c r="D3570" s="122" t="s">
        <v>295</v>
      </c>
      <c r="E3570" s="76">
        <f>VLOOKUP(Tabla3[[#This Row],[Actividad]],Validación!AA:AB,2,0)</f>
        <v>17</v>
      </c>
      <c r="F3570" s="76" t="s">
        <v>198</v>
      </c>
      <c r="G3570" s="76">
        <f>VLOOKUP(H3570,Validación!W:Y,3,0)</f>
        <v>16</v>
      </c>
      <c r="H3570" s="76" t="s">
        <v>216</v>
      </c>
      <c r="I3570" s="76">
        <f>VLOOKUP(J3570,Validación!K:N,4,0)</f>
        <v>6</v>
      </c>
      <c r="J3570" s="76" t="s">
        <v>165</v>
      </c>
      <c r="K3570" s="76" t="s">
        <v>67</v>
      </c>
      <c r="L3570" s="76" t="str">
        <f t="shared" si="111"/>
        <v>P</v>
      </c>
    </row>
    <row r="3571" spans="1:12" x14ac:dyDescent="0.25">
      <c r="A3571" s="76" t="str">
        <f t="shared" si="110"/>
        <v>K17166P</v>
      </c>
      <c r="B3571" s="76" t="s">
        <v>31</v>
      </c>
      <c r="C3571" s="76" t="str">
        <f>VLOOKUP(B3571,Validación!G:I,3,0)</f>
        <v>K</v>
      </c>
      <c r="D3571" s="122" t="s">
        <v>297</v>
      </c>
      <c r="E3571" s="76">
        <f>VLOOKUP(Tabla3[[#This Row],[Actividad]],Validación!AA:AB,2,0)</f>
        <v>17</v>
      </c>
      <c r="F3571" s="76" t="s">
        <v>198</v>
      </c>
      <c r="G3571" s="76">
        <f>VLOOKUP(H3571,Validación!W:Y,3,0)</f>
        <v>16</v>
      </c>
      <c r="H3571" s="76" t="s">
        <v>216</v>
      </c>
      <c r="I3571" s="76">
        <f>VLOOKUP(J3571,Validación!K:N,4,0)</f>
        <v>6</v>
      </c>
      <c r="J3571" s="76" t="s">
        <v>165</v>
      </c>
      <c r="K3571" s="76" t="s">
        <v>67</v>
      </c>
      <c r="L3571" s="76" t="str">
        <f t="shared" si="111"/>
        <v>P</v>
      </c>
    </row>
    <row r="3572" spans="1:12" x14ac:dyDescent="0.25">
      <c r="A3572" s="76" t="str">
        <f t="shared" si="110"/>
        <v>N17166P</v>
      </c>
      <c r="B3572" s="76" t="s">
        <v>49</v>
      </c>
      <c r="C3572" s="76" t="str">
        <f>VLOOKUP(B3572,Validación!G:I,3,0)</f>
        <v>N</v>
      </c>
      <c r="D3572" s="122" t="s">
        <v>298</v>
      </c>
      <c r="E3572" s="76">
        <f>VLOOKUP(Tabla3[[#This Row],[Actividad]],Validación!AA:AB,2,0)</f>
        <v>17</v>
      </c>
      <c r="F3572" s="76" t="s">
        <v>198</v>
      </c>
      <c r="G3572" s="76">
        <f>VLOOKUP(H3572,Validación!W:Y,3,0)</f>
        <v>16</v>
      </c>
      <c r="H3572" s="76" t="s">
        <v>216</v>
      </c>
      <c r="I3572" s="76">
        <f>VLOOKUP(J3572,Validación!K:N,4,0)</f>
        <v>6</v>
      </c>
      <c r="J3572" s="76" t="s">
        <v>165</v>
      </c>
      <c r="K3572" s="76" t="s">
        <v>67</v>
      </c>
      <c r="L3572" s="76" t="str">
        <f t="shared" si="111"/>
        <v>P</v>
      </c>
    </row>
    <row r="3573" spans="1:12" x14ac:dyDescent="0.25">
      <c r="A3573" s="76" t="str">
        <f t="shared" si="110"/>
        <v>AA17166P</v>
      </c>
      <c r="B3573" s="76" t="s">
        <v>54</v>
      </c>
      <c r="C3573" s="76" t="str">
        <f>VLOOKUP(B3573,Validación!G:I,3,0)</f>
        <v>AA</v>
      </c>
      <c r="D3573" s="122" t="s">
        <v>118</v>
      </c>
      <c r="E3573" s="76">
        <f>VLOOKUP(Tabla3[[#This Row],[Actividad]],Validación!AA:AB,2,0)</f>
        <v>17</v>
      </c>
      <c r="F3573" s="76" t="s">
        <v>198</v>
      </c>
      <c r="G3573" s="76">
        <f>VLOOKUP(H3573,Validación!W:Y,3,0)</f>
        <v>16</v>
      </c>
      <c r="H3573" s="76" t="s">
        <v>216</v>
      </c>
      <c r="I3573" s="76">
        <f>VLOOKUP(J3573,Validación!K:N,4,0)</f>
        <v>6</v>
      </c>
      <c r="J3573" s="76" t="s">
        <v>165</v>
      </c>
      <c r="K3573" s="76" t="s">
        <v>67</v>
      </c>
      <c r="L3573" s="76" t="str">
        <f t="shared" si="111"/>
        <v>P</v>
      </c>
    </row>
    <row r="3574" spans="1:12" x14ac:dyDescent="0.25">
      <c r="A3574" s="76" t="str">
        <f t="shared" si="110"/>
        <v>G17166P</v>
      </c>
      <c r="B3574" s="76" t="s">
        <v>427</v>
      </c>
      <c r="C3574" s="76" t="str">
        <f>VLOOKUP(B3574,Validación!G:I,3,0)</f>
        <v>G</v>
      </c>
      <c r="D3574" s="122" t="s">
        <v>299</v>
      </c>
      <c r="E3574" s="76">
        <f>VLOOKUP(Tabla3[[#This Row],[Actividad]],Validación!AA:AB,2,0)</f>
        <v>17</v>
      </c>
      <c r="F3574" s="76" t="s">
        <v>198</v>
      </c>
      <c r="G3574" s="76">
        <f>VLOOKUP(H3574,Validación!W:Y,3,0)</f>
        <v>16</v>
      </c>
      <c r="H3574" s="76" t="s">
        <v>216</v>
      </c>
      <c r="I3574" s="76">
        <f>VLOOKUP(J3574,Validación!K:N,4,0)</f>
        <v>6</v>
      </c>
      <c r="J3574" s="76" t="s">
        <v>165</v>
      </c>
      <c r="K3574" s="76" t="s">
        <v>67</v>
      </c>
      <c r="L3574" s="76" t="str">
        <f t="shared" si="111"/>
        <v>P</v>
      </c>
    </row>
    <row r="3575" spans="1:12" x14ac:dyDescent="0.25">
      <c r="A3575" s="76" t="str">
        <f t="shared" si="110"/>
        <v>D17166P</v>
      </c>
      <c r="B3575" s="76" t="s">
        <v>203</v>
      </c>
      <c r="C3575" s="76" t="str">
        <f>VLOOKUP(B3575,Validación!G:I,3,0)</f>
        <v>D</v>
      </c>
      <c r="D3575" s="122">
        <v>122327</v>
      </c>
      <c r="E3575" s="76">
        <f>VLOOKUP(Tabla3[[#This Row],[Actividad]],Validación!AA:AB,2,0)</f>
        <v>17</v>
      </c>
      <c r="F3575" s="76" t="s">
        <v>198</v>
      </c>
      <c r="G3575" s="76">
        <f>VLOOKUP(H3575,Validación!W:Y,3,0)</f>
        <v>16</v>
      </c>
      <c r="H3575" s="76" t="s">
        <v>216</v>
      </c>
      <c r="I3575" s="76">
        <f>VLOOKUP(J3575,Validación!K:N,4,0)</f>
        <v>6</v>
      </c>
      <c r="J3575" s="76" t="s">
        <v>165</v>
      </c>
      <c r="K3575" s="76" t="s">
        <v>67</v>
      </c>
      <c r="L3575" s="76" t="str">
        <f t="shared" si="111"/>
        <v>P</v>
      </c>
    </row>
    <row r="3576" spans="1:12" x14ac:dyDescent="0.25">
      <c r="A3576" s="76" t="str">
        <f t="shared" si="110"/>
        <v>F17166P</v>
      </c>
      <c r="B3576" s="76" t="s">
        <v>426</v>
      </c>
      <c r="C3576" s="76" t="str">
        <f>VLOOKUP(B3576,Validación!G:I,3,0)</f>
        <v>F</v>
      </c>
      <c r="D3576" s="122" t="s">
        <v>456</v>
      </c>
      <c r="E3576" s="76">
        <f>VLOOKUP(Tabla3[[#This Row],[Actividad]],Validación!AA:AB,2,0)</f>
        <v>17</v>
      </c>
      <c r="F3576" s="76" t="s">
        <v>198</v>
      </c>
      <c r="G3576" s="76">
        <f>VLOOKUP(H3576,Validación!W:Y,3,0)</f>
        <v>16</v>
      </c>
      <c r="H3576" s="76" t="s">
        <v>216</v>
      </c>
      <c r="I3576" s="76">
        <f>VLOOKUP(J3576,Validación!K:N,4,0)</f>
        <v>6</v>
      </c>
      <c r="J3576" s="76" t="s">
        <v>165</v>
      </c>
      <c r="K3576" s="76" t="s">
        <v>67</v>
      </c>
      <c r="L3576" s="76" t="str">
        <f t="shared" si="111"/>
        <v>P</v>
      </c>
    </row>
    <row r="3577" spans="1:12" x14ac:dyDescent="0.25">
      <c r="A3577" s="76" t="str">
        <f t="shared" si="110"/>
        <v>FF17166P</v>
      </c>
      <c r="B3577" s="76" t="s">
        <v>41</v>
      </c>
      <c r="C3577" s="76" t="str">
        <f>VLOOKUP(B3577,Validación!G:I,3,0)</f>
        <v>FF</v>
      </c>
      <c r="D3577" s="122" t="s">
        <v>301</v>
      </c>
      <c r="E3577" s="76">
        <f>VLOOKUP(Tabla3[[#This Row],[Actividad]],Validación!AA:AB,2,0)</f>
        <v>17</v>
      </c>
      <c r="F3577" s="76" t="s">
        <v>198</v>
      </c>
      <c r="G3577" s="76">
        <f>VLOOKUP(H3577,Validación!W:Y,3,0)</f>
        <v>16</v>
      </c>
      <c r="H3577" s="76" t="s">
        <v>216</v>
      </c>
      <c r="I3577" s="76">
        <f>VLOOKUP(J3577,Validación!K:N,4,0)</f>
        <v>6</v>
      </c>
      <c r="J3577" s="76" t="s">
        <v>165</v>
      </c>
      <c r="K3577" s="76" t="s">
        <v>67</v>
      </c>
      <c r="L3577" s="76" t="str">
        <f t="shared" si="111"/>
        <v>P</v>
      </c>
    </row>
    <row r="3578" spans="1:12" x14ac:dyDescent="0.25">
      <c r="A3578" s="76" t="str">
        <f t="shared" si="110"/>
        <v>BB17166P</v>
      </c>
      <c r="B3578" s="76" t="s">
        <v>32</v>
      </c>
      <c r="C3578" s="76" t="str">
        <f>VLOOKUP(B3578,Validación!G:I,3,0)</f>
        <v>BB</v>
      </c>
      <c r="D3578" s="122" t="s">
        <v>457</v>
      </c>
      <c r="E3578" s="76">
        <f>VLOOKUP(Tabla3[[#This Row],[Actividad]],Validación!AA:AB,2,0)</f>
        <v>17</v>
      </c>
      <c r="F3578" s="76" t="s">
        <v>198</v>
      </c>
      <c r="G3578" s="76">
        <f>VLOOKUP(H3578,Validación!W:Y,3,0)</f>
        <v>16</v>
      </c>
      <c r="H3578" s="76" t="s">
        <v>216</v>
      </c>
      <c r="I3578" s="76">
        <f>VLOOKUP(J3578,Validación!K:N,4,0)</f>
        <v>6</v>
      </c>
      <c r="J3578" s="76" t="s">
        <v>165</v>
      </c>
      <c r="K3578" s="76" t="s">
        <v>67</v>
      </c>
      <c r="L3578" s="76" t="str">
        <f t="shared" si="111"/>
        <v>P</v>
      </c>
    </row>
    <row r="3579" spans="1:12" x14ac:dyDescent="0.25">
      <c r="A3579" s="76" t="str">
        <f t="shared" si="110"/>
        <v>W17166P</v>
      </c>
      <c r="B3579" s="76" t="s">
        <v>132</v>
      </c>
      <c r="C3579" s="76" t="str">
        <f>VLOOKUP(B3579,Validación!G:I,3,0)</f>
        <v>W</v>
      </c>
      <c r="D3579" s="122" t="s">
        <v>302</v>
      </c>
      <c r="E3579" s="76">
        <f>VLOOKUP(Tabla3[[#This Row],[Actividad]],Validación!AA:AB,2,0)</f>
        <v>17</v>
      </c>
      <c r="F3579" s="76" t="s">
        <v>198</v>
      </c>
      <c r="G3579" s="76">
        <f>VLOOKUP(H3579,Validación!W:Y,3,0)</f>
        <v>16</v>
      </c>
      <c r="H3579" s="76" t="s">
        <v>216</v>
      </c>
      <c r="I3579" s="76">
        <f>VLOOKUP(J3579,Validación!K:N,4,0)</f>
        <v>6</v>
      </c>
      <c r="J3579" s="76" t="s">
        <v>165</v>
      </c>
      <c r="K3579" s="76" t="s">
        <v>67</v>
      </c>
      <c r="L3579" s="76" t="str">
        <f t="shared" si="111"/>
        <v>P</v>
      </c>
    </row>
    <row r="3580" spans="1:12" x14ac:dyDescent="0.25">
      <c r="A3580" s="76" t="str">
        <f t="shared" si="110"/>
        <v>CC17166P</v>
      </c>
      <c r="B3580" s="76" t="s">
        <v>55</v>
      </c>
      <c r="C3580" s="76" t="str">
        <f>VLOOKUP(B3580,Validación!G:I,3,0)</f>
        <v>CC</v>
      </c>
      <c r="D3580" s="122" t="s">
        <v>303</v>
      </c>
      <c r="E3580" s="76">
        <f>VLOOKUP(Tabla3[[#This Row],[Actividad]],Validación!AA:AB,2,0)</f>
        <v>17</v>
      </c>
      <c r="F3580" s="76" t="s">
        <v>198</v>
      </c>
      <c r="G3580" s="76">
        <f>VLOOKUP(H3580,Validación!W:Y,3,0)</f>
        <v>16</v>
      </c>
      <c r="H3580" s="76" t="s">
        <v>216</v>
      </c>
      <c r="I3580" s="76">
        <f>VLOOKUP(J3580,Validación!K:N,4,0)</f>
        <v>6</v>
      </c>
      <c r="J3580" s="76" t="s">
        <v>165</v>
      </c>
      <c r="K3580" s="76" t="s">
        <v>67</v>
      </c>
      <c r="L3580" s="76" t="str">
        <f t="shared" si="111"/>
        <v>P</v>
      </c>
    </row>
    <row r="3581" spans="1:12" x14ac:dyDescent="0.25">
      <c r="A3581" s="76" t="str">
        <f t="shared" si="110"/>
        <v>U17166P</v>
      </c>
      <c r="B3581" s="76" t="s">
        <v>425</v>
      </c>
      <c r="C3581" s="76" t="str">
        <f>VLOOKUP(B3581,Validación!G:I,3,0)</f>
        <v>U</v>
      </c>
      <c r="D3581" s="122" t="s">
        <v>458</v>
      </c>
      <c r="E3581" s="76">
        <f>VLOOKUP(Tabla3[[#This Row],[Actividad]],Validación!AA:AB,2,0)</f>
        <v>17</v>
      </c>
      <c r="F3581" s="76" t="s">
        <v>198</v>
      </c>
      <c r="G3581" s="76">
        <f>VLOOKUP(H3581,Validación!W:Y,3,0)</f>
        <v>16</v>
      </c>
      <c r="H3581" s="76" t="s">
        <v>216</v>
      </c>
      <c r="I3581" s="76">
        <f>VLOOKUP(J3581,Validación!K:N,4,0)</f>
        <v>6</v>
      </c>
      <c r="J3581" s="76" t="s">
        <v>165</v>
      </c>
      <c r="K3581" s="76" t="s">
        <v>67</v>
      </c>
      <c r="L3581" s="76" t="str">
        <f t="shared" si="111"/>
        <v>P</v>
      </c>
    </row>
    <row r="3582" spans="1:12" x14ac:dyDescent="0.25">
      <c r="A3582" s="76" t="str">
        <f t="shared" si="110"/>
        <v>I17166P</v>
      </c>
      <c r="B3582" s="76" t="s">
        <v>47</v>
      </c>
      <c r="C3582" s="76" t="str">
        <f>VLOOKUP(B3582,Validación!G:I,3,0)</f>
        <v>I</v>
      </c>
      <c r="D3582" s="122" t="s">
        <v>459</v>
      </c>
      <c r="E3582" s="76">
        <f>VLOOKUP(Tabla3[[#This Row],[Actividad]],Validación!AA:AB,2,0)</f>
        <v>17</v>
      </c>
      <c r="F3582" s="76" t="s">
        <v>198</v>
      </c>
      <c r="G3582" s="76">
        <f>VLOOKUP(H3582,Validación!W:Y,3,0)</f>
        <v>16</v>
      </c>
      <c r="H3582" s="76" t="s">
        <v>216</v>
      </c>
      <c r="I3582" s="76">
        <f>VLOOKUP(J3582,Validación!K:N,4,0)</f>
        <v>6</v>
      </c>
      <c r="J3582" s="76" t="s">
        <v>165</v>
      </c>
      <c r="K3582" s="76" t="s">
        <v>67</v>
      </c>
      <c r="L3582" s="76" t="str">
        <f t="shared" si="111"/>
        <v>P</v>
      </c>
    </row>
    <row r="3583" spans="1:12" x14ac:dyDescent="0.25">
      <c r="A3583" s="76" t="str">
        <f t="shared" si="110"/>
        <v>Y17166P</v>
      </c>
      <c r="B3583" s="76" t="s">
        <v>134</v>
      </c>
      <c r="C3583" s="76" t="str">
        <f>VLOOKUP(B3583,Validación!G:I,3,0)</f>
        <v>Y</v>
      </c>
      <c r="D3583" s="122" t="s">
        <v>306</v>
      </c>
      <c r="E3583" s="76">
        <f>VLOOKUP(Tabla3[[#This Row],[Actividad]],Validación!AA:AB,2,0)</f>
        <v>17</v>
      </c>
      <c r="F3583" s="76" t="s">
        <v>198</v>
      </c>
      <c r="G3583" s="76">
        <f>VLOOKUP(H3583,Validación!W:Y,3,0)</f>
        <v>16</v>
      </c>
      <c r="H3583" s="76" t="s">
        <v>216</v>
      </c>
      <c r="I3583" s="76">
        <f>VLOOKUP(J3583,Validación!K:N,4,0)</f>
        <v>6</v>
      </c>
      <c r="J3583" s="76" t="s">
        <v>165</v>
      </c>
      <c r="K3583" s="76" t="s">
        <v>67</v>
      </c>
      <c r="L3583" s="76" t="str">
        <f t="shared" si="111"/>
        <v>P</v>
      </c>
    </row>
    <row r="3584" spans="1:12" x14ac:dyDescent="0.25">
      <c r="A3584" s="76" t="str">
        <f t="shared" si="110"/>
        <v>R17166P</v>
      </c>
      <c r="B3584" s="76" t="s">
        <v>51</v>
      </c>
      <c r="C3584" s="76" t="str">
        <f>VLOOKUP(B3584,Validación!G:I,3,0)</f>
        <v>R</v>
      </c>
      <c r="D3584" s="122">
        <v>109</v>
      </c>
      <c r="E3584" s="76">
        <f>VLOOKUP(Tabla3[[#This Row],[Actividad]],Validación!AA:AB,2,0)</f>
        <v>17</v>
      </c>
      <c r="F3584" s="76" t="s">
        <v>198</v>
      </c>
      <c r="G3584" s="76">
        <f>VLOOKUP(H3584,Validación!W:Y,3,0)</f>
        <v>16</v>
      </c>
      <c r="H3584" s="76" t="s">
        <v>216</v>
      </c>
      <c r="I3584" s="76">
        <f>VLOOKUP(J3584,Validación!K:N,4,0)</f>
        <v>6</v>
      </c>
      <c r="J3584" s="76" t="s">
        <v>165</v>
      </c>
      <c r="K3584" s="76" t="s">
        <v>67</v>
      </c>
      <c r="L3584" s="76" t="str">
        <f t="shared" si="111"/>
        <v>P</v>
      </c>
    </row>
    <row r="3585" spans="1:12" x14ac:dyDescent="0.25">
      <c r="A3585" s="76" t="str">
        <f t="shared" si="110"/>
        <v>HH17166P</v>
      </c>
      <c r="B3585" s="76" t="s">
        <v>122</v>
      </c>
      <c r="C3585" s="76" t="str">
        <f>VLOOKUP(B3585,Validación!G:I,3,0)</f>
        <v>HH</v>
      </c>
      <c r="D3585" s="122" t="s">
        <v>460</v>
      </c>
      <c r="E3585" s="76">
        <f>VLOOKUP(Tabla3[[#This Row],[Actividad]],Validación!AA:AB,2,0)</f>
        <v>17</v>
      </c>
      <c r="F3585" s="76" t="s">
        <v>198</v>
      </c>
      <c r="G3585" s="76">
        <f>VLOOKUP(H3585,Validación!W:Y,3,0)</f>
        <v>16</v>
      </c>
      <c r="H3585" s="76" t="s">
        <v>216</v>
      </c>
      <c r="I3585" s="76">
        <f>VLOOKUP(J3585,Validación!K:N,4,0)</f>
        <v>6</v>
      </c>
      <c r="J3585" s="76" t="s">
        <v>165</v>
      </c>
      <c r="K3585" s="76" t="s">
        <v>67</v>
      </c>
      <c r="L3585" s="76" t="str">
        <f t="shared" si="111"/>
        <v>P</v>
      </c>
    </row>
    <row r="3586" spans="1:12" x14ac:dyDescent="0.25">
      <c r="A3586" s="76" t="str">
        <f t="shared" ref="A3586:A3649" si="112">CONCATENATE(C3586,E3586,G3586,I3586,L3586,)</f>
        <v>II17166P</v>
      </c>
      <c r="B3586" s="173" t="s">
        <v>423</v>
      </c>
      <c r="C3586" s="76" t="str">
        <f>VLOOKUP(B3586,Validación!G:I,3,0)</f>
        <v>II</v>
      </c>
      <c r="D3586" s="122" t="s">
        <v>309</v>
      </c>
      <c r="E3586" s="76">
        <f>VLOOKUP(Tabla3[[#This Row],[Actividad]],Validación!AA:AB,2,0)</f>
        <v>17</v>
      </c>
      <c r="F3586" s="76" t="s">
        <v>198</v>
      </c>
      <c r="G3586" s="76">
        <f>VLOOKUP(H3586,Validación!W:Y,3,0)</f>
        <v>16</v>
      </c>
      <c r="H3586" s="76" t="s">
        <v>216</v>
      </c>
      <c r="I3586" s="76">
        <f>VLOOKUP(J3586,Validación!K:N,4,0)</f>
        <v>6</v>
      </c>
      <c r="J3586" s="76" t="s">
        <v>165</v>
      </c>
      <c r="K3586" s="76" t="s">
        <v>67</v>
      </c>
      <c r="L3586" s="76" t="str">
        <f t="shared" ref="L3586:L3649" si="113">VLOOKUP(K3586,O:P,2,0)</f>
        <v>P</v>
      </c>
    </row>
    <row r="3587" spans="1:12" x14ac:dyDescent="0.25">
      <c r="A3587" s="76" t="str">
        <f t="shared" si="112"/>
        <v>L17166P</v>
      </c>
      <c r="B3587" s="76" t="s">
        <v>48</v>
      </c>
      <c r="C3587" s="76" t="str">
        <f>VLOOKUP(B3587,Validación!G:I,3,0)</f>
        <v>L</v>
      </c>
      <c r="D3587" s="122" t="s">
        <v>461</v>
      </c>
      <c r="E3587" s="76">
        <f>VLOOKUP(Tabla3[[#This Row],[Actividad]],Validación!AA:AB,2,0)</f>
        <v>17</v>
      </c>
      <c r="F3587" s="76" t="s">
        <v>198</v>
      </c>
      <c r="G3587" s="76">
        <f>VLOOKUP(H3587,Validación!W:Y,3,0)</f>
        <v>16</v>
      </c>
      <c r="H3587" s="76" t="s">
        <v>216</v>
      </c>
      <c r="I3587" s="76">
        <f>VLOOKUP(J3587,Validación!K:N,4,0)</f>
        <v>6</v>
      </c>
      <c r="J3587" s="76" t="s">
        <v>165</v>
      </c>
      <c r="K3587" s="76" t="s">
        <v>67</v>
      </c>
      <c r="L3587" s="76" t="str">
        <f t="shared" si="113"/>
        <v>P</v>
      </c>
    </row>
    <row r="3588" spans="1:12" x14ac:dyDescent="0.25">
      <c r="A3588" s="76" t="str">
        <f t="shared" si="112"/>
        <v>B17166P</v>
      </c>
      <c r="B3588" s="76" t="s">
        <v>43</v>
      </c>
      <c r="C3588" s="76" t="str">
        <f>VLOOKUP(B3588,Validación!G:I,3,0)</f>
        <v>B</v>
      </c>
      <c r="D3588" s="122" t="s">
        <v>462</v>
      </c>
      <c r="E3588" s="76">
        <f>VLOOKUP(Tabla3[[#This Row],[Actividad]],Validación!AA:AB,2,0)</f>
        <v>17</v>
      </c>
      <c r="F3588" s="76" t="s">
        <v>198</v>
      </c>
      <c r="G3588" s="76">
        <f>VLOOKUP(H3588,Validación!W:Y,3,0)</f>
        <v>16</v>
      </c>
      <c r="H3588" s="76" t="s">
        <v>216</v>
      </c>
      <c r="I3588" s="76">
        <f>VLOOKUP(J3588,Validación!K:N,4,0)</f>
        <v>6</v>
      </c>
      <c r="J3588" s="76" t="s">
        <v>165</v>
      </c>
      <c r="K3588" s="76" t="s">
        <v>67</v>
      </c>
      <c r="L3588" s="76" t="str">
        <f t="shared" si="113"/>
        <v>P</v>
      </c>
    </row>
    <row r="3589" spans="1:12" x14ac:dyDescent="0.25">
      <c r="A3589" s="76" t="str">
        <f t="shared" si="112"/>
        <v>A17166P</v>
      </c>
      <c r="B3589" s="76" t="s">
        <v>42</v>
      </c>
      <c r="C3589" s="76" t="str">
        <f>VLOOKUP(B3589,Validación!G:I,3,0)</f>
        <v>A</v>
      </c>
      <c r="D3589" s="122" t="s">
        <v>463</v>
      </c>
      <c r="E3589" s="76">
        <f>VLOOKUP(Tabla3[[#This Row],[Actividad]],Validación!AA:AB,2,0)</f>
        <v>17</v>
      </c>
      <c r="F3589" s="76" t="s">
        <v>198</v>
      </c>
      <c r="G3589" s="76">
        <f>VLOOKUP(H3589,Validación!W:Y,3,0)</f>
        <v>16</v>
      </c>
      <c r="H3589" s="76" t="s">
        <v>216</v>
      </c>
      <c r="I3589" s="76">
        <f>VLOOKUP(J3589,Validación!K:N,4,0)</f>
        <v>6</v>
      </c>
      <c r="J3589" s="76" t="s">
        <v>165</v>
      </c>
      <c r="K3589" s="76" t="s">
        <v>67</v>
      </c>
      <c r="L3589" s="76" t="str">
        <f t="shared" si="113"/>
        <v>P</v>
      </c>
    </row>
    <row r="3590" spans="1:12" x14ac:dyDescent="0.25">
      <c r="A3590" s="76" t="str">
        <f t="shared" si="112"/>
        <v>X171612P</v>
      </c>
      <c r="B3590" s="76" t="s">
        <v>133</v>
      </c>
      <c r="C3590" s="76" t="str">
        <f>VLOOKUP(B3590,Validación!G:I,3,0)</f>
        <v>X</v>
      </c>
      <c r="D3590" s="122">
        <v>122201</v>
      </c>
      <c r="E3590" s="76">
        <f>VLOOKUP(Tabla3[[#This Row],[Actividad]],Validación!AA:AB,2,0)</f>
        <v>17</v>
      </c>
      <c r="F3590" s="76" t="s">
        <v>198</v>
      </c>
      <c r="G3590" s="76">
        <f>VLOOKUP(H3590,Validación!W:Y,3,0)</f>
        <v>16</v>
      </c>
      <c r="H3590" s="76" t="s">
        <v>216</v>
      </c>
      <c r="I3590" s="76">
        <f>VLOOKUP(J3590,Validación!K:N,4,0)</f>
        <v>12</v>
      </c>
      <c r="J3590" s="76" t="s">
        <v>353</v>
      </c>
      <c r="K3590" s="76" t="s">
        <v>67</v>
      </c>
      <c r="L3590" s="76" t="str">
        <f t="shared" si="113"/>
        <v>P</v>
      </c>
    </row>
    <row r="3591" spans="1:12" x14ac:dyDescent="0.25">
      <c r="A3591" s="76" t="str">
        <f t="shared" si="112"/>
        <v>C171612P</v>
      </c>
      <c r="B3591" s="76" t="s">
        <v>44</v>
      </c>
      <c r="C3591" s="76" t="str">
        <f>VLOOKUP(B3591,Validación!G:I,3,0)</f>
        <v>C</v>
      </c>
      <c r="D3591" s="122" t="s">
        <v>289</v>
      </c>
      <c r="E3591" s="76">
        <f>VLOOKUP(Tabla3[[#This Row],[Actividad]],Validación!AA:AB,2,0)</f>
        <v>17</v>
      </c>
      <c r="F3591" s="76" t="s">
        <v>198</v>
      </c>
      <c r="G3591" s="76">
        <f>VLOOKUP(H3591,Validación!W:Y,3,0)</f>
        <v>16</v>
      </c>
      <c r="H3591" s="76" t="s">
        <v>216</v>
      </c>
      <c r="I3591" s="76">
        <f>VLOOKUP(J3591,Validación!K:N,4,0)</f>
        <v>12</v>
      </c>
      <c r="J3591" s="76" t="s">
        <v>353</v>
      </c>
      <c r="K3591" s="76" t="s">
        <v>67</v>
      </c>
      <c r="L3591" s="76" t="str">
        <f t="shared" si="113"/>
        <v>P</v>
      </c>
    </row>
    <row r="3592" spans="1:12" x14ac:dyDescent="0.25">
      <c r="A3592" s="76" t="str">
        <f t="shared" si="112"/>
        <v>T171612P</v>
      </c>
      <c r="B3592" s="76" t="s">
        <v>52</v>
      </c>
      <c r="C3592" s="76" t="str">
        <f>VLOOKUP(B3592,Validación!G:I,3,0)</f>
        <v>T</v>
      </c>
      <c r="D3592" s="122">
        <v>122202</v>
      </c>
      <c r="E3592" s="76">
        <f>VLOOKUP(Tabla3[[#This Row],[Actividad]],Validación!AA:AB,2,0)</f>
        <v>17</v>
      </c>
      <c r="F3592" s="76" t="s">
        <v>198</v>
      </c>
      <c r="G3592" s="76">
        <f>VLOOKUP(H3592,Validación!W:Y,3,0)</f>
        <v>16</v>
      </c>
      <c r="H3592" s="76" t="s">
        <v>216</v>
      </c>
      <c r="I3592" s="76">
        <f>VLOOKUP(J3592,Validación!K:N,4,0)</f>
        <v>12</v>
      </c>
      <c r="J3592" s="76" t="s">
        <v>353</v>
      </c>
      <c r="K3592" s="76" t="s">
        <v>67</v>
      </c>
      <c r="L3592" s="76" t="str">
        <f t="shared" si="113"/>
        <v>P</v>
      </c>
    </row>
    <row r="3593" spans="1:12" x14ac:dyDescent="0.25">
      <c r="A3593" s="76" t="str">
        <f t="shared" si="112"/>
        <v>EE171612P</v>
      </c>
      <c r="B3593" s="76" t="s">
        <v>33</v>
      </c>
      <c r="C3593" s="76" t="str">
        <f>VLOOKUP(B3593,Validación!G:I,3,0)</f>
        <v>EE</v>
      </c>
      <c r="D3593" s="122" t="s">
        <v>290</v>
      </c>
      <c r="E3593" s="76">
        <f>VLOOKUP(Tabla3[[#This Row],[Actividad]],Validación!AA:AB,2,0)</f>
        <v>17</v>
      </c>
      <c r="F3593" s="76" t="s">
        <v>198</v>
      </c>
      <c r="G3593" s="76">
        <f>VLOOKUP(H3593,Validación!W:Y,3,0)</f>
        <v>16</v>
      </c>
      <c r="H3593" s="76" t="s">
        <v>216</v>
      </c>
      <c r="I3593" s="76">
        <f>VLOOKUP(J3593,Validación!K:N,4,0)</f>
        <v>12</v>
      </c>
      <c r="J3593" s="76" t="s">
        <v>353</v>
      </c>
      <c r="K3593" s="76" t="s">
        <v>67</v>
      </c>
      <c r="L3593" s="76" t="str">
        <f t="shared" si="113"/>
        <v>P</v>
      </c>
    </row>
    <row r="3594" spans="1:12" x14ac:dyDescent="0.25">
      <c r="A3594" s="76" t="str">
        <f t="shared" si="112"/>
        <v>E171612P</v>
      </c>
      <c r="B3594" s="76" t="s">
        <v>45</v>
      </c>
      <c r="C3594" s="76" t="str">
        <f>VLOOKUP(B3594,Validación!G:I,3,0)</f>
        <v>E</v>
      </c>
      <c r="D3594" s="122" t="s">
        <v>180</v>
      </c>
      <c r="E3594" s="76">
        <f>VLOOKUP(Tabla3[[#This Row],[Actividad]],Validación!AA:AB,2,0)</f>
        <v>17</v>
      </c>
      <c r="F3594" s="76" t="s">
        <v>198</v>
      </c>
      <c r="G3594" s="76">
        <f>VLOOKUP(H3594,Validación!W:Y,3,0)</f>
        <v>16</v>
      </c>
      <c r="H3594" s="76" t="s">
        <v>216</v>
      </c>
      <c r="I3594" s="76">
        <f>VLOOKUP(J3594,Validación!K:N,4,0)</f>
        <v>12</v>
      </c>
      <c r="J3594" s="76" t="s">
        <v>353</v>
      </c>
      <c r="K3594" s="76" t="s">
        <v>67</v>
      </c>
      <c r="L3594" s="76" t="str">
        <f t="shared" si="113"/>
        <v>P</v>
      </c>
    </row>
    <row r="3595" spans="1:12" x14ac:dyDescent="0.25">
      <c r="A3595" s="76" t="str">
        <f t="shared" si="112"/>
        <v>J171612P</v>
      </c>
      <c r="B3595" s="76" t="s">
        <v>30</v>
      </c>
      <c r="C3595" s="76" t="str">
        <f>VLOOKUP(B3595,Validación!G:I,3,0)</f>
        <v>J</v>
      </c>
      <c r="D3595" s="122" t="s">
        <v>292</v>
      </c>
      <c r="E3595" s="76">
        <f>VLOOKUP(Tabla3[[#This Row],[Actividad]],Validación!AA:AB,2,0)</f>
        <v>17</v>
      </c>
      <c r="F3595" s="76" t="s">
        <v>198</v>
      </c>
      <c r="G3595" s="76">
        <f>VLOOKUP(H3595,Validación!W:Y,3,0)</f>
        <v>16</v>
      </c>
      <c r="H3595" s="76" t="s">
        <v>216</v>
      </c>
      <c r="I3595" s="76">
        <f>VLOOKUP(J3595,Validación!K:N,4,0)</f>
        <v>12</v>
      </c>
      <c r="J3595" s="76" t="s">
        <v>353</v>
      </c>
      <c r="K3595" s="76" t="s">
        <v>67</v>
      </c>
      <c r="L3595" s="76" t="str">
        <f t="shared" si="113"/>
        <v>P</v>
      </c>
    </row>
    <row r="3596" spans="1:12" x14ac:dyDescent="0.25">
      <c r="A3596" s="76" t="str">
        <f t="shared" si="112"/>
        <v>H171612P</v>
      </c>
      <c r="B3596" s="76" t="s">
        <v>46</v>
      </c>
      <c r="C3596" s="76" t="str">
        <f>VLOOKUP(B3596,Validación!G:I,3,0)</f>
        <v>H</v>
      </c>
      <c r="D3596" s="122" t="s">
        <v>115</v>
      </c>
      <c r="E3596" s="76">
        <f>VLOOKUP(Tabla3[[#This Row],[Actividad]],Validación!AA:AB,2,0)</f>
        <v>17</v>
      </c>
      <c r="F3596" s="76" t="s">
        <v>198</v>
      </c>
      <c r="G3596" s="76">
        <f>VLOOKUP(H3596,Validación!W:Y,3,0)</f>
        <v>16</v>
      </c>
      <c r="H3596" s="76" t="s">
        <v>216</v>
      </c>
      <c r="I3596" s="76">
        <f>VLOOKUP(J3596,Validación!K:N,4,0)</f>
        <v>12</v>
      </c>
      <c r="J3596" s="76" t="s">
        <v>353</v>
      </c>
      <c r="K3596" s="76" t="s">
        <v>67</v>
      </c>
      <c r="L3596" s="76" t="str">
        <f t="shared" si="113"/>
        <v>P</v>
      </c>
    </row>
    <row r="3597" spans="1:12" x14ac:dyDescent="0.25">
      <c r="A3597" s="76" t="str">
        <f t="shared" si="112"/>
        <v>Q171612P</v>
      </c>
      <c r="B3597" s="76" t="s">
        <v>130</v>
      </c>
      <c r="C3597" s="76" t="str">
        <f>VLOOKUP(B3597,Validación!G:I,3,0)</f>
        <v>Q</v>
      </c>
      <c r="D3597" s="122" t="s">
        <v>293</v>
      </c>
      <c r="E3597" s="76">
        <f>VLOOKUP(Tabla3[[#This Row],[Actividad]],Validación!AA:AB,2,0)</f>
        <v>17</v>
      </c>
      <c r="F3597" s="76" t="s">
        <v>198</v>
      </c>
      <c r="G3597" s="76">
        <f>VLOOKUP(H3597,Validación!W:Y,3,0)</f>
        <v>16</v>
      </c>
      <c r="H3597" s="76" t="s">
        <v>216</v>
      </c>
      <c r="I3597" s="76">
        <f>VLOOKUP(J3597,Validación!K:N,4,0)</f>
        <v>12</v>
      </c>
      <c r="J3597" s="76" t="s">
        <v>353</v>
      </c>
      <c r="K3597" s="76" t="s">
        <v>67</v>
      </c>
      <c r="L3597" s="76" t="str">
        <f t="shared" si="113"/>
        <v>P</v>
      </c>
    </row>
    <row r="3598" spans="1:12" x14ac:dyDescent="0.25">
      <c r="A3598" s="76" t="str">
        <f t="shared" si="112"/>
        <v>P171612P</v>
      </c>
      <c r="B3598" s="76" t="s">
        <v>50</v>
      </c>
      <c r="C3598" s="76" t="str">
        <f>VLOOKUP(B3598,Validación!G:I,3,0)</f>
        <v>P</v>
      </c>
      <c r="D3598" s="122" t="s">
        <v>295</v>
      </c>
      <c r="E3598" s="76">
        <f>VLOOKUP(Tabla3[[#This Row],[Actividad]],Validación!AA:AB,2,0)</f>
        <v>17</v>
      </c>
      <c r="F3598" s="76" t="s">
        <v>198</v>
      </c>
      <c r="G3598" s="76">
        <f>VLOOKUP(H3598,Validación!W:Y,3,0)</f>
        <v>16</v>
      </c>
      <c r="H3598" s="76" t="s">
        <v>216</v>
      </c>
      <c r="I3598" s="76">
        <f>VLOOKUP(J3598,Validación!K:N,4,0)</f>
        <v>12</v>
      </c>
      <c r="J3598" s="76" t="s">
        <v>353</v>
      </c>
      <c r="K3598" s="76" t="s">
        <v>67</v>
      </c>
      <c r="L3598" s="76" t="str">
        <f t="shared" si="113"/>
        <v>P</v>
      </c>
    </row>
    <row r="3599" spans="1:12" x14ac:dyDescent="0.25">
      <c r="A3599" s="76" t="str">
        <f t="shared" si="112"/>
        <v>K171612P</v>
      </c>
      <c r="B3599" s="76" t="s">
        <v>31</v>
      </c>
      <c r="C3599" s="76" t="str">
        <f>VLOOKUP(B3599,Validación!G:I,3,0)</f>
        <v>K</v>
      </c>
      <c r="D3599" s="122" t="s">
        <v>297</v>
      </c>
      <c r="E3599" s="76">
        <f>VLOOKUP(Tabla3[[#This Row],[Actividad]],Validación!AA:AB,2,0)</f>
        <v>17</v>
      </c>
      <c r="F3599" s="76" t="s">
        <v>198</v>
      </c>
      <c r="G3599" s="76">
        <f>VLOOKUP(H3599,Validación!W:Y,3,0)</f>
        <v>16</v>
      </c>
      <c r="H3599" s="76" t="s">
        <v>216</v>
      </c>
      <c r="I3599" s="76">
        <f>VLOOKUP(J3599,Validación!K:N,4,0)</f>
        <v>12</v>
      </c>
      <c r="J3599" s="76" t="s">
        <v>353</v>
      </c>
      <c r="K3599" s="76" t="s">
        <v>67</v>
      </c>
      <c r="L3599" s="76" t="str">
        <f t="shared" si="113"/>
        <v>P</v>
      </c>
    </row>
    <row r="3600" spans="1:12" x14ac:dyDescent="0.25">
      <c r="A3600" s="76" t="str">
        <f t="shared" si="112"/>
        <v>N171612P</v>
      </c>
      <c r="B3600" s="76" t="s">
        <v>49</v>
      </c>
      <c r="C3600" s="76" t="str">
        <f>VLOOKUP(B3600,Validación!G:I,3,0)</f>
        <v>N</v>
      </c>
      <c r="D3600" s="122" t="s">
        <v>298</v>
      </c>
      <c r="E3600" s="76">
        <f>VLOOKUP(Tabla3[[#This Row],[Actividad]],Validación!AA:AB,2,0)</f>
        <v>17</v>
      </c>
      <c r="F3600" s="76" t="s">
        <v>198</v>
      </c>
      <c r="G3600" s="76">
        <f>VLOOKUP(H3600,Validación!W:Y,3,0)</f>
        <v>16</v>
      </c>
      <c r="H3600" s="76" t="s">
        <v>216</v>
      </c>
      <c r="I3600" s="76">
        <f>VLOOKUP(J3600,Validación!K:N,4,0)</f>
        <v>12</v>
      </c>
      <c r="J3600" s="76" t="s">
        <v>353</v>
      </c>
      <c r="K3600" s="76" t="s">
        <v>67</v>
      </c>
      <c r="L3600" s="76" t="str">
        <f t="shared" si="113"/>
        <v>P</v>
      </c>
    </row>
    <row r="3601" spans="1:12" x14ac:dyDescent="0.25">
      <c r="A3601" s="76" t="str">
        <f t="shared" si="112"/>
        <v>AA171612P</v>
      </c>
      <c r="B3601" s="76" t="s">
        <v>54</v>
      </c>
      <c r="C3601" s="76" t="str">
        <f>VLOOKUP(B3601,Validación!G:I,3,0)</f>
        <v>AA</v>
      </c>
      <c r="D3601" s="122" t="s">
        <v>118</v>
      </c>
      <c r="E3601" s="76">
        <f>VLOOKUP(Tabla3[[#This Row],[Actividad]],Validación!AA:AB,2,0)</f>
        <v>17</v>
      </c>
      <c r="F3601" s="76" t="s">
        <v>198</v>
      </c>
      <c r="G3601" s="76">
        <f>VLOOKUP(H3601,Validación!W:Y,3,0)</f>
        <v>16</v>
      </c>
      <c r="H3601" s="76" t="s">
        <v>216</v>
      </c>
      <c r="I3601" s="76">
        <f>VLOOKUP(J3601,Validación!K:N,4,0)</f>
        <v>12</v>
      </c>
      <c r="J3601" s="76" t="s">
        <v>353</v>
      </c>
      <c r="K3601" s="76" t="s">
        <v>67</v>
      </c>
      <c r="L3601" s="76" t="str">
        <f t="shared" si="113"/>
        <v>P</v>
      </c>
    </row>
    <row r="3602" spans="1:12" x14ac:dyDescent="0.25">
      <c r="A3602" s="76" t="str">
        <f t="shared" si="112"/>
        <v>G171612P</v>
      </c>
      <c r="B3602" s="76" t="s">
        <v>427</v>
      </c>
      <c r="C3602" s="76" t="str">
        <f>VLOOKUP(B3602,Validación!G:I,3,0)</f>
        <v>G</v>
      </c>
      <c r="D3602" s="122" t="s">
        <v>299</v>
      </c>
      <c r="E3602" s="76">
        <f>VLOOKUP(Tabla3[[#This Row],[Actividad]],Validación!AA:AB,2,0)</f>
        <v>17</v>
      </c>
      <c r="F3602" s="76" t="s">
        <v>198</v>
      </c>
      <c r="G3602" s="76">
        <f>VLOOKUP(H3602,Validación!W:Y,3,0)</f>
        <v>16</v>
      </c>
      <c r="H3602" s="76" t="s">
        <v>216</v>
      </c>
      <c r="I3602" s="76">
        <f>VLOOKUP(J3602,Validación!K:N,4,0)</f>
        <v>12</v>
      </c>
      <c r="J3602" s="76" t="s">
        <v>353</v>
      </c>
      <c r="K3602" s="76" t="s">
        <v>67</v>
      </c>
      <c r="L3602" s="76" t="str">
        <f t="shared" si="113"/>
        <v>P</v>
      </c>
    </row>
    <row r="3603" spans="1:12" x14ac:dyDescent="0.25">
      <c r="A3603" s="76" t="str">
        <f t="shared" si="112"/>
        <v>D171612P</v>
      </c>
      <c r="B3603" s="76" t="s">
        <v>203</v>
      </c>
      <c r="C3603" s="76" t="str">
        <f>VLOOKUP(B3603,Validación!G:I,3,0)</f>
        <v>D</v>
      </c>
      <c r="D3603" s="122">
        <v>122327</v>
      </c>
      <c r="E3603" s="76">
        <f>VLOOKUP(Tabla3[[#This Row],[Actividad]],Validación!AA:AB,2,0)</f>
        <v>17</v>
      </c>
      <c r="F3603" s="76" t="s">
        <v>198</v>
      </c>
      <c r="G3603" s="76">
        <f>VLOOKUP(H3603,Validación!W:Y,3,0)</f>
        <v>16</v>
      </c>
      <c r="H3603" s="76" t="s">
        <v>216</v>
      </c>
      <c r="I3603" s="76">
        <f>VLOOKUP(J3603,Validación!K:N,4,0)</f>
        <v>12</v>
      </c>
      <c r="J3603" s="76" t="s">
        <v>353</v>
      </c>
      <c r="K3603" s="76" t="s">
        <v>67</v>
      </c>
      <c r="L3603" s="76" t="str">
        <f t="shared" si="113"/>
        <v>P</v>
      </c>
    </row>
    <row r="3604" spans="1:12" x14ac:dyDescent="0.25">
      <c r="A3604" s="76" t="str">
        <f t="shared" si="112"/>
        <v>F171612P</v>
      </c>
      <c r="B3604" s="76" t="s">
        <v>426</v>
      </c>
      <c r="C3604" s="76" t="str">
        <f>VLOOKUP(B3604,Validación!G:I,3,0)</f>
        <v>F</v>
      </c>
      <c r="D3604" s="122" t="s">
        <v>456</v>
      </c>
      <c r="E3604" s="76">
        <f>VLOOKUP(Tabla3[[#This Row],[Actividad]],Validación!AA:AB,2,0)</f>
        <v>17</v>
      </c>
      <c r="F3604" s="76" t="s">
        <v>198</v>
      </c>
      <c r="G3604" s="76">
        <f>VLOOKUP(H3604,Validación!W:Y,3,0)</f>
        <v>16</v>
      </c>
      <c r="H3604" s="76" t="s">
        <v>216</v>
      </c>
      <c r="I3604" s="76">
        <f>VLOOKUP(J3604,Validación!K:N,4,0)</f>
        <v>12</v>
      </c>
      <c r="J3604" s="76" t="s">
        <v>353</v>
      </c>
      <c r="K3604" s="76" t="s">
        <v>67</v>
      </c>
      <c r="L3604" s="76" t="str">
        <f t="shared" si="113"/>
        <v>P</v>
      </c>
    </row>
    <row r="3605" spans="1:12" x14ac:dyDescent="0.25">
      <c r="A3605" s="76" t="str">
        <f t="shared" si="112"/>
        <v>FF171612P</v>
      </c>
      <c r="B3605" s="76" t="s">
        <v>41</v>
      </c>
      <c r="C3605" s="76" t="str">
        <f>VLOOKUP(B3605,Validación!G:I,3,0)</f>
        <v>FF</v>
      </c>
      <c r="D3605" s="122" t="s">
        <v>301</v>
      </c>
      <c r="E3605" s="76">
        <f>VLOOKUP(Tabla3[[#This Row],[Actividad]],Validación!AA:AB,2,0)</f>
        <v>17</v>
      </c>
      <c r="F3605" s="76" t="s">
        <v>198</v>
      </c>
      <c r="G3605" s="76">
        <f>VLOOKUP(H3605,Validación!W:Y,3,0)</f>
        <v>16</v>
      </c>
      <c r="H3605" s="76" t="s">
        <v>216</v>
      </c>
      <c r="I3605" s="76">
        <f>VLOOKUP(J3605,Validación!K:N,4,0)</f>
        <v>12</v>
      </c>
      <c r="J3605" s="76" t="s">
        <v>353</v>
      </c>
      <c r="K3605" s="76" t="s">
        <v>67</v>
      </c>
      <c r="L3605" s="76" t="str">
        <f t="shared" si="113"/>
        <v>P</v>
      </c>
    </row>
    <row r="3606" spans="1:12" x14ac:dyDescent="0.25">
      <c r="A3606" s="76" t="str">
        <f t="shared" si="112"/>
        <v>BB171612P</v>
      </c>
      <c r="B3606" s="76" t="s">
        <v>32</v>
      </c>
      <c r="C3606" s="76" t="str">
        <f>VLOOKUP(B3606,Validación!G:I,3,0)</f>
        <v>BB</v>
      </c>
      <c r="D3606" s="122" t="s">
        <v>457</v>
      </c>
      <c r="E3606" s="76">
        <f>VLOOKUP(Tabla3[[#This Row],[Actividad]],Validación!AA:AB,2,0)</f>
        <v>17</v>
      </c>
      <c r="F3606" s="76" t="s">
        <v>198</v>
      </c>
      <c r="G3606" s="76">
        <f>VLOOKUP(H3606,Validación!W:Y,3,0)</f>
        <v>16</v>
      </c>
      <c r="H3606" s="76" t="s">
        <v>216</v>
      </c>
      <c r="I3606" s="76">
        <f>VLOOKUP(J3606,Validación!K:N,4,0)</f>
        <v>12</v>
      </c>
      <c r="J3606" s="76" t="s">
        <v>353</v>
      </c>
      <c r="K3606" s="76" t="s">
        <v>67</v>
      </c>
      <c r="L3606" s="76" t="str">
        <f t="shared" si="113"/>
        <v>P</v>
      </c>
    </row>
    <row r="3607" spans="1:12" x14ac:dyDescent="0.25">
      <c r="A3607" s="76" t="str">
        <f t="shared" si="112"/>
        <v>W171612P</v>
      </c>
      <c r="B3607" s="76" t="s">
        <v>132</v>
      </c>
      <c r="C3607" s="76" t="str">
        <f>VLOOKUP(B3607,Validación!G:I,3,0)</f>
        <v>W</v>
      </c>
      <c r="D3607" s="122" t="s">
        <v>302</v>
      </c>
      <c r="E3607" s="76">
        <f>VLOOKUP(Tabla3[[#This Row],[Actividad]],Validación!AA:AB,2,0)</f>
        <v>17</v>
      </c>
      <c r="F3607" s="76" t="s">
        <v>198</v>
      </c>
      <c r="G3607" s="76">
        <f>VLOOKUP(H3607,Validación!W:Y,3,0)</f>
        <v>16</v>
      </c>
      <c r="H3607" s="76" t="s">
        <v>216</v>
      </c>
      <c r="I3607" s="76">
        <f>VLOOKUP(J3607,Validación!K:N,4,0)</f>
        <v>12</v>
      </c>
      <c r="J3607" s="76" t="s">
        <v>353</v>
      </c>
      <c r="K3607" s="76" t="s">
        <v>67</v>
      </c>
      <c r="L3607" s="76" t="str">
        <f t="shared" si="113"/>
        <v>P</v>
      </c>
    </row>
    <row r="3608" spans="1:12" x14ac:dyDescent="0.25">
      <c r="A3608" s="76" t="str">
        <f t="shared" si="112"/>
        <v>CC171612P</v>
      </c>
      <c r="B3608" s="76" t="s">
        <v>55</v>
      </c>
      <c r="C3608" s="76" t="str">
        <f>VLOOKUP(B3608,Validación!G:I,3,0)</f>
        <v>CC</v>
      </c>
      <c r="D3608" s="122" t="s">
        <v>303</v>
      </c>
      <c r="E3608" s="76">
        <f>VLOOKUP(Tabla3[[#This Row],[Actividad]],Validación!AA:AB,2,0)</f>
        <v>17</v>
      </c>
      <c r="F3608" s="76" t="s">
        <v>198</v>
      </c>
      <c r="G3608" s="76">
        <f>VLOOKUP(H3608,Validación!W:Y,3,0)</f>
        <v>16</v>
      </c>
      <c r="H3608" s="76" t="s">
        <v>216</v>
      </c>
      <c r="I3608" s="76">
        <f>VLOOKUP(J3608,Validación!K:N,4,0)</f>
        <v>12</v>
      </c>
      <c r="J3608" s="76" t="s">
        <v>353</v>
      </c>
      <c r="K3608" s="76" t="s">
        <v>67</v>
      </c>
      <c r="L3608" s="76" t="str">
        <f t="shared" si="113"/>
        <v>P</v>
      </c>
    </row>
    <row r="3609" spans="1:12" x14ac:dyDescent="0.25">
      <c r="A3609" s="76" t="str">
        <f t="shared" si="112"/>
        <v>U171612P</v>
      </c>
      <c r="B3609" s="76" t="s">
        <v>425</v>
      </c>
      <c r="C3609" s="76" t="str">
        <f>VLOOKUP(B3609,Validación!G:I,3,0)</f>
        <v>U</v>
      </c>
      <c r="D3609" s="122" t="s">
        <v>458</v>
      </c>
      <c r="E3609" s="76">
        <f>VLOOKUP(Tabla3[[#This Row],[Actividad]],Validación!AA:AB,2,0)</f>
        <v>17</v>
      </c>
      <c r="F3609" s="76" t="s">
        <v>198</v>
      </c>
      <c r="G3609" s="76">
        <f>VLOOKUP(H3609,Validación!W:Y,3,0)</f>
        <v>16</v>
      </c>
      <c r="H3609" s="76" t="s">
        <v>216</v>
      </c>
      <c r="I3609" s="76">
        <f>VLOOKUP(J3609,Validación!K:N,4,0)</f>
        <v>12</v>
      </c>
      <c r="J3609" s="76" t="s">
        <v>353</v>
      </c>
      <c r="K3609" s="76" t="s">
        <v>67</v>
      </c>
      <c r="L3609" s="76" t="str">
        <f t="shared" si="113"/>
        <v>P</v>
      </c>
    </row>
    <row r="3610" spans="1:12" x14ac:dyDescent="0.25">
      <c r="A3610" s="76" t="str">
        <f t="shared" si="112"/>
        <v>I171612P</v>
      </c>
      <c r="B3610" s="76" t="s">
        <v>47</v>
      </c>
      <c r="C3610" s="76" t="str">
        <f>VLOOKUP(B3610,Validación!G:I,3,0)</f>
        <v>I</v>
      </c>
      <c r="D3610" s="122" t="s">
        <v>459</v>
      </c>
      <c r="E3610" s="76">
        <f>VLOOKUP(Tabla3[[#This Row],[Actividad]],Validación!AA:AB,2,0)</f>
        <v>17</v>
      </c>
      <c r="F3610" s="76" t="s">
        <v>198</v>
      </c>
      <c r="G3610" s="76">
        <f>VLOOKUP(H3610,Validación!W:Y,3,0)</f>
        <v>16</v>
      </c>
      <c r="H3610" s="76" t="s">
        <v>216</v>
      </c>
      <c r="I3610" s="76">
        <f>VLOOKUP(J3610,Validación!K:N,4,0)</f>
        <v>12</v>
      </c>
      <c r="J3610" s="76" t="s">
        <v>353</v>
      </c>
      <c r="K3610" s="76" t="s">
        <v>67</v>
      </c>
      <c r="L3610" s="76" t="str">
        <f t="shared" si="113"/>
        <v>P</v>
      </c>
    </row>
    <row r="3611" spans="1:12" x14ac:dyDescent="0.25">
      <c r="A3611" s="76" t="str">
        <f t="shared" si="112"/>
        <v>Y171612P</v>
      </c>
      <c r="B3611" s="76" t="s">
        <v>134</v>
      </c>
      <c r="C3611" s="76" t="str">
        <f>VLOOKUP(B3611,Validación!G:I,3,0)</f>
        <v>Y</v>
      </c>
      <c r="D3611" s="122" t="s">
        <v>306</v>
      </c>
      <c r="E3611" s="76">
        <f>VLOOKUP(Tabla3[[#This Row],[Actividad]],Validación!AA:AB,2,0)</f>
        <v>17</v>
      </c>
      <c r="F3611" s="76" t="s">
        <v>198</v>
      </c>
      <c r="G3611" s="76">
        <f>VLOOKUP(H3611,Validación!W:Y,3,0)</f>
        <v>16</v>
      </c>
      <c r="H3611" s="76" t="s">
        <v>216</v>
      </c>
      <c r="I3611" s="76">
        <f>VLOOKUP(J3611,Validación!K:N,4,0)</f>
        <v>12</v>
      </c>
      <c r="J3611" s="76" t="s">
        <v>353</v>
      </c>
      <c r="K3611" s="76" t="s">
        <v>67</v>
      </c>
      <c r="L3611" s="76" t="str">
        <f t="shared" si="113"/>
        <v>P</v>
      </c>
    </row>
    <row r="3612" spans="1:12" x14ac:dyDescent="0.25">
      <c r="A3612" s="76" t="str">
        <f t="shared" si="112"/>
        <v>R171612P</v>
      </c>
      <c r="B3612" s="76" t="s">
        <v>51</v>
      </c>
      <c r="C3612" s="76" t="str">
        <f>VLOOKUP(B3612,Validación!G:I,3,0)</f>
        <v>R</v>
      </c>
      <c r="D3612" s="122">
        <v>109</v>
      </c>
      <c r="E3612" s="76">
        <f>VLOOKUP(Tabla3[[#This Row],[Actividad]],Validación!AA:AB,2,0)</f>
        <v>17</v>
      </c>
      <c r="F3612" s="76" t="s">
        <v>198</v>
      </c>
      <c r="G3612" s="76">
        <f>VLOOKUP(H3612,Validación!W:Y,3,0)</f>
        <v>16</v>
      </c>
      <c r="H3612" s="76" t="s">
        <v>216</v>
      </c>
      <c r="I3612" s="76">
        <f>VLOOKUP(J3612,Validación!K:N,4,0)</f>
        <v>12</v>
      </c>
      <c r="J3612" s="76" t="s">
        <v>353</v>
      </c>
      <c r="K3612" s="76" t="s">
        <v>67</v>
      </c>
      <c r="L3612" s="76" t="str">
        <f t="shared" si="113"/>
        <v>P</v>
      </c>
    </row>
    <row r="3613" spans="1:12" x14ac:dyDescent="0.25">
      <c r="A3613" s="76" t="str">
        <f t="shared" si="112"/>
        <v>HH171612P</v>
      </c>
      <c r="B3613" s="76" t="s">
        <v>122</v>
      </c>
      <c r="C3613" s="76" t="str">
        <f>VLOOKUP(B3613,Validación!G:I,3,0)</f>
        <v>HH</v>
      </c>
      <c r="D3613" s="122" t="s">
        <v>460</v>
      </c>
      <c r="E3613" s="76">
        <f>VLOOKUP(Tabla3[[#This Row],[Actividad]],Validación!AA:AB,2,0)</f>
        <v>17</v>
      </c>
      <c r="F3613" s="76" t="s">
        <v>198</v>
      </c>
      <c r="G3613" s="76">
        <f>VLOOKUP(H3613,Validación!W:Y,3,0)</f>
        <v>16</v>
      </c>
      <c r="H3613" s="76" t="s">
        <v>216</v>
      </c>
      <c r="I3613" s="76">
        <f>VLOOKUP(J3613,Validación!K:N,4,0)</f>
        <v>12</v>
      </c>
      <c r="J3613" s="76" t="s">
        <v>353</v>
      </c>
      <c r="K3613" s="76" t="s">
        <v>67</v>
      </c>
      <c r="L3613" s="76" t="str">
        <f t="shared" si="113"/>
        <v>P</v>
      </c>
    </row>
    <row r="3614" spans="1:12" x14ac:dyDescent="0.25">
      <c r="A3614" s="76" t="str">
        <f t="shared" si="112"/>
        <v>II171612P</v>
      </c>
      <c r="B3614" s="173" t="s">
        <v>423</v>
      </c>
      <c r="C3614" s="76" t="str">
        <f>VLOOKUP(B3614,Validación!G:I,3,0)</f>
        <v>II</v>
      </c>
      <c r="D3614" s="122" t="s">
        <v>309</v>
      </c>
      <c r="E3614" s="76">
        <f>VLOOKUP(Tabla3[[#This Row],[Actividad]],Validación!AA:AB,2,0)</f>
        <v>17</v>
      </c>
      <c r="F3614" s="76" t="s">
        <v>198</v>
      </c>
      <c r="G3614" s="76">
        <f>VLOOKUP(H3614,Validación!W:Y,3,0)</f>
        <v>16</v>
      </c>
      <c r="H3614" s="76" t="s">
        <v>216</v>
      </c>
      <c r="I3614" s="76">
        <f>VLOOKUP(J3614,Validación!K:N,4,0)</f>
        <v>12</v>
      </c>
      <c r="J3614" s="76" t="s">
        <v>353</v>
      </c>
      <c r="K3614" s="76" t="s">
        <v>67</v>
      </c>
      <c r="L3614" s="76" t="str">
        <f t="shared" si="113"/>
        <v>P</v>
      </c>
    </row>
    <row r="3615" spans="1:12" x14ac:dyDescent="0.25">
      <c r="A3615" s="76" t="str">
        <f t="shared" si="112"/>
        <v>L171612P</v>
      </c>
      <c r="B3615" s="76" t="s">
        <v>48</v>
      </c>
      <c r="C3615" s="76" t="str">
        <f>VLOOKUP(B3615,Validación!G:I,3,0)</f>
        <v>L</v>
      </c>
      <c r="D3615" s="122" t="s">
        <v>461</v>
      </c>
      <c r="E3615" s="76">
        <f>VLOOKUP(Tabla3[[#This Row],[Actividad]],Validación!AA:AB,2,0)</f>
        <v>17</v>
      </c>
      <c r="F3615" s="76" t="s">
        <v>198</v>
      </c>
      <c r="G3615" s="76">
        <f>VLOOKUP(H3615,Validación!W:Y,3,0)</f>
        <v>16</v>
      </c>
      <c r="H3615" s="76" t="s">
        <v>216</v>
      </c>
      <c r="I3615" s="76">
        <f>VLOOKUP(J3615,Validación!K:N,4,0)</f>
        <v>12</v>
      </c>
      <c r="J3615" s="76" t="s">
        <v>353</v>
      </c>
      <c r="K3615" s="76" t="s">
        <v>67</v>
      </c>
      <c r="L3615" s="76" t="str">
        <f t="shared" si="113"/>
        <v>P</v>
      </c>
    </row>
    <row r="3616" spans="1:12" x14ac:dyDescent="0.25">
      <c r="A3616" s="76" t="str">
        <f t="shared" si="112"/>
        <v>B171612P</v>
      </c>
      <c r="B3616" s="76" t="s">
        <v>43</v>
      </c>
      <c r="C3616" s="76" t="str">
        <f>VLOOKUP(B3616,Validación!G:I,3,0)</f>
        <v>B</v>
      </c>
      <c r="D3616" s="122" t="s">
        <v>462</v>
      </c>
      <c r="E3616" s="76">
        <f>VLOOKUP(Tabla3[[#This Row],[Actividad]],Validación!AA:AB,2,0)</f>
        <v>17</v>
      </c>
      <c r="F3616" s="76" t="s">
        <v>198</v>
      </c>
      <c r="G3616" s="76">
        <f>VLOOKUP(H3616,Validación!W:Y,3,0)</f>
        <v>16</v>
      </c>
      <c r="H3616" s="76" t="s">
        <v>216</v>
      </c>
      <c r="I3616" s="76">
        <f>VLOOKUP(J3616,Validación!K:N,4,0)</f>
        <v>12</v>
      </c>
      <c r="J3616" s="76" t="s">
        <v>353</v>
      </c>
      <c r="K3616" s="76" t="s">
        <v>67</v>
      </c>
      <c r="L3616" s="76" t="str">
        <f t="shared" si="113"/>
        <v>P</v>
      </c>
    </row>
    <row r="3617" spans="1:12" x14ac:dyDescent="0.25">
      <c r="A3617" s="76" t="str">
        <f t="shared" si="112"/>
        <v>A171612P</v>
      </c>
      <c r="B3617" s="76" t="s">
        <v>42</v>
      </c>
      <c r="C3617" s="76" t="str">
        <f>VLOOKUP(B3617,Validación!G:I,3,0)</f>
        <v>A</v>
      </c>
      <c r="D3617" s="122" t="s">
        <v>463</v>
      </c>
      <c r="E3617" s="76">
        <f>VLOOKUP(Tabla3[[#This Row],[Actividad]],Validación!AA:AB,2,0)</f>
        <v>17</v>
      </c>
      <c r="F3617" s="76" t="s">
        <v>198</v>
      </c>
      <c r="G3617" s="76">
        <f>VLOOKUP(H3617,Validación!W:Y,3,0)</f>
        <v>16</v>
      </c>
      <c r="H3617" s="76" t="s">
        <v>216</v>
      </c>
      <c r="I3617" s="76">
        <f>VLOOKUP(J3617,Validación!K:N,4,0)</f>
        <v>12</v>
      </c>
      <c r="J3617" s="76" t="s">
        <v>353</v>
      </c>
      <c r="K3617" s="76" t="s">
        <v>67</v>
      </c>
      <c r="L3617" s="76" t="str">
        <f t="shared" si="113"/>
        <v>P</v>
      </c>
    </row>
    <row r="3618" spans="1:12" x14ac:dyDescent="0.25">
      <c r="A3618" s="76" t="str">
        <f t="shared" si="112"/>
        <v>X171613P</v>
      </c>
      <c r="B3618" s="76" t="s">
        <v>133</v>
      </c>
      <c r="C3618" s="76" t="str">
        <f>VLOOKUP(B3618,Validación!G:I,3,0)</f>
        <v>X</v>
      </c>
      <c r="D3618" s="122">
        <v>122201</v>
      </c>
      <c r="E3618" s="76">
        <f>VLOOKUP(Tabla3[[#This Row],[Actividad]],Validación!AA:AB,2,0)</f>
        <v>17</v>
      </c>
      <c r="F3618" s="76" t="s">
        <v>198</v>
      </c>
      <c r="G3618" s="76">
        <f>VLOOKUP(H3618,Validación!W:Y,3,0)</f>
        <v>16</v>
      </c>
      <c r="H3618" s="76" t="s">
        <v>216</v>
      </c>
      <c r="I3618" s="76">
        <f>VLOOKUP(J3618,Validación!K:N,4,0)</f>
        <v>13</v>
      </c>
      <c r="J3618" s="76" t="s">
        <v>354</v>
      </c>
      <c r="K3618" s="76" t="s">
        <v>67</v>
      </c>
      <c r="L3618" s="76" t="str">
        <f t="shared" si="113"/>
        <v>P</v>
      </c>
    </row>
    <row r="3619" spans="1:12" x14ac:dyDescent="0.25">
      <c r="A3619" s="76" t="str">
        <f t="shared" si="112"/>
        <v>C171613P</v>
      </c>
      <c r="B3619" s="76" t="s">
        <v>44</v>
      </c>
      <c r="C3619" s="76" t="str">
        <f>VLOOKUP(B3619,Validación!G:I,3,0)</f>
        <v>C</v>
      </c>
      <c r="D3619" s="122" t="s">
        <v>289</v>
      </c>
      <c r="E3619" s="76">
        <f>VLOOKUP(Tabla3[[#This Row],[Actividad]],Validación!AA:AB,2,0)</f>
        <v>17</v>
      </c>
      <c r="F3619" s="76" t="s">
        <v>198</v>
      </c>
      <c r="G3619" s="76">
        <f>VLOOKUP(H3619,Validación!W:Y,3,0)</f>
        <v>16</v>
      </c>
      <c r="H3619" s="76" t="s">
        <v>216</v>
      </c>
      <c r="I3619" s="76">
        <f>VLOOKUP(J3619,Validación!K:N,4,0)</f>
        <v>13</v>
      </c>
      <c r="J3619" s="76" t="s">
        <v>354</v>
      </c>
      <c r="K3619" s="76" t="s">
        <v>67</v>
      </c>
      <c r="L3619" s="76" t="str">
        <f t="shared" si="113"/>
        <v>P</v>
      </c>
    </row>
    <row r="3620" spans="1:12" x14ac:dyDescent="0.25">
      <c r="A3620" s="76" t="str">
        <f t="shared" si="112"/>
        <v>T171613P</v>
      </c>
      <c r="B3620" s="76" t="s">
        <v>52</v>
      </c>
      <c r="C3620" s="76" t="str">
        <f>VLOOKUP(B3620,Validación!G:I,3,0)</f>
        <v>T</v>
      </c>
      <c r="D3620" s="122">
        <v>122202</v>
      </c>
      <c r="E3620" s="76">
        <f>VLOOKUP(Tabla3[[#This Row],[Actividad]],Validación!AA:AB,2,0)</f>
        <v>17</v>
      </c>
      <c r="F3620" s="76" t="s">
        <v>198</v>
      </c>
      <c r="G3620" s="76">
        <f>VLOOKUP(H3620,Validación!W:Y,3,0)</f>
        <v>16</v>
      </c>
      <c r="H3620" s="76" t="s">
        <v>216</v>
      </c>
      <c r="I3620" s="76">
        <f>VLOOKUP(J3620,Validación!K:N,4,0)</f>
        <v>13</v>
      </c>
      <c r="J3620" s="76" t="s">
        <v>354</v>
      </c>
      <c r="K3620" s="76" t="s">
        <v>67</v>
      </c>
      <c r="L3620" s="76" t="str">
        <f t="shared" si="113"/>
        <v>P</v>
      </c>
    </row>
    <row r="3621" spans="1:12" x14ac:dyDescent="0.25">
      <c r="A3621" s="76" t="str">
        <f t="shared" si="112"/>
        <v>EE171613P</v>
      </c>
      <c r="B3621" s="76" t="s">
        <v>33</v>
      </c>
      <c r="C3621" s="76" t="str">
        <f>VLOOKUP(B3621,Validación!G:I,3,0)</f>
        <v>EE</v>
      </c>
      <c r="D3621" s="122" t="s">
        <v>290</v>
      </c>
      <c r="E3621" s="76">
        <f>VLOOKUP(Tabla3[[#This Row],[Actividad]],Validación!AA:AB,2,0)</f>
        <v>17</v>
      </c>
      <c r="F3621" s="76" t="s">
        <v>198</v>
      </c>
      <c r="G3621" s="76">
        <f>VLOOKUP(H3621,Validación!W:Y,3,0)</f>
        <v>16</v>
      </c>
      <c r="H3621" s="76" t="s">
        <v>216</v>
      </c>
      <c r="I3621" s="76">
        <f>VLOOKUP(J3621,Validación!K:N,4,0)</f>
        <v>13</v>
      </c>
      <c r="J3621" s="76" t="s">
        <v>354</v>
      </c>
      <c r="K3621" s="76" t="s">
        <v>67</v>
      </c>
      <c r="L3621" s="76" t="str">
        <f t="shared" si="113"/>
        <v>P</v>
      </c>
    </row>
    <row r="3622" spans="1:12" x14ac:dyDescent="0.25">
      <c r="A3622" s="76" t="str">
        <f t="shared" si="112"/>
        <v>E171613P</v>
      </c>
      <c r="B3622" s="76" t="s">
        <v>45</v>
      </c>
      <c r="C3622" s="76" t="str">
        <f>VLOOKUP(B3622,Validación!G:I,3,0)</f>
        <v>E</v>
      </c>
      <c r="D3622" s="122" t="s">
        <v>180</v>
      </c>
      <c r="E3622" s="76">
        <f>VLOOKUP(Tabla3[[#This Row],[Actividad]],Validación!AA:AB,2,0)</f>
        <v>17</v>
      </c>
      <c r="F3622" s="76" t="s">
        <v>198</v>
      </c>
      <c r="G3622" s="76">
        <f>VLOOKUP(H3622,Validación!W:Y,3,0)</f>
        <v>16</v>
      </c>
      <c r="H3622" s="76" t="s">
        <v>216</v>
      </c>
      <c r="I3622" s="76">
        <f>VLOOKUP(J3622,Validación!K:N,4,0)</f>
        <v>13</v>
      </c>
      <c r="J3622" s="76" t="s">
        <v>354</v>
      </c>
      <c r="K3622" s="76" t="s">
        <v>67</v>
      </c>
      <c r="L3622" s="76" t="str">
        <f t="shared" si="113"/>
        <v>P</v>
      </c>
    </row>
    <row r="3623" spans="1:12" x14ac:dyDescent="0.25">
      <c r="A3623" s="76" t="str">
        <f t="shared" si="112"/>
        <v>J171613P</v>
      </c>
      <c r="B3623" s="76" t="s">
        <v>30</v>
      </c>
      <c r="C3623" s="76" t="str">
        <f>VLOOKUP(B3623,Validación!G:I,3,0)</f>
        <v>J</v>
      </c>
      <c r="D3623" s="122" t="s">
        <v>292</v>
      </c>
      <c r="E3623" s="76">
        <f>VLOOKUP(Tabla3[[#This Row],[Actividad]],Validación!AA:AB,2,0)</f>
        <v>17</v>
      </c>
      <c r="F3623" s="76" t="s">
        <v>198</v>
      </c>
      <c r="G3623" s="76">
        <f>VLOOKUP(H3623,Validación!W:Y,3,0)</f>
        <v>16</v>
      </c>
      <c r="H3623" s="76" t="s">
        <v>216</v>
      </c>
      <c r="I3623" s="76">
        <f>VLOOKUP(J3623,Validación!K:N,4,0)</f>
        <v>13</v>
      </c>
      <c r="J3623" s="76" t="s">
        <v>354</v>
      </c>
      <c r="K3623" s="76" t="s">
        <v>67</v>
      </c>
      <c r="L3623" s="76" t="str">
        <f t="shared" si="113"/>
        <v>P</v>
      </c>
    </row>
    <row r="3624" spans="1:12" x14ac:dyDescent="0.25">
      <c r="A3624" s="76" t="str">
        <f t="shared" si="112"/>
        <v>H171613P</v>
      </c>
      <c r="B3624" s="76" t="s">
        <v>46</v>
      </c>
      <c r="C3624" s="76" t="str">
        <f>VLOOKUP(B3624,Validación!G:I,3,0)</f>
        <v>H</v>
      </c>
      <c r="D3624" s="122" t="s">
        <v>115</v>
      </c>
      <c r="E3624" s="76">
        <f>VLOOKUP(Tabla3[[#This Row],[Actividad]],Validación!AA:AB,2,0)</f>
        <v>17</v>
      </c>
      <c r="F3624" s="76" t="s">
        <v>198</v>
      </c>
      <c r="G3624" s="76">
        <f>VLOOKUP(H3624,Validación!W:Y,3,0)</f>
        <v>16</v>
      </c>
      <c r="H3624" s="76" t="s">
        <v>216</v>
      </c>
      <c r="I3624" s="76">
        <f>VLOOKUP(J3624,Validación!K:N,4,0)</f>
        <v>13</v>
      </c>
      <c r="J3624" s="76" t="s">
        <v>354</v>
      </c>
      <c r="K3624" s="76" t="s">
        <v>67</v>
      </c>
      <c r="L3624" s="76" t="str">
        <f t="shared" si="113"/>
        <v>P</v>
      </c>
    </row>
    <row r="3625" spans="1:12" x14ac:dyDescent="0.25">
      <c r="A3625" s="76" t="str">
        <f t="shared" si="112"/>
        <v>Q171613P</v>
      </c>
      <c r="B3625" s="76" t="s">
        <v>130</v>
      </c>
      <c r="C3625" s="76" t="str">
        <f>VLOOKUP(B3625,Validación!G:I,3,0)</f>
        <v>Q</v>
      </c>
      <c r="D3625" s="122" t="s">
        <v>293</v>
      </c>
      <c r="E3625" s="76">
        <f>VLOOKUP(Tabla3[[#This Row],[Actividad]],Validación!AA:AB,2,0)</f>
        <v>17</v>
      </c>
      <c r="F3625" s="76" t="s">
        <v>198</v>
      </c>
      <c r="G3625" s="76">
        <f>VLOOKUP(H3625,Validación!W:Y,3,0)</f>
        <v>16</v>
      </c>
      <c r="H3625" s="76" t="s">
        <v>216</v>
      </c>
      <c r="I3625" s="76">
        <f>VLOOKUP(J3625,Validación!K:N,4,0)</f>
        <v>13</v>
      </c>
      <c r="J3625" s="76" t="s">
        <v>354</v>
      </c>
      <c r="K3625" s="76" t="s">
        <v>67</v>
      </c>
      <c r="L3625" s="76" t="str">
        <f t="shared" si="113"/>
        <v>P</v>
      </c>
    </row>
    <row r="3626" spans="1:12" x14ac:dyDescent="0.25">
      <c r="A3626" s="76" t="str">
        <f t="shared" si="112"/>
        <v>P171613P</v>
      </c>
      <c r="B3626" s="76" t="s">
        <v>50</v>
      </c>
      <c r="C3626" s="76" t="str">
        <f>VLOOKUP(B3626,Validación!G:I,3,0)</f>
        <v>P</v>
      </c>
      <c r="D3626" s="122" t="s">
        <v>295</v>
      </c>
      <c r="E3626" s="76">
        <f>VLOOKUP(Tabla3[[#This Row],[Actividad]],Validación!AA:AB,2,0)</f>
        <v>17</v>
      </c>
      <c r="F3626" s="76" t="s">
        <v>198</v>
      </c>
      <c r="G3626" s="76">
        <f>VLOOKUP(H3626,Validación!W:Y,3,0)</f>
        <v>16</v>
      </c>
      <c r="H3626" s="76" t="s">
        <v>216</v>
      </c>
      <c r="I3626" s="76">
        <f>VLOOKUP(J3626,Validación!K:N,4,0)</f>
        <v>13</v>
      </c>
      <c r="J3626" s="76" t="s">
        <v>354</v>
      </c>
      <c r="K3626" s="76" t="s">
        <v>67</v>
      </c>
      <c r="L3626" s="76" t="str">
        <f t="shared" si="113"/>
        <v>P</v>
      </c>
    </row>
    <row r="3627" spans="1:12" x14ac:dyDescent="0.25">
      <c r="A3627" s="76" t="str">
        <f t="shared" si="112"/>
        <v>K171613P</v>
      </c>
      <c r="B3627" s="76" t="s">
        <v>31</v>
      </c>
      <c r="C3627" s="76" t="str">
        <f>VLOOKUP(B3627,Validación!G:I,3,0)</f>
        <v>K</v>
      </c>
      <c r="D3627" s="122" t="s">
        <v>297</v>
      </c>
      <c r="E3627" s="76">
        <f>VLOOKUP(Tabla3[[#This Row],[Actividad]],Validación!AA:AB,2,0)</f>
        <v>17</v>
      </c>
      <c r="F3627" s="76" t="s">
        <v>198</v>
      </c>
      <c r="G3627" s="76">
        <f>VLOOKUP(H3627,Validación!W:Y,3,0)</f>
        <v>16</v>
      </c>
      <c r="H3627" s="76" t="s">
        <v>216</v>
      </c>
      <c r="I3627" s="76">
        <f>VLOOKUP(J3627,Validación!K:N,4,0)</f>
        <v>13</v>
      </c>
      <c r="J3627" s="76" t="s">
        <v>354</v>
      </c>
      <c r="K3627" s="76" t="s">
        <v>67</v>
      </c>
      <c r="L3627" s="76" t="str">
        <f t="shared" si="113"/>
        <v>P</v>
      </c>
    </row>
    <row r="3628" spans="1:12" x14ac:dyDescent="0.25">
      <c r="A3628" s="76" t="str">
        <f t="shared" si="112"/>
        <v>N171613P</v>
      </c>
      <c r="B3628" s="76" t="s">
        <v>49</v>
      </c>
      <c r="C3628" s="76" t="str">
        <f>VLOOKUP(B3628,Validación!G:I,3,0)</f>
        <v>N</v>
      </c>
      <c r="D3628" s="122" t="s">
        <v>298</v>
      </c>
      <c r="E3628" s="76">
        <f>VLOOKUP(Tabla3[[#This Row],[Actividad]],Validación!AA:AB,2,0)</f>
        <v>17</v>
      </c>
      <c r="F3628" s="76" t="s">
        <v>198</v>
      </c>
      <c r="G3628" s="76">
        <f>VLOOKUP(H3628,Validación!W:Y,3,0)</f>
        <v>16</v>
      </c>
      <c r="H3628" s="76" t="s">
        <v>216</v>
      </c>
      <c r="I3628" s="76">
        <f>VLOOKUP(J3628,Validación!K:N,4,0)</f>
        <v>13</v>
      </c>
      <c r="J3628" s="76" t="s">
        <v>354</v>
      </c>
      <c r="K3628" s="76" t="s">
        <v>67</v>
      </c>
      <c r="L3628" s="76" t="str">
        <f t="shared" si="113"/>
        <v>P</v>
      </c>
    </row>
    <row r="3629" spans="1:12" x14ac:dyDescent="0.25">
      <c r="A3629" s="76" t="str">
        <f t="shared" si="112"/>
        <v>AA171613P</v>
      </c>
      <c r="B3629" s="76" t="s">
        <v>54</v>
      </c>
      <c r="C3629" s="76" t="str">
        <f>VLOOKUP(B3629,Validación!G:I,3,0)</f>
        <v>AA</v>
      </c>
      <c r="D3629" s="122" t="s">
        <v>118</v>
      </c>
      <c r="E3629" s="76">
        <f>VLOOKUP(Tabla3[[#This Row],[Actividad]],Validación!AA:AB,2,0)</f>
        <v>17</v>
      </c>
      <c r="F3629" s="76" t="s">
        <v>198</v>
      </c>
      <c r="G3629" s="76">
        <f>VLOOKUP(H3629,Validación!W:Y,3,0)</f>
        <v>16</v>
      </c>
      <c r="H3629" s="76" t="s">
        <v>216</v>
      </c>
      <c r="I3629" s="76">
        <f>VLOOKUP(J3629,Validación!K:N,4,0)</f>
        <v>13</v>
      </c>
      <c r="J3629" s="76" t="s">
        <v>354</v>
      </c>
      <c r="K3629" s="76" t="s">
        <v>67</v>
      </c>
      <c r="L3629" s="76" t="str">
        <f t="shared" si="113"/>
        <v>P</v>
      </c>
    </row>
    <row r="3630" spans="1:12" x14ac:dyDescent="0.25">
      <c r="A3630" s="76" t="str">
        <f t="shared" si="112"/>
        <v>G171613P</v>
      </c>
      <c r="B3630" s="76" t="s">
        <v>427</v>
      </c>
      <c r="C3630" s="76" t="str">
        <f>VLOOKUP(B3630,Validación!G:I,3,0)</f>
        <v>G</v>
      </c>
      <c r="D3630" s="122" t="s">
        <v>299</v>
      </c>
      <c r="E3630" s="76">
        <f>VLOOKUP(Tabla3[[#This Row],[Actividad]],Validación!AA:AB,2,0)</f>
        <v>17</v>
      </c>
      <c r="F3630" s="76" t="s">
        <v>198</v>
      </c>
      <c r="G3630" s="76">
        <f>VLOOKUP(H3630,Validación!W:Y,3,0)</f>
        <v>16</v>
      </c>
      <c r="H3630" s="76" t="s">
        <v>216</v>
      </c>
      <c r="I3630" s="76">
        <f>VLOOKUP(J3630,Validación!K:N,4,0)</f>
        <v>13</v>
      </c>
      <c r="J3630" s="76" t="s">
        <v>354</v>
      </c>
      <c r="K3630" s="76" t="s">
        <v>67</v>
      </c>
      <c r="L3630" s="76" t="str">
        <f t="shared" si="113"/>
        <v>P</v>
      </c>
    </row>
    <row r="3631" spans="1:12" x14ac:dyDescent="0.25">
      <c r="A3631" s="76" t="str">
        <f t="shared" si="112"/>
        <v>D171613P</v>
      </c>
      <c r="B3631" s="76" t="s">
        <v>203</v>
      </c>
      <c r="C3631" s="76" t="str">
        <f>VLOOKUP(B3631,Validación!G:I,3,0)</f>
        <v>D</v>
      </c>
      <c r="D3631" s="122">
        <v>122327</v>
      </c>
      <c r="E3631" s="76">
        <f>VLOOKUP(Tabla3[[#This Row],[Actividad]],Validación!AA:AB,2,0)</f>
        <v>17</v>
      </c>
      <c r="F3631" s="76" t="s">
        <v>198</v>
      </c>
      <c r="G3631" s="76">
        <f>VLOOKUP(H3631,Validación!W:Y,3,0)</f>
        <v>16</v>
      </c>
      <c r="H3631" s="76" t="s">
        <v>216</v>
      </c>
      <c r="I3631" s="76">
        <f>VLOOKUP(J3631,Validación!K:N,4,0)</f>
        <v>13</v>
      </c>
      <c r="J3631" s="76" t="s">
        <v>354</v>
      </c>
      <c r="K3631" s="76" t="s">
        <v>67</v>
      </c>
      <c r="L3631" s="76" t="str">
        <f t="shared" si="113"/>
        <v>P</v>
      </c>
    </row>
    <row r="3632" spans="1:12" x14ac:dyDescent="0.25">
      <c r="A3632" s="76" t="str">
        <f t="shared" si="112"/>
        <v>F171613P</v>
      </c>
      <c r="B3632" s="76" t="s">
        <v>426</v>
      </c>
      <c r="C3632" s="76" t="str">
        <f>VLOOKUP(B3632,Validación!G:I,3,0)</f>
        <v>F</v>
      </c>
      <c r="D3632" s="122" t="s">
        <v>456</v>
      </c>
      <c r="E3632" s="76">
        <f>VLOOKUP(Tabla3[[#This Row],[Actividad]],Validación!AA:AB,2,0)</f>
        <v>17</v>
      </c>
      <c r="F3632" s="76" t="s">
        <v>198</v>
      </c>
      <c r="G3632" s="76">
        <f>VLOOKUP(H3632,Validación!W:Y,3,0)</f>
        <v>16</v>
      </c>
      <c r="H3632" s="76" t="s">
        <v>216</v>
      </c>
      <c r="I3632" s="76">
        <f>VLOOKUP(J3632,Validación!K:N,4,0)</f>
        <v>13</v>
      </c>
      <c r="J3632" s="76" t="s">
        <v>354</v>
      </c>
      <c r="K3632" s="76" t="s">
        <v>67</v>
      </c>
      <c r="L3632" s="76" t="str">
        <f t="shared" si="113"/>
        <v>P</v>
      </c>
    </row>
    <row r="3633" spans="1:12" x14ac:dyDescent="0.25">
      <c r="A3633" s="76" t="str">
        <f t="shared" si="112"/>
        <v>FF171613P</v>
      </c>
      <c r="B3633" s="76" t="s">
        <v>41</v>
      </c>
      <c r="C3633" s="76" t="str">
        <f>VLOOKUP(B3633,Validación!G:I,3,0)</f>
        <v>FF</v>
      </c>
      <c r="D3633" s="122" t="s">
        <v>301</v>
      </c>
      <c r="E3633" s="76">
        <f>VLOOKUP(Tabla3[[#This Row],[Actividad]],Validación!AA:AB,2,0)</f>
        <v>17</v>
      </c>
      <c r="F3633" s="76" t="s">
        <v>198</v>
      </c>
      <c r="G3633" s="76">
        <f>VLOOKUP(H3633,Validación!W:Y,3,0)</f>
        <v>16</v>
      </c>
      <c r="H3633" s="76" t="s">
        <v>216</v>
      </c>
      <c r="I3633" s="76">
        <f>VLOOKUP(J3633,Validación!K:N,4,0)</f>
        <v>13</v>
      </c>
      <c r="J3633" s="76" t="s">
        <v>354</v>
      </c>
      <c r="K3633" s="76" t="s">
        <v>67</v>
      </c>
      <c r="L3633" s="76" t="str">
        <f t="shared" si="113"/>
        <v>P</v>
      </c>
    </row>
    <row r="3634" spans="1:12" x14ac:dyDescent="0.25">
      <c r="A3634" s="76" t="str">
        <f t="shared" si="112"/>
        <v>BB171613P</v>
      </c>
      <c r="B3634" s="76" t="s">
        <v>32</v>
      </c>
      <c r="C3634" s="76" t="str">
        <f>VLOOKUP(B3634,Validación!G:I,3,0)</f>
        <v>BB</v>
      </c>
      <c r="D3634" s="122" t="s">
        <v>457</v>
      </c>
      <c r="E3634" s="76">
        <f>VLOOKUP(Tabla3[[#This Row],[Actividad]],Validación!AA:AB,2,0)</f>
        <v>17</v>
      </c>
      <c r="F3634" s="76" t="s">
        <v>198</v>
      </c>
      <c r="G3634" s="76">
        <f>VLOOKUP(H3634,Validación!W:Y,3,0)</f>
        <v>16</v>
      </c>
      <c r="H3634" s="76" t="s">
        <v>216</v>
      </c>
      <c r="I3634" s="76">
        <f>VLOOKUP(J3634,Validación!K:N,4,0)</f>
        <v>13</v>
      </c>
      <c r="J3634" s="76" t="s">
        <v>354</v>
      </c>
      <c r="K3634" s="76" t="s">
        <v>67</v>
      </c>
      <c r="L3634" s="76" t="str">
        <f t="shared" si="113"/>
        <v>P</v>
      </c>
    </row>
    <row r="3635" spans="1:12" x14ac:dyDescent="0.25">
      <c r="A3635" s="76" t="str">
        <f t="shared" si="112"/>
        <v>W171613P</v>
      </c>
      <c r="B3635" s="76" t="s">
        <v>132</v>
      </c>
      <c r="C3635" s="76" t="str">
        <f>VLOOKUP(B3635,Validación!G:I,3,0)</f>
        <v>W</v>
      </c>
      <c r="D3635" s="122" t="s">
        <v>302</v>
      </c>
      <c r="E3635" s="76">
        <f>VLOOKUP(Tabla3[[#This Row],[Actividad]],Validación!AA:AB,2,0)</f>
        <v>17</v>
      </c>
      <c r="F3635" s="76" t="s">
        <v>198</v>
      </c>
      <c r="G3635" s="76">
        <f>VLOOKUP(H3635,Validación!W:Y,3,0)</f>
        <v>16</v>
      </c>
      <c r="H3635" s="76" t="s">
        <v>216</v>
      </c>
      <c r="I3635" s="76">
        <f>VLOOKUP(J3635,Validación!K:N,4,0)</f>
        <v>13</v>
      </c>
      <c r="J3635" s="76" t="s">
        <v>354</v>
      </c>
      <c r="K3635" s="76" t="s">
        <v>67</v>
      </c>
      <c r="L3635" s="76" t="str">
        <f t="shared" si="113"/>
        <v>P</v>
      </c>
    </row>
    <row r="3636" spans="1:12" x14ac:dyDescent="0.25">
      <c r="A3636" s="76" t="str">
        <f t="shared" si="112"/>
        <v>CC171613P</v>
      </c>
      <c r="B3636" s="76" t="s">
        <v>55</v>
      </c>
      <c r="C3636" s="76" t="str">
        <f>VLOOKUP(B3636,Validación!G:I,3,0)</f>
        <v>CC</v>
      </c>
      <c r="D3636" s="122" t="s">
        <v>303</v>
      </c>
      <c r="E3636" s="76">
        <f>VLOOKUP(Tabla3[[#This Row],[Actividad]],Validación!AA:AB,2,0)</f>
        <v>17</v>
      </c>
      <c r="F3636" s="76" t="s">
        <v>198</v>
      </c>
      <c r="G3636" s="76">
        <f>VLOOKUP(H3636,Validación!W:Y,3,0)</f>
        <v>16</v>
      </c>
      <c r="H3636" s="76" t="s">
        <v>216</v>
      </c>
      <c r="I3636" s="76">
        <f>VLOOKUP(J3636,Validación!K:N,4,0)</f>
        <v>13</v>
      </c>
      <c r="J3636" s="76" t="s">
        <v>354</v>
      </c>
      <c r="K3636" s="76" t="s">
        <v>67</v>
      </c>
      <c r="L3636" s="76" t="str">
        <f t="shared" si="113"/>
        <v>P</v>
      </c>
    </row>
    <row r="3637" spans="1:12" x14ac:dyDescent="0.25">
      <c r="A3637" s="76" t="str">
        <f t="shared" si="112"/>
        <v>U171613P</v>
      </c>
      <c r="B3637" s="76" t="s">
        <v>425</v>
      </c>
      <c r="C3637" s="76" t="str">
        <f>VLOOKUP(B3637,Validación!G:I,3,0)</f>
        <v>U</v>
      </c>
      <c r="D3637" s="122" t="s">
        <v>458</v>
      </c>
      <c r="E3637" s="76">
        <f>VLOOKUP(Tabla3[[#This Row],[Actividad]],Validación!AA:AB,2,0)</f>
        <v>17</v>
      </c>
      <c r="F3637" s="76" t="s">
        <v>198</v>
      </c>
      <c r="G3637" s="76">
        <f>VLOOKUP(H3637,Validación!W:Y,3,0)</f>
        <v>16</v>
      </c>
      <c r="H3637" s="76" t="s">
        <v>216</v>
      </c>
      <c r="I3637" s="76">
        <f>VLOOKUP(J3637,Validación!K:N,4,0)</f>
        <v>13</v>
      </c>
      <c r="J3637" s="76" t="s">
        <v>354</v>
      </c>
      <c r="K3637" s="76" t="s">
        <v>67</v>
      </c>
      <c r="L3637" s="76" t="str">
        <f t="shared" si="113"/>
        <v>P</v>
      </c>
    </row>
    <row r="3638" spans="1:12" x14ac:dyDescent="0.25">
      <c r="A3638" s="76" t="str">
        <f t="shared" si="112"/>
        <v>I171613P</v>
      </c>
      <c r="B3638" s="76" t="s">
        <v>47</v>
      </c>
      <c r="C3638" s="76" t="str">
        <f>VLOOKUP(B3638,Validación!G:I,3,0)</f>
        <v>I</v>
      </c>
      <c r="D3638" s="122" t="s">
        <v>459</v>
      </c>
      <c r="E3638" s="76">
        <f>VLOOKUP(Tabla3[[#This Row],[Actividad]],Validación!AA:AB,2,0)</f>
        <v>17</v>
      </c>
      <c r="F3638" s="76" t="s">
        <v>198</v>
      </c>
      <c r="G3638" s="76">
        <f>VLOOKUP(H3638,Validación!W:Y,3,0)</f>
        <v>16</v>
      </c>
      <c r="H3638" s="76" t="s">
        <v>216</v>
      </c>
      <c r="I3638" s="76">
        <f>VLOOKUP(J3638,Validación!K:N,4,0)</f>
        <v>13</v>
      </c>
      <c r="J3638" s="76" t="s">
        <v>354</v>
      </c>
      <c r="K3638" s="76" t="s">
        <v>67</v>
      </c>
      <c r="L3638" s="76" t="str">
        <f t="shared" si="113"/>
        <v>P</v>
      </c>
    </row>
    <row r="3639" spans="1:12" x14ac:dyDescent="0.25">
      <c r="A3639" s="76" t="str">
        <f t="shared" si="112"/>
        <v>Y171613P</v>
      </c>
      <c r="B3639" s="76" t="s">
        <v>134</v>
      </c>
      <c r="C3639" s="76" t="str">
        <f>VLOOKUP(B3639,Validación!G:I,3,0)</f>
        <v>Y</v>
      </c>
      <c r="D3639" s="122" t="s">
        <v>306</v>
      </c>
      <c r="E3639" s="76">
        <f>VLOOKUP(Tabla3[[#This Row],[Actividad]],Validación!AA:AB,2,0)</f>
        <v>17</v>
      </c>
      <c r="F3639" s="76" t="s">
        <v>198</v>
      </c>
      <c r="G3639" s="76">
        <f>VLOOKUP(H3639,Validación!W:Y,3,0)</f>
        <v>16</v>
      </c>
      <c r="H3639" s="76" t="s">
        <v>216</v>
      </c>
      <c r="I3639" s="76">
        <f>VLOOKUP(J3639,Validación!K:N,4,0)</f>
        <v>13</v>
      </c>
      <c r="J3639" s="76" t="s">
        <v>354</v>
      </c>
      <c r="K3639" s="76" t="s">
        <v>67</v>
      </c>
      <c r="L3639" s="76" t="str">
        <f t="shared" si="113"/>
        <v>P</v>
      </c>
    </row>
    <row r="3640" spans="1:12" x14ac:dyDescent="0.25">
      <c r="A3640" s="76" t="str">
        <f t="shared" si="112"/>
        <v>R171613P</v>
      </c>
      <c r="B3640" s="76" t="s">
        <v>51</v>
      </c>
      <c r="C3640" s="76" t="str">
        <f>VLOOKUP(B3640,Validación!G:I,3,0)</f>
        <v>R</v>
      </c>
      <c r="D3640" s="122">
        <v>109</v>
      </c>
      <c r="E3640" s="76">
        <f>VLOOKUP(Tabla3[[#This Row],[Actividad]],Validación!AA:AB,2,0)</f>
        <v>17</v>
      </c>
      <c r="F3640" s="76" t="s">
        <v>198</v>
      </c>
      <c r="G3640" s="76">
        <f>VLOOKUP(H3640,Validación!W:Y,3,0)</f>
        <v>16</v>
      </c>
      <c r="H3640" s="76" t="s">
        <v>216</v>
      </c>
      <c r="I3640" s="76">
        <f>VLOOKUP(J3640,Validación!K:N,4,0)</f>
        <v>13</v>
      </c>
      <c r="J3640" s="76" t="s">
        <v>354</v>
      </c>
      <c r="K3640" s="76" t="s">
        <v>67</v>
      </c>
      <c r="L3640" s="76" t="str">
        <f t="shared" si="113"/>
        <v>P</v>
      </c>
    </row>
    <row r="3641" spans="1:12" x14ac:dyDescent="0.25">
      <c r="A3641" s="76" t="str">
        <f t="shared" si="112"/>
        <v>HH171613P</v>
      </c>
      <c r="B3641" s="76" t="s">
        <v>122</v>
      </c>
      <c r="C3641" s="76" t="str">
        <f>VLOOKUP(B3641,Validación!G:I,3,0)</f>
        <v>HH</v>
      </c>
      <c r="D3641" s="122" t="s">
        <v>460</v>
      </c>
      <c r="E3641" s="76">
        <f>VLOOKUP(Tabla3[[#This Row],[Actividad]],Validación!AA:AB,2,0)</f>
        <v>17</v>
      </c>
      <c r="F3641" s="76" t="s">
        <v>198</v>
      </c>
      <c r="G3641" s="76">
        <f>VLOOKUP(H3641,Validación!W:Y,3,0)</f>
        <v>16</v>
      </c>
      <c r="H3641" s="76" t="s">
        <v>216</v>
      </c>
      <c r="I3641" s="76">
        <f>VLOOKUP(J3641,Validación!K:N,4,0)</f>
        <v>13</v>
      </c>
      <c r="J3641" s="76" t="s">
        <v>354</v>
      </c>
      <c r="K3641" s="76" t="s">
        <v>67</v>
      </c>
      <c r="L3641" s="76" t="str">
        <f t="shared" si="113"/>
        <v>P</v>
      </c>
    </row>
    <row r="3642" spans="1:12" x14ac:dyDescent="0.25">
      <c r="A3642" s="76" t="str">
        <f t="shared" si="112"/>
        <v>II171613P</v>
      </c>
      <c r="B3642" s="173" t="s">
        <v>423</v>
      </c>
      <c r="C3642" s="76" t="str">
        <f>VLOOKUP(B3642,Validación!G:I,3,0)</f>
        <v>II</v>
      </c>
      <c r="D3642" s="122" t="s">
        <v>309</v>
      </c>
      <c r="E3642" s="76">
        <f>VLOOKUP(Tabla3[[#This Row],[Actividad]],Validación!AA:AB,2,0)</f>
        <v>17</v>
      </c>
      <c r="F3642" s="76" t="s">
        <v>198</v>
      </c>
      <c r="G3642" s="76">
        <f>VLOOKUP(H3642,Validación!W:Y,3,0)</f>
        <v>16</v>
      </c>
      <c r="H3642" s="76" t="s">
        <v>216</v>
      </c>
      <c r="I3642" s="76">
        <f>VLOOKUP(J3642,Validación!K:N,4,0)</f>
        <v>13</v>
      </c>
      <c r="J3642" s="76" t="s">
        <v>354</v>
      </c>
      <c r="K3642" s="76" t="s">
        <v>67</v>
      </c>
      <c r="L3642" s="76" t="str">
        <f t="shared" si="113"/>
        <v>P</v>
      </c>
    </row>
    <row r="3643" spans="1:12" x14ac:dyDescent="0.25">
      <c r="A3643" s="76" t="str">
        <f t="shared" si="112"/>
        <v>L171613P</v>
      </c>
      <c r="B3643" s="76" t="s">
        <v>48</v>
      </c>
      <c r="C3643" s="76" t="str">
        <f>VLOOKUP(B3643,Validación!G:I,3,0)</f>
        <v>L</v>
      </c>
      <c r="D3643" s="122" t="s">
        <v>461</v>
      </c>
      <c r="E3643" s="76">
        <f>VLOOKUP(Tabla3[[#This Row],[Actividad]],Validación!AA:AB,2,0)</f>
        <v>17</v>
      </c>
      <c r="F3643" s="76" t="s">
        <v>198</v>
      </c>
      <c r="G3643" s="76">
        <f>VLOOKUP(H3643,Validación!W:Y,3,0)</f>
        <v>16</v>
      </c>
      <c r="H3643" s="76" t="s">
        <v>216</v>
      </c>
      <c r="I3643" s="76">
        <f>VLOOKUP(J3643,Validación!K:N,4,0)</f>
        <v>13</v>
      </c>
      <c r="J3643" s="76" t="s">
        <v>354</v>
      </c>
      <c r="K3643" s="76" t="s">
        <v>67</v>
      </c>
      <c r="L3643" s="76" t="str">
        <f t="shared" si="113"/>
        <v>P</v>
      </c>
    </row>
    <row r="3644" spans="1:12" x14ac:dyDescent="0.25">
      <c r="A3644" s="76" t="str">
        <f t="shared" si="112"/>
        <v>B171613P</v>
      </c>
      <c r="B3644" s="76" t="s">
        <v>43</v>
      </c>
      <c r="C3644" s="76" t="str">
        <f>VLOOKUP(B3644,Validación!G:I,3,0)</f>
        <v>B</v>
      </c>
      <c r="D3644" s="122" t="s">
        <v>462</v>
      </c>
      <c r="E3644" s="76">
        <f>VLOOKUP(Tabla3[[#This Row],[Actividad]],Validación!AA:AB,2,0)</f>
        <v>17</v>
      </c>
      <c r="F3644" s="76" t="s">
        <v>198</v>
      </c>
      <c r="G3644" s="76">
        <f>VLOOKUP(H3644,Validación!W:Y,3,0)</f>
        <v>16</v>
      </c>
      <c r="H3644" s="76" t="s">
        <v>216</v>
      </c>
      <c r="I3644" s="76">
        <f>VLOOKUP(J3644,Validación!K:N,4,0)</f>
        <v>13</v>
      </c>
      <c r="J3644" s="76" t="s">
        <v>354</v>
      </c>
      <c r="K3644" s="76" t="s">
        <v>67</v>
      </c>
      <c r="L3644" s="76" t="str">
        <f t="shared" si="113"/>
        <v>P</v>
      </c>
    </row>
    <row r="3645" spans="1:12" x14ac:dyDescent="0.25">
      <c r="A3645" s="76" t="str">
        <f t="shared" si="112"/>
        <v>A171613P</v>
      </c>
      <c r="B3645" s="76" t="s">
        <v>42</v>
      </c>
      <c r="C3645" s="76" t="str">
        <f>VLOOKUP(B3645,Validación!G:I,3,0)</f>
        <v>A</v>
      </c>
      <c r="D3645" s="122" t="s">
        <v>463</v>
      </c>
      <c r="E3645" s="76">
        <f>VLOOKUP(Tabla3[[#This Row],[Actividad]],Validación!AA:AB,2,0)</f>
        <v>17</v>
      </c>
      <c r="F3645" s="76" t="s">
        <v>198</v>
      </c>
      <c r="G3645" s="76">
        <f>VLOOKUP(H3645,Validación!W:Y,3,0)</f>
        <v>16</v>
      </c>
      <c r="H3645" s="76" t="s">
        <v>216</v>
      </c>
      <c r="I3645" s="76">
        <f>VLOOKUP(J3645,Validación!K:N,4,0)</f>
        <v>13</v>
      </c>
      <c r="J3645" s="76" t="s">
        <v>354</v>
      </c>
      <c r="K3645" s="76" t="s">
        <v>67</v>
      </c>
      <c r="L3645" s="76" t="str">
        <f t="shared" si="113"/>
        <v>P</v>
      </c>
    </row>
    <row r="3646" spans="1:12" x14ac:dyDescent="0.25">
      <c r="A3646" s="76" t="str">
        <f t="shared" si="112"/>
        <v>X2179N</v>
      </c>
      <c r="B3646" s="76" t="s">
        <v>133</v>
      </c>
      <c r="C3646" s="76" t="str">
        <f>VLOOKUP(B3646,Validación!G:I,3,0)</f>
        <v>X</v>
      </c>
      <c r="D3646" s="122">
        <v>122201</v>
      </c>
      <c r="E3646" s="76">
        <f>VLOOKUP(Tabla3[[#This Row],[Actividad]],Validación!AA:AB,2,0)</f>
        <v>2</v>
      </c>
      <c r="F3646" s="76" t="s">
        <v>184</v>
      </c>
      <c r="G3646" s="76">
        <f>VLOOKUP(H3646,Validación!W:Y,3,0)</f>
        <v>17</v>
      </c>
      <c r="H3646" s="76" t="s">
        <v>355</v>
      </c>
      <c r="I3646" s="76">
        <f>VLOOKUP(J3646,Validación!K:N,4,0)</f>
        <v>9</v>
      </c>
      <c r="J3646" s="76" t="s">
        <v>168</v>
      </c>
      <c r="K3646" s="76" t="s">
        <v>68</v>
      </c>
      <c r="L3646" s="76" t="str">
        <f t="shared" si="113"/>
        <v>N</v>
      </c>
    </row>
    <row r="3647" spans="1:12" x14ac:dyDescent="0.25">
      <c r="A3647" s="76" t="str">
        <f t="shared" si="112"/>
        <v>C2179N</v>
      </c>
      <c r="B3647" s="76" t="s">
        <v>44</v>
      </c>
      <c r="C3647" s="76" t="str">
        <f>VLOOKUP(B3647,Validación!G:I,3,0)</f>
        <v>C</v>
      </c>
      <c r="D3647" s="122" t="s">
        <v>289</v>
      </c>
      <c r="E3647" s="76">
        <f>VLOOKUP(Tabla3[[#This Row],[Actividad]],Validación!AA:AB,2,0)</f>
        <v>2</v>
      </c>
      <c r="F3647" s="76" t="s">
        <v>184</v>
      </c>
      <c r="G3647" s="76">
        <f>VLOOKUP(H3647,Validación!W:Y,3,0)</f>
        <v>17</v>
      </c>
      <c r="H3647" s="76" t="s">
        <v>355</v>
      </c>
      <c r="I3647" s="76">
        <f>VLOOKUP(J3647,Validación!K:N,4,0)</f>
        <v>9</v>
      </c>
      <c r="J3647" s="76" t="s">
        <v>168</v>
      </c>
      <c r="K3647" s="76" t="s">
        <v>68</v>
      </c>
      <c r="L3647" s="76" t="str">
        <f t="shared" si="113"/>
        <v>N</v>
      </c>
    </row>
    <row r="3648" spans="1:12" x14ac:dyDescent="0.25">
      <c r="A3648" s="76" t="str">
        <f t="shared" si="112"/>
        <v>T2179N</v>
      </c>
      <c r="B3648" s="76" t="s">
        <v>52</v>
      </c>
      <c r="C3648" s="76" t="str">
        <f>VLOOKUP(B3648,Validación!G:I,3,0)</f>
        <v>T</v>
      </c>
      <c r="D3648" s="122">
        <v>122202</v>
      </c>
      <c r="E3648" s="76">
        <f>VLOOKUP(Tabla3[[#This Row],[Actividad]],Validación!AA:AB,2,0)</f>
        <v>2</v>
      </c>
      <c r="F3648" s="76" t="s">
        <v>184</v>
      </c>
      <c r="G3648" s="76">
        <f>VLOOKUP(H3648,Validación!W:Y,3,0)</f>
        <v>17</v>
      </c>
      <c r="H3648" s="76" t="s">
        <v>355</v>
      </c>
      <c r="I3648" s="76">
        <f>VLOOKUP(J3648,Validación!K:N,4,0)</f>
        <v>9</v>
      </c>
      <c r="J3648" s="76" t="s">
        <v>168</v>
      </c>
      <c r="K3648" s="76" t="s">
        <v>68</v>
      </c>
      <c r="L3648" s="76" t="str">
        <f t="shared" si="113"/>
        <v>N</v>
      </c>
    </row>
    <row r="3649" spans="1:12" x14ac:dyDescent="0.25">
      <c r="A3649" s="76" t="str">
        <f t="shared" si="112"/>
        <v>EE2179N</v>
      </c>
      <c r="B3649" s="76" t="s">
        <v>33</v>
      </c>
      <c r="C3649" s="76" t="str">
        <f>VLOOKUP(B3649,Validación!G:I,3,0)</f>
        <v>EE</v>
      </c>
      <c r="D3649" s="122" t="s">
        <v>290</v>
      </c>
      <c r="E3649" s="76">
        <f>VLOOKUP(Tabla3[[#This Row],[Actividad]],Validación!AA:AB,2,0)</f>
        <v>2</v>
      </c>
      <c r="F3649" s="76" t="s">
        <v>184</v>
      </c>
      <c r="G3649" s="76">
        <f>VLOOKUP(H3649,Validación!W:Y,3,0)</f>
        <v>17</v>
      </c>
      <c r="H3649" s="76" t="s">
        <v>355</v>
      </c>
      <c r="I3649" s="76">
        <f>VLOOKUP(J3649,Validación!K:N,4,0)</f>
        <v>9</v>
      </c>
      <c r="J3649" s="76" t="s">
        <v>168</v>
      </c>
      <c r="K3649" s="76" t="s">
        <v>68</v>
      </c>
      <c r="L3649" s="76" t="str">
        <f t="shared" si="113"/>
        <v>N</v>
      </c>
    </row>
    <row r="3650" spans="1:12" x14ac:dyDescent="0.25">
      <c r="A3650" s="76" t="str">
        <f t="shared" ref="A3650:A3713" si="114">CONCATENATE(C3650,E3650,G3650,I3650,L3650,)</f>
        <v>E2179N</v>
      </c>
      <c r="B3650" s="76" t="s">
        <v>45</v>
      </c>
      <c r="C3650" s="76" t="str">
        <f>VLOOKUP(B3650,Validación!G:I,3,0)</f>
        <v>E</v>
      </c>
      <c r="D3650" s="122" t="s">
        <v>180</v>
      </c>
      <c r="E3650" s="76">
        <f>VLOOKUP(Tabla3[[#This Row],[Actividad]],Validación!AA:AB,2,0)</f>
        <v>2</v>
      </c>
      <c r="F3650" s="76" t="s">
        <v>184</v>
      </c>
      <c r="G3650" s="76">
        <f>VLOOKUP(H3650,Validación!W:Y,3,0)</f>
        <v>17</v>
      </c>
      <c r="H3650" s="76" t="s">
        <v>355</v>
      </c>
      <c r="I3650" s="76">
        <f>VLOOKUP(J3650,Validación!K:N,4,0)</f>
        <v>9</v>
      </c>
      <c r="J3650" s="76" t="s">
        <v>168</v>
      </c>
      <c r="K3650" s="76" t="s">
        <v>68</v>
      </c>
      <c r="L3650" s="76" t="str">
        <f t="shared" ref="L3650:L3713" si="115">VLOOKUP(K3650,O:P,2,0)</f>
        <v>N</v>
      </c>
    </row>
    <row r="3651" spans="1:12" x14ac:dyDescent="0.25">
      <c r="A3651" s="76" t="str">
        <f t="shared" si="114"/>
        <v>J2179N</v>
      </c>
      <c r="B3651" s="76" t="s">
        <v>30</v>
      </c>
      <c r="C3651" s="76" t="str">
        <f>VLOOKUP(B3651,Validación!G:I,3,0)</f>
        <v>J</v>
      </c>
      <c r="D3651" s="122" t="s">
        <v>292</v>
      </c>
      <c r="E3651" s="76">
        <f>VLOOKUP(Tabla3[[#This Row],[Actividad]],Validación!AA:AB,2,0)</f>
        <v>2</v>
      </c>
      <c r="F3651" s="76" t="s">
        <v>184</v>
      </c>
      <c r="G3651" s="76">
        <f>VLOOKUP(H3651,Validación!W:Y,3,0)</f>
        <v>17</v>
      </c>
      <c r="H3651" s="76" t="s">
        <v>355</v>
      </c>
      <c r="I3651" s="76">
        <f>VLOOKUP(J3651,Validación!K:N,4,0)</f>
        <v>9</v>
      </c>
      <c r="J3651" s="76" t="s">
        <v>168</v>
      </c>
      <c r="K3651" s="76" t="s">
        <v>68</v>
      </c>
      <c r="L3651" s="76" t="str">
        <f t="shared" si="115"/>
        <v>N</v>
      </c>
    </row>
    <row r="3652" spans="1:12" x14ac:dyDescent="0.25">
      <c r="A3652" s="76" t="str">
        <f t="shared" si="114"/>
        <v>H2179N</v>
      </c>
      <c r="B3652" s="76" t="s">
        <v>46</v>
      </c>
      <c r="C3652" s="76" t="str">
        <f>VLOOKUP(B3652,Validación!G:I,3,0)</f>
        <v>H</v>
      </c>
      <c r="D3652" s="122" t="s">
        <v>115</v>
      </c>
      <c r="E3652" s="76">
        <f>VLOOKUP(Tabla3[[#This Row],[Actividad]],Validación!AA:AB,2,0)</f>
        <v>2</v>
      </c>
      <c r="F3652" s="76" t="s">
        <v>184</v>
      </c>
      <c r="G3652" s="76">
        <f>VLOOKUP(H3652,Validación!W:Y,3,0)</f>
        <v>17</v>
      </c>
      <c r="H3652" s="76" t="s">
        <v>355</v>
      </c>
      <c r="I3652" s="76">
        <f>VLOOKUP(J3652,Validación!K:N,4,0)</f>
        <v>9</v>
      </c>
      <c r="J3652" s="76" t="s">
        <v>168</v>
      </c>
      <c r="K3652" s="76" t="s">
        <v>68</v>
      </c>
      <c r="L3652" s="76" t="str">
        <f t="shared" si="115"/>
        <v>N</v>
      </c>
    </row>
    <row r="3653" spans="1:12" x14ac:dyDescent="0.25">
      <c r="A3653" s="76" t="str">
        <f t="shared" si="114"/>
        <v>Q2179N</v>
      </c>
      <c r="B3653" s="76" t="s">
        <v>130</v>
      </c>
      <c r="C3653" s="76" t="str">
        <f>VLOOKUP(B3653,Validación!G:I,3,0)</f>
        <v>Q</v>
      </c>
      <c r="D3653" s="122" t="s">
        <v>293</v>
      </c>
      <c r="E3653" s="76">
        <f>VLOOKUP(Tabla3[[#This Row],[Actividad]],Validación!AA:AB,2,0)</f>
        <v>2</v>
      </c>
      <c r="F3653" s="76" t="s">
        <v>184</v>
      </c>
      <c r="G3653" s="76">
        <f>VLOOKUP(H3653,Validación!W:Y,3,0)</f>
        <v>17</v>
      </c>
      <c r="H3653" s="76" t="s">
        <v>355</v>
      </c>
      <c r="I3653" s="76">
        <f>VLOOKUP(J3653,Validación!K:N,4,0)</f>
        <v>9</v>
      </c>
      <c r="J3653" s="76" t="s">
        <v>168</v>
      </c>
      <c r="K3653" s="76" t="s">
        <v>68</v>
      </c>
      <c r="L3653" s="76" t="str">
        <f t="shared" si="115"/>
        <v>N</v>
      </c>
    </row>
    <row r="3654" spans="1:12" x14ac:dyDescent="0.25">
      <c r="A3654" s="76" t="str">
        <f t="shared" si="114"/>
        <v>P2179N</v>
      </c>
      <c r="B3654" s="76" t="s">
        <v>50</v>
      </c>
      <c r="C3654" s="76" t="str">
        <f>VLOOKUP(B3654,Validación!G:I,3,0)</f>
        <v>P</v>
      </c>
      <c r="D3654" s="122" t="s">
        <v>295</v>
      </c>
      <c r="E3654" s="76">
        <f>VLOOKUP(Tabla3[[#This Row],[Actividad]],Validación!AA:AB,2,0)</f>
        <v>2</v>
      </c>
      <c r="F3654" s="76" t="s">
        <v>184</v>
      </c>
      <c r="G3654" s="76">
        <f>VLOOKUP(H3654,Validación!W:Y,3,0)</f>
        <v>17</v>
      </c>
      <c r="H3654" s="76" t="s">
        <v>355</v>
      </c>
      <c r="I3654" s="76">
        <f>VLOOKUP(J3654,Validación!K:N,4,0)</f>
        <v>9</v>
      </c>
      <c r="J3654" s="76" t="s">
        <v>168</v>
      </c>
      <c r="K3654" s="76" t="s">
        <v>68</v>
      </c>
      <c r="L3654" s="76" t="str">
        <f t="shared" si="115"/>
        <v>N</v>
      </c>
    </row>
    <row r="3655" spans="1:12" x14ac:dyDescent="0.25">
      <c r="A3655" s="76" t="str">
        <f t="shared" si="114"/>
        <v>K2179N</v>
      </c>
      <c r="B3655" s="76" t="s">
        <v>31</v>
      </c>
      <c r="C3655" s="76" t="str">
        <f>VLOOKUP(B3655,Validación!G:I,3,0)</f>
        <v>K</v>
      </c>
      <c r="D3655" s="122" t="s">
        <v>297</v>
      </c>
      <c r="E3655" s="76">
        <f>VLOOKUP(Tabla3[[#This Row],[Actividad]],Validación!AA:AB,2,0)</f>
        <v>2</v>
      </c>
      <c r="F3655" s="76" t="s">
        <v>184</v>
      </c>
      <c r="G3655" s="76">
        <f>VLOOKUP(H3655,Validación!W:Y,3,0)</f>
        <v>17</v>
      </c>
      <c r="H3655" s="76" t="s">
        <v>355</v>
      </c>
      <c r="I3655" s="76">
        <f>VLOOKUP(J3655,Validación!K:N,4,0)</f>
        <v>9</v>
      </c>
      <c r="J3655" s="76" t="s">
        <v>168</v>
      </c>
      <c r="K3655" s="76" t="s">
        <v>68</v>
      </c>
      <c r="L3655" s="76" t="str">
        <f t="shared" si="115"/>
        <v>N</v>
      </c>
    </row>
    <row r="3656" spans="1:12" x14ac:dyDescent="0.25">
      <c r="A3656" s="76" t="str">
        <f t="shared" si="114"/>
        <v>N2179N</v>
      </c>
      <c r="B3656" s="76" t="s">
        <v>49</v>
      </c>
      <c r="C3656" s="76" t="str">
        <f>VLOOKUP(B3656,Validación!G:I,3,0)</f>
        <v>N</v>
      </c>
      <c r="D3656" s="122" t="s">
        <v>298</v>
      </c>
      <c r="E3656" s="76">
        <f>VLOOKUP(Tabla3[[#This Row],[Actividad]],Validación!AA:AB,2,0)</f>
        <v>2</v>
      </c>
      <c r="F3656" s="76" t="s">
        <v>184</v>
      </c>
      <c r="G3656" s="76">
        <f>VLOOKUP(H3656,Validación!W:Y,3,0)</f>
        <v>17</v>
      </c>
      <c r="H3656" s="76" t="s">
        <v>355</v>
      </c>
      <c r="I3656" s="76">
        <f>VLOOKUP(J3656,Validación!K:N,4,0)</f>
        <v>9</v>
      </c>
      <c r="J3656" s="76" t="s">
        <v>168</v>
      </c>
      <c r="K3656" s="76" t="s">
        <v>68</v>
      </c>
      <c r="L3656" s="76" t="str">
        <f t="shared" si="115"/>
        <v>N</v>
      </c>
    </row>
    <row r="3657" spans="1:12" x14ac:dyDescent="0.25">
      <c r="A3657" s="76" t="str">
        <f t="shared" si="114"/>
        <v>AA2179N</v>
      </c>
      <c r="B3657" s="76" t="s">
        <v>54</v>
      </c>
      <c r="C3657" s="76" t="str">
        <f>VLOOKUP(B3657,Validación!G:I,3,0)</f>
        <v>AA</v>
      </c>
      <c r="D3657" s="122" t="s">
        <v>118</v>
      </c>
      <c r="E3657" s="76">
        <f>VLOOKUP(Tabla3[[#This Row],[Actividad]],Validación!AA:AB,2,0)</f>
        <v>2</v>
      </c>
      <c r="F3657" s="76" t="s">
        <v>184</v>
      </c>
      <c r="G3657" s="76">
        <f>VLOOKUP(H3657,Validación!W:Y,3,0)</f>
        <v>17</v>
      </c>
      <c r="H3657" s="76" t="s">
        <v>355</v>
      </c>
      <c r="I3657" s="76">
        <f>VLOOKUP(J3657,Validación!K:N,4,0)</f>
        <v>9</v>
      </c>
      <c r="J3657" s="76" t="s">
        <v>168</v>
      </c>
      <c r="K3657" s="76" t="s">
        <v>68</v>
      </c>
      <c r="L3657" s="76" t="str">
        <f t="shared" si="115"/>
        <v>N</v>
      </c>
    </row>
    <row r="3658" spans="1:12" x14ac:dyDescent="0.25">
      <c r="A3658" s="76" t="str">
        <f t="shared" si="114"/>
        <v>G2179N</v>
      </c>
      <c r="B3658" s="76" t="s">
        <v>427</v>
      </c>
      <c r="C3658" s="76" t="str">
        <f>VLOOKUP(B3658,Validación!G:I,3,0)</f>
        <v>G</v>
      </c>
      <c r="D3658" s="122" t="s">
        <v>299</v>
      </c>
      <c r="E3658" s="76">
        <f>VLOOKUP(Tabla3[[#This Row],[Actividad]],Validación!AA:AB,2,0)</f>
        <v>2</v>
      </c>
      <c r="F3658" s="76" t="s">
        <v>184</v>
      </c>
      <c r="G3658" s="76">
        <f>VLOOKUP(H3658,Validación!W:Y,3,0)</f>
        <v>17</v>
      </c>
      <c r="H3658" s="76" t="s">
        <v>355</v>
      </c>
      <c r="I3658" s="76">
        <f>VLOOKUP(J3658,Validación!K:N,4,0)</f>
        <v>9</v>
      </c>
      <c r="J3658" s="76" t="s">
        <v>168</v>
      </c>
      <c r="K3658" s="76" t="s">
        <v>68</v>
      </c>
      <c r="L3658" s="76" t="str">
        <f t="shared" si="115"/>
        <v>N</v>
      </c>
    </row>
    <row r="3659" spans="1:12" x14ac:dyDescent="0.25">
      <c r="A3659" s="76" t="str">
        <f t="shared" si="114"/>
        <v>D2179N</v>
      </c>
      <c r="B3659" s="76" t="s">
        <v>203</v>
      </c>
      <c r="C3659" s="76" t="str">
        <f>VLOOKUP(B3659,Validación!G:I,3,0)</f>
        <v>D</v>
      </c>
      <c r="D3659" s="122">
        <v>122327</v>
      </c>
      <c r="E3659" s="76">
        <f>VLOOKUP(Tabla3[[#This Row],[Actividad]],Validación!AA:AB,2,0)</f>
        <v>2</v>
      </c>
      <c r="F3659" s="76" t="s">
        <v>184</v>
      </c>
      <c r="G3659" s="76">
        <f>VLOOKUP(H3659,Validación!W:Y,3,0)</f>
        <v>17</v>
      </c>
      <c r="H3659" s="76" t="s">
        <v>355</v>
      </c>
      <c r="I3659" s="76">
        <f>VLOOKUP(J3659,Validación!K:N,4,0)</f>
        <v>9</v>
      </c>
      <c r="J3659" s="76" t="s">
        <v>168</v>
      </c>
      <c r="K3659" s="76" t="s">
        <v>68</v>
      </c>
      <c r="L3659" s="76" t="str">
        <f t="shared" si="115"/>
        <v>N</v>
      </c>
    </row>
    <row r="3660" spans="1:12" x14ac:dyDescent="0.25">
      <c r="A3660" s="76" t="str">
        <f t="shared" si="114"/>
        <v>F2179N</v>
      </c>
      <c r="B3660" s="76" t="s">
        <v>426</v>
      </c>
      <c r="C3660" s="76" t="str">
        <f>VLOOKUP(B3660,Validación!G:I,3,0)</f>
        <v>F</v>
      </c>
      <c r="D3660" s="122" t="s">
        <v>456</v>
      </c>
      <c r="E3660" s="76">
        <f>VLOOKUP(Tabla3[[#This Row],[Actividad]],Validación!AA:AB,2,0)</f>
        <v>2</v>
      </c>
      <c r="F3660" s="76" t="s">
        <v>184</v>
      </c>
      <c r="G3660" s="76">
        <f>VLOOKUP(H3660,Validación!W:Y,3,0)</f>
        <v>17</v>
      </c>
      <c r="H3660" s="76" t="s">
        <v>355</v>
      </c>
      <c r="I3660" s="76">
        <f>VLOOKUP(J3660,Validación!K:N,4,0)</f>
        <v>9</v>
      </c>
      <c r="J3660" s="76" t="s">
        <v>168</v>
      </c>
      <c r="K3660" s="76" t="s">
        <v>68</v>
      </c>
      <c r="L3660" s="76" t="str">
        <f t="shared" si="115"/>
        <v>N</v>
      </c>
    </row>
    <row r="3661" spans="1:12" x14ac:dyDescent="0.25">
      <c r="A3661" s="76" t="str">
        <f t="shared" si="114"/>
        <v>FF2179N</v>
      </c>
      <c r="B3661" s="76" t="s">
        <v>41</v>
      </c>
      <c r="C3661" s="76" t="str">
        <f>VLOOKUP(B3661,Validación!G:I,3,0)</f>
        <v>FF</v>
      </c>
      <c r="D3661" s="122" t="s">
        <v>301</v>
      </c>
      <c r="E3661" s="76">
        <f>VLOOKUP(Tabla3[[#This Row],[Actividad]],Validación!AA:AB,2,0)</f>
        <v>2</v>
      </c>
      <c r="F3661" s="76" t="s">
        <v>184</v>
      </c>
      <c r="G3661" s="76">
        <f>VLOOKUP(H3661,Validación!W:Y,3,0)</f>
        <v>17</v>
      </c>
      <c r="H3661" s="76" t="s">
        <v>355</v>
      </c>
      <c r="I3661" s="76">
        <f>VLOOKUP(J3661,Validación!K:N,4,0)</f>
        <v>9</v>
      </c>
      <c r="J3661" s="76" t="s">
        <v>168</v>
      </c>
      <c r="K3661" s="76" t="s">
        <v>68</v>
      </c>
      <c r="L3661" s="76" t="str">
        <f t="shared" si="115"/>
        <v>N</v>
      </c>
    </row>
    <row r="3662" spans="1:12" x14ac:dyDescent="0.25">
      <c r="A3662" s="76" t="str">
        <f t="shared" si="114"/>
        <v>BB2179N</v>
      </c>
      <c r="B3662" s="76" t="s">
        <v>32</v>
      </c>
      <c r="C3662" s="76" t="str">
        <f>VLOOKUP(B3662,Validación!G:I,3,0)</f>
        <v>BB</v>
      </c>
      <c r="D3662" s="122" t="s">
        <v>457</v>
      </c>
      <c r="E3662" s="76">
        <f>VLOOKUP(Tabla3[[#This Row],[Actividad]],Validación!AA:AB,2,0)</f>
        <v>2</v>
      </c>
      <c r="F3662" s="76" t="s">
        <v>184</v>
      </c>
      <c r="G3662" s="76">
        <f>VLOOKUP(H3662,Validación!W:Y,3,0)</f>
        <v>17</v>
      </c>
      <c r="H3662" s="76" t="s">
        <v>355</v>
      </c>
      <c r="I3662" s="76">
        <f>VLOOKUP(J3662,Validación!K:N,4,0)</f>
        <v>9</v>
      </c>
      <c r="J3662" s="76" t="s">
        <v>168</v>
      </c>
      <c r="K3662" s="76" t="s">
        <v>68</v>
      </c>
      <c r="L3662" s="76" t="str">
        <f t="shared" si="115"/>
        <v>N</v>
      </c>
    </row>
    <row r="3663" spans="1:12" x14ac:dyDescent="0.25">
      <c r="A3663" s="76" t="str">
        <f t="shared" si="114"/>
        <v>W2179N</v>
      </c>
      <c r="B3663" s="76" t="s">
        <v>132</v>
      </c>
      <c r="C3663" s="76" t="str">
        <f>VLOOKUP(B3663,Validación!G:I,3,0)</f>
        <v>W</v>
      </c>
      <c r="D3663" s="122" t="s">
        <v>302</v>
      </c>
      <c r="E3663" s="76">
        <f>VLOOKUP(Tabla3[[#This Row],[Actividad]],Validación!AA:AB,2,0)</f>
        <v>2</v>
      </c>
      <c r="F3663" s="76" t="s">
        <v>184</v>
      </c>
      <c r="G3663" s="76">
        <f>VLOOKUP(H3663,Validación!W:Y,3,0)</f>
        <v>17</v>
      </c>
      <c r="H3663" s="76" t="s">
        <v>355</v>
      </c>
      <c r="I3663" s="76">
        <f>VLOOKUP(J3663,Validación!K:N,4,0)</f>
        <v>9</v>
      </c>
      <c r="J3663" s="76" t="s">
        <v>168</v>
      </c>
      <c r="K3663" s="76" t="s">
        <v>68</v>
      </c>
      <c r="L3663" s="76" t="str">
        <f t="shared" si="115"/>
        <v>N</v>
      </c>
    </row>
    <row r="3664" spans="1:12" x14ac:dyDescent="0.25">
      <c r="A3664" s="76" t="str">
        <f t="shared" si="114"/>
        <v>CC2179N</v>
      </c>
      <c r="B3664" s="76" t="s">
        <v>55</v>
      </c>
      <c r="C3664" s="76" t="str">
        <f>VLOOKUP(B3664,Validación!G:I,3,0)</f>
        <v>CC</v>
      </c>
      <c r="D3664" s="122" t="s">
        <v>303</v>
      </c>
      <c r="E3664" s="76">
        <f>VLOOKUP(Tabla3[[#This Row],[Actividad]],Validación!AA:AB,2,0)</f>
        <v>2</v>
      </c>
      <c r="F3664" s="76" t="s">
        <v>184</v>
      </c>
      <c r="G3664" s="76">
        <f>VLOOKUP(H3664,Validación!W:Y,3,0)</f>
        <v>17</v>
      </c>
      <c r="H3664" s="76" t="s">
        <v>355</v>
      </c>
      <c r="I3664" s="76">
        <f>VLOOKUP(J3664,Validación!K:N,4,0)</f>
        <v>9</v>
      </c>
      <c r="J3664" s="76" t="s">
        <v>168</v>
      </c>
      <c r="K3664" s="76" t="s">
        <v>68</v>
      </c>
      <c r="L3664" s="76" t="str">
        <f t="shared" si="115"/>
        <v>N</v>
      </c>
    </row>
    <row r="3665" spans="1:12" x14ac:dyDescent="0.25">
      <c r="A3665" s="76" t="str">
        <f t="shared" si="114"/>
        <v>U2179N</v>
      </c>
      <c r="B3665" s="76" t="s">
        <v>425</v>
      </c>
      <c r="C3665" s="76" t="str">
        <f>VLOOKUP(B3665,Validación!G:I,3,0)</f>
        <v>U</v>
      </c>
      <c r="D3665" s="122" t="s">
        <v>458</v>
      </c>
      <c r="E3665" s="76">
        <f>VLOOKUP(Tabla3[[#This Row],[Actividad]],Validación!AA:AB,2,0)</f>
        <v>2</v>
      </c>
      <c r="F3665" s="76" t="s">
        <v>184</v>
      </c>
      <c r="G3665" s="76">
        <f>VLOOKUP(H3665,Validación!W:Y,3,0)</f>
        <v>17</v>
      </c>
      <c r="H3665" s="76" t="s">
        <v>355</v>
      </c>
      <c r="I3665" s="76">
        <f>VLOOKUP(J3665,Validación!K:N,4,0)</f>
        <v>9</v>
      </c>
      <c r="J3665" s="76" t="s">
        <v>168</v>
      </c>
      <c r="K3665" s="76" t="s">
        <v>68</v>
      </c>
      <c r="L3665" s="76" t="str">
        <f t="shared" si="115"/>
        <v>N</v>
      </c>
    </row>
    <row r="3666" spans="1:12" x14ac:dyDescent="0.25">
      <c r="A3666" s="76" t="str">
        <f t="shared" si="114"/>
        <v>I2179N</v>
      </c>
      <c r="B3666" s="76" t="s">
        <v>47</v>
      </c>
      <c r="C3666" s="76" t="str">
        <f>VLOOKUP(B3666,Validación!G:I,3,0)</f>
        <v>I</v>
      </c>
      <c r="D3666" s="122" t="s">
        <v>459</v>
      </c>
      <c r="E3666" s="76">
        <f>VLOOKUP(Tabla3[[#This Row],[Actividad]],Validación!AA:AB,2,0)</f>
        <v>2</v>
      </c>
      <c r="F3666" s="76" t="s">
        <v>184</v>
      </c>
      <c r="G3666" s="76">
        <f>VLOOKUP(H3666,Validación!W:Y,3,0)</f>
        <v>17</v>
      </c>
      <c r="H3666" s="76" t="s">
        <v>355</v>
      </c>
      <c r="I3666" s="76">
        <f>VLOOKUP(J3666,Validación!K:N,4,0)</f>
        <v>9</v>
      </c>
      <c r="J3666" s="76" t="s">
        <v>168</v>
      </c>
      <c r="K3666" s="76" t="s">
        <v>68</v>
      </c>
      <c r="L3666" s="76" t="str">
        <f t="shared" si="115"/>
        <v>N</v>
      </c>
    </row>
    <row r="3667" spans="1:12" x14ac:dyDescent="0.25">
      <c r="A3667" s="76" t="str">
        <f t="shared" si="114"/>
        <v>Y2179N</v>
      </c>
      <c r="B3667" s="76" t="s">
        <v>134</v>
      </c>
      <c r="C3667" s="76" t="str">
        <f>VLOOKUP(B3667,Validación!G:I,3,0)</f>
        <v>Y</v>
      </c>
      <c r="D3667" s="122" t="s">
        <v>306</v>
      </c>
      <c r="E3667" s="76">
        <f>VLOOKUP(Tabla3[[#This Row],[Actividad]],Validación!AA:AB,2,0)</f>
        <v>2</v>
      </c>
      <c r="F3667" s="76" t="s">
        <v>184</v>
      </c>
      <c r="G3667" s="76">
        <f>VLOOKUP(H3667,Validación!W:Y,3,0)</f>
        <v>17</v>
      </c>
      <c r="H3667" s="76" t="s">
        <v>355</v>
      </c>
      <c r="I3667" s="76">
        <f>VLOOKUP(J3667,Validación!K:N,4,0)</f>
        <v>9</v>
      </c>
      <c r="J3667" s="76" t="s">
        <v>168</v>
      </c>
      <c r="K3667" s="76" t="s">
        <v>68</v>
      </c>
      <c r="L3667" s="76" t="str">
        <f t="shared" si="115"/>
        <v>N</v>
      </c>
    </row>
    <row r="3668" spans="1:12" x14ac:dyDescent="0.25">
      <c r="A3668" s="76" t="str">
        <f t="shared" si="114"/>
        <v>R2179N</v>
      </c>
      <c r="B3668" s="76" t="s">
        <v>51</v>
      </c>
      <c r="C3668" s="76" t="str">
        <f>VLOOKUP(B3668,Validación!G:I,3,0)</f>
        <v>R</v>
      </c>
      <c r="D3668" s="122">
        <v>109</v>
      </c>
      <c r="E3668" s="76">
        <f>VLOOKUP(Tabla3[[#This Row],[Actividad]],Validación!AA:AB,2,0)</f>
        <v>2</v>
      </c>
      <c r="F3668" s="76" t="s">
        <v>184</v>
      </c>
      <c r="G3668" s="76">
        <f>VLOOKUP(H3668,Validación!W:Y,3,0)</f>
        <v>17</v>
      </c>
      <c r="H3668" s="76" t="s">
        <v>355</v>
      </c>
      <c r="I3668" s="76">
        <f>VLOOKUP(J3668,Validación!K:N,4,0)</f>
        <v>9</v>
      </c>
      <c r="J3668" s="76" t="s">
        <v>168</v>
      </c>
      <c r="K3668" s="76" t="s">
        <v>68</v>
      </c>
      <c r="L3668" s="76" t="str">
        <f t="shared" si="115"/>
        <v>N</v>
      </c>
    </row>
    <row r="3669" spans="1:12" x14ac:dyDescent="0.25">
      <c r="A3669" s="76" t="str">
        <f t="shared" si="114"/>
        <v>HH2179N</v>
      </c>
      <c r="B3669" s="76" t="s">
        <v>122</v>
      </c>
      <c r="C3669" s="76" t="str">
        <f>VLOOKUP(B3669,Validación!G:I,3,0)</f>
        <v>HH</v>
      </c>
      <c r="D3669" s="122" t="s">
        <v>460</v>
      </c>
      <c r="E3669" s="76">
        <f>VLOOKUP(Tabla3[[#This Row],[Actividad]],Validación!AA:AB,2,0)</f>
        <v>2</v>
      </c>
      <c r="F3669" s="76" t="s">
        <v>184</v>
      </c>
      <c r="G3669" s="76">
        <f>VLOOKUP(H3669,Validación!W:Y,3,0)</f>
        <v>17</v>
      </c>
      <c r="H3669" s="76" t="s">
        <v>355</v>
      </c>
      <c r="I3669" s="76">
        <f>VLOOKUP(J3669,Validación!K:N,4,0)</f>
        <v>9</v>
      </c>
      <c r="J3669" s="76" t="s">
        <v>168</v>
      </c>
      <c r="K3669" s="76" t="s">
        <v>68</v>
      </c>
      <c r="L3669" s="76" t="str">
        <f t="shared" si="115"/>
        <v>N</v>
      </c>
    </row>
    <row r="3670" spans="1:12" x14ac:dyDescent="0.25">
      <c r="A3670" s="76" t="str">
        <f t="shared" si="114"/>
        <v>II2179N</v>
      </c>
      <c r="B3670" s="173" t="s">
        <v>423</v>
      </c>
      <c r="C3670" s="76" t="str">
        <f>VLOOKUP(B3670,Validación!G:I,3,0)</f>
        <v>II</v>
      </c>
      <c r="D3670" s="122" t="s">
        <v>309</v>
      </c>
      <c r="E3670" s="76">
        <f>VLOOKUP(Tabla3[[#This Row],[Actividad]],Validación!AA:AB,2,0)</f>
        <v>2</v>
      </c>
      <c r="F3670" s="76" t="s">
        <v>184</v>
      </c>
      <c r="G3670" s="76">
        <f>VLOOKUP(H3670,Validación!W:Y,3,0)</f>
        <v>17</v>
      </c>
      <c r="H3670" s="76" t="s">
        <v>355</v>
      </c>
      <c r="I3670" s="76">
        <f>VLOOKUP(J3670,Validación!K:N,4,0)</f>
        <v>9</v>
      </c>
      <c r="J3670" s="76" t="s">
        <v>168</v>
      </c>
      <c r="K3670" s="76" t="s">
        <v>68</v>
      </c>
      <c r="L3670" s="76" t="str">
        <f t="shared" si="115"/>
        <v>N</v>
      </c>
    </row>
    <row r="3671" spans="1:12" x14ac:dyDescent="0.25">
      <c r="A3671" s="76" t="str">
        <f t="shared" si="114"/>
        <v>L2179N</v>
      </c>
      <c r="B3671" s="76" t="s">
        <v>48</v>
      </c>
      <c r="C3671" s="76" t="str">
        <f>VLOOKUP(B3671,Validación!G:I,3,0)</f>
        <v>L</v>
      </c>
      <c r="D3671" s="122" t="s">
        <v>461</v>
      </c>
      <c r="E3671" s="76">
        <f>VLOOKUP(Tabla3[[#This Row],[Actividad]],Validación!AA:AB,2,0)</f>
        <v>2</v>
      </c>
      <c r="F3671" s="76" t="s">
        <v>184</v>
      </c>
      <c r="G3671" s="76">
        <f>VLOOKUP(H3671,Validación!W:Y,3,0)</f>
        <v>17</v>
      </c>
      <c r="H3671" s="76" t="s">
        <v>355</v>
      </c>
      <c r="I3671" s="76">
        <f>VLOOKUP(J3671,Validación!K:N,4,0)</f>
        <v>9</v>
      </c>
      <c r="J3671" s="76" t="s">
        <v>168</v>
      </c>
      <c r="K3671" s="76" t="s">
        <v>68</v>
      </c>
      <c r="L3671" s="76" t="str">
        <f t="shared" si="115"/>
        <v>N</v>
      </c>
    </row>
    <row r="3672" spans="1:12" x14ac:dyDescent="0.25">
      <c r="A3672" s="76" t="str">
        <f t="shared" si="114"/>
        <v>B2179N</v>
      </c>
      <c r="B3672" s="76" t="s">
        <v>43</v>
      </c>
      <c r="C3672" s="76" t="str">
        <f>VLOOKUP(B3672,Validación!G:I,3,0)</f>
        <v>B</v>
      </c>
      <c r="D3672" s="122" t="s">
        <v>462</v>
      </c>
      <c r="E3672" s="76">
        <f>VLOOKUP(Tabla3[[#This Row],[Actividad]],Validación!AA:AB,2,0)</f>
        <v>2</v>
      </c>
      <c r="F3672" s="76" t="s">
        <v>184</v>
      </c>
      <c r="G3672" s="76">
        <f>VLOOKUP(H3672,Validación!W:Y,3,0)</f>
        <v>17</v>
      </c>
      <c r="H3672" s="76" t="s">
        <v>355</v>
      </c>
      <c r="I3672" s="76">
        <f>VLOOKUP(J3672,Validación!K:N,4,0)</f>
        <v>9</v>
      </c>
      <c r="J3672" s="76" t="s">
        <v>168</v>
      </c>
      <c r="K3672" s="76" t="s">
        <v>68</v>
      </c>
      <c r="L3672" s="76" t="str">
        <f t="shared" si="115"/>
        <v>N</v>
      </c>
    </row>
    <row r="3673" spans="1:12" x14ac:dyDescent="0.25">
      <c r="A3673" s="76" t="str">
        <f t="shared" si="114"/>
        <v>A2179N</v>
      </c>
      <c r="B3673" s="76" t="s">
        <v>42</v>
      </c>
      <c r="C3673" s="76" t="str">
        <f>VLOOKUP(B3673,Validación!G:I,3,0)</f>
        <v>A</v>
      </c>
      <c r="D3673" s="122" t="s">
        <v>463</v>
      </c>
      <c r="E3673" s="76">
        <f>VLOOKUP(Tabla3[[#This Row],[Actividad]],Validación!AA:AB,2,0)</f>
        <v>2</v>
      </c>
      <c r="F3673" s="76" t="s">
        <v>184</v>
      </c>
      <c r="G3673" s="76">
        <f>VLOOKUP(H3673,Validación!W:Y,3,0)</f>
        <v>17</v>
      </c>
      <c r="H3673" s="76" t="s">
        <v>355</v>
      </c>
      <c r="I3673" s="76">
        <f>VLOOKUP(J3673,Validación!K:N,4,0)</f>
        <v>9</v>
      </c>
      <c r="J3673" s="76" t="s">
        <v>168</v>
      </c>
      <c r="K3673" s="76" t="s">
        <v>68</v>
      </c>
      <c r="L3673" s="76" t="str">
        <f t="shared" si="115"/>
        <v>N</v>
      </c>
    </row>
    <row r="3674" spans="1:12" x14ac:dyDescent="0.25">
      <c r="A3674" s="76" t="str">
        <f t="shared" si="114"/>
        <v>X2171N</v>
      </c>
      <c r="B3674" s="76" t="s">
        <v>133</v>
      </c>
      <c r="C3674" s="76" t="str">
        <f>VLOOKUP(B3674,Validación!G:I,3,0)</f>
        <v>X</v>
      </c>
      <c r="D3674" s="122">
        <v>122201</v>
      </c>
      <c r="E3674" s="76">
        <f>VLOOKUP(Tabla3[[#This Row],[Actividad]],Validación!AA:AB,2,0)</f>
        <v>2</v>
      </c>
      <c r="F3674" s="76" t="s">
        <v>184</v>
      </c>
      <c r="G3674" s="76">
        <f>VLOOKUP(H3674,Validación!W:Y,3,0)</f>
        <v>17</v>
      </c>
      <c r="H3674" s="76" t="s">
        <v>355</v>
      </c>
      <c r="I3674" s="76">
        <f>VLOOKUP(J3674,Validación!K:N,4,0)</f>
        <v>1</v>
      </c>
      <c r="J3674" s="76" t="s">
        <v>200</v>
      </c>
      <c r="K3674" s="76" t="s">
        <v>68</v>
      </c>
      <c r="L3674" s="76" t="str">
        <f t="shared" si="115"/>
        <v>N</v>
      </c>
    </row>
    <row r="3675" spans="1:12" x14ac:dyDescent="0.25">
      <c r="A3675" s="76" t="str">
        <f t="shared" si="114"/>
        <v>C2171N</v>
      </c>
      <c r="B3675" s="76" t="s">
        <v>44</v>
      </c>
      <c r="C3675" s="76" t="str">
        <f>VLOOKUP(B3675,Validación!G:I,3,0)</f>
        <v>C</v>
      </c>
      <c r="D3675" s="122" t="s">
        <v>289</v>
      </c>
      <c r="E3675" s="76">
        <f>VLOOKUP(Tabla3[[#This Row],[Actividad]],Validación!AA:AB,2,0)</f>
        <v>2</v>
      </c>
      <c r="F3675" s="76" t="s">
        <v>184</v>
      </c>
      <c r="G3675" s="76">
        <f>VLOOKUP(H3675,Validación!W:Y,3,0)</f>
        <v>17</v>
      </c>
      <c r="H3675" s="76" t="s">
        <v>355</v>
      </c>
      <c r="I3675" s="76">
        <f>VLOOKUP(J3675,Validación!K:N,4,0)</f>
        <v>1</v>
      </c>
      <c r="J3675" s="76" t="s">
        <v>200</v>
      </c>
      <c r="K3675" s="76" t="s">
        <v>68</v>
      </c>
      <c r="L3675" s="76" t="str">
        <f t="shared" si="115"/>
        <v>N</v>
      </c>
    </row>
    <row r="3676" spans="1:12" x14ac:dyDescent="0.25">
      <c r="A3676" s="76" t="str">
        <f t="shared" si="114"/>
        <v>T2171N</v>
      </c>
      <c r="B3676" s="76" t="s">
        <v>52</v>
      </c>
      <c r="C3676" s="76" t="str">
        <f>VLOOKUP(B3676,Validación!G:I,3,0)</f>
        <v>T</v>
      </c>
      <c r="D3676" s="122">
        <v>122202</v>
      </c>
      <c r="E3676" s="76">
        <f>VLOOKUP(Tabla3[[#This Row],[Actividad]],Validación!AA:AB,2,0)</f>
        <v>2</v>
      </c>
      <c r="F3676" s="76" t="s">
        <v>184</v>
      </c>
      <c r="G3676" s="76">
        <f>VLOOKUP(H3676,Validación!W:Y,3,0)</f>
        <v>17</v>
      </c>
      <c r="H3676" s="76" t="s">
        <v>355</v>
      </c>
      <c r="I3676" s="76">
        <f>VLOOKUP(J3676,Validación!K:N,4,0)</f>
        <v>1</v>
      </c>
      <c r="J3676" s="76" t="s">
        <v>200</v>
      </c>
      <c r="K3676" s="76" t="s">
        <v>68</v>
      </c>
      <c r="L3676" s="76" t="str">
        <f t="shared" si="115"/>
        <v>N</v>
      </c>
    </row>
    <row r="3677" spans="1:12" x14ac:dyDescent="0.25">
      <c r="A3677" s="76" t="str">
        <f t="shared" si="114"/>
        <v>EE2171N</v>
      </c>
      <c r="B3677" s="76" t="s">
        <v>33</v>
      </c>
      <c r="C3677" s="76" t="str">
        <f>VLOOKUP(B3677,Validación!G:I,3,0)</f>
        <v>EE</v>
      </c>
      <c r="D3677" s="122" t="s">
        <v>290</v>
      </c>
      <c r="E3677" s="76">
        <f>VLOOKUP(Tabla3[[#This Row],[Actividad]],Validación!AA:AB,2,0)</f>
        <v>2</v>
      </c>
      <c r="F3677" s="76" t="s">
        <v>184</v>
      </c>
      <c r="G3677" s="76">
        <f>VLOOKUP(H3677,Validación!W:Y,3,0)</f>
        <v>17</v>
      </c>
      <c r="H3677" s="76" t="s">
        <v>355</v>
      </c>
      <c r="I3677" s="76">
        <f>VLOOKUP(J3677,Validación!K:N,4,0)</f>
        <v>1</v>
      </c>
      <c r="J3677" s="76" t="s">
        <v>200</v>
      </c>
      <c r="K3677" s="76" t="s">
        <v>68</v>
      </c>
      <c r="L3677" s="76" t="str">
        <f t="shared" si="115"/>
        <v>N</v>
      </c>
    </row>
    <row r="3678" spans="1:12" x14ac:dyDescent="0.25">
      <c r="A3678" s="76" t="str">
        <f t="shared" si="114"/>
        <v>E2171N</v>
      </c>
      <c r="B3678" s="76" t="s">
        <v>45</v>
      </c>
      <c r="C3678" s="76" t="str">
        <f>VLOOKUP(B3678,Validación!G:I,3,0)</f>
        <v>E</v>
      </c>
      <c r="D3678" s="122" t="s">
        <v>180</v>
      </c>
      <c r="E3678" s="76">
        <f>VLOOKUP(Tabla3[[#This Row],[Actividad]],Validación!AA:AB,2,0)</f>
        <v>2</v>
      </c>
      <c r="F3678" s="76" t="s">
        <v>184</v>
      </c>
      <c r="G3678" s="76">
        <f>VLOOKUP(H3678,Validación!W:Y,3,0)</f>
        <v>17</v>
      </c>
      <c r="H3678" s="76" t="s">
        <v>355</v>
      </c>
      <c r="I3678" s="76">
        <f>VLOOKUP(J3678,Validación!K:N,4,0)</f>
        <v>1</v>
      </c>
      <c r="J3678" s="76" t="s">
        <v>200</v>
      </c>
      <c r="K3678" s="76" t="s">
        <v>68</v>
      </c>
      <c r="L3678" s="76" t="str">
        <f t="shared" si="115"/>
        <v>N</v>
      </c>
    </row>
    <row r="3679" spans="1:12" x14ac:dyDescent="0.25">
      <c r="A3679" s="76" t="str">
        <f t="shared" si="114"/>
        <v>J2171N</v>
      </c>
      <c r="B3679" s="76" t="s">
        <v>30</v>
      </c>
      <c r="C3679" s="76" t="str">
        <f>VLOOKUP(B3679,Validación!G:I,3,0)</f>
        <v>J</v>
      </c>
      <c r="D3679" s="122" t="s">
        <v>292</v>
      </c>
      <c r="E3679" s="76">
        <f>VLOOKUP(Tabla3[[#This Row],[Actividad]],Validación!AA:AB,2,0)</f>
        <v>2</v>
      </c>
      <c r="F3679" s="76" t="s">
        <v>184</v>
      </c>
      <c r="G3679" s="76">
        <f>VLOOKUP(H3679,Validación!W:Y,3,0)</f>
        <v>17</v>
      </c>
      <c r="H3679" s="76" t="s">
        <v>355</v>
      </c>
      <c r="I3679" s="76">
        <f>VLOOKUP(J3679,Validación!K:N,4,0)</f>
        <v>1</v>
      </c>
      <c r="J3679" s="76" t="s">
        <v>200</v>
      </c>
      <c r="K3679" s="76" t="s">
        <v>68</v>
      </c>
      <c r="L3679" s="76" t="str">
        <f t="shared" si="115"/>
        <v>N</v>
      </c>
    </row>
    <row r="3680" spans="1:12" x14ac:dyDescent="0.25">
      <c r="A3680" s="76" t="str">
        <f t="shared" si="114"/>
        <v>H2171N</v>
      </c>
      <c r="B3680" s="76" t="s">
        <v>46</v>
      </c>
      <c r="C3680" s="76" t="str">
        <f>VLOOKUP(B3680,Validación!G:I,3,0)</f>
        <v>H</v>
      </c>
      <c r="D3680" s="122" t="s">
        <v>115</v>
      </c>
      <c r="E3680" s="76">
        <f>VLOOKUP(Tabla3[[#This Row],[Actividad]],Validación!AA:AB,2,0)</f>
        <v>2</v>
      </c>
      <c r="F3680" s="76" t="s">
        <v>184</v>
      </c>
      <c r="G3680" s="76">
        <f>VLOOKUP(H3680,Validación!W:Y,3,0)</f>
        <v>17</v>
      </c>
      <c r="H3680" s="76" t="s">
        <v>355</v>
      </c>
      <c r="I3680" s="76">
        <f>VLOOKUP(J3680,Validación!K:N,4,0)</f>
        <v>1</v>
      </c>
      <c r="J3680" s="76" t="s">
        <v>200</v>
      </c>
      <c r="K3680" s="76" t="s">
        <v>68</v>
      </c>
      <c r="L3680" s="76" t="str">
        <f t="shared" si="115"/>
        <v>N</v>
      </c>
    </row>
    <row r="3681" spans="1:12" x14ac:dyDescent="0.25">
      <c r="A3681" s="76" t="str">
        <f t="shared" si="114"/>
        <v>Q2171N</v>
      </c>
      <c r="B3681" s="76" t="s">
        <v>130</v>
      </c>
      <c r="C3681" s="76" t="str">
        <f>VLOOKUP(B3681,Validación!G:I,3,0)</f>
        <v>Q</v>
      </c>
      <c r="D3681" s="122" t="s">
        <v>293</v>
      </c>
      <c r="E3681" s="76">
        <f>VLOOKUP(Tabla3[[#This Row],[Actividad]],Validación!AA:AB,2,0)</f>
        <v>2</v>
      </c>
      <c r="F3681" s="76" t="s">
        <v>184</v>
      </c>
      <c r="G3681" s="76">
        <f>VLOOKUP(H3681,Validación!W:Y,3,0)</f>
        <v>17</v>
      </c>
      <c r="H3681" s="76" t="s">
        <v>355</v>
      </c>
      <c r="I3681" s="76">
        <f>VLOOKUP(J3681,Validación!K:N,4,0)</f>
        <v>1</v>
      </c>
      <c r="J3681" s="76" t="s">
        <v>200</v>
      </c>
      <c r="K3681" s="76" t="s">
        <v>68</v>
      </c>
      <c r="L3681" s="76" t="str">
        <f t="shared" si="115"/>
        <v>N</v>
      </c>
    </row>
    <row r="3682" spans="1:12" x14ac:dyDescent="0.25">
      <c r="A3682" s="76" t="str">
        <f t="shared" si="114"/>
        <v>P2171N</v>
      </c>
      <c r="B3682" s="76" t="s">
        <v>50</v>
      </c>
      <c r="C3682" s="76" t="str">
        <f>VLOOKUP(B3682,Validación!G:I,3,0)</f>
        <v>P</v>
      </c>
      <c r="D3682" s="122" t="s">
        <v>295</v>
      </c>
      <c r="E3682" s="76">
        <f>VLOOKUP(Tabla3[[#This Row],[Actividad]],Validación!AA:AB,2,0)</f>
        <v>2</v>
      </c>
      <c r="F3682" s="76" t="s">
        <v>184</v>
      </c>
      <c r="G3682" s="76">
        <f>VLOOKUP(H3682,Validación!W:Y,3,0)</f>
        <v>17</v>
      </c>
      <c r="H3682" s="76" t="s">
        <v>355</v>
      </c>
      <c r="I3682" s="76">
        <f>VLOOKUP(J3682,Validación!K:N,4,0)</f>
        <v>1</v>
      </c>
      <c r="J3682" s="76" t="s">
        <v>200</v>
      </c>
      <c r="K3682" s="76" t="s">
        <v>68</v>
      </c>
      <c r="L3682" s="76" t="str">
        <f t="shared" si="115"/>
        <v>N</v>
      </c>
    </row>
    <row r="3683" spans="1:12" x14ac:dyDescent="0.25">
      <c r="A3683" s="76" t="str">
        <f t="shared" si="114"/>
        <v>K2171N</v>
      </c>
      <c r="B3683" s="76" t="s">
        <v>31</v>
      </c>
      <c r="C3683" s="76" t="str">
        <f>VLOOKUP(B3683,Validación!G:I,3,0)</f>
        <v>K</v>
      </c>
      <c r="D3683" s="122" t="s">
        <v>297</v>
      </c>
      <c r="E3683" s="76">
        <f>VLOOKUP(Tabla3[[#This Row],[Actividad]],Validación!AA:AB,2,0)</f>
        <v>2</v>
      </c>
      <c r="F3683" s="76" t="s">
        <v>184</v>
      </c>
      <c r="G3683" s="76">
        <f>VLOOKUP(H3683,Validación!W:Y,3,0)</f>
        <v>17</v>
      </c>
      <c r="H3683" s="76" t="s">
        <v>355</v>
      </c>
      <c r="I3683" s="76">
        <f>VLOOKUP(J3683,Validación!K:N,4,0)</f>
        <v>1</v>
      </c>
      <c r="J3683" s="76" t="s">
        <v>200</v>
      </c>
      <c r="K3683" s="76" t="s">
        <v>68</v>
      </c>
      <c r="L3683" s="76" t="str">
        <f t="shared" si="115"/>
        <v>N</v>
      </c>
    </row>
    <row r="3684" spans="1:12" x14ac:dyDescent="0.25">
      <c r="A3684" s="76" t="str">
        <f t="shared" si="114"/>
        <v>N2171N</v>
      </c>
      <c r="B3684" s="76" t="s">
        <v>49</v>
      </c>
      <c r="C3684" s="76" t="str">
        <f>VLOOKUP(B3684,Validación!G:I,3,0)</f>
        <v>N</v>
      </c>
      <c r="D3684" s="122" t="s">
        <v>298</v>
      </c>
      <c r="E3684" s="76">
        <f>VLOOKUP(Tabla3[[#This Row],[Actividad]],Validación!AA:AB,2,0)</f>
        <v>2</v>
      </c>
      <c r="F3684" s="76" t="s">
        <v>184</v>
      </c>
      <c r="G3684" s="76">
        <f>VLOOKUP(H3684,Validación!W:Y,3,0)</f>
        <v>17</v>
      </c>
      <c r="H3684" s="76" t="s">
        <v>355</v>
      </c>
      <c r="I3684" s="76">
        <f>VLOOKUP(J3684,Validación!K:N,4,0)</f>
        <v>1</v>
      </c>
      <c r="J3684" s="76" t="s">
        <v>200</v>
      </c>
      <c r="K3684" s="76" t="s">
        <v>68</v>
      </c>
      <c r="L3684" s="76" t="str">
        <f t="shared" si="115"/>
        <v>N</v>
      </c>
    </row>
    <row r="3685" spans="1:12" x14ac:dyDescent="0.25">
      <c r="A3685" s="76" t="str">
        <f t="shared" si="114"/>
        <v>AA2171N</v>
      </c>
      <c r="B3685" s="76" t="s">
        <v>54</v>
      </c>
      <c r="C3685" s="76" t="str">
        <f>VLOOKUP(B3685,Validación!G:I,3,0)</f>
        <v>AA</v>
      </c>
      <c r="D3685" s="122" t="s">
        <v>118</v>
      </c>
      <c r="E3685" s="76">
        <f>VLOOKUP(Tabla3[[#This Row],[Actividad]],Validación!AA:AB,2,0)</f>
        <v>2</v>
      </c>
      <c r="F3685" s="76" t="s">
        <v>184</v>
      </c>
      <c r="G3685" s="76">
        <f>VLOOKUP(H3685,Validación!W:Y,3,0)</f>
        <v>17</v>
      </c>
      <c r="H3685" s="76" t="s">
        <v>355</v>
      </c>
      <c r="I3685" s="76">
        <f>VLOOKUP(J3685,Validación!K:N,4,0)</f>
        <v>1</v>
      </c>
      <c r="J3685" s="76" t="s">
        <v>200</v>
      </c>
      <c r="K3685" s="76" t="s">
        <v>68</v>
      </c>
      <c r="L3685" s="76" t="str">
        <f t="shared" si="115"/>
        <v>N</v>
      </c>
    </row>
    <row r="3686" spans="1:12" x14ac:dyDescent="0.25">
      <c r="A3686" s="76" t="str">
        <f t="shared" si="114"/>
        <v>G2171N</v>
      </c>
      <c r="B3686" s="76" t="s">
        <v>427</v>
      </c>
      <c r="C3686" s="76" t="str">
        <f>VLOOKUP(B3686,Validación!G:I,3,0)</f>
        <v>G</v>
      </c>
      <c r="D3686" s="122" t="s">
        <v>299</v>
      </c>
      <c r="E3686" s="76">
        <f>VLOOKUP(Tabla3[[#This Row],[Actividad]],Validación!AA:AB,2,0)</f>
        <v>2</v>
      </c>
      <c r="F3686" s="76" t="s">
        <v>184</v>
      </c>
      <c r="G3686" s="76">
        <f>VLOOKUP(H3686,Validación!W:Y,3,0)</f>
        <v>17</v>
      </c>
      <c r="H3686" s="76" t="s">
        <v>355</v>
      </c>
      <c r="I3686" s="76">
        <f>VLOOKUP(J3686,Validación!K:N,4,0)</f>
        <v>1</v>
      </c>
      <c r="J3686" s="76" t="s">
        <v>200</v>
      </c>
      <c r="K3686" s="76" t="s">
        <v>68</v>
      </c>
      <c r="L3686" s="76" t="str">
        <f t="shared" si="115"/>
        <v>N</v>
      </c>
    </row>
    <row r="3687" spans="1:12" x14ac:dyDescent="0.25">
      <c r="A3687" s="76" t="str">
        <f t="shared" si="114"/>
        <v>D2171N</v>
      </c>
      <c r="B3687" s="76" t="s">
        <v>203</v>
      </c>
      <c r="C3687" s="76" t="str">
        <f>VLOOKUP(B3687,Validación!G:I,3,0)</f>
        <v>D</v>
      </c>
      <c r="D3687" s="122">
        <v>122327</v>
      </c>
      <c r="E3687" s="76">
        <f>VLOOKUP(Tabla3[[#This Row],[Actividad]],Validación!AA:AB,2,0)</f>
        <v>2</v>
      </c>
      <c r="F3687" s="76" t="s">
        <v>184</v>
      </c>
      <c r="G3687" s="76">
        <f>VLOOKUP(H3687,Validación!W:Y,3,0)</f>
        <v>17</v>
      </c>
      <c r="H3687" s="76" t="s">
        <v>355</v>
      </c>
      <c r="I3687" s="76">
        <f>VLOOKUP(J3687,Validación!K:N,4,0)</f>
        <v>1</v>
      </c>
      <c r="J3687" s="76" t="s">
        <v>200</v>
      </c>
      <c r="K3687" s="76" t="s">
        <v>68</v>
      </c>
      <c r="L3687" s="76" t="str">
        <f t="shared" si="115"/>
        <v>N</v>
      </c>
    </row>
    <row r="3688" spans="1:12" x14ac:dyDescent="0.25">
      <c r="A3688" s="76" t="str">
        <f t="shared" si="114"/>
        <v>F2171N</v>
      </c>
      <c r="B3688" s="76" t="s">
        <v>426</v>
      </c>
      <c r="C3688" s="76" t="str">
        <f>VLOOKUP(B3688,Validación!G:I,3,0)</f>
        <v>F</v>
      </c>
      <c r="D3688" s="122" t="s">
        <v>456</v>
      </c>
      <c r="E3688" s="76">
        <f>VLOOKUP(Tabla3[[#This Row],[Actividad]],Validación!AA:AB,2,0)</f>
        <v>2</v>
      </c>
      <c r="F3688" s="76" t="s">
        <v>184</v>
      </c>
      <c r="G3688" s="76">
        <f>VLOOKUP(H3688,Validación!W:Y,3,0)</f>
        <v>17</v>
      </c>
      <c r="H3688" s="76" t="s">
        <v>355</v>
      </c>
      <c r="I3688" s="76">
        <f>VLOOKUP(J3688,Validación!K:N,4,0)</f>
        <v>1</v>
      </c>
      <c r="J3688" s="76" t="s">
        <v>200</v>
      </c>
      <c r="K3688" s="76" t="s">
        <v>68</v>
      </c>
      <c r="L3688" s="76" t="str">
        <f t="shared" si="115"/>
        <v>N</v>
      </c>
    </row>
    <row r="3689" spans="1:12" x14ac:dyDescent="0.25">
      <c r="A3689" s="76" t="str">
        <f t="shared" si="114"/>
        <v>FF2171N</v>
      </c>
      <c r="B3689" s="76" t="s">
        <v>41</v>
      </c>
      <c r="C3689" s="76" t="str">
        <f>VLOOKUP(B3689,Validación!G:I,3,0)</f>
        <v>FF</v>
      </c>
      <c r="D3689" s="122" t="s">
        <v>301</v>
      </c>
      <c r="E3689" s="76">
        <f>VLOOKUP(Tabla3[[#This Row],[Actividad]],Validación!AA:AB,2,0)</f>
        <v>2</v>
      </c>
      <c r="F3689" s="76" t="s">
        <v>184</v>
      </c>
      <c r="G3689" s="76">
        <f>VLOOKUP(H3689,Validación!W:Y,3,0)</f>
        <v>17</v>
      </c>
      <c r="H3689" s="76" t="s">
        <v>355</v>
      </c>
      <c r="I3689" s="76">
        <f>VLOOKUP(J3689,Validación!K:N,4,0)</f>
        <v>1</v>
      </c>
      <c r="J3689" s="76" t="s">
        <v>200</v>
      </c>
      <c r="K3689" s="76" t="s">
        <v>68</v>
      </c>
      <c r="L3689" s="76" t="str">
        <f t="shared" si="115"/>
        <v>N</v>
      </c>
    </row>
    <row r="3690" spans="1:12" x14ac:dyDescent="0.25">
      <c r="A3690" s="76" t="str">
        <f t="shared" si="114"/>
        <v>BB2171N</v>
      </c>
      <c r="B3690" s="76" t="s">
        <v>32</v>
      </c>
      <c r="C3690" s="76" t="str">
        <f>VLOOKUP(B3690,Validación!G:I,3,0)</f>
        <v>BB</v>
      </c>
      <c r="D3690" s="122" t="s">
        <v>457</v>
      </c>
      <c r="E3690" s="76">
        <f>VLOOKUP(Tabla3[[#This Row],[Actividad]],Validación!AA:AB,2,0)</f>
        <v>2</v>
      </c>
      <c r="F3690" s="76" t="s">
        <v>184</v>
      </c>
      <c r="G3690" s="76">
        <f>VLOOKUP(H3690,Validación!W:Y,3,0)</f>
        <v>17</v>
      </c>
      <c r="H3690" s="76" t="s">
        <v>355</v>
      </c>
      <c r="I3690" s="76">
        <f>VLOOKUP(J3690,Validación!K:N,4,0)</f>
        <v>1</v>
      </c>
      <c r="J3690" s="76" t="s">
        <v>200</v>
      </c>
      <c r="K3690" s="76" t="s">
        <v>68</v>
      </c>
      <c r="L3690" s="76" t="str">
        <f t="shared" si="115"/>
        <v>N</v>
      </c>
    </row>
    <row r="3691" spans="1:12" x14ac:dyDescent="0.25">
      <c r="A3691" s="76" t="str">
        <f t="shared" si="114"/>
        <v>W2171N</v>
      </c>
      <c r="B3691" s="76" t="s">
        <v>132</v>
      </c>
      <c r="C3691" s="76" t="str">
        <f>VLOOKUP(B3691,Validación!G:I,3,0)</f>
        <v>W</v>
      </c>
      <c r="D3691" s="122" t="s">
        <v>302</v>
      </c>
      <c r="E3691" s="76">
        <f>VLOOKUP(Tabla3[[#This Row],[Actividad]],Validación!AA:AB,2,0)</f>
        <v>2</v>
      </c>
      <c r="F3691" s="76" t="s">
        <v>184</v>
      </c>
      <c r="G3691" s="76">
        <f>VLOOKUP(H3691,Validación!W:Y,3,0)</f>
        <v>17</v>
      </c>
      <c r="H3691" s="76" t="s">
        <v>355</v>
      </c>
      <c r="I3691" s="76">
        <f>VLOOKUP(J3691,Validación!K:N,4,0)</f>
        <v>1</v>
      </c>
      <c r="J3691" s="76" t="s">
        <v>200</v>
      </c>
      <c r="K3691" s="76" t="s">
        <v>68</v>
      </c>
      <c r="L3691" s="76" t="str">
        <f t="shared" si="115"/>
        <v>N</v>
      </c>
    </row>
    <row r="3692" spans="1:12" x14ac:dyDescent="0.25">
      <c r="A3692" s="76" t="str">
        <f t="shared" si="114"/>
        <v>CC2171N</v>
      </c>
      <c r="B3692" s="76" t="s">
        <v>55</v>
      </c>
      <c r="C3692" s="76" t="str">
        <f>VLOOKUP(B3692,Validación!G:I,3,0)</f>
        <v>CC</v>
      </c>
      <c r="D3692" s="122" t="s">
        <v>303</v>
      </c>
      <c r="E3692" s="76">
        <f>VLOOKUP(Tabla3[[#This Row],[Actividad]],Validación!AA:AB,2,0)</f>
        <v>2</v>
      </c>
      <c r="F3692" s="76" t="s">
        <v>184</v>
      </c>
      <c r="G3692" s="76">
        <f>VLOOKUP(H3692,Validación!W:Y,3,0)</f>
        <v>17</v>
      </c>
      <c r="H3692" s="76" t="s">
        <v>355</v>
      </c>
      <c r="I3692" s="76">
        <f>VLOOKUP(J3692,Validación!K:N,4,0)</f>
        <v>1</v>
      </c>
      <c r="J3692" s="76" t="s">
        <v>200</v>
      </c>
      <c r="K3692" s="76" t="s">
        <v>68</v>
      </c>
      <c r="L3692" s="76" t="str">
        <f t="shared" si="115"/>
        <v>N</v>
      </c>
    </row>
    <row r="3693" spans="1:12" x14ac:dyDescent="0.25">
      <c r="A3693" s="76" t="str">
        <f t="shared" si="114"/>
        <v>U2171N</v>
      </c>
      <c r="B3693" s="76" t="s">
        <v>425</v>
      </c>
      <c r="C3693" s="76" t="str">
        <f>VLOOKUP(B3693,Validación!G:I,3,0)</f>
        <v>U</v>
      </c>
      <c r="D3693" s="122" t="s">
        <v>458</v>
      </c>
      <c r="E3693" s="76">
        <f>VLOOKUP(Tabla3[[#This Row],[Actividad]],Validación!AA:AB,2,0)</f>
        <v>2</v>
      </c>
      <c r="F3693" s="76" t="s">
        <v>184</v>
      </c>
      <c r="G3693" s="76">
        <f>VLOOKUP(H3693,Validación!W:Y,3,0)</f>
        <v>17</v>
      </c>
      <c r="H3693" s="76" t="s">
        <v>355</v>
      </c>
      <c r="I3693" s="76">
        <f>VLOOKUP(J3693,Validación!K:N,4,0)</f>
        <v>1</v>
      </c>
      <c r="J3693" s="76" t="s">
        <v>200</v>
      </c>
      <c r="K3693" s="76" t="s">
        <v>68</v>
      </c>
      <c r="L3693" s="76" t="str">
        <f t="shared" si="115"/>
        <v>N</v>
      </c>
    </row>
    <row r="3694" spans="1:12" x14ac:dyDescent="0.25">
      <c r="A3694" s="76" t="str">
        <f t="shared" si="114"/>
        <v>I2171N</v>
      </c>
      <c r="B3694" s="76" t="s">
        <v>47</v>
      </c>
      <c r="C3694" s="76" t="str">
        <f>VLOOKUP(B3694,Validación!G:I,3,0)</f>
        <v>I</v>
      </c>
      <c r="D3694" s="122" t="s">
        <v>459</v>
      </c>
      <c r="E3694" s="76">
        <f>VLOOKUP(Tabla3[[#This Row],[Actividad]],Validación!AA:AB,2,0)</f>
        <v>2</v>
      </c>
      <c r="F3694" s="76" t="s">
        <v>184</v>
      </c>
      <c r="G3694" s="76">
        <f>VLOOKUP(H3694,Validación!W:Y,3,0)</f>
        <v>17</v>
      </c>
      <c r="H3694" s="76" t="s">
        <v>355</v>
      </c>
      <c r="I3694" s="76">
        <f>VLOOKUP(J3694,Validación!K:N,4,0)</f>
        <v>1</v>
      </c>
      <c r="J3694" s="76" t="s">
        <v>200</v>
      </c>
      <c r="K3694" s="76" t="s">
        <v>68</v>
      </c>
      <c r="L3694" s="76" t="str">
        <f t="shared" si="115"/>
        <v>N</v>
      </c>
    </row>
    <row r="3695" spans="1:12" x14ac:dyDescent="0.25">
      <c r="A3695" s="76" t="str">
        <f t="shared" si="114"/>
        <v>Y2171N</v>
      </c>
      <c r="B3695" s="76" t="s">
        <v>134</v>
      </c>
      <c r="C3695" s="76" t="str">
        <f>VLOOKUP(B3695,Validación!G:I,3,0)</f>
        <v>Y</v>
      </c>
      <c r="D3695" s="122" t="s">
        <v>306</v>
      </c>
      <c r="E3695" s="76">
        <f>VLOOKUP(Tabla3[[#This Row],[Actividad]],Validación!AA:AB,2,0)</f>
        <v>2</v>
      </c>
      <c r="F3695" s="76" t="s">
        <v>184</v>
      </c>
      <c r="G3695" s="76">
        <f>VLOOKUP(H3695,Validación!W:Y,3,0)</f>
        <v>17</v>
      </c>
      <c r="H3695" s="76" t="s">
        <v>355</v>
      </c>
      <c r="I3695" s="76">
        <f>VLOOKUP(J3695,Validación!K:N,4,0)</f>
        <v>1</v>
      </c>
      <c r="J3695" s="76" t="s">
        <v>200</v>
      </c>
      <c r="K3695" s="76" t="s">
        <v>68</v>
      </c>
      <c r="L3695" s="76" t="str">
        <f t="shared" si="115"/>
        <v>N</v>
      </c>
    </row>
    <row r="3696" spans="1:12" x14ac:dyDescent="0.25">
      <c r="A3696" s="76" t="str">
        <f t="shared" si="114"/>
        <v>R2171N</v>
      </c>
      <c r="B3696" s="76" t="s">
        <v>51</v>
      </c>
      <c r="C3696" s="76" t="str">
        <f>VLOOKUP(B3696,Validación!G:I,3,0)</f>
        <v>R</v>
      </c>
      <c r="D3696" s="122">
        <v>109</v>
      </c>
      <c r="E3696" s="76">
        <f>VLOOKUP(Tabla3[[#This Row],[Actividad]],Validación!AA:AB,2,0)</f>
        <v>2</v>
      </c>
      <c r="F3696" s="76" t="s">
        <v>184</v>
      </c>
      <c r="G3696" s="76">
        <f>VLOOKUP(H3696,Validación!W:Y,3,0)</f>
        <v>17</v>
      </c>
      <c r="H3696" s="76" t="s">
        <v>355</v>
      </c>
      <c r="I3696" s="76">
        <f>VLOOKUP(J3696,Validación!K:N,4,0)</f>
        <v>1</v>
      </c>
      <c r="J3696" s="76" t="s">
        <v>200</v>
      </c>
      <c r="K3696" s="76" t="s">
        <v>68</v>
      </c>
      <c r="L3696" s="76" t="str">
        <f t="shared" si="115"/>
        <v>N</v>
      </c>
    </row>
    <row r="3697" spans="1:12" x14ac:dyDescent="0.25">
      <c r="A3697" s="76" t="str">
        <f t="shared" si="114"/>
        <v>HH2171N</v>
      </c>
      <c r="B3697" s="76" t="s">
        <v>122</v>
      </c>
      <c r="C3697" s="76" t="str">
        <f>VLOOKUP(B3697,Validación!G:I,3,0)</f>
        <v>HH</v>
      </c>
      <c r="D3697" s="122" t="s">
        <v>460</v>
      </c>
      <c r="E3697" s="76">
        <f>VLOOKUP(Tabla3[[#This Row],[Actividad]],Validación!AA:AB,2,0)</f>
        <v>2</v>
      </c>
      <c r="F3697" s="76" t="s">
        <v>184</v>
      </c>
      <c r="G3697" s="76">
        <f>VLOOKUP(H3697,Validación!W:Y,3,0)</f>
        <v>17</v>
      </c>
      <c r="H3697" s="76" t="s">
        <v>355</v>
      </c>
      <c r="I3697" s="76">
        <f>VLOOKUP(J3697,Validación!K:N,4,0)</f>
        <v>1</v>
      </c>
      <c r="J3697" s="76" t="s">
        <v>200</v>
      </c>
      <c r="K3697" s="76" t="s">
        <v>68</v>
      </c>
      <c r="L3697" s="76" t="str">
        <f t="shared" si="115"/>
        <v>N</v>
      </c>
    </row>
    <row r="3698" spans="1:12" x14ac:dyDescent="0.25">
      <c r="A3698" s="76" t="str">
        <f t="shared" si="114"/>
        <v>II2171N</v>
      </c>
      <c r="B3698" s="173" t="s">
        <v>423</v>
      </c>
      <c r="C3698" s="76" t="str">
        <f>VLOOKUP(B3698,Validación!G:I,3,0)</f>
        <v>II</v>
      </c>
      <c r="D3698" s="122" t="s">
        <v>309</v>
      </c>
      <c r="E3698" s="76">
        <f>VLOOKUP(Tabla3[[#This Row],[Actividad]],Validación!AA:AB,2,0)</f>
        <v>2</v>
      </c>
      <c r="F3698" s="76" t="s">
        <v>184</v>
      </c>
      <c r="G3698" s="76">
        <f>VLOOKUP(H3698,Validación!W:Y,3,0)</f>
        <v>17</v>
      </c>
      <c r="H3698" s="76" t="s">
        <v>355</v>
      </c>
      <c r="I3698" s="76">
        <f>VLOOKUP(J3698,Validación!K:N,4,0)</f>
        <v>1</v>
      </c>
      <c r="J3698" s="76" t="s">
        <v>200</v>
      </c>
      <c r="K3698" s="76" t="s">
        <v>68</v>
      </c>
      <c r="L3698" s="76" t="str">
        <f t="shared" si="115"/>
        <v>N</v>
      </c>
    </row>
    <row r="3699" spans="1:12" x14ac:dyDescent="0.25">
      <c r="A3699" s="76" t="str">
        <f t="shared" si="114"/>
        <v>L2171N</v>
      </c>
      <c r="B3699" s="76" t="s">
        <v>48</v>
      </c>
      <c r="C3699" s="76" t="str">
        <f>VLOOKUP(B3699,Validación!G:I,3,0)</f>
        <v>L</v>
      </c>
      <c r="D3699" s="122" t="s">
        <v>461</v>
      </c>
      <c r="E3699" s="76">
        <f>VLOOKUP(Tabla3[[#This Row],[Actividad]],Validación!AA:AB,2,0)</f>
        <v>2</v>
      </c>
      <c r="F3699" s="76" t="s">
        <v>184</v>
      </c>
      <c r="G3699" s="76">
        <f>VLOOKUP(H3699,Validación!W:Y,3,0)</f>
        <v>17</v>
      </c>
      <c r="H3699" s="76" t="s">
        <v>355</v>
      </c>
      <c r="I3699" s="76">
        <f>VLOOKUP(J3699,Validación!K:N,4,0)</f>
        <v>1</v>
      </c>
      <c r="J3699" s="76" t="s">
        <v>200</v>
      </c>
      <c r="K3699" s="76" t="s">
        <v>68</v>
      </c>
      <c r="L3699" s="76" t="str">
        <f t="shared" si="115"/>
        <v>N</v>
      </c>
    </row>
    <row r="3700" spans="1:12" x14ac:dyDescent="0.25">
      <c r="A3700" s="76" t="str">
        <f t="shared" si="114"/>
        <v>B2171N</v>
      </c>
      <c r="B3700" s="76" t="s">
        <v>43</v>
      </c>
      <c r="C3700" s="76" t="str">
        <f>VLOOKUP(B3700,Validación!G:I,3,0)</f>
        <v>B</v>
      </c>
      <c r="D3700" s="122" t="s">
        <v>462</v>
      </c>
      <c r="E3700" s="76">
        <f>VLOOKUP(Tabla3[[#This Row],[Actividad]],Validación!AA:AB,2,0)</f>
        <v>2</v>
      </c>
      <c r="F3700" s="76" t="s">
        <v>184</v>
      </c>
      <c r="G3700" s="76">
        <f>VLOOKUP(H3700,Validación!W:Y,3,0)</f>
        <v>17</v>
      </c>
      <c r="H3700" s="76" t="s">
        <v>355</v>
      </c>
      <c r="I3700" s="76">
        <f>VLOOKUP(J3700,Validación!K:N,4,0)</f>
        <v>1</v>
      </c>
      <c r="J3700" s="76" t="s">
        <v>200</v>
      </c>
      <c r="K3700" s="76" t="s">
        <v>68</v>
      </c>
      <c r="L3700" s="76" t="str">
        <f t="shared" si="115"/>
        <v>N</v>
      </c>
    </row>
    <row r="3701" spans="1:12" x14ac:dyDescent="0.25">
      <c r="A3701" s="76" t="str">
        <f t="shared" si="114"/>
        <v>A2171N</v>
      </c>
      <c r="B3701" s="76" t="s">
        <v>42</v>
      </c>
      <c r="C3701" s="76" t="str">
        <f>VLOOKUP(B3701,Validación!G:I,3,0)</f>
        <v>A</v>
      </c>
      <c r="D3701" s="122" t="s">
        <v>463</v>
      </c>
      <c r="E3701" s="76">
        <f>VLOOKUP(Tabla3[[#This Row],[Actividad]],Validación!AA:AB,2,0)</f>
        <v>2</v>
      </c>
      <c r="F3701" s="76" t="s">
        <v>184</v>
      </c>
      <c r="G3701" s="76">
        <f>VLOOKUP(H3701,Validación!W:Y,3,0)</f>
        <v>17</v>
      </c>
      <c r="H3701" s="76" t="s">
        <v>355</v>
      </c>
      <c r="I3701" s="76">
        <f>VLOOKUP(J3701,Validación!K:N,4,0)</f>
        <v>1</v>
      </c>
      <c r="J3701" s="76" t="s">
        <v>200</v>
      </c>
      <c r="K3701" s="76" t="s">
        <v>68</v>
      </c>
      <c r="L3701" s="76" t="str">
        <f t="shared" si="115"/>
        <v>N</v>
      </c>
    </row>
    <row r="3702" spans="1:12" x14ac:dyDescent="0.25">
      <c r="A3702" s="76" t="str">
        <f t="shared" si="114"/>
        <v>X2172N</v>
      </c>
      <c r="B3702" s="76" t="s">
        <v>133</v>
      </c>
      <c r="C3702" s="76" t="str">
        <f>VLOOKUP(B3702,Validación!G:I,3,0)</f>
        <v>X</v>
      </c>
      <c r="D3702" s="122">
        <v>122201</v>
      </c>
      <c r="E3702" s="76">
        <f>VLOOKUP(Tabla3[[#This Row],[Actividad]],Validación!AA:AB,2,0)</f>
        <v>2</v>
      </c>
      <c r="F3702" s="76" t="s">
        <v>184</v>
      </c>
      <c r="G3702" s="76">
        <f>VLOOKUP(H3702,Validación!W:Y,3,0)</f>
        <v>17</v>
      </c>
      <c r="H3702" s="76" t="s">
        <v>355</v>
      </c>
      <c r="I3702" s="76">
        <f>VLOOKUP(J3702,Validación!K:N,4,0)</f>
        <v>2</v>
      </c>
      <c r="J3702" s="76" t="s">
        <v>161</v>
      </c>
      <c r="K3702" s="76" t="s">
        <v>68</v>
      </c>
      <c r="L3702" s="76" t="str">
        <f t="shared" si="115"/>
        <v>N</v>
      </c>
    </row>
    <row r="3703" spans="1:12" x14ac:dyDescent="0.25">
      <c r="A3703" s="76" t="str">
        <f t="shared" si="114"/>
        <v>C2172N</v>
      </c>
      <c r="B3703" s="76" t="s">
        <v>44</v>
      </c>
      <c r="C3703" s="76" t="str">
        <f>VLOOKUP(B3703,Validación!G:I,3,0)</f>
        <v>C</v>
      </c>
      <c r="D3703" s="122" t="s">
        <v>289</v>
      </c>
      <c r="E3703" s="76">
        <f>VLOOKUP(Tabla3[[#This Row],[Actividad]],Validación!AA:AB,2,0)</f>
        <v>2</v>
      </c>
      <c r="F3703" s="76" t="s">
        <v>184</v>
      </c>
      <c r="G3703" s="76">
        <f>VLOOKUP(H3703,Validación!W:Y,3,0)</f>
        <v>17</v>
      </c>
      <c r="H3703" s="76" t="s">
        <v>355</v>
      </c>
      <c r="I3703" s="76">
        <f>VLOOKUP(J3703,Validación!K:N,4,0)</f>
        <v>2</v>
      </c>
      <c r="J3703" s="76" t="s">
        <v>161</v>
      </c>
      <c r="K3703" s="76" t="s">
        <v>68</v>
      </c>
      <c r="L3703" s="76" t="str">
        <f t="shared" si="115"/>
        <v>N</v>
      </c>
    </row>
    <row r="3704" spans="1:12" x14ac:dyDescent="0.25">
      <c r="A3704" s="76" t="str">
        <f t="shared" si="114"/>
        <v>T2172N</v>
      </c>
      <c r="B3704" s="76" t="s">
        <v>52</v>
      </c>
      <c r="C3704" s="76" t="str">
        <f>VLOOKUP(B3704,Validación!G:I,3,0)</f>
        <v>T</v>
      </c>
      <c r="D3704" s="122">
        <v>122202</v>
      </c>
      <c r="E3704" s="76">
        <f>VLOOKUP(Tabla3[[#This Row],[Actividad]],Validación!AA:AB,2,0)</f>
        <v>2</v>
      </c>
      <c r="F3704" s="76" t="s">
        <v>184</v>
      </c>
      <c r="G3704" s="76">
        <f>VLOOKUP(H3704,Validación!W:Y,3,0)</f>
        <v>17</v>
      </c>
      <c r="H3704" s="76" t="s">
        <v>355</v>
      </c>
      <c r="I3704" s="76">
        <f>VLOOKUP(J3704,Validación!K:N,4,0)</f>
        <v>2</v>
      </c>
      <c r="J3704" s="76" t="s">
        <v>161</v>
      </c>
      <c r="K3704" s="76" t="s">
        <v>68</v>
      </c>
      <c r="L3704" s="76" t="str">
        <f t="shared" si="115"/>
        <v>N</v>
      </c>
    </row>
    <row r="3705" spans="1:12" x14ac:dyDescent="0.25">
      <c r="A3705" s="76" t="str">
        <f t="shared" si="114"/>
        <v>EE2172N</v>
      </c>
      <c r="B3705" s="76" t="s">
        <v>33</v>
      </c>
      <c r="C3705" s="76" t="str">
        <f>VLOOKUP(B3705,Validación!G:I,3,0)</f>
        <v>EE</v>
      </c>
      <c r="D3705" s="122" t="s">
        <v>290</v>
      </c>
      <c r="E3705" s="76">
        <f>VLOOKUP(Tabla3[[#This Row],[Actividad]],Validación!AA:AB,2,0)</f>
        <v>2</v>
      </c>
      <c r="F3705" s="76" t="s">
        <v>184</v>
      </c>
      <c r="G3705" s="76">
        <f>VLOOKUP(H3705,Validación!W:Y,3,0)</f>
        <v>17</v>
      </c>
      <c r="H3705" s="76" t="s">
        <v>355</v>
      </c>
      <c r="I3705" s="76">
        <f>VLOOKUP(J3705,Validación!K:N,4,0)</f>
        <v>2</v>
      </c>
      <c r="J3705" s="76" t="s">
        <v>161</v>
      </c>
      <c r="K3705" s="76" t="s">
        <v>68</v>
      </c>
      <c r="L3705" s="76" t="str">
        <f t="shared" si="115"/>
        <v>N</v>
      </c>
    </row>
    <row r="3706" spans="1:12" x14ac:dyDescent="0.25">
      <c r="A3706" s="76" t="str">
        <f t="shared" si="114"/>
        <v>E2172N</v>
      </c>
      <c r="B3706" s="76" t="s">
        <v>45</v>
      </c>
      <c r="C3706" s="76" t="str">
        <f>VLOOKUP(B3706,Validación!G:I,3,0)</f>
        <v>E</v>
      </c>
      <c r="D3706" s="122" t="s">
        <v>180</v>
      </c>
      <c r="E3706" s="76">
        <f>VLOOKUP(Tabla3[[#This Row],[Actividad]],Validación!AA:AB,2,0)</f>
        <v>2</v>
      </c>
      <c r="F3706" s="76" t="s">
        <v>184</v>
      </c>
      <c r="G3706" s="76">
        <f>VLOOKUP(H3706,Validación!W:Y,3,0)</f>
        <v>17</v>
      </c>
      <c r="H3706" s="76" t="s">
        <v>355</v>
      </c>
      <c r="I3706" s="76">
        <f>VLOOKUP(J3706,Validación!K:N,4,0)</f>
        <v>2</v>
      </c>
      <c r="J3706" s="76" t="s">
        <v>161</v>
      </c>
      <c r="K3706" s="76" t="s">
        <v>68</v>
      </c>
      <c r="L3706" s="76" t="str">
        <f t="shared" si="115"/>
        <v>N</v>
      </c>
    </row>
    <row r="3707" spans="1:12" x14ac:dyDescent="0.25">
      <c r="A3707" s="76" t="str">
        <f t="shared" si="114"/>
        <v>J2172N</v>
      </c>
      <c r="B3707" s="76" t="s">
        <v>30</v>
      </c>
      <c r="C3707" s="76" t="str">
        <f>VLOOKUP(B3707,Validación!G:I,3,0)</f>
        <v>J</v>
      </c>
      <c r="D3707" s="122" t="s">
        <v>292</v>
      </c>
      <c r="E3707" s="76">
        <f>VLOOKUP(Tabla3[[#This Row],[Actividad]],Validación!AA:AB,2,0)</f>
        <v>2</v>
      </c>
      <c r="F3707" s="76" t="s">
        <v>184</v>
      </c>
      <c r="G3707" s="76">
        <f>VLOOKUP(H3707,Validación!W:Y,3,0)</f>
        <v>17</v>
      </c>
      <c r="H3707" s="76" t="s">
        <v>355</v>
      </c>
      <c r="I3707" s="76">
        <f>VLOOKUP(J3707,Validación!K:N,4,0)</f>
        <v>2</v>
      </c>
      <c r="J3707" s="76" t="s">
        <v>161</v>
      </c>
      <c r="K3707" s="76" t="s">
        <v>68</v>
      </c>
      <c r="L3707" s="76" t="str">
        <f t="shared" si="115"/>
        <v>N</v>
      </c>
    </row>
    <row r="3708" spans="1:12" x14ac:dyDescent="0.25">
      <c r="A3708" s="76" t="str">
        <f t="shared" si="114"/>
        <v>H2172N</v>
      </c>
      <c r="B3708" s="76" t="s">
        <v>46</v>
      </c>
      <c r="C3708" s="76" t="str">
        <f>VLOOKUP(B3708,Validación!G:I,3,0)</f>
        <v>H</v>
      </c>
      <c r="D3708" s="122" t="s">
        <v>115</v>
      </c>
      <c r="E3708" s="76">
        <f>VLOOKUP(Tabla3[[#This Row],[Actividad]],Validación!AA:AB,2,0)</f>
        <v>2</v>
      </c>
      <c r="F3708" s="76" t="s">
        <v>184</v>
      </c>
      <c r="G3708" s="76">
        <f>VLOOKUP(H3708,Validación!W:Y,3,0)</f>
        <v>17</v>
      </c>
      <c r="H3708" s="76" t="s">
        <v>355</v>
      </c>
      <c r="I3708" s="76">
        <f>VLOOKUP(J3708,Validación!K:N,4,0)</f>
        <v>2</v>
      </c>
      <c r="J3708" s="76" t="s">
        <v>161</v>
      </c>
      <c r="K3708" s="76" t="s">
        <v>68</v>
      </c>
      <c r="L3708" s="76" t="str">
        <f t="shared" si="115"/>
        <v>N</v>
      </c>
    </row>
    <row r="3709" spans="1:12" x14ac:dyDescent="0.25">
      <c r="A3709" s="76" t="str">
        <f t="shared" si="114"/>
        <v>Q2172N</v>
      </c>
      <c r="B3709" s="76" t="s">
        <v>130</v>
      </c>
      <c r="C3709" s="76" t="str">
        <f>VLOOKUP(B3709,Validación!G:I,3,0)</f>
        <v>Q</v>
      </c>
      <c r="D3709" s="122" t="s">
        <v>293</v>
      </c>
      <c r="E3709" s="76">
        <f>VLOOKUP(Tabla3[[#This Row],[Actividad]],Validación!AA:AB,2,0)</f>
        <v>2</v>
      </c>
      <c r="F3709" s="76" t="s">
        <v>184</v>
      </c>
      <c r="G3709" s="76">
        <f>VLOOKUP(H3709,Validación!W:Y,3,0)</f>
        <v>17</v>
      </c>
      <c r="H3709" s="76" t="s">
        <v>355</v>
      </c>
      <c r="I3709" s="76">
        <f>VLOOKUP(J3709,Validación!K:N,4,0)</f>
        <v>2</v>
      </c>
      <c r="J3709" s="76" t="s">
        <v>161</v>
      </c>
      <c r="K3709" s="76" t="s">
        <v>68</v>
      </c>
      <c r="L3709" s="76" t="str">
        <f t="shared" si="115"/>
        <v>N</v>
      </c>
    </row>
    <row r="3710" spans="1:12" x14ac:dyDescent="0.25">
      <c r="A3710" s="76" t="str">
        <f t="shared" si="114"/>
        <v>P2172N</v>
      </c>
      <c r="B3710" s="76" t="s">
        <v>50</v>
      </c>
      <c r="C3710" s="76" t="str">
        <f>VLOOKUP(B3710,Validación!G:I,3,0)</f>
        <v>P</v>
      </c>
      <c r="D3710" s="122" t="s">
        <v>295</v>
      </c>
      <c r="E3710" s="76">
        <f>VLOOKUP(Tabla3[[#This Row],[Actividad]],Validación!AA:AB,2,0)</f>
        <v>2</v>
      </c>
      <c r="F3710" s="76" t="s">
        <v>184</v>
      </c>
      <c r="G3710" s="76">
        <f>VLOOKUP(H3710,Validación!W:Y,3,0)</f>
        <v>17</v>
      </c>
      <c r="H3710" s="76" t="s">
        <v>355</v>
      </c>
      <c r="I3710" s="76">
        <f>VLOOKUP(J3710,Validación!K:N,4,0)</f>
        <v>2</v>
      </c>
      <c r="J3710" s="76" t="s">
        <v>161</v>
      </c>
      <c r="K3710" s="76" t="s">
        <v>68</v>
      </c>
      <c r="L3710" s="76" t="str">
        <f t="shared" si="115"/>
        <v>N</v>
      </c>
    </row>
    <row r="3711" spans="1:12" x14ac:dyDescent="0.25">
      <c r="A3711" s="76" t="str">
        <f t="shared" si="114"/>
        <v>K2172N</v>
      </c>
      <c r="B3711" s="76" t="s">
        <v>31</v>
      </c>
      <c r="C3711" s="76" t="str">
        <f>VLOOKUP(B3711,Validación!G:I,3,0)</f>
        <v>K</v>
      </c>
      <c r="D3711" s="122" t="s">
        <v>297</v>
      </c>
      <c r="E3711" s="76">
        <f>VLOOKUP(Tabla3[[#This Row],[Actividad]],Validación!AA:AB,2,0)</f>
        <v>2</v>
      </c>
      <c r="F3711" s="76" t="s">
        <v>184</v>
      </c>
      <c r="G3711" s="76">
        <f>VLOOKUP(H3711,Validación!W:Y,3,0)</f>
        <v>17</v>
      </c>
      <c r="H3711" s="76" t="s">
        <v>355</v>
      </c>
      <c r="I3711" s="76">
        <f>VLOOKUP(J3711,Validación!K:N,4,0)</f>
        <v>2</v>
      </c>
      <c r="J3711" s="76" t="s">
        <v>161</v>
      </c>
      <c r="K3711" s="76" t="s">
        <v>68</v>
      </c>
      <c r="L3711" s="76" t="str">
        <f t="shared" si="115"/>
        <v>N</v>
      </c>
    </row>
    <row r="3712" spans="1:12" x14ac:dyDescent="0.25">
      <c r="A3712" s="76" t="str">
        <f t="shared" si="114"/>
        <v>N2172N</v>
      </c>
      <c r="B3712" s="76" t="s">
        <v>49</v>
      </c>
      <c r="C3712" s="76" t="str">
        <f>VLOOKUP(B3712,Validación!G:I,3,0)</f>
        <v>N</v>
      </c>
      <c r="D3712" s="122" t="s">
        <v>298</v>
      </c>
      <c r="E3712" s="76">
        <f>VLOOKUP(Tabla3[[#This Row],[Actividad]],Validación!AA:AB,2,0)</f>
        <v>2</v>
      </c>
      <c r="F3712" s="76" t="s">
        <v>184</v>
      </c>
      <c r="G3712" s="76">
        <f>VLOOKUP(H3712,Validación!W:Y,3,0)</f>
        <v>17</v>
      </c>
      <c r="H3712" s="76" t="s">
        <v>355</v>
      </c>
      <c r="I3712" s="76">
        <f>VLOOKUP(J3712,Validación!K:N,4,0)</f>
        <v>2</v>
      </c>
      <c r="J3712" s="76" t="s">
        <v>161</v>
      </c>
      <c r="K3712" s="76" t="s">
        <v>68</v>
      </c>
      <c r="L3712" s="76" t="str">
        <f t="shared" si="115"/>
        <v>N</v>
      </c>
    </row>
    <row r="3713" spans="1:12" x14ac:dyDescent="0.25">
      <c r="A3713" s="76" t="str">
        <f t="shared" si="114"/>
        <v>AA2172N</v>
      </c>
      <c r="B3713" s="76" t="s">
        <v>54</v>
      </c>
      <c r="C3713" s="76" t="str">
        <f>VLOOKUP(B3713,Validación!G:I,3,0)</f>
        <v>AA</v>
      </c>
      <c r="D3713" s="122" t="s">
        <v>118</v>
      </c>
      <c r="E3713" s="76">
        <f>VLOOKUP(Tabla3[[#This Row],[Actividad]],Validación!AA:AB,2,0)</f>
        <v>2</v>
      </c>
      <c r="F3713" s="76" t="s">
        <v>184</v>
      </c>
      <c r="G3713" s="76">
        <f>VLOOKUP(H3713,Validación!W:Y,3,0)</f>
        <v>17</v>
      </c>
      <c r="H3713" s="76" t="s">
        <v>355</v>
      </c>
      <c r="I3713" s="76">
        <f>VLOOKUP(J3713,Validación!K:N,4,0)</f>
        <v>2</v>
      </c>
      <c r="J3713" s="76" t="s">
        <v>161</v>
      </c>
      <c r="K3713" s="76" t="s">
        <v>68</v>
      </c>
      <c r="L3713" s="76" t="str">
        <f t="shared" si="115"/>
        <v>N</v>
      </c>
    </row>
    <row r="3714" spans="1:12" x14ac:dyDescent="0.25">
      <c r="A3714" s="76" t="str">
        <f t="shared" ref="A3714:A3777" si="116">CONCATENATE(C3714,E3714,G3714,I3714,L3714,)</f>
        <v>G2172N</v>
      </c>
      <c r="B3714" s="76" t="s">
        <v>427</v>
      </c>
      <c r="C3714" s="76" t="str">
        <f>VLOOKUP(B3714,Validación!G:I,3,0)</f>
        <v>G</v>
      </c>
      <c r="D3714" s="122" t="s">
        <v>299</v>
      </c>
      <c r="E3714" s="76">
        <f>VLOOKUP(Tabla3[[#This Row],[Actividad]],Validación!AA:AB,2,0)</f>
        <v>2</v>
      </c>
      <c r="F3714" s="76" t="s">
        <v>184</v>
      </c>
      <c r="G3714" s="76">
        <f>VLOOKUP(H3714,Validación!W:Y,3,0)</f>
        <v>17</v>
      </c>
      <c r="H3714" s="76" t="s">
        <v>355</v>
      </c>
      <c r="I3714" s="76">
        <f>VLOOKUP(J3714,Validación!K:N,4,0)</f>
        <v>2</v>
      </c>
      <c r="J3714" s="76" t="s">
        <v>161</v>
      </c>
      <c r="K3714" s="76" t="s">
        <v>68</v>
      </c>
      <c r="L3714" s="76" t="str">
        <f t="shared" ref="L3714:L3777" si="117">VLOOKUP(K3714,O:P,2,0)</f>
        <v>N</v>
      </c>
    </row>
    <row r="3715" spans="1:12" x14ac:dyDescent="0.25">
      <c r="A3715" s="76" t="str">
        <f t="shared" si="116"/>
        <v>D2172N</v>
      </c>
      <c r="B3715" s="76" t="s">
        <v>203</v>
      </c>
      <c r="C3715" s="76" t="str">
        <f>VLOOKUP(B3715,Validación!G:I,3,0)</f>
        <v>D</v>
      </c>
      <c r="D3715" s="122">
        <v>122327</v>
      </c>
      <c r="E3715" s="76">
        <f>VLOOKUP(Tabla3[[#This Row],[Actividad]],Validación!AA:AB,2,0)</f>
        <v>2</v>
      </c>
      <c r="F3715" s="76" t="s">
        <v>184</v>
      </c>
      <c r="G3715" s="76">
        <f>VLOOKUP(H3715,Validación!W:Y,3,0)</f>
        <v>17</v>
      </c>
      <c r="H3715" s="76" t="s">
        <v>355</v>
      </c>
      <c r="I3715" s="76">
        <f>VLOOKUP(J3715,Validación!K:N,4,0)</f>
        <v>2</v>
      </c>
      <c r="J3715" s="76" t="s">
        <v>161</v>
      </c>
      <c r="K3715" s="76" t="s">
        <v>68</v>
      </c>
      <c r="L3715" s="76" t="str">
        <f t="shared" si="117"/>
        <v>N</v>
      </c>
    </row>
    <row r="3716" spans="1:12" x14ac:dyDescent="0.25">
      <c r="A3716" s="76" t="str">
        <f t="shared" si="116"/>
        <v>F2172N</v>
      </c>
      <c r="B3716" s="76" t="s">
        <v>426</v>
      </c>
      <c r="C3716" s="76" t="str">
        <f>VLOOKUP(B3716,Validación!G:I,3,0)</f>
        <v>F</v>
      </c>
      <c r="D3716" s="122" t="s">
        <v>456</v>
      </c>
      <c r="E3716" s="76">
        <f>VLOOKUP(Tabla3[[#This Row],[Actividad]],Validación!AA:AB,2,0)</f>
        <v>2</v>
      </c>
      <c r="F3716" s="76" t="s">
        <v>184</v>
      </c>
      <c r="G3716" s="76">
        <f>VLOOKUP(H3716,Validación!W:Y,3,0)</f>
        <v>17</v>
      </c>
      <c r="H3716" s="76" t="s">
        <v>355</v>
      </c>
      <c r="I3716" s="76">
        <f>VLOOKUP(J3716,Validación!K:N,4,0)</f>
        <v>2</v>
      </c>
      <c r="J3716" s="76" t="s">
        <v>161</v>
      </c>
      <c r="K3716" s="76" t="s">
        <v>68</v>
      </c>
      <c r="L3716" s="76" t="str">
        <f t="shared" si="117"/>
        <v>N</v>
      </c>
    </row>
    <row r="3717" spans="1:12" x14ac:dyDescent="0.25">
      <c r="A3717" s="76" t="str">
        <f t="shared" si="116"/>
        <v>FF2172N</v>
      </c>
      <c r="B3717" s="76" t="s">
        <v>41</v>
      </c>
      <c r="C3717" s="76" t="str">
        <f>VLOOKUP(B3717,Validación!G:I,3,0)</f>
        <v>FF</v>
      </c>
      <c r="D3717" s="122" t="s">
        <v>301</v>
      </c>
      <c r="E3717" s="76">
        <f>VLOOKUP(Tabla3[[#This Row],[Actividad]],Validación!AA:AB,2,0)</f>
        <v>2</v>
      </c>
      <c r="F3717" s="76" t="s">
        <v>184</v>
      </c>
      <c r="G3717" s="76">
        <f>VLOOKUP(H3717,Validación!W:Y,3,0)</f>
        <v>17</v>
      </c>
      <c r="H3717" s="76" t="s">
        <v>355</v>
      </c>
      <c r="I3717" s="76">
        <f>VLOOKUP(J3717,Validación!K:N,4,0)</f>
        <v>2</v>
      </c>
      <c r="J3717" s="76" t="s">
        <v>161</v>
      </c>
      <c r="K3717" s="76" t="s">
        <v>68</v>
      </c>
      <c r="L3717" s="76" t="str">
        <f t="shared" si="117"/>
        <v>N</v>
      </c>
    </row>
    <row r="3718" spans="1:12" x14ac:dyDescent="0.25">
      <c r="A3718" s="76" t="str">
        <f t="shared" si="116"/>
        <v>BB2172N</v>
      </c>
      <c r="B3718" s="76" t="s">
        <v>32</v>
      </c>
      <c r="C3718" s="76" t="str">
        <f>VLOOKUP(B3718,Validación!G:I,3,0)</f>
        <v>BB</v>
      </c>
      <c r="D3718" s="122" t="s">
        <v>457</v>
      </c>
      <c r="E3718" s="76">
        <f>VLOOKUP(Tabla3[[#This Row],[Actividad]],Validación!AA:AB,2,0)</f>
        <v>2</v>
      </c>
      <c r="F3718" s="76" t="s">
        <v>184</v>
      </c>
      <c r="G3718" s="76">
        <f>VLOOKUP(H3718,Validación!W:Y,3,0)</f>
        <v>17</v>
      </c>
      <c r="H3718" s="76" t="s">
        <v>355</v>
      </c>
      <c r="I3718" s="76">
        <f>VLOOKUP(J3718,Validación!K:N,4,0)</f>
        <v>2</v>
      </c>
      <c r="J3718" s="76" t="s">
        <v>161</v>
      </c>
      <c r="K3718" s="76" t="s">
        <v>68</v>
      </c>
      <c r="L3718" s="76" t="str">
        <f t="shared" si="117"/>
        <v>N</v>
      </c>
    </row>
    <row r="3719" spans="1:12" x14ac:dyDescent="0.25">
      <c r="A3719" s="76" t="str">
        <f t="shared" si="116"/>
        <v>W2172N</v>
      </c>
      <c r="B3719" s="76" t="s">
        <v>132</v>
      </c>
      <c r="C3719" s="76" t="str">
        <f>VLOOKUP(B3719,Validación!G:I,3,0)</f>
        <v>W</v>
      </c>
      <c r="D3719" s="122" t="s">
        <v>302</v>
      </c>
      <c r="E3719" s="76">
        <f>VLOOKUP(Tabla3[[#This Row],[Actividad]],Validación!AA:AB,2,0)</f>
        <v>2</v>
      </c>
      <c r="F3719" s="76" t="s">
        <v>184</v>
      </c>
      <c r="G3719" s="76">
        <f>VLOOKUP(H3719,Validación!W:Y,3,0)</f>
        <v>17</v>
      </c>
      <c r="H3719" s="76" t="s">
        <v>355</v>
      </c>
      <c r="I3719" s="76">
        <f>VLOOKUP(J3719,Validación!K:N,4,0)</f>
        <v>2</v>
      </c>
      <c r="J3719" s="76" t="s">
        <v>161</v>
      </c>
      <c r="K3719" s="76" t="s">
        <v>68</v>
      </c>
      <c r="L3719" s="76" t="str">
        <f t="shared" si="117"/>
        <v>N</v>
      </c>
    </row>
    <row r="3720" spans="1:12" x14ac:dyDescent="0.25">
      <c r="A3720" s="76" t="str">
        <f t="shared" si="116"/>
        <v>CC2172N</v>
      </c>
      <c r="B3720" s="76" t="s">
        <v>55</v>
      </c>
      <c r="C3720" s="76" t="str">
        <f>VLOOKUP(B3720,Validación!G:I,3,0)</f>
        <v>CC</v>
      </c>
      <c r="D3720" s="122" t="s">
        <v>303</v>
      </c>
      <c r="E3720" s="76">
        <f>VLOOKUP(Tabla3[[#This Row],[Actividad]],Validación!AA:AB,2,0)</f>
        <v>2</v>
      </c>
      <c r="F3720" s="76" t="s">
        <v>184</v>
      </c>
      <c r="G3720" s="76">
        <f>VLOOKUP(H3720,Validación!W:Y,3,0)</f>
        <v>17</v>
      </c>
      <c r="H3720" s="76" t="s">
        <v>355</v>
      </c>
      <c r="I3720" s="76">
        <f>VLOOKUP(J3720,Validación!K:N,4,0)</f>
        <v>2</v>
      </c>
      <c r="J3720" s="76" t="s">
        <v>161</v>
      </c>
      <c r="K3720" s="76" t="s">
        <v>68</v>
      </c>
      <c r="L3720" s="76" t="str">
        <f t="shared" si="117"/>
        <v>N</v>
      </c>
    </row>
    <row r="3721" spans="1:12" x14ac:dyDescent="0.25">
      <c r="A3721" s="76" t="str">
        <f t="shared" si="116"/>
        <v>U2172N</v>
      </c>
      <c r="B3721" s="76" t="s">
        <v>425</v>
      </c>
      <c r="C3721" s="76" t="str">
        <f>VLOOKUP(B3721,Validación!G:I,3,0)</f>
        <v>U</v>
      </c>
      <c r="D3721" s="122" t="s">
        <v>458</v>
      </c>
      <c r="E3721" s="76">
        <f>VLOOKUP(Tabla3[[#This Row],[Actividad]],Validación!AA:AB,2,0)</f>
        <v>2</v>
      </c>
      <c r="F3721" s="76" t="s">
        <v>184</v>
      </c>
      <c r="G3721" s="76">
        <f>VLOOKUP(H3721,Validación!W:Y,3,0)</f>
        <v>17</v>
      </c>
      <c r="H3721" s="76" t="s">
        <v>355</v>
      </c>
      <c r="I3721" s="76">
        <f>VLOOKUP(J3721,Validación!K:N,4,0)</f>
        <v>2</v>
      </c>
      <c r="J3721" s="76" t="s">
        <v>161</v>
      </c>
      <c r="K3721" s="76" t="s">
        <v>68</v>
      </c>
      <c r="L3721" s="76" t="str">
        <f t="shared" si="117"/>
        <v>N</v>
      </c>
    </row>
    <row r="3722" spans="1:12" x14ac:dyDescent="0.25">
      <c r="A3722" s="76" t="str">
        <f t="shared" si="116"/>
        <v>I2172N</v>
      </c>
      <c r="B3722" s="76" t="s">
        <v>47</v>
      </c>
      <c r="C3722" s="76" t="str">
        <f>VLOOKUP(B3722,Validación!G:I,3,0)</f>
        <v>I</v>
      </c>
      <c r="D3722" s="122" t="s">
        <v>459</v>
      </c>
      <c r="E3722" s="76">
        <f>VLOOKUP(Tabla3[[#This Row],[Actividad]],Validación!AA:AB,2,0)</f>
        <v>2</v>
      </c>
      <c r="F3722" s="76" t="s">
        <v>184</v>
      </c>
      <c r="G3722" s="76">
        <f>VLOOKUP(H3722,Validación!W:Y,3,0)</f>
        <v>17</v>
      </c>
      <c r="H3722" s="76" t="s">
        <v>355</v>
      </c>
      <c r="I3722" s="76">
        <f>VLOOKUP(J3722,Validación!K:N,4,0)</f>
        <v>2</v>
      </c>
      <c r="J3722" s="76" t="s">
        <v>161</v>
      </c>
      <c r="K3722" s="76" t="s">
        <v>68</v>
      </c>
      <c r="L3722" s="76" t="str">
        <f t="shared" si="117"/>
        <v>N</v>
      </c>
    </row>
    <row r="3723" spans="1:12" x14ac:dyDescent="0.25">
      <c r="A3723" s="76" t="str">
        <f t="shared" si="116"/>
        <v>Y2172N</v>
      </c>
      <c r="B3723" s="76" t="s">
        <v>134</v>
      </c>
      <c r="C3723" s="76" t="str">
        <f>VLOOKUP(B3723,Validación!G:I,3,0)</f>
        <v>Y</v>
      </c>
      <c r="D3723" s="122" t="s">
        <v>306</v>
      </c>
      <c r="E3723" s="76">
        <f>VLOOKUP(Tabla3[[#This Row],[Actividad]],Validación!AA:AB,2,0)</f>
        <v>2</v>
      </c>
      <c r="F3723" s="76" t="s">
        <v>184</v>
      </c>
      <c r="G3723" s="76">
        <f>VLOOKUP(H3723,Validación!W:Y,3,0)</f>
        <v>17</v>
      </c>
      <c r="H3723" s="76" t="s">
        <v>355</v>
      </c>
      <c r="I3723" s="76">
        <f>VLOOKUP(J3723,Validación!K:N,4,0)</f>
        <v>2</v>
      </c>
      <c r="J3723" s="76" t="s">
        <v>161</v>
      </c>
      <c r="K3723" s="76" t="s">
        <v>68</v>
      </c>
      <c r="L3723" s="76" t="str">
        <f t="shared" si="117"/>
        <v>N</v>
      </c>
    </row>
    <row r="3724" spans="1:12" x14ac:dyDescent="0.25">
      <c r="A3724" s="76" t="str">
        <f t="shared" si="116"/>
        <v>R2172N</v>
      </c>
      <c r="B3724" s="76" t="s">
        <v>51</v>
      </c>
      <c r="C3724" s="76" t="str">
        <f>VLOOKUP(B3724,Validación!G:I,3,0)</f>
        <v>R</v>
      </c>
      <c r="D3724" s="122">
        <v>109</v>
      </c>
      <c r="E3724" s="76">
        <f>VLOOKUP(Tabla3[[#This Row],[Actividad]],Validación!AA:AB,2,0)</f>
        <v>2</v>
      </c>
      <c r="F3724" s="76" t="s">
        <v>184</v>
      </c>
      <c r="G3724" s="76">
        <f>VLOOKUP(H3724,Validación!W:Y,3,0)</f>
        <v>17</v>
      </c>
      <c r="H3724" s="76" t="s">
        <v>355</v>
      </c>
      <c r="I3724" s="76">
        <f>VLOOKUP(J3724,Validación!K:N,4,0)</f>
        <v>2</v>
      </c>
      <c r="J3724" s="76" t="s">
        <v>161</v>
      </c>
      <c r="K3724" s="76" t="s">
        <v>68</v>
      </c>
      <c r="L3724" s="76" t="str">
        <f t="shared" si="117"/>
        <v>N</v>
      </c>
    </row>
    <row r="3725" spans="1:12" x14ac:dyDescent="0.25">
      <c r="A3725" s="76" t="str">
        <f t="shared" si="116"/>
        <v>HH2172N</v>
      </c>
      <c r="B3725" s="76" t="s">
        <v>122</v>
      </c>
      <c r="C3725" s="76" t="str">
        <f>VLOOKUP(B3725,Validación!G:I,3,0)</f>
        <v>HH</v>
      </c>
      <c r="D3725" s="122" t="s">
        <v>460</v>
      </c>
      <c r="E3725" s="76">
        <f>VLOOKUP(Tabla3[[#This Row],[Actividad]],Validación!AA:AB,2,0)</f>
        <v>2</v>
      </c>
      <c r="F3725" s="76" t="s">
        <v>184</v>
      </c>
      <c r="G3725" s="76">
        <f>VLOOKUP(H3725,Validación!W:Y,3,0)</f>
        <v>17</v>
      </c>
      <c r="H3725" s="76" t="s">
        <v>355</v>
      </c>
      <c r="I3725" s="76">
        <f>VLOOKUP(J3725,Validación!K:N,4,0)</f>
        <v>2</v>
      </c>
      <c r="J3725" s="76" t="s">
        <v>161</v>
      </c>
      <c r="K3725" s="76" t="s">
        <v>68</v>
      </c>
      <c r="L3725" s="76" t="str">
        <f t="shared" si="117"/>
        <v>N</v>
      </c>
    </row>
    <row r="3726" spans="1:12" x14ac:dyDescent="0.25">
      <c r="A3726" s="76" t="str">
        <f t="shared" si="116"/>
        <v>II2172N</v>
      </c>
      <c r="B3726" s="173" t="s">
        <v>423</v>
      </c>
      <c r="C3726" s="76" t="str">
        <f>VLOOKUP(B3726,Validación!G:I,3,0)</f>
        <v>II</v>
      </c>
      <c r="D3726" s="122" t="s">
        <v>309</v>
      </c>
      <c r="E3726" s="76">
        <f>VLOOKUP(Tabla3[[#This Row],[Actividad]],Validación!AA:AB,2,0)</f>
        <v>2</v>
      </c>
      <c r="F3726" s="76" t="s">
        <v>184</v>
      </c>
      <c r="G3726" s="76">
        <f>VLOOKUP(H3726,Validación!W:Y,3,0)</f>
        <v>17</v>
      </c>
      <c r="H3726" s="76" t="s">
        <v>355</v>
      </c>
      <c r="I3726" s="76">
        <f>VLOOKUP(J3726,Validación!K:N,4,0)</f>
        <v>2</v>
      </c>
      <c r="J3726" s="76" t="s">
        <v>161</v>
      </c>
      <c r="K3726" s="76" t="s">
        <v>68</v>
      </c>
      <c r="L3726" s="76" t="str">
        <f t="shared" si="117"/>
        <v>N</v>
      </c>
    </row>
    <row r="3727" spans="1:12" x14ac:dyDescent="0.25">
      <c r="A3727" s="76" t="str">
        <f t="shared" si="116"/>
        <v>L2172N</v>
      </c>
      <c r="B3727" s="76" t="s">
        <v>48</v>
      </c>
      <c r="C3727" s="76" t="str">
        <f>VLOOKUP(B3727,Validación!G:I,3,0)</f>
        <v>L</v>
      </c>
      <c r="D3727" s="122" t="s">
        <v>461</v>
      </c>
      <c r="E3727" s="76">
        <f>VLOOKUP(Tabla3[[#This Row],[Actividad]],Validación!AA:AB,2,0)</f>
        <v>2</v>
      </c>
      <c r="F3727" s="76" t="s">
        <v>184</v>
      </c>
      <c r="G3727" s="76">
        <f>VLOOKUP(H3727,Validación!W:Y,3,0)</f>
        <v>17</v>
      </c>
      <c r="H3727" s="76" t="s">
        <v>355</v>
      </c>
      <c r="I3727" s="76">
        <f>VLOOKUP(J3727,Validación!K:N,4,0)</f>
        <v>2</v>
      </c>
      <c r="J3727" s="76" t="s">
        <v>161</v>
      </c>
      <c r="K3727" s="76" t="s">
        <v>68</v>
      </c>
      <c r="L3727" s="76" t="str">
        <f t="shared" si="117"/>
        <v>N</v>
      </c>
    </row>
    <row r="3728" spans="1:12" x14ac:dyDescent="0.25">
      <c r="A3728" s="76" t="str">
        <f t="shared" si="116"/>
        <v>B2172N</v>
      </c>
      <c r="B3728" s="76" t="s">
        <v>43</v>
      </c>
      <c r="C3728" s="76" t="str">
        <f>VLOOKUP(B3728,Validación!G:I,3,0)</f>
        <v>B</v>
      </c>
      <c r="D3728" s="122" t="s">
        <v>462</v>
      </c>
      <c r="E3728" s="76">
        <f>VLOOKUP(Tabla3[[#This Row],[Actividad]],Validación!AA:AB,2,0)</f>
        <v>2</v>
      </c>
      <c r="F3728" s="76" t="s">
        <v>184</v>
      </c>
      <c r="G3728" s="76">
        <f>VLOOKUP(H3728,Validación!W:Y,3,0)</f>
        <v>17</v>
      </c>
      <c r="H3728" s="76" t="s">
        <v>355</v>
      </c>
      <c r="I3728" s="76">
        <f>VLOOKUP(J3728,Validación!K:N,4,0)</f>
        <v>2</v>
      </c>
      <c r="J3728" s="76" t="s">
        <v>161</v>
      </c>
      <c r="K3728" s="76" t="s">
        <v>68</v>
      </c>
      <c r="L3728" s="76" t="str">
        <f t="shared" si="117"/>
        <v>N</v>
      </c>
    </row>
    <row r="3729" spans="1:12" x14ac:dyDescent="0.25">
      <c r="A3729" s="76" t="str">
        <f t="shared" si="116"/>
        <v>A2172N</v>
      </c>
      <c r="B3729" s="76" t="s">
        <v>42</v>
      </c>
      <c r="C3729" s="76" t="str">
        <f>VLOOKUP(B3729,Validación!G:I,3,0)</f>
        <v>A</v>
      </c>
      <c r="D3729" s="122" t="s">
        <v>463</v>
      </c>
      <c r="E3729" s="76">
        <f>VLOOKUP(Tabla3[[#This Row],[Actividad]],Validación!AA:AB,2,0)</f>
        <v>2</v>
      </c>
      <c r="F3729" s="76" t="s">
        <v>184</v>
      </c>
      <c r="G3729" s="76">
        <f>VLOOKUP(H3729,Validación!W:Y,3,0)</f>
        <v>17</v>
      </c>
      <c r="H3729" s="76" t="s">
        <v>355</v>
      </c>
      <c r="I3729" s="76">
        <f>VLOOKUP(J3729,Validación!K:N,4,0)</f>
        <v>2</v>
      </c>
      <c r="J3729" s="76" t="s">
        <v>161</v>
      </c>
      <c r="K3729" s="76" t="s">
        <v>68</v>
      </c>
      <c r="L3729" s="76" t="str">
        <f t="shared" si="117"/>
        <v>N</v>
      </c>
    </row>
    <row r="3730" spans="1:12" x14ac:dyDescent="0.25">
      <c r="A3730" s="76" t="str">
        <f t="shared" si="116"/>
        <v>J3171N</v>
      </c>
      <c r="B3730" s="76" t="s">
        <v>30</v>
      </c>
      <c r="C3730" s="76" t="str">
        <f>VLOOKUP(B3730,Validación!G:I,3,0)</f>
        <v>J</v>
      </c>
      <c r="D3730" s="122" t="s">
        <v>313</v>
      </c>
      <c r="E3730" s="76">
        <f>VLOOKUP(Tabla3[[#This Row],[Actividad]],Validación!AA:AB,2,0)</f>
        <v>3</v>
      </c>
      <c r="F3730" s="76" t="s">
        <v>185</v>
      </c>
      <c r="G3730" s="76">
        <f>VLOOKUP(H3730,Validación!W:Y,3,0)</f>
        <v>17</v>
      </c>
      <c r="H3730" s="76" t="s">
        <v>355</v>
      </c>
      <c r="I3730" s="76">
        <f>VLOOKUP(J3730,Validación!K:N,4,0)</f>
        <v>1</v>
      </c>
      <c r="J3730" s="76" t="s">
        <v>200</v>
      </c>
      <c r="K3730" s="76" t="s">
        <v>68</v>
      </c>
      <c r="L3730" s="76" t="str">
        <f t="shared" si="117"/>
        <v>N</v>
      </c>
    </row>
    <row r="3731" spans="1:12" x14ac:dyDescent="0.25">
      <c r="A3731" s="76" t="str">
        <f t="shared" si="116"/>
        <v>J3172N</v>
      </c>
      <c r="B3731" s="76" t="s">
        <v>30</v>
      </c>
      <c r="C3731" s="76" t="str">
        <f>VLOOKUP(B3731,Validación!G:I,3,0)</f>
        <v>J</v>
      </c>
      <c r="D3731" s="122" t="s">
        <v>313</v>
      </c>
      <c r="E3731" s="76">
        <f>VLOOKUP(Tabla3[[#This Row],[Actividad]],Validación!AA:AB,2,0)</f>
        <v>3</v>
      </c>
      <c r="F3731" s="76" t="s">
        <v>185</v>
      </c>
      <c r="G3731" s="76">
        <f>VLOOKUP(H3731,Validación!W:Y,3,0)</f>
        <v>17</v>
      </c>
      <c r="H3731" s="76" t="s">
        <v>355</v>
      </c>
      <c r="I3731" s="76">
        <f>VLOOKUP(J3731,Validación!K:N,4,0)</f>
        <v>2</v>
      </c>
      <c r="J3731" s="76" t="s">
        <v>161</v>
      </c>
      <c r="K3731" s="76" t="s">
        <v>68</v>
      </c>
      <c r="L3731" s="76" t="str">
        <f t="shared" si="117"/>
        <v>N</v>
      </c>
    </row>
    <row r="3732" spans="1:12" x14ac:dyDescent="0.25">
      <c r="A3732" s="76" t="str">
        <f t="shared" si="116"/>
        <v>J3179N</v>
      </c>
      <c r="B3732" s="76" t="s">
        <v>30</v>
      </c>
      <c r="C3732" s="76" t="str">
        <f>VLOOKUP(B3732,Validación!G:I,3,0)</f>
        <v>J</v>
      </c>
      <c r="D3732" s="122" t="s">
        <v>313</v>
      </c>
      <c r="E3732" s="76">
        <f>VLOOKUP(Tabla3[[#This Row],[Actividad]],Validación!AA:AB,2,0)</f>
        <v>3</v>
      </c>
      <c r="F3732" s="76" t="s">
        <v>185</v>
      </c>
      <c r="G3732" s="76">
        <f>VLOOKUP(H3732,Validación!W:Y,3,0)</f>
        <v>17</v>
      </c>
      <c r="H3732" s="76" t="s">
        <v>355</v>
      </c>
      <c r="I3732" s="76">
        <f>VLOOKUP(J3732,Validación!K:N,4,0)</f>
        <v>9</v>
      </c>
      <c r="J3732" s="76" t="s">
        <v>168</v>
      </c>
      <c r="K3732" s="76" t="s">
        <v>68</v>
      </c>
      <c r="L3732" s="76" t="str">
        <f t="shared" si="117"/>
        <v>N</v>
      </c>
    </row>
    <row r="3733" spans="1:12" x14ac:dyDescent="0.25">
      <c r="A3733" s="76" t="str">
        <f t="shared" si="116"/>
        <v>X4171N</v>
      </c>
      <c r="B3733" s="76" t="s">
        <v>133</v>
      </c>
      <c r="C3733" s="76" t="str">
        <f>VLOOKUP(B3733,Validación!G:I,3,0)</f>
        <v>X</v>
      </c>
      <c r="D3733" s="122">
        <v>122201</v>
      </c>
      <c r="E3733" s="76">
        <f>VLOOKUP(Tabla3[[#This Row],[Actividad]],Validación!AA:AB,2,0)</f>
        <v>4</v>
      </c>
      <c r="F3733" s="76" t="s">
        <v>186</v>
      </c>
      <c r="G3733" s="76">
        <f>VLOOKUP(H3733,Validación!W:Y,3,0)</f>
        <v>17</v>
      </c>
      <c r="H3733" s="76" t="s">
        <v>355</v>
      </c>
      <c r="I3733" s="76">
        <f>VLOOKUP(J3733,Validación!K:N,4,0)</f>
        <v>1</v>
      </c>
      <c r="J3733" s="76" t="s">
        <v>200</v>
      </c>
      <c r="K3733" s="76" t="s">
        <v>68</v>
      </c>
      <c r="L3733" s="76" t="str">
        <f t="shared" si="117"/>
        <v>N</v>
      </c>
    </row>
    <row r="3734" spans="1:12" x14ac:dyDescent="0.25">
      <c r="A3734" s="76" t="str">
        <f t="shared" si="116"/>
        <v>C4171N</v>
      </c>
      <c r="B3734" s="76" t="s">
        <v>44</v>
      </c>
      <c r="C3734" s="76" t="str">
        <f>VLOOKUP(B3734,Validación!G:I,3,0)</f>
        <v>C</v>
      </c>
      <c r="D3734" s="122" t="s">
        <v>289</v>
      </c>
      <c r="E3734" s="76">
        <f>VLOOKUP(Tabla3[[#This Row],[Actividad]],Validación!AA:AB,2,0)</f>
        <v>4</v>
      </c>
      <c r="F3734" s="76" t="s">
        <v>186</v>
      </c>
      <c r="G3734" s="76">
        <f>VLOOKUP(H3734,Validación!W:Y,3,0)</f>
        <v>17</v>
      </c>
      <c r="H3734" s="76" t="s">
        <v>355</v>
      </c>
      <c r="I3734" s="76">
        <f>VLOOKUP(J3734,Validación!K:N,4,0)</f>
        <v>1</v>
      </c>
      <c r="J3734" s="76" t="s">
        <v>200</v>
      </c>
      <c r="K3734" s="76" t="s">
        <v>68</v>
      </c>
      <c r="L3734" s="76" t="str">
        <f t="shared" si="117"/>
        <v>N</v>
      </c>
    </row>
    <row r="3735" spans="1:12" x14ac:dyDescent="0.25">
      <c r="A3735" s="76" t="str">
        <f t="shared" si="116"/>
        <v>T4171N</v>
      </c>
      <c r="B3735" s="76" t="s">
        <v>52</v>
      </c>
      <c r="C3735" s="76" t="str">
        <f>VLOOKUP(B3735,Validación!G:I,3,0)</f>
        <v>T</v>
      </c>
      <c r="D3735" s="122">
        <v>122202</v>
      </c>
      <c r="E3735" s="76">
        <f>VLOOKUP(Tabla3[[#This Row],[Actividad]],Validación!AA:AB,2,0)</f>
        <v>4</v>
      </c>
      <c r="F3735" s="76" t="s">
        <v>186</v>
      </c>
      <c r="G3735" s="76">
        <f>VLOOKUP(H3735,Validación!W:Y,3,0)</f>
        <v>17</v>
      </c>
      <c r="H3735" s="76" t="s">
        <v>355</v>
      </c>
      <c r="I3735" s="76">
        <f>VLOOKUP(J3735,Validación!K:N,4,0)</f>
        <v>1</v>
      </c>
      <c r="J3735" s="76" t="s">
        <v>200</v>
      </c>
      <c r="K3735" s="76" t="s">
        <v>68</v>
      </c>
      <c r="L3735" s="76" t="str">
        <f t="shared" si="117"/>
        <v>N</v>
      </c>
    </row>
    <row r="3736" spans="1:12" x14ac:dyDescent="0.25">
      <c r="A3736" s="76" t="str">
        <f t="shared" si="116"/>
        <v>EE4171N</v>
      </c>
      <c r="B3736" s="76" t="s">
        <v>33</v>
      </c>
      <c r="C3736" s="76" t="str">
        <f>VLOOKUP(B3736,Validación!G:I,3,0)</f>
        <v>EE</v>
      </c>
      <c r="D3736" s="122" t="s">
        <v>290</v>
      </c>
      <c r="E3736" s="76">
        <f>VLOOKUP(Tabla3[[#This Row],[Actividad]],Validación!AA:AB,2,0)</f>
        <v>4</v>
      </c>
      <c r="F3736" s="76" t="s">
        <v>186</v>
      </c>
      <c r="G3736" s="76">
        <f>VLOOKUP(H3736,Validación!W:Y,3,0)</f>
        <v>17</v>
      </c>
      <c r="H3736" s="76" t="s">
        <v>355</v>
      </c>
      <c r="I3736" s="76">
        <f>VLOOKUP(J3736,Validación!K:N,4,0)</f>
        <v>1</v>
      </c>
      <c r="J3736" s="76" t="s">
        <v>200</v>
      </c>
      <c r="K3736" s="76" t="s">
        <v>68</v>
      </c>
      <c r="L3736" s="76" t="str">
        <f t="shared" si="117"/>
        <v>N</v>
      </c>
    </row>
    <row r="3737" spans="1:12" x14ac:dyDescent="0.25">
      <c r="A3737" s="76" t="str">
        <f t="shared" si="116"/>
        <v>E4171N</v>
      </c>
      <c r="B3737" s="76" t="s">
        <v>45</v>
      </c>
      <c r="C3737" s="76" t="str">
        <f>VLOOKUP(B3737,Validación!G:I,3,0)</f>
        <v>E</v>
      </c>
      <c r="D3737" s="122" t="s">
        <v>180</v>
      </c>
      <c r="E3737" s="76">
        <f>VLOOKUP(Tabla3[[#This Row],[Actividad]],Validación!AA:AB,2,0)</f>
        <v>4</v>
      </c>
      <c r="F3737" s="76" t="s">
        <v>186</v>
      </c>
      <c r="G3737" s="76">
        <f>VLOOKUP(H3737,Validación!W:Y,3,0)</f>
        <v>17</v>
      </c>
      <c r="H3737" s="76" t="s">
        <v>355</v>
      </c>
      <c r="I3737" s="76">
        <f>VLOOKUP(J3737,Validación!K:N,4,0)</f>
        <v>1</v>
      </c>
      <c r="J3737" s="76" t="s">
        <v>200</v>
      </c>
      <c r="K3737" s="76" t="s">
        <v>68</v>
      </c>
      <c r="L3737" s="76" t="str">
        <f t="shared" si="117"/>
        <v>N</v>
      </c>
    </row>
    <row r="3738" spans="1:12" x14ac:dyDescent="0.25">
      <c r="A3738" s="76" t="str">
        <f t="shared" si="116"/>
        <v>J4171N</v>
      </c>
      <c r="B3738" s="76" t="s">
        <v>30</v>
      </c>
      <c r="C3738" s="76" t="str">
        <f>VLOOKUP(B3738,Validación!G:I,3,0)</f>
        <v>J</v>
      </c>
      <c r="D3738" s="122" t="s">
        <v>292</v>
      </c>
      <c r="E3738" s="76">
        <f>VLOOKUP(Tabla3[[#This Row],[Actividad]],Validación!AA:AB,2,0)</f>
        <v>4</v>
      </c>
      <c r="F3738" s="76" t="s">
        <v>186</v>
      </c>
      <c r="G3738" s="76">
        <f>VLOOKUP(H3738,Validación!W:Y,3,0)</f>
        <v>17</v>
      </c>
      <c r="H3738" s="76" t="s">
        <v>355</v>
      </c>
      <c r="I3738" s="76">
        <f>VLOOKUP(J3738,Validación!K:N,4,0)</f>
        <v>1</v>
      </c>
      <c r="J3738" s="76" t="s">
        <v>200</v>
      </c>
      <c r="K3738" s="76" t="s">
        <v>68</v>
      </c>
      <c r="L3738" s="76" t="str">
        <f t="shared" si="117"/>
        <v>N</v>
      </c>
    </row>
    <row r="3739" spans="1:12" x14ac:dyDescent="0.25">
      <c r="A3739" s="76" t="str">
        <f t="shared" si="116"/>
        <v>H4171N</v>
      </c>
      <c r="B3739" s="76" t="s">
        <v>46</v>
      </c>
      <c r="C3739" s="76" t="str">
        <f>VLOOKUP(B3739,Validación!G:I,3,0)</f>
        <v>H</v>
      </c>
      <c r="D3739" s="122" t="s">
        <v>115</v>
      </c>
      <c r="E3739" s="76">
        <f>VLOOKUP(Tabla3[[#This Row],[Actividad]],Validación!AA:AB,2,0)</f>
        <v>4</v>
      </c>
      <c r="F3739" s="76" t="s">
        <v>186</v>
      </c>
      <c r="G3739" s="76">
        <f>VLOOKUP(H3739,Validación!W:Y,3,0)</f>
        <v>17</v>
      </c>
      <c r="H3739" s="76" t="s">
        <v>355</v>
      </c>
      <c r="I3739" s="76">
        <f>VLOOKUP(J3739,Validación!K:N,4,0)</f>
        <v>1</v>
      </c>
      <c r="J3739" s="76" t="s">
        <v>200</v>
      </c>
      <c r="K3739" s="76" t="s">
        <v>68</v>
      </c>
      <c r="L3739" s="76" t="str">
        <f t="shared" si="117"/>
        <v>N</v>
      </c>
    </row>
    <row r="3740" spans="1:12" x14ac:dyDescent="0.25">
      <c r="A3740" s="76" t="str">
        <f t="shared" si="116"/>
        <v>Q4171N</v>
      </c>
      <c r="B3740" s="76" t="s">
        <v>130</v>
      </c>
      <c r="C3740" s="76" t="str">
        <f>VLOOKUP(B3740,Validación!G:I,3,0)</f>
        <v>Q</v>
      </c>
      <c r="D3740" s="122" t="s">
        <v>293</v>
      </c>
      <c r="E3740" s="76">
        <f>VLOOKUP(Tabla3[[#This Row],[Actividad]],Validación!AA:AB,2,0)</f>
        <v>4</v>
      </c>
      <c r="F3740" s="76" t="s">
        <v>186</v>
      </c>
      <c r="G3740" s="76">
        <f>VLOOKUP(H3740,Validación!W:Y,3,0)</f>
        <v>17</v>
      </c>
      <c r="H3740" s="76" t="s">
        <v>355</v>
      </c>
      <c r="I3740" s="76">
        <f>VLOOKUP(J3740,Validación!K:N,4,0)</f>
        <v>1</v>
      </c>
      <c r="J3740" s="76" t="s">
        <v>200</v>
      </c>
      <c r="K3740" s="76" t="s">
        <v>68</v>
      </c>
      <c r="L3740" s="76" t="str">
        <f t="shared" si="117"/>
        <v>N</v>
      </c>
    </row>
    <row r="3741" spans="1:12" x14ac:dyDescent="0.25">
      <c r="A3741" s="76" t="str">
        <f t="shared" si="116"/>
        <v>P4171N</v>
      </c>
      <c r="B3741" s="76" t="s">
        <v>50</v>
      </c>
      <c r="C3741" s="76" t="str">
        <f>VLOOKUP(B3741,Validación!G:I,3,0)</f>
        <v>P</v>
      </c>
      <c r="D3741" s="122" t="s">
        <v>295</v>
      </c>
      <c r="E3741" s="76">
        <f>VLOOKUP(Tabla3[[#This Row],[Actividad]],Validación!AA:AB,2,0)</f>
        <v>4</v>
      </c>
      <c r="F3741" s="76" t="s">
        <v>186</v>
      </c>
      <c r="G3741" s="76">
        <f>VLOOKUP(H3741,Validación!W:Y,3,0)</f>
        <v>17</v>
      </c>
      <c r="H3741" s="76" t="s">
        <v>355</v>
      </c>
      <c r="I3741" s="76">
        <f>VLOOKUP(J3741,Validación!K:N,4,0)</f>
        <v>1</v>
      </c>
      <c r="J3741" s="76" t="s">
        <v>200</v>
      </c>
      <c r="K3741" s="76" t="s">
        <v>68</v>
      </c>
      <c r="L3741" s="76" t="str">
        <f t="shared" si="117"/>
        <v>N</v>
      </c>
    </row>
    <row r="3742" spans="1:12" x14ac:dyDescent="0.25">
      <c r="A3742" s="76" t="str">
        <f t="shared" si="116"/>
        <v>K4171N</v>
      </c>
      <c r="B3742" s="76" t="s">
        <v>31</v>
      </c>
      <c r="C3742" s="76" t="str">
        <f>VLOOKUP(B3742,Validación!G:I,3,0)</f>
        <v>K</v>
      </c>
      <c r="D3742" s="122" t="s">
        <v>297</v>
      </c>
      <c r="E3742" s="76">
        <f>VLOOKUP(Tabla3[[#This Row],[Actividad]],Validación!AA:AB,2,0)</f>
        <v>4</v>
      </c>
      <c r="F3742" s="76" t="s">
        <v>186</v>
      </c>
      <c r="G3742" s="76">
        <f>VLOOKUP(H3742,Validación!W:Y,3,0)</f>
        <v>17</v>
      </c>
      <c r="H3742" s="76" t="s">
        <v>355</v>
      </c>
      <c r="I3742" s="76">
        <f>VLOOKUP(J3742,Validación!K:N,4,0)</f>
        <v>1</v>
      </c>
      <c r="J3742" s="76" t="s">
        <v>200</v>
      </c>
      <c r="K3742" s="76" t="s">
        <v>68</v>
      </c>
      <c r="L3742" s="76" t="str">
        <f t="shared" si="117"/>
        <v>N</v>
      </c>
    </row>
    <row r="3743" spans="1:12" x14ac:dyDescent="0.25">
      <c r="A3743" s="76" t="str">
        <f t="shared" si="116"/>
        <v>N4171N</v>
      </c>
      <c r="B3743" s="76" t="s">
        <v>49</v>
      </c>
      <c r="C3743" s="76" t="str">
        <f>VLOOKUP(B3743,Validación!G:I,3,0)</f>
        <v>N</v>
      </c>
      <c r="D3743" s="122" t="s">
        <v>298</v>
      </c>
      <c r="E3743" s="76">
        <f>VLOOKUP(Tabla3[[#This Row],[Actividad]],Validación!AA:AB,2,0)</f>
        <v>4</v>
      </c>
      <c r="F3743" s="76" t="s">
        <v>186</v>
      </c>
      <c r="G3743" s="76">
        <f>VLOOKUP(H3743,Validación!W:Y,3,0)</f>
        <v>17</v>
      </c>
      <c r="H3743" s="76" t="s">
        <v>355</v>
      </c>
      <c r="I3743" s="76">
        <f>VLOOKUP(J3743,Validación!K:N,4,0)</f>
        <v>1</v>
      </c>
      <c r="J3743" s="76" t="s">
        <v>200</v>
      </c>
      <c r="K3743" s="76" t="s">
        <v>68</v>
      </c>
      <c r="L3743" s="76" t="str">
        <f t="shared" si="117"/>
        <v>N</v>
      </c>
    </row>
    <row r="3744" spans="1:12" x14ac:dyDescent="0.25">
      <c r="A3744" s="76" t="str">
        <f t="shared" si="116"/>
        <v>AA4171N</v>
      </c>
      <c r="B3744" s="76" t="s">
        <v>54</v>
      </c>
      <c r="C3744" s="76" t="str">
        <f>VLOOKUP(B3744,Validación!G:I,3,0)</f>
        <v>AA</v>
      </c>
      <c r="D3744" s="122" t="s">
        <v>118</v>
      </c>
      <c r="E3744" s="76">
        <f>VLOOKUP(Tabla3[[#This Row],[Actividad]],Validación!AA:AB,2,0)</f>
        <v>4</v>
      </c>
      <c r="F3744" s="76" t="s">
        <v>186</v>
      </c>
      <c r="G3744" s="76">
        <f>VLOOKUP(H3744,Validación!W:Y,3,0)</f>
        <v>17</v>
      </c>
      <c r="H3744" s="76" t="s">
        <v>355</v>
      </c>
      <c r="I3744" s="76">
        <f>VLOOKUP(J3744,Validación!K:N,4,0)</f>
        <v>1</v>
      </c>
      <c r="J3744" s="76" t="s">
        <v>200</v>
      </c>
      <c r="K3744" s="76" t="s">
        <v>68</v>
      </c>
      <c r="L3744" s="76" t="str">
        <f t="shared" si="117"/>
        <v>N</v>
      </c>
    </row>
    <row r="3745" spans="1:12" x14ac:dyDescent="0.25">
      <c r="A3745" s="76" t="str">
        <f t="shared" si="116"/>
        <v>G4171N</v>
      </c>
      <c r="B3745" s="76" t="s">
        <v>427</v>
      </c>
      <c r="C3745" s="76" t="str">
        <f>VLOOKUP(B3745,Validación!G:I,3,0)</f>
        <v>G</v>
      </c>
      <c r="D3745" s="122" t="s">
        <v>299</v>
      </c>
      <c r="E3745" s="76">
        <f>VLOOKUP(Tabla3[[#This Row],[Actividad]],Validación!AA:AB,2,0)</f>
        <v>4</v>
      </c>
      <c r="F3745" s="76" t="s">
        <v>186</v>
      </c>
      <c r="G3745" s="76">
        <f>VLOOKUP(H3745,Validación!W:Y,3,0)</f>
        <v>17</v>
      </c>
      <c r="H3745" s="76" t="s">
        <v>355</v>
      </c>
      <c r="I3745" s="76">
        <f>VLOOKUP(J3745,Validación!K:N,4,0)</f>
        <v>1</v>
      </c>
      <c r="J3745" s="76" t="s">
        <v>200</v>
      </c>
      <c r="K3745" s="76" t="s">
        <v>68</v>
      </c>
      <c r="L3745" s="76" t="str">
        <f t="shared" si="117"/>
        <v>N</v>
      </c>
    </row>
    <row r="3746" spans="1:12" x14ac:dyDescent="0.25">
      <c r="A3746" s="76" t="str">
        <f t="shared" si="116"/>
        <v>D4171N</v>
      </c>
      <c r="B3746" s="76" t="s">
        <v>203</v>
      </c>
      <c r="C3746" s="76" t="str">
        <f>VLOOKUP(B3746,Validación!G:I,3,0)</f>
        <v>D</v>
      </c>
      <c r="D3746" s="122">
        <v>122327</v>
      </c>
      <c r="E3746" s="76">
        <f>VLOOKUP(Tabla3[[#This Row],[Actividad]],Validación!AA:AB,2,0)</f>
        <v>4</v>
      </c>
      <c r="F3746" s="76" t="s">
        <v>186</v>
      </c>
      <c r="G3746" s="76">
        <f>VLOOKUP(H3746,Validación!W:Y,3,0)</f>
        <v>17</v>
      </c>
      <c r="H3746" s="76" t="s">
        <v>355</v>
      </c>
      <c r="I3746" s="76">
        <f>VLOOKUP(J3746,Validación!K:N,4,0)</f>
        <v>1</v>
      </c>
      <c r="J3746" s="76" t="s">
        <v>200</v>
      </c>
      <c r="K3746" s="76" t="s">
        <v>68</v>
      </c>
      <c r="L3746" s="76" t="str">
        <f t="shared" si="117"/>
        <v>N</v>
      </c>
    </row>
    <row r="3747" spans="1:12" x14ac:dyDescent="0.25">
      <c r="A3747" s="76" t="str">
        <f t="shared" si="116"/>
        <v>F4171N</v>
      </c>
      <c r="B3747" s="76" t="s">
        <v>426</v>
      </c>
      <c r="C3747" s="76" t="str">
        <f>VLOOKUP(B3747,Validación!G:I,3,0)</f>
        <v>F</v>
      </c>
      <c r="D3747" s="122" t="s">
        <v>456</v>
      </c>
      <c r="E3747" s="76">
        <f>VLOOKUP(Tabla3[[#This Row],[Actividad]],Validación!AA:AB,2,0)</f>
        <v>4</v>
      </c>
      <c r="F3747" s="76" t="s">
        <v>186</v>
      </c>
      <c r="G3747" s="76">
        <f>VLOOKUP(H3747,Validación!W:Y,3,0)</f>
        <v>17</v>
      </c>
      <c r="H3747" s="76" t="s">
        <v>355</v>
      </c>
      <c r="I3747" s="76">
        <f>VLOOKUP(J3747,Validación!K:N,4,0)</f>
        <v>1</v>
      </c>
      <c r="J3747" s="76" t="s">
        <v>200</v>
      </c>
      <c r="K3747" s="76" t="s">
        <v>68</v>
      </c>
      <c r="L3747" s="76" t="str">
        <f t="shared" si="117"/>
        <v>N</v>
      </c>
    </row>
    <row r="3748" spans="1:12" x14ac:dyDescent="0.25">
      <c r="A3748" s="76" t="str">
        <f t="shared" si="116"/>
        <v>FF4171N</v>
      </c>
      <c r="B3748" s="76" t="s">
        <v>41</v>
      </c>
      <c r="C3748" s="76" t="str">
        <f>VLOOKUP(B3748,Validación!G:I,3,0)</f>
        <v>FF</v>
      </c>
      <c r="D3748" s="122" t="s">
        <v>301</v>
      </c>
      <c r="E3748" s="76">
        <f>VLOOKUP(Tabla3[[#This Row],[Actividad]],Validación!AA:AB,2,0)</f>
        <v>4</v>
      </c>
      <c r="F3748" s="76" t="s">
        <v>186</v>
      </c>
      <c r="G3748" s="76">
        <f>VLOOKUP(H3748,Validación!W:Y,3,0)</f>
        <v>17</v>
      </c>
      <c r="H3748" s="76" t="s">
        <v>355</v>
      </c>
      <c r="I3748" s="76">
        <f>VLOOKUP(J3748,Validación!K:N,4,0)</f>
        <v>1</v>
      </c>
      <c r="J3748" s="76" t="s">
        <v>200</v>
      </c>
      <c r="K3748" s="76" t="s">
        <v>68</v>
      </c>
      <c r="L3748" s="76" t="str">
        <f t="shared" si="117"/>
        <v>N</v>
      </c>
    </row>
    <row r="3749" spans="1:12" x14ac:dyDescent="0.25">
      <c r="A3749" s="76" t="str">
        <f t="shared" si="116"/>
        <v>BB4171N</v>
      </c>
      <c r="B3749" s="76" t="s">
        <v>32</v>
      </c>
      <c r="C3749" s="76" t="str">
        <f>VLOOKUP(B3749,Validación!G:I,3,0)</f>
        <v>BB</v>
      </c>
      <c r="D3749" s="122" t="s">
        <v>457</v>
      </c>
      <c r="E3749" s="76">
        <f>VLOOKUP(Tabla3[[#This Row],[Actividad]],Validación!AA:AB,2,0)</f>
        <v>4</v>
      </c>
      <c r="F3749" s="76" t="s">
        <v>186</v>
      </c>
      <c r="G3749" s="76">
        <f>VLOOKUP(H3749,Validación!W:Y,3,0)</f>
        <v>17</v>
      </c>
      <c r="H3749" s="76" t="s">
        <v>355</v>
      </c>
      <c r="I3749" s="76">
        <f>VLOOKUP(J3749,Validación!K:N,4,0)</f>
        <v>1</v>
      </c>
      <c r="J3749" s="76" t="s">
        <v>200</v>
      </c>
      <c r="K3749" s="76" t="s">
        <v>68</v>
      </c>
      <c r="L3749" s="76" t="str">
        <f t="shared" si="117"/>
        <v>N</v>
      </c>
    </row>
    <row r="3750" spans="1:12" x14ac:dyDescent="0.25">
      <c r="A3750" s="76" t="str">
        <f t="shared" si="116"/>
        <v>W4171N</v>
      </c>
      <c r="B3750" s="76" t="s">
        <v>132</v>
      </c>
      <c r="C3750" s="76" t="str">
        <f>VLOOKUP(B3750,Validación!G:I,3,0)</f>
        <v>W</v>
      </c>
      <c r="D3750" s="122" t="s">
        <v>302</v>
      </c>
      <c r="E3750" s="76">
        <f>VLOOKUP(Tabla3[[#This Row],[Actividad]],Validación!AA:AB,2,0)</f>
        <v>4</v>
      </c>
      <c r="F3750" s="76" t="s">
        <v>186</v>
      </c>
      <c r="G3750" s="76">
        <f>VLOOKUP(H3750,Validación!W:Y,3,0)</f>
        <v>17</v>
      </c>
      <c r="H3750" s="76" t="s">
        <v>355</v>
      </c>
      <c r="I3750" s="76">
        <f>VLOOKUP(J3750,Validación!K:N,4,0)</f>
        <v>1</v>
      </c>
      <c r="J3750" s="76" t="s">
        <v>200</v>
      </c>
      <c r="K3750" s="76" t="s">
        <v>68</v>
      </c>
      <c r="L3750" s="76" t="str">
        <f t="shared" si="117"/>
        <v>N</v>
      </c>
    </row>
    <row r="3751" spans="1:12" x14ac:dyDescent="0.25">
      <c r="A3751" s="76" t="str">
        <f t="shared" si="116"/>
        <v>CC4171N</v>
      </c>
      <c r="B3751" s="76" t="s">
        <v>55</v>
      </c>
      <c r="C3751" s="76" t="str">
        <f>VLOOKUP(B3751,Validación!G:I,3,0)</f>
        <v>CC</v>
      </c>
      <c r="D3751" s="122" t="s">
        <v>303</v>
      </c>
      <c r="E3751" s="76">
        <f>VLOOKUP(Tabla3[[#This Row],[Actividad]],Validación!AA:AB,2,0)</f>
        <v>4</v>
      </c>
      <c r="F3751" s="76" t="s">
        <v>186</v>
      </c>
      <c r="G3751" s="76">
        <f>VLOOKUP(H3751,Validación!W:Y,3,0)</f>
        <v>17</v>
      </c>
      <c r="H3751" s="76" t="s">
        <v>355</v>
      </c>
      <c r="I3751" s="76">
        <f>VLOOKUP(J3751,Validación!K:N,4,0)</f>
        <v>1</v>
      </c>
      <c r="J3751" s="76" t="s">
        <v>200</v>
      </c>
      <c r="K3751" s="76" t="s">
        <v>68</v>
      </c>
      <c r="L3751" s="76" t="str">
        <f t="shared" si="117"/>
        <v>N</v>
      </c>
    </row>
    <row r="3752" spans="1:12" x14ac:dyDescent="0.25">
      <c r="A3752" s="76" t="str">
        <f t="shared" si="116"/>
        <v>U4171N</v>
      </c>
      <c r="B3752" s="76" t="s">
        <v>425</v>
      </c>
      <c r="C3752" s="76" t="str">
        <f>VLOOKUP(B3752,Validación!G:I,3,0)</f>
        <v>U</v>
      </c>
      <c r="D3752" s="122" t="s">
        <v>458</v>
      </c>
      <c r="E3752" s="76">
        <f>VLOOKUP(Tabla3[[#This Row],[Actividad]],Validación!AA:AB,2,0)</f>
        <v>4</v>
      </c>
      <c r="F3752" s="76" t="s">
        <v>186</v>
      </c>
      <c r="G3752" s="76">
        <f>VLOOKUP(H3752,Validación!W:Y,3,0)</f>
        <v>17</v>
      </c>
      <c r="H3752" s="76" t="s">
        <v>355</v>
      </c>
      <c r="I3752" s="76">
        <f>VLOOKUP(J3752,Validación!K:N,4,0)</f>
        <v>1</v>
      </c>
      <c r="J3752" s="76" t="s">
        <v>200</v>
      </c>
      <c r="K3752" s="76" t="s">
        <v>68</v>
      </c>
      <c r="L3752" s="76" t="str">
        <f t="shared" si="117"/>
        <v>N</v>
      </c>
    </row>
    <row r="3753" spans="1:12" x14ac:dyDescent="0.25">
      <c r="A3753" s="76" t="str">
        <f t="shared" si="116"/>
        <v>I4171N</v>
      </c>
      <c r="B3753" s="76" t="s">
        <v>47</v>
      </c>
      <c r="C3753" s="76" t="str">
        <f>VLOOKUP(B3753,Validación!G:I,3,0)</f>
        <v>I</v>
      </c>
      <c r="D3753" s="122" t="s">
        <v>459</v>
      </c>
      <c r="E3753" s="76">
        <f>VLOOKUP(Tabla3[[#This Row],[Actividad]],Validación!AA:AB,2,0)</f>
        <v>4</v>
      </c>
      <c r="F3753" s="76" t="s">
        <v>186</v>
      </c>
      <c r="G3753" s="76">
        <f>VLOOKUP(H3753,Validación!W:Y,3,0)</f>
        <v>17</v>
      </c>
      <c r="H3753" s="76" t="s">
        <v>355</v>
      </c>
      <c r="I3753" s="76">
        <f>VLOOKUP(J3753,Validación!K:N,4,0)</f>
        <v>1</v>
      </c>
      <c r="J3753" s="76" t="s">
        <v>200</v>
      </c>
      <c r="K3753" s="76" t="s">
        <v>68</v>
      </c>
      <c r="L3753" s="76" t="str">
        <f t="shared" si="117"/>
        <v>N</v>
      </c>
    </row>
    <row r="3754" spans="1:12" x14ac:dyDescent="0.25">
      <c r="A3754" s="76" t="str">
        <f t="shared" si="116"/>
        <v>Y4171N</v>
      </c>
      <c r="B3754" s="76" t="s">
        <v>134</v>
      </c>
      <c r="C3754" s="76" t="str">
        <f>VLOOKUP(B3754,Validación!G:I,3,0)</f>
        <v>Y</v>
      </c>
      <c r="D3754" s="122" t="s">
        <v>306</v>
      </c>
      <c r="E3754" s="76">
        <f>VLOOKUP(Tabla3[[#This Row],[Actividad]],Validación!AA:AB,2,0)</f>
        <v>4</v>
      </c>
      <c r="F3754" s="76" t="s">
        <v>186</v>
      </c>
      <c r="G3754" s="76">
        <f>VLOOKUP(H3754,Validación!W:Y,3,0)</f>
        <v>17</v>
      </c>
      <c r="H3754" s="76" t="s">
        <v>355</v>
      </c>
      <c r="I3754" s="76">
        <f>VLOOKUP(J3754,Validación!K:N,4,0)</f>
        <v>1</v>
      </c>
      <c r="J3754" s="76" t="s">
        <v>200</v>
      </c>
      <c r="K3754" s="76" t="s">
        <v>68</v>
      </c>
      <c r="L3754" s="76" t="str">
        <f t="shared" si="117"/>
        <v>N</v>
      </c>
    </row>
    <row r="3755" spans="1:12" x14ac:dyDescent="0.25">
      <c r="A3755" s="76" t="str">
        <f t="shared" si="116"/>
        <v>R4171N</v>
      </c>
      <c r="B3755" s="76" t="s">
        <v>51</v>
      </c>
      <c r="C3755" s="76" t="str">
        <f>VLOOKUP(B3755,Validación!G:I,3,0)</f>
        <v>R</v>
      </c>
      <c r="D3755" s="122">
        <v>109</v>
      </c>
      <c r="E3755" s="76">
        <f>VLOOKUP(Tabla3[[#This Row],[Actividad]],Validación!AA:AB,2,0)</f>
        <v>4</v>
      </c>
      <c r="F3755" s="76" t="s">
        <v>186</v>
      </c>
      <c r="G3755" s="76">
        <f>VLOOKUP(H3755,Validación!W:Y,3,0)</f>
        <v>17</v>
      </c>
      <c r="H3755" s="76" t="s">
        <v>355</v>
      </c>
      <c r="I3755" s="76">
        <f>VLOOKUP(J3755,Validación!K:N,4,0)</f>
        <v>1</v>
      </c>
      <c r="J3755" s="76" t="s">
        <v>200</v>
      </c>
      <c r="K3755" s="76" t="s">
        <v>68</v>
      </c>
      <c r="L3755" s="76" t="str">
        <f t="shared" si="117"/>
        <v>N</v>
      </c>
    </row>
    <row r="3756" spans="1:12" x14ac:dyDescent="0.25">
      <c r="A3756" s="76" t="str">
        <f t="shared" si="116"/>
        <v>HH4171N</v>
      </c>
      <c r="B3756" s="76" t="s">
        <v>122</v>
      </c>
      <c r="C3756" s="76" t="str">
        <f>VLOOKUP(B3756,Validación!G:I,3,0)</f>
        <v>HH</v>
      </c>
      <c r="D3756" s="122" t="s">
        <v>460</v>
      </c>
      <c r="E3756" s="76">
        <f>VLOOKUP(Tabla3[[#This Row],[Actividad]],Validación!AA:AB,2,0)</f>
        <v>4</v>
      </c>
      <c r="F3756" s="76" t="s">
        <v>186</v>
      </c>
      <c r="G3756" s="76">
        <f>VLOOKUP(H3756,Validación!W:Y,3,0)</f>
        <v>17</v>
      </c>
      <c r="H3756" s="76" t="s">
        <v>355</v>
      </c>
      <c r="I3756" s="76">
        <f>VLOOKUP(J3756,Validación!K:N,4,0)</f>
        <v>1</v>
      </c>
      <c r="J3756" s="76" t="s">
        <v>200</v>
      </c>
      <c r="K3756" s="76" t="s">
        <v>68</v>
      </c>
      <c r="L3756" s="76" t="str">
        <f t="shared" si="117"/>
        <v>N</v>
      </c>
    </row>
    <row r="3757" spans="1:12" x14ac:dyDescent="0.25">
      <c r="A3757" s="76" t="str">
        <f t="shared" si="116"/>
        <v>II4171N</v>
      </c>
      <c r="B3757" s="173" t="s">
        <v>423</v>
      </c>
      <c r="C3757" s="76" t="str">
        <f>VLOOKUP(B3757,Validación!G:I,3,0)</f>
        <v>II</v>
      </c>
      <c r="D3757" s="122" t="s">
        <v>309</v>
      </c>
      <c r="E3757" s="76">
        <f>VLOOKUP(Tabla3[[#This Row],[Actividad]],Validación!AA:AB,2,0)</f>
        <v>4</v>
      </c>
      <c r="F3757" s="76" t="s">
        <v>186</v>
      </c>
      <c r="G3757" s="76">
        <f>VLOOKUP(H3757,Validación!W:Y,3,0)</f>
        <v>17</v>
      </c>
      <c r="H3757" s="76" t="s">
        <v>355</v>
      </c>
      <c r="I3757" s="76">
        <f>VLOOKUP(J3757,Validación!K:N,4,0)</f>
        <v>1</v>
      </c>
      <c r="J3757" s="76" t="s">
        <v>200</v>
      </c>
      <c r="K3757" s="76" t="s">
        <v>68</v>
      </c>
      <c r="L3757" s="76" t="str">
        <f t="shared" si="117"/>
        <v>N</v>
      </c>
    </row>
    <row r="3758" spans="1:12" x14ac:dyDescent="0.25">
      <c r="A3758" s="76" t="str">
        <f t="shared" si="116"/>
        <v>L4171N</v>
      </c>
      <c r="B3758" s="76" t="s">
        <v>48</v>
      </c>
      <c r="C3758" s="76" t="str">
        <f>VLOOKUP(B3758,Validación!G:I,3,0)</f>
        <v>L</v>
      </c>
      <c r="D3758" s="122" t="s">
        <v>461</v>
      </c>
      <c r="E3758" s="76">
        <f>VLOOKUP(Tabla3[[#This Row],[Actividad]],Validación!AA:AB,2,0)</f>
        <v>4</v>
      </c>
      <c r="F3758" s="76" t="s">
        <v>186</v>
      </c>
      <c r="G3758" s="76">
        <f>VLOOKUP(H3758,Validación!W:Y,3,0)</f>
        <v>17</v>
      </c>
      <c r="H3758" s="76" t="s">
        <v>355</v>
      </c>
      <c r="I3758" s="76">
        <f>VLOOKUP(J3758,Validación!K:N,4,0)</f>
        <v>1</v>
      </c>
      <c r="J3758" s="76" t="s">
        <v>200</v>
      </c>
      <c r="K3758" s="76" t="s">
        <v>68</v>
      </c>
      <c r="L3758" s="76" t="str">
        <f t="shared" si="117"/>
        <v>N</v>
      </c>
    </row>
    <row r="3759" spans="1:12" x14ac:dyDescent="0.25">
      <c r="A3759" s="76" t="str">
        <f t="shared" si="116"/>
        <v>B4171N</v>
      </c>
      <c r="B3759" s="76" t="s">
        <v>43</v>
      </c>
      <c r="C3759" s="76" t="str">
        <f>VLOOKUP(B3759,Validación!G:I,3,0)</f>
        <v>B</v>
      </c>
      <c r="D3759" s="122" t="s">
        <v>462</v>
      </c>
      <c r="E3759" s="76">
        <f>VLOOKUP(Tabla3[[#This Row],[Actividad]],Validación!AA:AB,2,0)</f>
        <v>4</v>
      </c>
      <c r="F3759" s="76" t="s">
        <v>186</v>
      </c>
      <c r="G3759" s="76">
        <f>VLOOKUP(H3759,Validación!W:Y,3,0)</f>
        <v>17</v>
      </c>
      <c r="H3759" s="76" t="s">
        <v>355</v>
      </c>
      <c r="I3759" s="76">
        <f>VLOOKUP(J3759,Validación!K:N,4,0)</f>
        <v>1</v>
      </c>
      <c r="J3759" s="76" t="s">
        <v>200</v>
      </c>
      <c r="K3759" s="76" t="s">
        <v>68</v>
      </c>
      <c r="L3759" s="76" t="str">
        <f t="shared" si="117"/>
        <v>N</v>
      </c>
    </row>
    <row r="3760" spans="1:12" x14ac:dyDescent="0.25">
      <c r="A3760" s="76" t="str">
        <f t="shared" si="116"/>
        <v>A4171N</v>
      </c>
      <c r="B3760" s="76" t="s">
        <v>42</v>
      </c>
      <c r="C3760" s="76" t="str">
        <f>VLOOKUP(B3760,Validación!G:I,3,0)</f>
        <v>A</v>
      </c>
      <c r="D3760" s="122" t="s">
        <v>463</v>
      </c>
      <c r="E3760" s="76">
        <f>VLOOKUP(Tabla3[[#This Row],[Actividad]],Validación!AA:AB,2,0)</f>
        <v>4</v>
      </c>
      <c r="F3760" s="76" t="s">
        <v>186</v>
      </c>
      <c r="G3760" s="76">
        <f>VLOOKUP(H3760,Validación!W:Y,3,0)</f>
        <v>17</v>
      </c>
      <c r="H3760" s="76" t="s">
        <v>355</v>
      </c>
      <c r="I3760" s="76">
        <f>VLOOKUP(J3760,Validación!K:N,4,0)</f>
        <v>1</v>
      </c>
      <c r="J3760" s="76" t="s">
        <v>200</v>
      </c>
      <c r="K3760" s="76" t="s">
        <v>68</v>
      </c>
      <c r="L3760" s="76" t="str">
        <f t="shared" si="117"/>
        <v>N</v>
      </c>
    </row>
    <row r="3761" spans="1:12" x14ac:dyDescent="0.25">
      <c r="A3761" s="76" t="str">
        <f t="shared" si="116"/>
        <v>X4172N</v>
      </c>
      <c r="B3761" s="76" t="s">
        <v>133</v>
      </c>
      <c r="C3761" s="76" t="str">
        <f>VLOOKUP(B3761,Validación!G:I,3,0)</f>
        <v>X</v>
      </c>
      <c r="D3761" s="122">
        <v>122201</v>
      </c>
      <c r="E3761" s="76">
        <f>VLOOKUP(Tabla3[[#This Row],[Actividad]],Validación!AA:AB,2,0)</f>
        <v>4</v>
      </c>
      <c r="F3761" s="76" t="s">
        <v>186</v>
      </c>
      <c r="G3761" s="76">
        <f>VLOOKUP(H3761,Validación!W:Y,3,0)</f>
        <v>17</v>
      </c>
      <c r="H3761" s="76" t="s">
        <v>355</v>
      </c>
      <c r="I3761" s="76">
        <f>VLOOKUP(J3761,Validación!K:N,4,0)</f>
        <v>2</v>
      </c>
      <c r="J3761" s="76" t="s">
        <v>161</v>
      </c>
      <c r="K3761" s="76" t="s">
        <v>68</v>
      </c>
      <c r="L3761" s="76" t="str">
        <f t="shared" si="117"/>
        <v>N</v>
      </c>
    </row>
    <row r="3762" spans="1:12" x14ac:dyDescent="0.25">
      <c r="A3762" s="76" t="str">
        <f t="shared" si="116"/>
        <v>C4172N</v>
      </c>
      <c r="B3762" s="76" t="s">
        <v>44</v>
      </c>
      <c r="C3762" s="76" t="str">
        <f>VLOOKUP(B3762,Validación!G:I,3,0)</f>
        <v>C</v>
      </c>
      <c r="D3762" s="122" t="s">
        <v>289</v>
      </c>
      <c r="E3762" s="76">
        <f>VLOOKUP(Tabla3[[#This Row],[Actividad]],Validación!AA:AB,2,0)</f>
        <v>4</v>
      </c>
      <c r="F3762" s="76" t="s">
        <v>186</v>
      </c>
      <c r="G3762" s="76">
        <f>VLOOKUP(H3762,Validación!W:Y,3,0)</f>
        <v>17</v>
      </c>
      <c r="H3762" s="76" t="s">
        <v>355</v>
      </c>
      <c r="I3762" s="76">
        <f>VLOOKUP(J3762,Validación!K:N,4,0)</f>
        <v>2</v>
      </c>
      <c r="J3762" s="76" t="s">
        <v>161</v>
      </c>
      <c r="K3762" s="76" t="s">
        <v>68</v>
      </c>
      <c r="L3762" s="76" t="str">
        <f t="shared" si="117"/>
        <v>N</v>
      </c>
    </row>
    <row r="3763" spans="1:12" x14ac:dyDescent="0.25">
      <c r="A3763" s="76" t="str">
        <f t="shared" si="116"/>
        <v>T4172N</v>
      </c>
      <c r="B3763" s="76" t="s">
        <v>52</v>
      </c>
      <c r="C3763" s="76" t="str">
        <f>VLOOKUP(B3763,Validación!G:I,3,0)</f>
        <v>T</v>
      </c>
      <c r="D3763" s="122">
        <v>122202</v>
      </c>
      <c r="E3763" s="76">
        <f>VLOOKUP(Tabla3[[#This Row],[Actividad]],Validación!AA:AB,2,0)</f>
        <v>4</v>
      </c>
      <c r="F3763" s="76" t="s">
        <v>186</v>
      </c>
      <c r="G3763" s="76">
        <f>VLOOKUP(H3763,Validación!W:Y,3,0)</f>
        <v>17</v>
      </c>
      <c r="H3763" s="76" t="s">
        <v>355</v>
      </c>
      <c r="I3763" s="76">
        <f>VLOOKUP(J3763,Validación!K:N,4,0)</f>
        <v>2</v>
      </c>
      <c r="J3763" s="76" t="s">
        <v>161</v>
      </c>
      <c r="K3763" s="76" t="s">
        <v>68</v>
      </c>
      <c r="L3763" s="76" t="str">
        <f t="shared" si="117"/>
        <v>N</v>
      </c>
    </row>
    <row r="3764" spans="1:12" x14ac:dyDescent="0.25">
      <c r="A3764" s="76" t="str">
        <f t="shared" si="116"/>
        <v>EE4172N</v>
      </c>
      <c r="B3764" s="76" t="s">
        <v>33</v>
      </c>
      <c r="C3764" s="76" t="str">
        <f>VLOOKUP(B3764,Validación!G:I,3,0)</f>
        <v>EE</v>
      </c>
      <c r="D3764" s="122" t="s">
        <v>290</v>
      </c>
      <c r="E3764" s="76">
        <f>VLOOKUP(Tabla3[[#This Row],[Actividad]],Validación!AA:AB,2,0)</f>
        <v>4</v>
      </c>
      <c r="F3764" s="76" t="s">
        <v>186</v>
      </c>
      <c r="G3764" s="76">
        <f>VLOOKUP(H3764,Validación!W:Y,3,0)</f>
        <v>17</v>
      </c>
      <c r="H3764" s="76" t="s">
        <v>355</v>
      </c>
      <c r="I3764" s="76">
        <f>VLOOKUP(J3764,Validación!K:N,4,0)</f>
        <v>2</v>
      </c>
      <c r="J3764" s="76" t="s">
        <v>161</v>
      </c>
      <c r="K3764" s="76" t="s">
        <v>68</v>
      </c>
      <c r="L3764" s="76" t="str">
        <f t="shared" si="117"/>
        <v>N</v>
      </c>
    </row>
    <row r="3765" spans="1:12" x14ac:dyDescent="0.25">
      <c r="A3765" s="76" t="str">
        <f t="shared" si="116"/>
        <v>E4172N</v>
      </c>
      <c r="B3765" s="76" t="s">
        <v>45</v>
      </c>
      <c r="C3765" s="76" t="str">
        <f>VLOOKUP(B3765,Validación!G:I,3,0)</f>
        <v>E</v>
      </c>
      <c r="D3765" s="122" t="s">
        <v>180</v>
      </c>
      <c r="E3765" s="76">
        <f>VLOOKUP(Tabla3[[#This Row],[Actividad]],Validación!AA:AB,2,0)</f>
        <v>4</v>
      </c>
      <c r="F3765" s="76" t="s">
        <v>186</v>
      </c>
      <c r="G3765" s="76">
        <f>VLOOKUP(H3765,Validación!W:Y,3,0)</f>
        <v>17</v>
      </c>
      <c r="H3765" s="76" t="s">
        <v>355</v>
      </c>
      <c r="I3765" s="76">
        <f>VLOOKUP(J3765,Validación!K:N,4,0)</f>
        <v>2</v>
      </c>
      <c r="J3765" s="76" t="s">
        <v>161</v>
      </c>
      <c r="K3765" s="76" t="s">
        <v>68</v>
      </c>
      <c r="L3765" s="76" t="str">
        <f t="shared" si="117"/>
        <v>N</v>
      </c>
    </row>
    <row r="3766" spans="1:12" x14ac:dyDescent="0.25">
      <c r="A3766" s="76" t="str">
        <f t="shared" si="116"/>
        <v>J4172N</v>
      </c>
      <c r="B3766" s="76" t="s">
        <v>30</v>
      </c>
      <c r="C3766" s="76" t="str">
        <f>VLOOKUP(B3766,Validación!G:I,3,0)</f>
        <v>J</v>
      </c>
      <c r="D3766" s="122" t="s">
        <v>292</v>
      </c>
      <c r="E3766" s="76">
        <f>VLOOKUP(Tabla3[[#This Row],[Actividad]],Validación!AA:AB,2,0)</f>
        <v>4</v>
      </c>
      <c r="F3766" s="76" t="s">
        <v>186</v>
      </c>
      <c r="G3766" s="76">
        <f>VLOOKUP(H3766,Validación!W:Y,3,0)</f>
        <v>17</v>
      </c>
      <c r="H3766" s="76" t="s">
        <v>355</v>
      </c>
      <c r="I3766" s="76">
        <f>VLOOKUP(J3766,Validación!K:N,4,0)</f>
        <v>2</v>
      </c>
      <c r="J3766" s="76" t="s">
        <v>161</v>
      </c>
      <c r="K3766" s="76" t="s">
        <v>68</v>
      </c>
      <c r="L3766" s="76" t="str">
        <f t="shared" si="117"/>
        <v>N</v>
      </c>
    </row>
    <row r="3767" spans="1:12" x14ac:dyDescent="0.25">
      <c r="A3767" s="76" t="str">
        <f t="shared" si="116"/>
        <v>H4172N</v>
      </c>
      <c r="B3767" s="76" t="s">
        <v>46</v>
      </c>
      <c r="C3767" s="76" t="str">
        <f>VLOOKUP(B3767,Validación!G:I,3,0)</f>
        <v>H</v>
      </c>
      <c r="D3767" s="122" t="s">
        <v>115</v>
      </c>
      <c r="E3767" s="76">
        <f>VLOOKUP(Tabla3[[#This Row],[Actividad]],Validación!AA:AB,2,0)</f>
        <v>4</v>
      </c>
      <c r="F3767" s="76" t="s">
        <v>186</v>
      </c>
      <c r="G3767" s="76">
        <f>VLOOKUP(H3767,Validación!W:Y,3,0)</f>
        <v>17</v>
      </c>
      <c r="H3767" s="76" t="s">
        <v>355</v>
      </c>
      <c r="I3767" s="76">
        <f>VLOOKUP(J3767,Validación!K:N,4,0)</f>
        <v>2</v>
      </c>
      <c r="J3767" s="76" t="s">
        <v>161</v>
      </c>
      <c r="K3767" s="76" t="s">
        <v>68</v>
      </c>
      <c r="L3767" s="76" t="str">
        <f t="shared" si="117"/>
        <v>N</v>
      </c>
    </row>
    <row r="3768" spans="1:12" x14ac:dyDescent="0.25">
      <c r="A3768" s="76" t="str">
        <f t="shared" si="116"/>
        <v>Q4172N</v>
      </c>
      <c r="B3768" s="76" t="s">
        <v>130</v>
      </c>
      <c r="C3768" s="76" t="str">
        <f>VLOOKUP(B3768,Validación!G:I,3,0)</f>
        <v>Q</v>
      </c>
      <c r="D3768" s="122" t="s">
        <v>293</v>
      </c>
      <c r="E3768" s="76">
        <f>VLOOKUP(Tabla3[[#This Row],[Actividad]],Validación!AA:AB,2,0)</f>
        <v>4</v>
      </c>
      <c r="F3768" s="76" t="s">
        <v>186</v>
      </c>
      <c r="G3768" s="76">
        <f>VLOOKUP(H3768,Validación!W:Y,3,0)</f>
        <v>17</v>
      </c>
      <c r="H3768" s="76" t="s">
        <v>355</v>
      </c>
      <c r="I3768" s="76">
        <f>VLOOKUP(J3768,Validación!K:N,4,0)</f>
        <v>2</v>
      </c>
      <c r="J3768" s="76" t="s">
        <v>161</v>
      </c>
      <c r="K3768" s="76" t="s">
        <v>68</v>
      </c>
      <c r="L3768" s="76" t="str">
        <f t="shared" si="117"/>
        <v>N</v>
      </c>
    </row>
    <row r="3769" spans="1:12" x14ac:dyDescent="0.25">
      <c r="A3769" s="76" t="str">
        <f t="shared" si="116"/>
        <v>P4172N</v>
      </c>
      <c r="B3769" s="76" t="s">
        <v>50</v>
      </c>
      <c r="C3769" s="76" t="str">
        <f>VLOOKUP(B3769,Validación!G:I,3,0)</f>
        <v>P</v>
      </c>
      <c r="D3769" s="122" t="s">
        <v>295</v>
      </c>
      <c r="E3769" s="76">
        <f>VLOOKUP(Tabla3[[#This Row],[Actividad]],Validación!AA:AB,2,0)</f>
        <v>4</v>
      </c>
      <c r="F3769" s="76" t="s">
        <v>186</v>
      </c>
      <c r="G3769" s="76">
        <f>VLOOKUP(H3769,Validación!W:Y,3,0)</f>
        <v>17</v>
      </c>
      <c r="H3769" s="76" t="s">
        <v>355</v>
      </c>
      <c r="I3769" s="76">
        <f>VLOOKUP(J3769,Validación!K:N,4,0)</f>
        <v>2</v>
      </c>
      <c r="J3769" s="76" t="s">
        <v>161</v>
      </c>
      <c r="K3769" s="76" t="s">
        <v>68</v>
      </c>
      <c r="L3769" s="76" t="str">
        <f t="shared" si="117"/>
        <v>N</v>
      </c>
    </row>
    <row r="3770" spans="1:12" x14ac:dyDescent="0.25">
      <c r="A3770" s="76" t="str">
        <f t="shared" si="116"/>
        <v>K4172N</v>
      </c>
      <c r="B3770" s="76" t="s">
        <v>31</v>
      </c>
      <c r="C3770" s="76" t="str">
        <f>VLOOKUP(B3770,Validación!G:I,3,0)</f>
        <v>K</v>
      </c>
      <c r="D3770" s="122" t="s">
        <v>297</v>
      </c>
      <c r="E3770" s="76">
        <f>VLOOKUP(Tabla3[[#This Row],[Actividad]],Validación!AA:AB,2,0)</f>
        <v>4</v>
      </c>
      <c r="F3770" s="76" t="s">
        <v>186</v>
      </c>
      <c r="G3770" s="76">
        <f>VLOOKUP(H3770,Validación!W:Y,3,0)</f>
        <v>17</v>
      </c>
      <c r="H3770" s="76" t="s">
        <v>355</v>
      </c>
      <c r="I3770" s="76">
        <f>VLOOKUP(J3770,Validación!K:N,4,0)</f>
        <v>2</v>
      </c>
      <c r="J3770" s="76" t="s">
        <v>161</v>
      </c>
      <c r="K3770" s="76" t="s">
        <v>68</v>
      </c>
      <c r="L3770" s="76" t="str">
        <f t="shared" si="117"/>
        <v>N</v>
      </c>
    </row>
    <row r="3771" spans="1:12" x14ac:dyDescent="0.25">
      <c r="A3771" s="76" t="str">
        <f t="shared" si="116"/>
        <v>N4172N</v>
      </c>
      <c r="B3771" s="76" t="s">
        <v>49</v>
      </c>
      <c r="C3771" s="76" t="str">
        <f>VLOOKUP(B3771,Validación!G:I,3,0)</f>
        <v>N</v>
      </c>
      <c r="D3771" s="122" t="s">
        <v>298</v>
      </c>
      <c r="E3771" s="76">
        <f>VLOOKUP(Tabla3[[#This Row],[Actividad]],Validación!AA:AB,2,0)</f>
        <v>4</v>
      </c>
      <c r="F3771" s="76" t="s">
        <v>186</v>
      </c>
      <c r="G3771" s="76">
        <f>VLOOKUP(H3771,Validación!W:Y,3,0)</f>
        <v>17</v>
      </c>
      <c r="H3771" s="76" t="s">
        <v>355</v>
      </c>
      <c r="I3771" s="76">
        <f>VLOOKUP(J3771,Validación!K:N,4,0)</f>
        <v>2</v>
      </c>
      <c r="J3771" s="76" t="s">
        <v>161</v>
      </c>
      <c r="K3771" s="76" t="s">
        <v>68</v>
      </c>
      <c r="L3771" s="76" t="str">
        <f t="shared" si="117"/>
        <v>N</v>
      </c>
    </row>
    <row r="3772" spans="1:12" x14ac:dyDescent="0.25">
      <c r="A3772" s="76" t="str">
        <f t="shared" si="116"/>
        <v>AA4172N</v>
      </c>
      <c r="B3772" s="76" t="s">
        <v>54</v>
      </c>
      <c r="C3772" s="76" t="str">
        <f>VLOOKUP(B3772,Validación!G:I,3,0)</f>
        <v>AA</v>
      </c>
      <c r="D3772" s="122" t="s">
        <v>118</v>
      </c>
      <c r="E3772" s="76">
        <f>VLOOKUP(Tabla3[[#This Row],[Actividad]],Validación!AA:AB,2,0)</f>
        <v>4</v>
      </c>
      <c r="F3772" s="76" t="s">
        <v>186</v>
      </c>
      <c r="G3772" s="76">
        <f>VLOOKUP(H3772,Validación!W:Y,3,0)</f>
        <v>17</v>
      </c>
      <c r="H3772" s="76" t="s">
        <v>355</v>
      </c>
      <c r="I3772" s="76">
        <f>VLOOKUP(J3772,Validación!K:N,4,0)</f>
        <v>2</v>
      </c>
      <c r="J3772" s="76" t="s">
        <v>161</v>
      </c>
      <c r="K3772" s="76" t="s">
        <v>68</v>
      </c>
      <c r="L3772" s="76" t="str">
        <f t="shared" si="117"/>
        <v>N</v>
      </c>
    </row>
    <row r="3773" spans="1:12" x14ac:dyDescent="0.25">
      <c r="A3773" s="76" t="str">
        <f t="shared" si="116"/>
        <v>G4172N</v>
      </c>
      <c r="B3773" s="76" t="s">
        <v>427</v>
      </c>
      <c r="C3773" s="76" t="str">
        <f>VLOOKUP(B3773,Validación!G:I,3,0)</f>
        <v>G</v>
      </c>
      <c r="D3773" s="122" t="s">
        <v>299</v>
      </c>
      <c r="E3773" s="76">
        <f>VLOOKUP(Tabla3[[#This Row],[Actividad]],Validación!AA:AB,2,0)</f>
        <v>4</v>
      </c>
      <c r="F3773" s="76" t="s">
        <v>186</v>
      </c>
      <c r="G3773" s="76">
        <f>VLOOKUP(H3773,Validación!W:Y,3,0)</f>
        <v>17</v>
      </c>
      <c r="H3773" s="76" t="s">
        <v>355</v>
      </c>
      <c r="I3773" s="76">
        <f>VLOOKUP(J3773,Validación!K:N,4,0)</f>
        <v>2</v>
      </c>
      <c r="J3773" s="76" t="s">
        <v>161</v>
      </c>
      <c r="K3773" s="76" t="s">
        <v>68</v>
      </c>
      <c r="L3773" s="76" t="str">
        <f t="shared" si="117"/>
        <v>N</v>
      </c>
    </row>
    <row r="3774" spans="1:12" x14ac:dyDescent="0.25">
      <c r="A3774" s="76" t="str">
        <f t="shared" si="116"/>
        <v>D4172N</v>
      </c>
      <c r="B3774" s="76" t="s">
        <v>203</v>
      </c>
      <c r="C3774" s="76" t="str">
        <f>VLOOKUP(B3774,Validación!G:I,3,0)</f>
        <v>D</v>
      </c>
      <c r="D3774" s="122">
        <v>122327</v>
      </c>
      <c r="E3774" s="76">
        <f>VLOOKUP(Tabla3[[#This Row],[Actividad]],Validación!AA:AB,2,0)</f>
        <v>4</v>
      </c>
      <c r="F3774" s="76" t="s">
        <v>186</v>
      </c>
      <c r="G3774" s="76">
        <f>VLOOKUP(H3774,Validación!W:Y,3,0)</f>
        <v>17</v>
      </c>
      <c r="H3774" s="76" t="s">
        <v>355</v>
      </c>
      <c r="I3774" s="76">
        <f>VLOOKUP(J3774,Validación!K:N,4,0)</f>
        <v>2</v>
      </c>
      <c r="J3774" s="76" t="s">
        <v>161</v>
      </c>
      <c r="K3774" s="76" t="s">
        <v>68</v>
      </c>
      <c r="L3774" s="76" t="str">
        <f t="shared" si="117"/>
        <v>N</v>
      </c>
    </row>
    <row r="3775" spans="1:12" x14ac:dyDescent="0.25">
      <c r="A3775" s="76" t="str">
        <f t="shared" si="116"/>
        <v>F4172N</v>
      </c>
      <c r="B3775" s="76" t="s">
        <v>426</v>
      </c>
      <c r="C3775" s="76" t="str">
        <f>VLOOKUP(B3775,Validación!G:I,3,0)</f>
        <v>F</v>
      </c>
      <c r="D3775" s="122" t="s">
        <v>456</v>
      </c>
      <c r="E3775" s="76">
        <f>VLOOKUP(Tabla3[[#This Row],[Actividad]],Validación!AA:AB,2,0)</f>
        <v>4</v>
      </c>
      <c r="F3775" s="76" t="s">
        <v>186</v>
      </c>
      <c r="G3775" s="76">
        <f>VLOOKUP(H3775,Validación!W:Y,3,0)</f>
        <v>17</v>
      </c>
      <c r="H3775" s="76" t="s">
        <v>355</v>
      </c>
      <c r="I3775" s="76">
        <f>VLOOKUP(J3775,Validación!K:N,4,0)</f>
        <v>2</v>
      </c>
      <c r="J3775" s="76" t="s">
        <v>161</v>
      </c>
      <c r="K3775" s="76" t="s">
        <v>68</v>
      </c>
      <c r="L3775" s="76" t="str">
        <f t="shared" si="117"/>
        <v>N</v>
      </c>
    </row>
    <row r="3776" spans="1:12" x14ac:dyDescent="0.25">
      <c r="A3776" s="76" t="str">
        <f t="shared" si="116"/>
        <v>FF4172N</v>
      </c>
      <c r="B3776" s="76" t="s">
        <v>41</v>
      </c>
      <c r="C3776" s="76" t="str">
        <f>VLOOKUP(B3776,Validación!G:I,3,0)</f>
        <v>FF</v>
      </c>
      <c r="D3776" s="122" t="s">
        <v>301</v>
      </c>
      <c r="E3776" s="76">
        <f>VLOOKUP(Tabla3[[#This Row],[Actividad]],Validación!AA:AB,2,0)</f>
        <v>4</v>
      </c>
      <c r="F3776" s="76" t="s">
        <v>186</v>
      </c>
      <c r="G3776" s="76">
        <f>VLOOKUP(H3776,Validación!W:Y,3,0)</f>
        <v>17</v>
      </c>
      <c r="H3776" s="76" t="s">
        <v>355</v>
      </c>
      <c r="I3776" s="76">
        <f>VLOOKUP(J3776,Validación!K:N,4,0)</f>
        <v>2</v>
      </c>
      <c r="J3776" s="76" t="s">
        <v>161</v>
      </c>
      <c r="K3776" s="76" t="s">
        <v>68</v>
      </c>
      <c r="L3776" s="76" t="str">
        <f t="shared" si="117"/>
        <v>N</v>
      </c>
    </row>
    <row r="3777" spans="1:12" x14ac:dyDescent="0.25">
      <c r="A3777" s="76" t="str">
        <f t="shared" si="116"/>
        <v>BB4172N</v>
      </c>
      <c r="B3777" s="76" t="s">
        <v>32</v>
      </c>
      <c r="C3777" s="76" t="str">
        <f>VLOOKUP(B3777,Validación!G:I,3,0)</f>
        <v>BB</v>
      </c>
      <c r="D3777" s="122" t="s">
        <v>457</v>
      </c>
      <c r="E3777" s="76">
        <f>VLOOKUP(Tabla3[[#This Row],[Actividad]],Validación!AA:AB,2,0)</f>
        <v>4</v>
      </c>
      <c r="F3777" s="76" t="s">
        <v>186</v>
      </c>
      <c r="G3777" s="76">
        <f>VLOOKUP(H3777,Validación!W:Y,3,0)</f>
        <v>17</v>
      </c>
      <c r="H3777" s="76" t="s">
        <v>355</v>
      </c>
      <c r="I3777" s="76">
        <f>VLOOKUP(J3777,Validación!K:N,4,0)</f>
        <v>2</v>
      </c>
      <c r="J3777" s="76" t="s">
        <v>161</v>
      </c>
      <c r="K3777" s="76" t="s">
        <v>68</v>
      </c>
      <c r="L3777" s="76" t="str">
        <f t="shared" si="117"/>
        <v>N</v>
      </c>
    </row>
    <row r="3778" spans="1:12" x14ac:dyDescent="0.25">
      <c r="A3778" s="76" t="str">
        <f t="shared" ref="A3778:A3841" si="118">CONCATENATE(C3778,E3778,G3778,I3778,L3778,)</f>
        <v>W4172N</v>
      </c>
      <c r="B3778" s="76" t="s">
        <v>132</v>
      </c>
      <c r="C3778" s="76" t="str">
        <f>VLOOKUP(B3778,Validación!G:I,3,0)</f>
        <v>W</v>
      </c>
      <c r="D3778" s="122" t="s">
        <v>302</v>
      </c>
      <c r="E3778" s="76">
        <f>VLOOKUP(Tabla3[[#This Row],[Actividad]],Validación!AA:AB,2,0)</f>
        <v>4</v>
      </c>
      <c r="F3778" s="76" t="s">
        <v>186</v>
      </c>
      <c r="G3778" s="76">
        <f>VLOOKUP(H3778,Validación!W:Y,3,0)</f>
        <v>17</v>
      </c>
      <c r="H3778" s="76" t="s">
        <v>355</v>
      </c>
      <c r="I3778" s="76">
        <f>VLOOKUP(J3778,Validación!K:N,4,0)</f>
        <v>2</v>
      </c>
      <c r="J3778" s="76" t="s">
        <v>161</v>
      </c>
      <c r="K3778" s="76" t="s">
        <v>68</v>
      </c>
      <c r="L3778" s="76" t="str">
        <f t="shared" ref="L3778:L3841" si="119">VLOOKUP(K3778,O:P,2,0)</f>
        <v>N</v>
      </c>
    </row>
    <row r="3779" spans="1:12" x14ac:dyDescent="0.25">
      <c r="A3779" s="76" t="str">
        <f t="shared" si="118"/>
        <v>CC4172N</v>
      </c>
      <c r="B3779" s="76" t="s">
        <v>55</v>
      </c>
      <c r="C3779" s="76" t="str">
        <f>VLOOKUP(B3779,Validación!G:I,3,0)</f>
        <v>CC</v>
      </c>
      <c r="D3779" s="122" t="s">
        <v>303</v>
      </c>
      <c r="E3779" s="76">
        <f>VLOOKUP(Tabla3[[#This Row],[Actividad]],Validación!AA:AB,2,0)</f>
        <v>4</v>
      </c>
      <c r="F3779" s="76" t="s">
        <v>186</v>
      </c>
      <c r="G3779" s="76">
        <f>VLOOKUP(H3779,Validación!W:Y,3,0)</f>
        <v>17</v>
      </c>
      <c r="H3779" s="76" t="s">
        <v>355</v>
      </c>
      <c r="I3779" s="76">
        <f>VLOOKUP(J3779,Validación!K:N,4,0)</f>
        <v>2</v>
      </c>
      <c r="J3779" s="76" t="s">
        <v>161</v>
      </c>
      <c r="K3779" s="76" t="s">
        <v>68</v>
      </c>
      <c r="L3779" s="76" t="str">
        <f t="shared" si="119"/>
        <v>N</v>
      </c>
    </row>
    <row r="3780" spans="1:12" x14ac:dyDescent="0.25">
      <c r="A3780" s="76" t="str">
        <f t="shared" si="118"/>
        <v>U4172N</v>
      </c>
      <c r="B3780" s="76" t="s">
        <v>425</v>
      </c>
      <c r="C3780" s="76" t="str">
        <f>VLOOKUP(B3780,Validación!G:I,3,0)</f>
        <v>U</v>
      </c>
      <c r="D3780" s="122" t="s">
        <v>458</v>
      </c>
      <c r="E3780" s="76">
        <f>VLOOKUP(Tabla3[[#This Row],[Actividad]],Validación!AA:AB,2,0)</f>
        <v>4</v>
      </c>
      <c r="F3780" s="76" t="s">
        <v>186</v>
      </c>
      <c r="G3780" s="76">
        <f>VLOOKUP(H3780,Validación!W:Y,3,0)</f>
        <v>17</v>
      </c>
      <c r="H3780" s="76" t="s">
        <v>355</v>
      </c>
      <c r="I3780" s="76">
        <f>VLOOKUP(J3780,Validación!K:N,4,0)</f>
        <v>2</v>
      </c>
      <c r="J3780" s="76" t="s">
        <v>161</v>
      </c>
      <c r="K3780" s="76" t="s">
        <v>68</v>
      </c>
      <c r="L3780" s="76" t="str">
        <f t="shared" si="119"/>
        <v>N</v>
      </c>
    </row>
    <row r="3781" spans="1:12" x14ac:dyDescent="0.25">
      <c r="A3781" s="76" t="str">
        <f t="shared" si="118"/>
        <v>I4172N</v>
      </c>
      <c r="B3781" s="76" t="s">
        <v>47</v>
      </c>
      <c r="C3781" s="76" t="str">
        <f>VLOOKUP(B3781,Validación!G:I,3,0)</f>
        <v>I</v>
      </c>
      <c r="D3781" s="122" t="s">
        <v>459</v>
      </c>
      <c r="E3781" s="76">
        <f>VLOOKUP(Tabla3[[#This Row],[Actividad]],Validación!AA:AB,2,0)</f>
        <v>4</v>
      </c>
      <c r="F3781" s="76" t="s">
        <v>186</v>
      </c>
      <c r="G3781" s="76">
        <f>VLOOKUP(H3781,Validación!W:Y,3,0)</f>
        <v>17</v>
      </c>
      <c r="H3781" s="76" t="s">
        <v>355</v>
      </c>
      <c r="I3781" s="76">
        <f>VLOOKUP(J3781,Validación!K:N,4,0)</f>
        <v>2</v>
      </c>
      <c r="J3781" s="76" t="s">
        <v>161</v>
      </c>
      <c r="K3781" s="76" t="s">
        <v>68</v>
      </c>
      <c r="L3781" s="76" t="str">
        <f t="shared" si="119"/>
        <v>N</v>
      </c>
    </row>
    <row r="3782" spans="1:12" x14ac:dyDescent="0.25">
      <c r="A3782" s="76" t="str">
        <f t="shared" si="118"/>
        <v>Y4172N</v>
      </c>
      <c r="B3782" s="76" t="s">
        <v>134</v>
      </c>
      <c r="C3782" s="76" t="str">
        <f>VLOOKUP(B3782,Validación!G:I,3,0)</f>
        <v>Y</v>
      </c>
      <c r="D3782" s="122" t="s">
        <v>306</v>
      </c>
      <c r="E3782" s="76">
        <f>VLOOKUP(Tabla3[[#This Row],[Actividad]],Validación!AA:AB,2,0)</f>
        <v>4</v>
      </c>
      <c r="F3782" s="76" t="s">
        <v>186</v>
      </c>
      <c r="G3782" s="76">
        <f>VLOOKUP(H3782,Validación!W:Y,3,0)</f>
        <v>17</v>
      </c>
      <c r="H3782" s="76" t="s">
        <v>355</v>
      </c>
      <c r="I3782" s="76">
        <f>VLOOKUP(J3782,Validación!K:N,4,0)</f>
        <v>2</v>
      </c>
      <c r="J3782" s="76" t="s">
        <v>161</v>
      </c>
      <c r="K3782" s="76" t="s">
        <v>68</v>
      </c>
      <c r="L3782" s="76" t="str">
        <f t="shared" si="119"/>
        <v>N</v>
      </c>
    </row>
    <row r="3783" spans="1:12" x14ac:dyDescent="0.25">
      <c r="A3783" s="76" t="str">
        <f t="shared" si="118"/>
        <v>R4172N</v>
      </c>
      <c r="B3783" s="76" t="s">
        <v>51</v>
      </c>
      <c r="C3783" s="76" t="str">
        <f>VLOOKUP(B3783,Validación!G:I,3,0)</f>
        <v>R</v>
      </c>
      <c r="D3783" s="122">
        <v>109</v>
      </c>
      <c r="E3783" s="76">
        <f>VLOOKUP(Tabla3[[#This Row],[Actividad]],Validación!AA:AB,2,0)</f>
        <v>4</v>
      </c>
      <c r="F3783" s="76" t="s">
        <v>186</v>
      </c>
      <c r="G3783" s="76">
        <f>VLOOKUP(H3783,Validación!W:Y,3,0)</f>
        <v>17</v>
      </c>
      <c r="H3783" s="76" t="s">
        <v>355</v>
      </c>
      <c r="I3783" s="76">
        <f>VLOOKUP(J3783,Validación!K:N,4,0)</f>
        <v>2</v>
      </c>
      <c r="J3783" s="76" t="s">
        <v>161</v>
      </c>
      <c r="K3783" s="76" t="s">
        <v>68</v>
      </c>
      <c r="L3783" s="76" t="str">
        <f t="shared" si="119"/>
        <v>N</v>
      </c>
    </row>
    <row r="3784" spans="1:12" x14ac:dyDescent="0.25">
      <c r="A3784" s="76" t="str">
        <f t="shared" si="118"/>
        <v>HH4172N</v>
      </c>
      <c r="B3784" s="76" t="s">
        <v>122</v>
      </c>
      <c r="C3784" s="76" t="str">
        <f>VLOOKUP(B3784,Validación!G:I,3,0)</f>
        <v>HH</v>
      </c>
      <c r="D3784" s="122" t="s">
        <v>460</v>
      </c>
      <c r="E3784" s="76">
        <f>VLOOKUP(Tabla3[[#This Row],[Actividad]],Validación!AA:AB,2,0)</f>
        <v>4</v>
      </c>
      <c r="F3784" s="76" t="s">
        <v>186</v>
      </c>
      <c r="G3784" s="76">
        <f>VLOOKUP(H3784,Validación!W:Y,3,0)</f>
        <v>17</v>
      </c>
      <c r="H3784" s="76" t="s">
        <v>355</v>
      </c>
      <c r="I3784" s="76">
        <f>VLOOKUP(J3784,Validación!K:N,4,0)</f>
        <v>2</v>
      </c>
      <c r="J3784" s="76" t="s">
        <v>161</v>
      </c>
      <c r="K3784" s="76" t="s">
        <v>68</v>
      </c>
      <c r="L3784" s="76" t="str">
        <f t="shared" si="119"/>
        <v>N</v>
      </c>
    </row>
    <row r="3785" spans="1:12" x14ac:dyDescent="0.25">
      <c r="A3785" s="76" t="str">
        <f t="shared" si="118"/>
        <v>II4172N</v>
      </c>
      <c r="B3785" s="173" t="s">
        <v>423</v>
      </c>
      <c r="C3785" s="76" t="str">
        <f>VLOOKUP(B3785,Validación!G:I,3,0)</f>
        <v>II</v>
      </c>
      <c r="D3785" s="122" t="s">
        <v>309</v>
      </c>
      <c r="E3785" s="76">
        <f>VLOOKUP(Tabla3[[#This Row],[Actividad]],Validación!AA:AB,2,0)</f>
        <v>4</v>
      </c>
      <c r="F3785" s="76" t="s">
        <v>186</v>
      </c>
      <c r="G3785" s="76">
        <f>VLOOKUP(H3785,Validación!W:Y,3,0)</f>
        <v>17</v>
      </c>
      <c r="H3785" s="76" t="s">
        <v>355</v>
      </c>
      <c r="I3785" s="76">
        <f>VLOOKUP(J3785,Validación!K:N,4,0)</f>
        <v>2</v>
      </c>
      <c r="J3785" s="76" t="s">
        <v>161</v>
      </c>
      <c r="K3785" s="76" t="s">
        <v>68</v>
      </c>
      <c r="L3785" s="76" t="str">
        <f t="shared" si="119"/>
        <v>N</v>
      </c>
    </row>
    <row r="3786" spans="1:12" x14ac:dyDescent="0.25">
      <c r="A3786" s="76" t="str">
        <f t="shared" si="118"/>
        <v>L4172N</v>
      </c>
      <c r="B3786" s="76" t="s">
        <v>48</v>
      </c>
      <c r="C3786" s="76" t="str">
        <f>VLOOKUP(B3786,Validación!G:I,3,0)</f>
        <v>L</v>
      </c>
      <c r="D3786" s="122" t="s">
        <v>461</v>
      </c>
      <c r="E3786" s="76">
        <f>VLOOKUP(Tabla3[[#This Row],[Actividad]],Validación!AA:AB,2,0)</f>
        <v>4</v>
      </c>
      <c r="F3786" s="76" t="s">
        <v>186</v>
      </c>
      <c r="G3786" s="76">
        <f>VLOOKUP(H3786,Validación!W:Y,3,0)</f>
        <v>17</v>
      </c>
      <c r="H3786" s="76" t="s">
        <v>355</v>
      </c>
      <c r="I3786" s="76">
        <f>VLOOKUP(J3786,Validación!K:N,4,0)</f>
        <v>2</v>
      </c>
      <c r="J3786" s="76" t="s">
        <v>161</v>
      </c>
      <c r="K3786" s="76" t="s">
        <v>68</v>
      </c>
      <c r="L3786" s="76" t="str">
        <f t="shared" si="119"/>
        <v>N</v>
      </c>
    </row>
    <row r="3787" spans="1:12" x14ac:dyDescent="0.25">
      <c r="A3787" s="76" t="str">
        <f t="shared" si="118"/>
        <v>B4172N</v>
      </c>
      <c r="B3787" s="76" t="s">
        <v>43</v>
      </c>
      <c r="C3787" s="76" t="str">
        <f>VLOOKUP(B3787,Validación!G:I,3,0)</f>
        <v>B</v>
      </c>
      <c r="D3787" s="122" t="s">
        <v>462</v>
      </c>
      <c r="E3787" s="76">
        <f>VLOOKUP(Tabla3[[#This Row],[Actividad]],Validación!AA:AB,2,0)</f>
        <v>4</v>
      </c>
      <c r="F3787" s="76" t="s">
        <v>186</v>
      </c>
      <c r="G3787" s="76">
        <f>VLOOKUP(H3787,Validación!W:Y,3,0)</f>
        <v>17</v>
      </c>
      <c r="H3787" s="76" t="s">
        <v>355</v>
      </c>
      <c r="I3787" s="76">
        <f>VLOOKUP(J3787,Validación!K:N,4,0)</f>
        <v>2</v>
      </c>
      <c r="J3787" s="76" t="s">
        <v>161</v>
      </c>
      <c r="K3787" s="76" t="s">
        <v>68</v>
      </c>
      <c r="L3787" s="76" t="str">
        <f t="shared" si="119"/>
        <v>N</v>
      </c>
    </row>
    <row r="3788" spans="1:12" x14ac:dyDescent="0.25">
      <c r="A3788" s="76" t="str">
        <f t="shared" si="118"/>
        <v>A4172N</v>
      </c>
      <c r="B3788" s="76" t="s">
        <v>42</v>
      </c>
      <c r="C3788" s="76" t="str">
        <f>VLOOKUP(B3788,Validación!G:I,3,0)</f>
        <v>A</v>
      </c>
      <c r="D3788" s="122" t="s">
        <v>463</v>
      </c>
      <c r="E3788" s="76">
        <f>VLOOKUP(Tabla3[[#This Row],[Actividad]],Validación!AA:AB,2,0)</f>
        <v>4</v>
      </c>
      <c r="F3788" s="76" t="s">
        <v>186</v>
      </c>
      <c r="G3788" s="76">
        <f>VLOOKUP(H3788,Validación!W:Y,3,0)</f>
        <v>17</v>
      </c>
      <c r="H3788" s="76" t="s">
        <v>355</v>
      </c>
      <c r="I3788" s="76">
        <f>VLOOKUP(J3788,Validación!K:N,4,0)</f>
        <v>2</v>
      </c>
      <c r="J3788" s="76" t="s">
        <v>161</v>
      </c>
      <c r="K3788" s="76" t="s">
        <v>68</v>
      </c>
      <c r="L3788" s="76" t="str">
        <f t="shared" si="119"/>
        <v>N</v>
      </c>
    </row>
    <row r="3789" spans="1:12" x14ac:dyDescent="0.25">
      <c r="A3789" s="76" t="str">
        <f t="shared" si="118"/>
        <v>X4179N</v>
      </c>
      <c r="B3789" s="76" t="s">
        <v>133</v>
      </c>
      <c r="C3789" s="76" t="str">
        <f>VLOOKUP(B3789,Validación!G:I,3,0)</f>
        <v>X</v>
      </c>
      <c r="D3789" s="122">
        <v>122201</v>
      </c>
      <c r="E3789" s="76">
        <f>VLOOKUP(Tabla3[[#This Row],[Actividad]],Validación!AA:AB,2,0)</f>
        <v>4</v>
      </c>
      <c r="F3789" s="76" t="s">
        <v>186</v>
      </c>
      <c r="G3789" s="76">
        <f>VLOOKUP(H3789,Validación!W:Y,3,0)</f>
        <v>17</v>
      </c>
      <c r="H3789" s="76" t="s">
        <v>355</v>
      </c>
      <c r="I3789" s="76">
        <f>VLOOKUP(J3789,Validación!K:N,4,0)</f>
        <v>9</v>
      </c>
      <c r="J3789" s="76" t="s">
        <v>168</v>
      </c>
      <c r="K3789" s="76" t="s">
        <v>68</v>
      </c>
      <c r="L3789" s="76" t="str">
        <f t="shared" si="119"/>
        <v>N</v>
      </c>
    </row>
    <row r="3790" spans="1:12" x14ac:dyDescent="0.25">
      <c r="A3790" s="76" t="str">
        <f t="shared" si="118"/>
        <v>C4179N</v>
      </c>
      <c r="B3790" s="76" t="s">
        <v>44</v>
      </c>
      <c r="C3790" s="76" t="str">
        <f>VLOOKUP(B3790,Validación!G:I,3,0)</f>
        <v>C</v>
      </c>
      <c r="D3790" s="122" t="s">
        <v>289</v>
      </c>
      <c r="E3790" s="76">
        <f>VLOOKUP(Tabla3[[#This Row],[Actividad]],Validación!AA:AB,2,0)</f>
        <v>4</v>
      </c>
      <c r="F3790" s="76" t="s">
        <v>186</v>
      </c>
      <c r="G3790" s="76">
        <f>VLOOKUP(H3790,Validación!W:Y,3,0)</f>
        <v>17</v>
      </c>
      <c r="H3790" s="76" t="s">
        <v>355</v>
      </c>
      <c r="I3790" s="76">
        <f>VLOOKUP(J3790,Validación!K:N,4,0)</f>
        <v>9</v>
      </c>
      <c r="J3790" s="76" t="s">
        <v>168</v>
      </c>
      <c r="K3790" s="76" t="s">
        <v>68</v>
      </c>
      <c r="L3790" s="76" t="str">
        <f t="shared" si="119"/>
        <v>N</v>
      </c>
    </row>
    <row r="3791" spans="1:12" x14ac:dyDescent="0.25">
      <c r="A3791" s="76" t="str">
        <f t="shared" si="118"/>
        <v>T4179N</v>
      </c>
      <c r="B3791" s="76" t="s">
        <v>52</v>
      </c>
      <c r="C3791" s="76" t="str">
        <f>VLOOKUP(B3791,Validación!G:I,3,0)</f>
        <v>T</v>
      </c>
      <c r="D3791" s="122">
        <v>122202</v>
      </c>
      <c r="E3791" s="76">
        <f>VLOOKUP(Tabla3[[#This Row],[Actividad]],Validación!AA:AB,2,0)</f>
        <v>4</v>
      </c>
      <c r="F3791" s="76" t="s">
        <v>186</v>
      </c>
      <c r="G3791" s="76">
        <f>VLOOKUP(H3791,Validación!W:Y,3,0)</f>
        <v>17</v>
      </c>
      <c r="H3791" s="76" t="s">
        <v>355</v>
      </c>
      <c r="I3791" s="76">
        <f>VLOOKUP(J3791,Validación!K:N,4,0)</f>
        <v>9</v>
      </c>
      <c r="J3791" s="76" t="s">
        <v>168</v>
      </c>
      <c r="K3791" s="76" t="s">
        <v>68</v>
      </c>
      <c r="L3791" s="76" t="str">
        <f t="shared" si="119"/>
        <v>N</v>
      </c>
    </row>
    <row r="3792" spans="1:12" x14ac:dyDescent="0.25">
      <c r="A3792" s="76" t="str">
        <f t="shared" si="118"/>
        <v>EE4179N</v>
      </c>
      <c r="B3792" s="76" t="s">
        <v>33</v>
      </c>
      <c r="C3792" s="76" t="str">
        <f>VLOOKUP(B3792,Validación!G:I,3,0)</f>
        <v>EE</v>
      </c>
      <c r="D3792" s="122" t="s">
        <v>290</v>
      </c>
      <c r="E3792" s="76">
        <f>VLOOKUP(Tabla3[[#This Row],[Actividad]],Validación!AA:AB,2,0)</f>
        <v>4</v>
      </c>
      <c r="F3792" s="76" t="s">
        <v>186</v>
      </c>
      <c r="G3792" s="76">
        <f>VLOOKUP(H3792,Validación!W:Y,3,0)</f>
        <v>17</v>
      </c>
      <c r="H3792" s="76" t="s">
        <v>355</v>
      </c>
      <c r="I3792" s="76">
        <f>VLOOKUP(J3792,Validación!K:N,4,0)</f>
        <v>9</v>
      </c>
      <c r="J3792" s="76" t="s">
        <v>168</v>
      </c>
      <c r="K3792" s="76" t="s">
        <v>68</v>
      </c>
      <c r="L3792" s="76" t="str">
        <f t="shared" si="119"/>
        <v>N</v>
      </c>
    </row>
    <row r="3793" spans="1:12" x14ac:dyDescent="0.25">
      <c r="A3793" s="76" t="str">
        <f t="shared" si="118"/>
        <v>E4179N</v>
      </c>
      <c r="B3793" s="76" t="s">
        <v>45</v>
      </c>
      <c r="C3793" s="76" t="str">
        <f>VLOOKUP(B3793,Validación!G:I,3,0)</f>
        <v>E</v>
      </c>
      <c r="D3793" s="122" t="s">
        <v>180</v>
      </c>
      <c r="E3793" s="76">
        <f>VLOOKUP(Tabla3[[#This Row],[Actividad]],Validación!AA:AB,2,0)</f>
        <v>4</v>
      </c>
      <c r="F3793" s="76" t="s">
        <v>186</v>
      </c>
      <c r="G3793" s="76">
        <f>VLOOKUP(H3793,Validación!W:Y,3,0)</f>
        <v>17</v>
      </c>
      <c r="H3793" s="76" t="s">
        <v>355</v>
      </c>
      <c r="I3793" s="76">
        <f>VLOOKUP(J3793,Validación!K:N,4,0)</f>
        <v>9</v>
      </c>
      <c r="J3793" s="76" t="s">
        <v>168</v>
      </c>
      <c r="K3793" s="76" t="s">
        <v>68</v>
      </c>
      <c r="L3793" s="76" t="str">
        <f t="shared" si="119"/>
        <v>N</v>
      </c>
    </row>
    <row r="3794" spans="1:12" x14ac:dyDescent="0.25">
      <c r="A3794" s="76" t="str">
        <f t="shared" si="118"/>
        <v>J4179N</v>
      </c>
      <c r="B3794" s="76" t="s">
        <v>30</v>
      </c>
      <c r="C3794" s="76" t="str">
        <f>VLOOKUP(B3794,Validación!G:I,3,0)</f>
        <v>J</v>
      </c>
      <c r="D3794" s="122" t="s">
        <v>292</v>
      </c>
      <c r="E3794" s="76">
        <f>VLOOKUP(Tabla3[[#This Row],[Actividad]],Validación!AA:AB,2,0)</f>
        <v>4</v>
      </c>
      <c r="F3794" s="76" t="s">
        <v>186</v>
      </c>
      <c r="G3794" s="76">
        <f>VLOOKUP(H3794,Validación!W:Y,3,0)</f>
        <v>17</v>
      </c>
      <c r="H3794" s="76" t="s">
        <v>355</v>
      </c>
      <c r="I3794" s="76">
        <f>VLOOKUP(J3794,Validación!K:N,4,0)</f>
        <v>9</v>
      </c>
      <c r="J3794" s="76" t="s">
        <v>168</v>
      </c>
      <c r="K3794" s="76" t="s">
        <v>68</v>
      </c>
      <c r="L3794" s="76" t="str">
        <f t="shared" si="119"/>
        <v>N</v>
      </c>
    </row>
    <row r="3795" spans="1:12" x14ac:dyDescent="0.25">
      <c r="A3795" s="76" t="str">
        <f t="shared" si="118"/>
        <v>H4179N</v>
      </c>
      <c r="B3795" s="76" t="s">
        <v>46</v>
      </c>
      <c r="C3795" s="76" t="str">
        <f>VLOOKUP(B3795,Validación!G:I,3,0)</f>
        <v>H</v>
      </c>
      <c r="D3795" s="122" t="s">
        <v>115</v>
      </c>
      <c r="E3795" s="76">
        <f>VLOOKUP(Tabla3[[#This Row],[Actividad]],Validación!AA:AB,2,0)</f>
        <v>4</v>
      </c>
      <c r="F3795" s="76" t="s">
        <v>186</v>
      </c>
      <c r="G3795" s="76">
        <f>VLOOKUP(H3795,Validación!W:Y,3,0)</f>
        <v>17</v>
      </c>
      <c r="H3795" s="76" t="s">
        <v>355</v>
      </c>
      <c r="I3795" s="76">
        <f>VLOOKUP(J3795,Validación!K:N,4,0)</f>
        <v>9</v>
      </c>
      <c r="J3795" s="76" t="s">
        <v>168</v>
      </c>
      <c r="K3795" s="76" t="s">
        <v>68</v>
      </c>
      <c r="L3795" s="76" t="str">
        <f t="shared" si="119"/>
        <v>N</v>
      </c>
    </row>
    <row r="3796" spans="1:12" x14ac:dyDescent="0.25">
      <c r="A3796" s="76" t="str">
        <f t="shared" si="118"/>
        <v>Q4179N</v>
      </c>
      <c r="B3796" s="76" t="s">
        <v>130</v>
      </c>
      <c r="C3796" s="76" t="str">
        <f>VLOOKUP(B3796,Validación!G:I,3,0)</f>
        <v>Q</v>
      </c>
      <c r="D3796" s="122" t="s">
        <v>293</v>
      </c>
      <c r="E3796" s="76">
        <f>VLOOKUP(Tabla3[[#This Row],[Actividad]],Validación!AA:AB,2,0)</f>
        <v>4</v>
      </c>
      <c r="F3796" s="76" t="s">
        <v>186</v>
      </c>
      <c r="G3796" s="76">
        <f>VLOOKUP(H3796,Validación!W:Y,3,0)</f>
        <v>17</v>
      </c>
      <c r="H3796" s="76" t="s">
        <v>355</v>
      </c>
      <c r="I3796" s="76">
        <f>VLOOKUP(J3796,Validación!K:N,4,0)</f>
        <v>9</v>
      </c>
      <c r="J3796" s="76" t="s">
        <v>168</v>
      </c>
      <c r="K3796" s="76" t="s">
        <v>68</v>
      </c>
      <c r="L3796" s="76" t="str">
        <f t="shared" si="119"/>
        <v>N</v>
      </c>
    </row>
    <row r="3797" spans="1:12" x14ac:dyDescent="0.25">
      <c r="A3797" s="76" t="str">
        <f t="shared" si="118"/>
        <v>P4179N</v>
      </c>
      <c r="B3797" s="76" t="s">
        <v>50</v>
      </c>
      <c r="C3797" s="76" t="str">
        <f>VLOOKUP(B3797,Validación!G:I,3,0)</f>
        <v>P</v>
      </c>
      <c r="D3797" s="122" t="s">
        <v>295</v>
      </c>
      <c r="E3797" s="76">
        <f>VLOOKUP(Tabla3[[#This Row],[Actividad]],Validación!AA:AB,2,0)</f>
        <v>4</v>
      </c>
      <c r="F3797" s="76" t="s">
        <v>186</v>
      </c>
      <c r="G3797" s="76">
        <f>VLOOKUP(H3797,Validación!W:Y,3,0)</f>
        <v>17</v>
      </c>
      <c r="H3797" s="76" t="s">
        <v>355</v>
      </c>
      <c r="I3797" s="76">
        <f>VLOOKUP(J3797,Validación!K:N,4,0)</f>
        <v>9</v>
      </c>
      <c r="J3797" s="76" t="s">
        <v>168</v>
      </c>
      <c r="K3797" s="76" t="s">
        <v>68</v>
      </c>
      <c r="L3797" s="76" t="str">
        <f t="shared" si="119"/>
        <v>N</v>
      </c>
    </row>
    <row r="3798" spans="1:12" x14ac:dyDescent="0.25">
      <c r="A3798" s="76" t="str">
        <f t="shared" si="118"/>
        <v>K4179N</v>
      </c>
      <c r="B3798" s="76" t="s">
        <v>31</v>
      </c>
      <c r="C3798" s="76" t="str">
        <f>VLOOKUP(B3798,Validación!G:I,3,0)</f>
        <v>K</v>
      </c>
      <c r="D3798" s="122" t="s">
        <v>297</v>
      </c>
      <c r="E3798" s="76">
        <f>VLOOKUP(Tabla3[[#This Row],[Actividad]],Validación!AA:AB,2,0)</f>
        <v>4</v>
      </c>
      <c r="F3798" s="76" t="s">
        <v>186</v>
      </c>
      <c r="G3798" s="76">
        <f>VLOOKUP(H3798,Validación!W:Y,3,0)</f>
        <v>17</v>
      </c>
      <c r="H3798" s="76" t="s">
        <v>355</v>
      </c>
      <c r="I3798" s="76">
        <f>VLOOKUP(J3798,Validación!K:N,4,0)</f>
        <v>9</v>
      </c>
      <c r="J3798" s="76" t="s">
        <v>168</v>
      </c>
      <c r="K3798" s="76" t="s">
        <v>68</v>
      </c>
      <c r="L3798" s="76" t="str">
        <f t="shared" si="119"/>
        <v>N</v>
      </c>
    </row>
    <row r="3799" spans="1:12" x14ac:dyDescent="0.25">
      <c r="A3799" s="76" t="str">
        <f t="shared" si="118"/>
        <v>N4179N</v>
      </c>
      <c r="B3799" s="76" t="s">
        <v>49</v>
      </c>
      <c r="C3799" s="76" t="str">
        <f>VLOOKUP(B3799,Validación!G:I,3,0)</f>
        <v>N</v>
      </c>
      <c r="D3799" s="122" t="s">
        <v>298</v>
      </c>
      <c r="E3799" s="76">
        <f>VLOOKUP(Tabla3[[#This Row],[Actividad]],Validación!AA:AB,2,0)</f>
        <v>4</v>
      </c>
      <c r="F3799" s="76" t="s">
        <v>186</v>
      </c>
      <c r="G3799" s="76">
        <f>VLOOKUP(H3799,Validación!W:Y,3,0)</f>
        <v>17</v>
      </c>
      <c r="H3799" s="76" t="s">
        <v>355</v>
      </c>
      <c r="I3799" s="76">
        <f>VLOOKUP(J3799,Validación!K:N,4,0)</f>
        <v>9</v>
      </c>
      <c r="J3799" s="76" t="s">
        <v>168</v>
      </c>
      <c r="K3799" s="76" t="s">
        <v>68</v>
      </c>
      <c r="L3799" s="76" t="str">
        <f t="shared" si="119"/>
        <v>N</v>
      </c>
    </row>
    <row r="3800" spans="1:12" x14ac:dyDescent="0.25">
      <c r="A3800" s="76" t="str">
        <f t="shared" si="118"/>
        <v>AA4179N</v>
      </c>
      <c r="B3800" s="76" t="s">
        <v>54</v>
      </c>
      <c r="C3800" s="76" t="str">
        <f>VLOOKUP(B3800,Validación!G:I,3,0)</f>
        <v>AA</v>
      </c>
      <c r="D3800" s="122" t="s">
        <v>118</v>
      </c>
      <c r="E3800" s="76">
        <f>VLOOKUP(Tabla3[[#This Row],[Actividad]],Validación!AA:AB,2,0)</f>
        <v>4</v>
      </c>
      <c r="F3800" s="76" t="s">
        <v>186</v>
      </c>
      <c r="G3800" s="76">
        <f>VLOOKUP(H3800,Validación!W:Y,3,0)</f>
        <v>17</v>
      </c>
      <c r="H3800" s="76" t="s">
        <v>355</v>
      </c>
      <c r="I3800" s="76">
        <f>VLOOKUP(J3800,Validación!K:N,4,0)</f>
        <v>9</v>
      </c>
      <c r="J3800" s="76" t="s">
        <v>168</v>
      </c>
      <c r="K3800" s="76" t="s">
        <v>68</v>
      </c>
      <c r="L3800" s="76" t="str">
        <f t="shared" si="119"/>
        <v>N</v>
      </c>
    </row>
    <row r="3801" spans="1:12" x14ac:dyDescent="0.25">
      <c r="A3801" s="76" t="str">
        <f t="shared" si="118"/>
        <v>G4179N</v>
      </c>
      <c r="B3801" s="76" t="s">
        <v>427</v>
      </c>
      <c r="C3801" s="76" t="str">
        <f>VLOOKUP(B3801,Validación!G:I,3,0)</f>
        <v>G</v>
      </c>
      <c r="D3801" s="122" t="s">
        <v>299</v>
      </c>
      <c r="E3801" s="76">
        <f>VLOOKUP(Tabla3[[#This Row],[Actividad]],Validación!AA:AB,2,0)</f>
        <v>4</v>
      </c>
      <c r="F3801" s="76" t="s">
        <v>186</v>
      </c>
      <c r="G3801" s="76">
        <f>VLOOKUP(H3801,Validación!W:Y,3,0)</f>
        <v>17</v>
      </c>
      <c r="H3801" s="76" t="s">
        <v>355</v>
      </c>
      <c r="I3801" s="76">
        <f>VLOOKUP(J3801,Validación!K:N,4,0)</f>
        <v>9</v>
      </c>
      <c r="J3801" s="76" t="s">
        <v>168</v>
      </c>
      <c r="K3801" s="76" t="s">
        <v>68</v>
      </c>
      <c r="L3801" s="76" t="str">
        <f t="shared" si="119"/>
        <v>N</v>
      </c>
    </row>
    <row r="3802" spans="1:12" x14ac:dyDescent="0.25">
      <c r="A3802" s="76" t="str">
        <f t="shared" si="118"/>
        <v>D4179N</v>
      </c>
      <c r="B3802" s="76" t="s">
        <v>203</v>
      </c>
      <c r="C3802" s="76" t="str">
        <f>VLOOKUP(B3802,Validación!G:I,3,0)</f>
        <v>D</v>
      </c>
      <c r="D3802" s="122">
        <v>122327</v>
      </c>
      <c r="E3802" s="76">
        <f>VLOOKUP(Tabla3[[#This Row],[Actividad]],Validación!AA:AB,2,0)</f>
        <v>4</v>
      </c>
      <c r="F3802" s="76" t="s">
        <v>186</v>
      </c>
      <c r="G3802" s="76">
        <f>VLOOKUP(H3802,Validación!W:Y,3,0)</f>
        <v>17</v>
      </c>
      <c r="H3802" s="76" t="s">
        <v>355</v>
      </c>
      <c r="I3802" s="76">
        <f>VLOOKUP(J3802,Validación!K:N,4,0)</f>
        <v>9</v>
      </c>
      <c r="J3802" s="76" t="s">
        <v>168</v>
      </c>
      <c r="K3802" s="76" t="s">
        <v>68</v>
      </c>
      <c r="L3802" s="76" t="str">
        <f t="shared" si="119"/>
        <v>N</v>
      </c>
    </row>
    <row r="3803" spans="1:12" x14ac:dyDescent="0.25">
      <c r="A3803" s="76" t="str">
        <f t="shared" si="118"/>
        <v>F4179N</v>
      </c>
      <c r="B3803" s="76" t="s">
        <v>426</v>
      </c>
      <c r="C3803" s="76" t="str">
        <f>VLOOKUP(B3803,Validación!G:I,3,0)</f>
        <v>F</v>
      </c>
      <c r="D3803" s="122" t="s">
        <v>456</v>
      </c>
      <c r="E3803" s="76">
        <f>VLOOKUP(Tabla3[[#This Row],[Actividad]],Validación!AA:AB,2,0)</f>
        <v>4</v>
      </c>
      <c r="F3803" s="76" t="s">
        <v>186</v>
      </c>
      <c r="G3803" s="76">
        <f>VLOOKUP(H3803,Validación!W:Y,3,0)</f>
        <v>17</v>
      </c>
      <c r="H3803" s="76" t="s">
        <v>355</v>
      </c>
      <c r="I3803" s="76">
        <f>VLOOKUP(J3803,Validación!K:N,4,0)</f>
        <v>9</v>
      </c>
      <c r="J3803" s="76" t="s">
        <v>168</v>
      </c>
      <c r="K3803" s="76" t="s">
        <v>68</v>
      </c>
      <c r="L3803" s="76" t="str">
        <f t="shared" si="119"/>
        <v>N</v>
      </c>
    </row>
    <row r="3804" spans="1:12" x14ac:dyDescent="0.25">
      <c r="A3804" s="76" t="str">
        <f t="shared" si="118"/>
        <v>FF4179N</v>
      </c>
      <c r="B3804" s="76" t="s">
        <v>41</v>
      </c>
      <c r="C3804" s="76" t="str">
        <f>VLOOKUP(B3804,Validación!G:I,3,0)</f>
        <v>FF</v>
      </c>
      <c r="D3804" s="122" t="s">
        <v>301</v>
      </c>
      <c r="E3804" s="76">
        <f>VLOOKUP(Tabla3[[#This Row],[Actividad]],Validación!AA:AB,2,0)</f>
        <v>4</v>
      </c>
      <c r="F3804" s="76" t="s">
        <v>186</v>
      </c>
      <c r="G3804" s="76">
        <f>VLOOKUP(H3804,Validación!W:Y,3,0)</f>
        <v>17</v>
      </c>
      <c r="H3804" s="76" t="s">
        <v>355</v>
      </c>
      <c r="I3804" s="76">
        <f>VLOOKUP(J3804,Validación!K:N,4,0)</f>
        <v>9</v>
      </c>
      <c r="J3804" s="76" t="s">
        <v>168</v>
      </c>
      <c r="K3804" s="76" t="s">
        <v>68</v>
      </c>
      <c r="L3804" s="76" t="str">
        <f t="shared" si="119"/>
        <v>N</v>
      </c>
    </row>
    <row r="3805" spans="1:12" x14ac:dyDescent="0.25">
      <c r="A3805" s="76" t="str">
        <f t="shared" si="118"/>
        <v>BB4179N</v>
      </c>
      <c r="B3805" s="76" t="s">
        <v>32</v>
      </c>
      <c r="C3805" s="76" t="str">
        <f>VLOOKUP(B3805,Validación!G:I,3,0)</f>
        <v>BB</v>
      </c>
      <c r="D3805" s="122" t="s">
        <v>457</v>
      </c>
      <c r="E3805" s="76">
        <f>VLOOKUP(Tabla3[[#This Row],[Actividad]],Validación!AA:AB,2,0)</f>
        <v>4</v>
      </c>
      <c r="F3805" s="76" t="s">
        <v>186</v>
      </c>
      <c r="G3805" s="76">
        <f>VLOOKUP(H3805,Validación!W:Y,3,0)</f>
        <v>17</v>
      </c>
      <c r="H3805" s="76" t="s">
        <v>355</v>
      </c>
      <c r="I3805" s="76">
        <f>VLOOKUP(J3805,Validación!K:N,4,0)</f>
        <v>9</v>
      </c>
      <c r="J3805" s="76" t="s">
        <v>168</v>
      </c>
      <c r="K3805" s="76" t="s">
        <v>68</v>
      </c>
      <c r="L3805" s="76" t="str">
        <f t="shared" si="119"/>
        <v>N</v>
      </c>
    </row>
    <row r="3806" spans="1:12" x14ac:dyDescent="0.25">
      <c r="A3806" s="76" t="str">
        <f t="shared" si="118"/>
        <v>W4179N</v>
      </c>
      <c r="B3806" s="76" t="s">
        <v>132</v>
      </c>
      <c r="C3806" s="76" t="str">
        <f>VLOOKUP(B3806,Validación!G:I,3,0)</f>
        <v>W</v>
      </c>
      <c r="D3806" s="122" t="s">
        <v>302</v>
      </c>
      <c r="E3806" s="76">
        <f>VLOOKUP(Tabla3[[#This Row],[Actividad]],Validación!AA:AB,2,0)</f>
        <v>4</v>
      </c>
      <c r="F3806" s="76" t="s">
        <v>186</v>
      </c>
      <c r="G3806" s="76">
        <f>VLOOKUP(H3806,Validación!W:Y,3,0)</f>
        <v>17</v>
      </c>
      <c r="H3806" s="76" t="s">
        <v>355</v>
      </c>
      <c r="I3806" s="76">
        <f>VLOOKUP(J3806,Validación!K:N,4,0)</f>
        <v>9</v>
      </c>
      <c r="J3806" s="76" t="s">
        <v>168</v>
      </c>
      <c r="K3806" s="76" t="s">
        <v>68</v>
      </c>
      <c r="L3806" s="76" t="str">
        <f t="shared" si="119"/>
        <v>N</v>
      </c>
    </row>
    <row r="3807" spans="1:12" x14ac:dyDescent="0.25">
      <c r="A3807" s="76" t="str">
        <f t="shared" si="118"/>
        <v>CC4179N</v>
      </c>
      <c r="B3807" s="76" t="s">
        <v>55</v>
      </c>
      <c r="C3807" s="76" t="str">
        <f>VLOOKUP(B3807,Validación!G:I,3,0)</f>
        <v>CC</v>
      </c>
      <c r="D3807" s="122" t="s">
        <v>303</v>
      </c>
      <c r="E3807" s="76">
        <f>VLOOKUP(Tabla3[[#This Row],[Actividad]],Validación!AA:AB,2,0)</f>
        <v>4</v>
      </c>
      <c r="F3807" s="76" t="s">
        <v>186</v>
      </c>
      <c r="G3807" s="76">
        <f>VLOOKUP(H3807,Validación!W:Y,3,0)</f>
        <v>17</v>
      </c>
      <c r="H3807" s="76" t="s">
        <v>355</v>
      </c>
      <c r="I3807" s="76">
        <f>VLOOKUP(J3807,Validación!K:N,4,0)</f>
        <v>9</v>
      </c>
      <c r="J3807" s="76" t="s">
        <v>168</v>
      </c>
      <c r="K3807" s="76" t="s">
        <v>68</v>
      </c>
      <c r="L3807" s="76" t="str">
        <f t="shared" si="119"/>
        <v>N</v>
      </c>
    </row>
    <row r="3808" spans="1:12" x14ac:dyDescent="0.25">
      <c r="A3808" s="76" t="str">
        <f t="shared" si="118"/>
        <v>U4179N</v>
      </c>
      <c r="B3808" s="76" t="s">
        <v>425</v>
      </c>
      <c r="C3808" s="76" t="str">
        <f>VLOOKUP(B3808,Validación!G:I,3,0)</f>
        <v>U</v>
      </c>
      <c r="D3808" s="122" t="s">
        <v>458</v>
      </c>
      <c r="E3808" s="76">
        <f>VLOOKUP(Tabla3[[#This Row],[Actividad]],Validación!AA:AB,2,0)</f>
        <v>4</v>
      </c>
      <c r="F3808" s="76" t="s">
        <v>186</v>
      </c>
      <c r="G3808" s="76">
        <f>VLOOKUP(H3808,Validación!W:Y,3,0)</f>
        <v>17</v>
      </c>
      <c r="H3808" s="76" t="s">
        <v>355</v>
      </c>
      <c r="I3808" s="76">
        <f>VLOOKUP(J3808,Validación!K:N,4,0)</f>
        <v>9</v>
      </c>
      <c r="J3808" s="76" t="s">
        <v>168</v>
      </c>
      <c r="K3808" s="76" t="s">
        <v>68</v>
      </c>
      <c r="L3808" s="76" t="str">
        <f t="shared" si="119"/>
        <v>N</v>
      </c>
    </row>
    <row r="3809" spans="1:12" x14ac:dyDescent="0.25">
      <c r="A3809" s="76" t="str">
        <f t="shared" si="118"/>
        <v>I4179N</v>
      </c>
      <c r="B3809" s="76" t="s">
        <v>47</v>
      </c>
      <c r="C3809" s="76" t="str">
        <f>VLOOKUP(B3809,Validación!G:I,3,0)</f>
        <v>I</v>
      </c>
      <c r="D3809" s="122" t="s">
        <v>459</v>
      </c>
      <c r="E3809" s="76">
        <f>VLOOKUP(Tabla3[[#This Row],[Actividad]],Validación!AA:AB,2,0)</f>
        <v>4</v>
      </c>
      <c r="F3809" s="76" t="s">
        <v>186</v>
      </c>
      <c r="G3809" s="76">
        <f>VLOOKUP(H3809,Validación!W:Y,3,0)</f>
        <v>17</v>
      </c>
      <c r="H3809" s="76" t="s">
        <v>355</v>
      </c>
      <c r="I3809" s="76">
        <f>VLOOKUP(J3809,Validación!K:N,4,0)</f>
        <v>9</v>
      </c>
      <c r="J3809" s="76" t="s">
        <v>168</v>
      </c>
      <c r="K3809" s="76" t="s">
        <v>68</v>
      </c>
      <c r="L3809" s="76" t="str">
        <f t="shared" si="119"/>
        <v>N</v>
      </c>
    </row>
    <row r="3810" spans="1:12" x14ac:dyDescent="0.25">
      <c r="A3810" s="76" t="str">
        <f t="shared" si="118"/>
        <v>Y4179N</v>
      </c>
      <c r="B3810" s="76" t="s">
        <v>134</v>
      </c>
      <c r="C3810" s="76" t="str">
        <f>VLOOKUP(B3810,Validación!G:I,3,0)</f>
        <v>Y</v>
      </c>
      <c r="D3810" s="122" t="s">
        <v>306</v>
      </c>
      <c r="E3810" s="76">
        <f>VLOOKUP(Tabla3[[#This Row],[Actividad]],Validación!AA:AB,2,0)</f>
        <v>4</v>
      </c>
      <c r="F3810" s="76" t="s">
        <v>186</v>
      </c>
      <c r="G3810" s="76">
        <f>VLOOKUP(H3810,Validación!W:Y,3,0)</f>
        <v>17</v>
      </c>
      <c r="H3810" s="76" t="s">
        <v>355</v>
      </c>
      <c r="I3810" s="76">
        <f>VLOOKUP(J3810,Validación!K:N,4,0)</f>
        <v>9</v>
      </c>
      <c r="J3810" s="76" t="s">
        <v>168</v>
      </c>
      <c r="K3810" s="76" t="s">
        <v>68</v>
      </c>
      <c r="L3810" s="76" t="str">
        <f t="shared" si="119"/>
        <v>N</v>
      </c>
    </row>
    <row r="3811" spans="1:12" x14ac:dyDescent="0.25">
      <c r="A3811" s="76" t="str">
        <f t="shared" si="118"/>
        <v>R4179N</v>
      </c>
      <c r="B3811" s="76" t="s">
        <v>51</v>
      </c>
      <c r="C3811" s="76" t="str">
        <f>VLOOKUP(B3811,Validación!G:I,3,0)</f>
        <v>R</v>
      </c>
      <c r="D3811" s="122">
        <v>109</v>
      </c>
      <c r="E3811" s="76">
        <f>VLOOKUP(Tabla3[[#This Row],[Actividad]],Validación!AA:AB,2,0)</f>
        <v>4</v>
      </c>
      <c r="F3811" s="76" t="s">
        <v>186</v>
      </c>
      <c r="G3811" s="76">
        <f>VLOOKUP(H3811,Validación!W:Y,3,0)</f>
        <v>17</v>
      </c>
      <c r="H3811" s="76" t="s">
        <v>355</v>
      </c>
      <c r="I3811" s="76">
        <f>VLOOKUP(J3811,Validación!K:N,4,0)</f>
        <v>9</v>
      </c>
      <c r="J3811" s="76" t="s">
        <v>168</v>
      </c>
      <c r="K3811" s="76" t="s">
        <v>68</v>
      </c>
      <c r="L3811" s="76" t="str">
        <f t="shared" si="119"/>
        <v>N</v>
      </c>
    </row>
    <row r="3812" spans="1:12" x14ac:dyDescent="0.25">
      <c r="A3812" s="76" t="str">
        <f t="shared" si="118"/>
        <v>HH4179N</v>
      </c>
      <c r="B3812" s="76" t="s">
        <v>122</v>
      </c>
      <c r="C3812" s="76" t="str">
        <f>VLOOKUP(B3812,Validación!G:I,3,0)</f>
        <v>HH</v>
      </c>
      <c r="D3812" s="122" t="s">
        <v>460</v>
      </c>
      <c r="E3812" s="76">
        <f>VLOOKUP(Tabla3[[#This Row],[Actividad]],Validación!AA:AB,2,0)</f>
        <v>4</v>
      </c>
      <c r="F3812" s="76" t="s">
        <v>186</v>
      </c>
      <c r="G3812" s="76">
        <f>VLOOKUP(H3812,Validación!W:Y,3,0)</f>
        <v>17</v>
      </c>
      <c r="H3812" s="76" t="s">
        <v>355</v>
      </c>
      <c r="I3812" s="76">
        <f>VLOOKUP(J3812,Validación!K:N,4,0)</f>
        <v>9</v>
      </c>
      <c r="J3812" s="76" t="s">
        <v>168</v>
      </c>
      <c r="K3812" s="76" t="s">
        <v>68</v>
      </c>
      <c r="L3812" s="76" t="str">
        <f t="shared" si="119"/>
        <v>N</v>
      </c>
    </row>
    <row r="3813" spans="1:12" x14ac:dyDescent="0.25">
      <c r="A3813" s="76" t="str">
        <f t="shared" si="118"/>
        <v>II4179N</v>
      </c>
      <c r="B3813" s="173" t="s">
        <v>423</v>
      </c>
      <c r="C3813" s="76" t="str">
        <f>VLOOKUP(B3813,Validación!G:I,3,0)</f>
        <v>II</v>
      </c>
      <c r="D3813" s="122" t="s">
        <v>309</v>
      </c>
      <c r="E3813" s="76">
        <f>VLOOKUP(Tabla3[[#This Row],[Actividad]],Validación!AA:AB,2,0)</f>
        <v>4</v>
      </c>
      <c r="F3813" s="76" t="s">
        <v>186</v>
      </c>
      <c r="G3813" s="76">
        <f>VLOOKUP(H3813,Validación!W:Y,3,0)</f>
        <v>17</v>
      </c>
      <c r="H3813" s="76" t="s">
        <v>355</v>
      </c>
      <c r="I3813" s="76">
        <f>VLOOKUP(J3813,Validación!K:N,4,0)</f>
        <v>9</v>
      </c>
      <c r="J3813" s="76" t="s">
        <v>168</v>
      </c>
      <c r="K3813" s="76" t="s">
        <v>68</v>
      </c>
      <c r="L3813" s="76" t="str">
        <f t="shared" si="119"/>
        <v>N</v>
      </c>
    </row>
    <row r="3814" spans="1:12" x14ac:dyDescent="0.25">
      <c r="A3814" s="76" t="str">
        <f t="shared" si="118"/>
        <v>L4179N</v>
      </c>
      <c r="B3814" s="76" t="s">
        <v>48</v>
      </c>
      <c r="C3814" s="76" t="str">
        <f>VLOOKUP(B3814,Validación!G:I,3,0)</f>
        <v>L</v>
      </c>
      <c r="D3814" s="122" t="s">
        <v>461</v>
      </c>
      <c r="E3814" s="76">
        <f>VLOOKUP(Tabla3[[#This Row],[Actividad]],Validación!AA:AB,2,0)</f>
        <v>4</v>
      </c>
      <c r="F3814" s="76" t="s">
        <v>186</v>
      </c>
      <c r="G3814" s="76">
        <f>VLOOKUP(H3814,Validación!W:Y,3,0)</f>
        <v>17</v>
      </c>
      <c r="H3814" s="76" t="s">
        <v>355</v>
      </c>
      <c r="I3814" s="76">
        <f>VLOOKUP(J3814,Validación!K:N,4,0)</f>
        <v>9</v>
      </c>
      <c r="J3814" s="76" t="s">
        <v>168</v>
      </c>
      <c r="K3814" s="76" t="s">
        <v>68</v>
      </c>
      <c r="L3814" s="76" t="str">
        <f t="shared" si="119"/>
        <v>N</v>
      </c>
    </row>
    <row r="3815" spans="1:12" x14ac:dyDescent="0.25">
      <c r="A3815" s="76" t="str">
        <f t="shared" si="118"/>
        <v>B4179N</v>
      </c>
      <c r="B3815" s="76" t="s">
        <v>43</v>
      </c>
      <c r="C3815" s="76" t="str">
        <f>VLOOKUP(B3815,Validación!G:I,3,0)</f>
        <v>B</v>
      </c>
      <c r="D3815" s="122" t="s">
        <v>462</v>
      </c>
      <c r="E3815" s="76">
        <f>VLOOKUP(Tabla3[[#This Row],[Actividad]],Validación!AA:AB,2,0)</f>
        <v>4</v>
      </c>
      <c r="F3815" s="76" t="s">
        <v>186</v>
      </c>
      <c r="G3815" s="76">
        <f>VLOOKUP(H3815,Validación!W:Y,3,0)</f>
        <v>17</v>
      </c>
      <c r="H3815" s="76" t="s">
        <v>355</v>
      </c>
      <c r="I3815" s="76">
        <f>VLOOKUP(J3815,Validación!K:N,4,0)</f>
        <v>9</v>
      </c>
      <c r="J3815" s="76" t="s">
        <v>168</v>
      </c>
      <c r="K3815" s="76" t="s">
        <v>68</v>
      </c>
      <c r="L3815" s="76" t="str">
        <f t="shared" si="119"/>
        <v>N</v>
      </c>
    </row>
    <row r="3816" spans="1:12" x14ac:dyDescent="0.25">
      <c r="A3816" s="76" t="str">
        <f t="shared" si="118"/>
        <v>A4179N</v>
      </c>
      <c r="B3816" s="76" t="s">
        <v>42</v>
      </c>
      <c r="C3816" s="76" t="str">
        <f>VLOOKUP(B3816,Validación!G:I,3,0)</f>
        <v>A</v>
      </c>
      <c r="D3816" s="122" t="s">
        <v>463</v>
      </c>
      <c r="E3816" s="76">
        <f>VLOOKUP(Tabla3[[#This Row],[Actividad]],Validación!AA:AB,2,0)</f>
        <v>4</v>
      </c>
      <c r="F3816" s="76" t="s">
        <v>186</v>
      </c>
      <c r="G3816" s="76">
        <f>VLOOKUP(H3816,Validación!W:Y,3,0)</f>
        <v>17</v>
      </c>
      <c r="H3816" s="76" t="s">
        <v>355</v>
      </c>
      <c r="I3816" s="76">
        <f>VLOOKUP(J3816,Validación!K:N,4,0)</f>
        <v>9</v>
      </c>
      <c r="J3816" s="76" t="s">
        <v>168</v>
      </c>
      <c r="K3816" s="76" t="s">
        <v>68</v>
      </c>
      <c r="L3816" s="76" t="str">
        <f t="shared" si="119"/>
        <v>N</v>
      </c>
    </row>
    <row r="3817" spans="1:12" x14ac:dyDescent="0.25">
      <c r="A3817" s="76" t="str">
        <f t="shared" si="118"/>
        <v>X5171N</v>
      </c>
      <c r="B3817" s="76" t="s">
        <v>133</v>
      </c>
      <c r="C3817" s="76" t="str">
        <f>VLOOKUP(B3817,Validación!G:I,3,0)</f>
        <v>X</v>
      </c>
      <c r="D3817" s="122">
        <v>122201</v>
      </c>
      <c r="E3817" s="76">
        <f>VLOOKUP(Tabla3[[#This Row],[Actividad]],Validación!AA:AB,2,0)</f>
        <v>5</v>
      </c>
      <c r="F3817" s="76" t="s">
        <v>187</v>
      </c>
      <c r="G3817" s="76">
        <f>VLOOKUP(H3817,Validación!W:Y,3,0)</f>
        <v>17</v>
      </c>
      <c r="H3817" s="76" t="s">
        <v>355</v>
      </c>
      <c r="I3817" s="76">
        <f>VLOOKUP(J3817,Validación!K:N,4,0)</f>
        <v>1</v>
      </c>
      <c r="J3817" s="76" t="s">
        <v>200</v>
      </c>
      <c r="K3817" s="76" t="s">
        <v>68</v>
      </c>
      <c r="L3817" s="76" t="str">
        <f t="shared" si="119"/>
        <v>N</v>
      </c>
    </row>
    <row r="3818" spans="1:12" x14ac:dyDescent="0.25">
      <c r="A3818" s="76" t="str">
        <f t="shared" si="118"/>
        <v>C5171N</v>
      </c>
      <c r="B3818" s="76" t="s">
        <v>44</v>
      </c>
      <c r="C3818" s="76" t="str">
        <f>VLOOKUP(B3818,Validación!G:I,3,0)</f>
        <v>C</v>
      </c>
      <c r="D3818" s="122" t="s">
        <v>289</v>
      </c>
      <c r="E3818" s="76">
        <f>VLOOKUP(Tabla3[[#This Row],[Actividad]],Validación!AA:AB,2,0)</f>
        <v>5</v>
      </c>
      <c r="F3818" s="76" t="s">
        <v>187</v>
      </c>
      <c r="G3818" s="76">
        <f>VLOOKUP(H3818,Validación!W:Y,3,0)</f>
        <v>17</v>
      </c>
      <c r="H3818" s="76" t="s">
        <v>355</v>
      </c>
      <c r="I3818" s="76">
        <f>VLOOKUP(J3818,Validación!K:N,4,0)</f>
        <v>1</v>
      </c>
      <c r="J3818" s="76" t="s">
        <v>200</v>
      </c>
      <c r="K3818" s="76" t="s">
        <v>68</v>
      </c>
      <c r="L3818" s="76" t="str">
        <f t="shared" si="119"/>
        <v>N</v>
      </c>
    </row>
    <row r="3819" spans="1:12" x14ac:dyDescent="0.25">
      <c r="A3819" s="76" t="str">
        <f t="shared" si="118"/>
        <v>T5171N</v>
      </c>
      <c r="B3819" s="76" t="s">
        <v>52</v>
      </c>
      <c r="C3819" s="76" t="str">
        <f>VLOOKUP(B3819,Validación!G:I,3,0)</f>
        <v>T</v>
      </c>
      <c r="D3819" s="122">
        <v>122202</v>
      </c>
      <c r="E3819" s="76">
        <f>VLOOKUP(Tabla3[[#This Row],[Actividad]],Validación!AA:AB,2,0)</f>
        <v>5</v>
      </c>
      <c r="F3819" s="76" t="s">
        <v>187</v>
      </c>
      <c r="G3819" s="76">
        <f>VLOOKUP(H3819,Validación!W:Y,3,0)</f>
        <v>17</v>
      </c>
      <c r="H3819" s="76" t="s">
        <v>355</v>
      </c>
      <c r="I3819" s="76">
        <f>VLOOKUP(J3819,Validación!K:N,4,0)</f>
        <v>1</v>
      </c>
      <c r="J3819" s="76" t="s">
        <v>200</v>
      </c>
      <c r="K3819" s="76" t="s">
        <v>68</v>
      </c>
      <c r="L3819" s="76" t="str">
        <f t="shared" si="119"/>
        <v>N</v>
      </c>
    </row>
    <row r="3820" spans="1:12" x14ac:dyDescent="0.25">
      <c r="A3820" s="76" t="str">
        <f t="shared" si="118"/>
        <v>EE5171N</v>
      </c>
      <c r="B3820" s="76" t="s">
        <v>33</v>
      </c>
      <c r="C3820" s="76" t="str">
        <f>VLOOKUP(B3820,Validación!G:I,3,0)</f>
        <v>EE</v>
      </c>
      <c r="D3820" s="122" t="s">
        <v>290</v>
      </c>
      <c r="E3820" s="76">
        <f>VLOOKUP(Tabla3[[#This Row],[Actividad]],Validación!AA:AB,2,0)</f>
        <v>5</v>
      </c>
      <c r="F3820" s="76" t="s">
        <v>187</v>
      </c>
      <c r="G3820" s="76">
        <f>VLOOKUP(H3820,Validación!W:Y,3,0)</f>
        <v>17</v>
      </c>
      <c r="H3820" s="76" t="s">
        <v>355</v>
      </c>
      <c r="I3820" s="76">
        <f>VLOOKUP(J3820,Validación!K:N,4,0)</f>
        <v>1</v>
      </c>
      <c r="J3820" s="76" t="s">
        <v>200</v>
      </c>
      <c r="K3820" s="76" t="s">
        <v>68</v>
      </c>
      <c r="L3820" s="76" t="str">
        <f t="shared" si="119"/>
        <v>N</v>
      </c>
    </row>
    <row r="3821" spans="1:12" x14ac:dyDescent="0.25">
      <c r="A3821" s="76" t="str">
        <f t="shared" si="118"/>
        <v>E5171N</v>
      </c>
      <c r="B3821" s="76" t="s">
        <v>45</v>
      </c>
      <c r="C3821" s="76" t="str">
        <f>VLOOKUP(B3821,Validación!G:I,3,0)</f>
        <v>E</v>
      </c>
      <c r="D3821" s="122" t="s">
        <v>180</v>
      </c>
      <c r="E3821" s="76">
        <f>VLOOKUP(Tabla3[[#This Row],[Actividad]],Validación!AA:AB,2,0)</f>
        <v>5</v>
      </c>
      <c r="F3821" s="76" t="s">
        <v>187</v>
      </c>
      <c r="G3821" s="76">
        <f>VLOOKUP(H3821,Validación!W:Y,3,0)</f>
        <v>17</v>
      </c>
      <c r="H3821" s="76" t="s">
        <v>355</v>
      </c>
      <c r="I3821" s="76">
        <f>VLOOKUP(J3821,Validación!K:N,4,0)</f>
        <v>1</v>
      </c>
      <c r="J3821" s="76" t="s">
        <v>200</v>
      </c>
      <c r="K3821" s="76" t="s">
        <v>68</v>
      </c>
      <c r="L3821" s="76" t="str">
        <f t="shared" si="119"/>
        <v>N</v>
      </c>
    </row>
    <row r="3822" spans="1:12" x14ac:dyDescent="0.25">
      <c r="A3822" s="76" t="str">
        <f t="shared" si="118"/>
        <v>J5171N</v>
      </c>
      <c r="B3822" s="76" t="s">
        <v>30</v>
      </c>
      <c r="C3822" s="76" t="str">
        <f>VLOOKUP(B3822,Validación!G:I,3,0)</f>
        <v>J</v>
      </c>
      <c r="D3822" s="122" t="s">
        <v>292</v>
      </c>
      <c r="E3822" s="76">
        <f>VLOOKUP(Tabla3[[#This Row],[Actividad]],Validación!AA:AB,2,0)</f>
        <v>5</v>
      </c>
      <c r="F3822" s="76" t="s">
        <v>187</v>
      </c>
      <c r="G3822" s="76">
        <f>VLOOKUP(H3822,Validación!W:Y,3,0)</f>
        <v>17</v>
      </c>
      <c r="H3822" s="76" t="s">
        <v>355</v>
      </c>
      <c r="I3822" s="76">
        <f>VLOOKUP(J3822,Validación!K:N,4,0)</f>
        <v>1</v>
      </c>
      <c r="J3822" s="76" t="s">
        <v>200</v>
      </c>
      <c r="K3822" s="76" t="s">
        <v>68</v>
      </c>
      <c r="L3822" s="76" t="str">
        <f t="shared" si="119"/>
        <v>N</v>
      </c>
    </row>
    <row r="3823" spans="1:12" x14ac:dyDescent="0.25">
      <c r="A3823" s="76" t="str">
        <f t="shared" si="118"/>
        <v>H5171N</v>
      </c>
      <c r="B3823" s="76" t="s">
        <v>46</v>
      </c>
      <c r="C3823" s="76" t="str">
        <f>VLOOKUP(B3823,Validación!G:I,3,0)</f>
        <v>H</v>
      </c>
      <c r="D3823" s="122" t="s">
        <v>115</v>
      </c>
      <c r="E3823" s="76">
        <f>VLOOKUP(Tabla3[[#This Row],[Actividad]],Validación!AA:AB,2,0)</f>
        <v>5</v>
      </c>
      <c r="F3823" s="76" t="s">
        <v>187</v>
      </c>
      <c r="G3823" s="76">
        <f>VLOOKUP(H3823,Validación!W:Y,3,0)</f>
        <v>17</v>
      </c>
      <c r="H3823" s="76" t="s">
        <v>355</v>
      </c>
      <c r="I3823" s="76">
        <f>VLOOKUP(J3823,Validación!K:N,4,0)</f>
        <v>1</v>
      </c>
      <c r="J3823" s="76" t="s">
        <v>200</v>
      </c>
      <c r="K3823" s="76" t="s">
        <v>68</v>
      </c>
      <c r="L3823" s="76" t="str">
        <f t="shared" si="119"/>
        <v>N</v>
      </c>
    </row>
    <row r="3824" spans="1:12" x14ac:dyDescent="0.25">
      <c r="A3824" s="76" t="str">
        <f t="shared" si="118"/>
        <v>Q5171N</v>
      </c>
      <c r="B3824" s="76" t="s">
        <v>130</v>
      </c>
      <c r="C3824" s="76" t="str">
        <f>VLOOKUP(B3824,Validación!G:I,3,0)</f>
        <v>Q</v>
      </c>
      <c r="D3824" s="122" t="s">
        <v>293</v>
      </c>
      <c r="E3824" s="76">
        <f>VLOOKUP(Tabla3[[#This Row],[Actividad]],Validación!AA:AB,2,0)</f>
        <v>5</v>
      </c>
      <c r="F3824" s="76" t="s">
        <v>187</v>
      </c>
      <c r="G3824" s="76">
        <f>VLOOKUP(H3824,Validación!W:Y,3,0)</f>
        <v>17</v>
      </c>
      <c r="H3824" s="76" t="s">
        <v>355</v>
      </c>
      <c r="I3824" s="76">
        <f>VLOOKUP(J3824,Validación!K:N,4,0)</f>
        <v>1</v>
      </c>
      <c r="J3824" s="76" t="s">
        <v>200</v>
      </c>
      <c r="K3824" s="76" t="s">
        <v>68</v>
      </c>
      <c r="L3824" s="76" t="str">
        <f t="shared" si="119"/>
        <v>N</v>
      </c>
    </row>
    <row r="3825" spans="1:12" x14ac:dyDescent="0.25">
      <c r="A3825" s="76" t="str">
        <f t="shared" si="118"/>
        <v>P5171N</v>
      </c>
      <c r="B3825" s="76" t="s">
        <v>50</v>
      </c>
      <c r="C3825" s="76" t="str">
        <f>VLOOKUP(B3825,Validación!G:I,3,0)</f>
        <v>P</v>
      </c>
      <c r="D3825" s="122" t="s">
        <v>295</v>
      </c>
      <c r="E3825" s="76">
        <f>VLOOKUP(Tabla3[[#This Row],[Actividad]],Validación!AA:AB,2,0)</f>
        <v>5</v>
      </c>
      <c r="F3825" s="76" t="s">
        <v>187</v>
      </c>
      <c r="G3825" s="76">
        <f>VLOOKUP(H3825,Validación!W:Y,3,0)</f>
        <v>17</v>
      </c>
      <c r="H3825" s="76" t="s">
        <v>355</v>
      </c>
      <c r="I3825" s="76">
        <f>VLOOKUP(J3825,Validación!K:N,4,0)</f>
        <v>1</v>
      </c>
      <c r="J3825" s="76" t="s">
        <v>200</v>
      </c>
      <c r="K3825" s="76" t="s">
        <v>68</v>
      </c>
      <c r="L3825" s="76" t="str">
        <f t="shared" si="119"/>
        <v>N</v>
      </c>
    </row>
    <row r="3826" spans="1:12" x14ac:dyDescent="0.25">
      <c r="A3826" s="76" t="str">
        <f t="shared" si="118"/>
        <v>K5171N</v>
      </c>
      <c r="B3826" s="76" t="s">
        <v>31</v>
      </c>
      <c r="C3826" s="76" t="str">
        <f>VLOOKUP(B3826,Validación!G:I,3,0)</f>
        <v>K</v>
      </c>
      <c r="D3826" s="122" t="s">
        <v>297</v>
      </c>
      <c r="E3826" s="76">
        <f>VLOOKUP(Tabla3[[#This Row],[Actividad]],Validación!AA:AB,2,0)</f>
        <v>5</v>
      </c>
      <c r="F3826" s="76" t="s">
        <v>187</v>
      </c>
      <c r="G3826" s="76">
        <f>VLOOKUP(H3826,Validación!W:Y,3,0)</f>
        <v>17</v>
      </c>
      <c r="H3826" s="76" t="s">
        <v>355</v>
      </c>
      <c r="I3826" s="76">
        <f>VLOOKUP(J3826,Validación!K:N,4,0)</f>
        <v>1</v>
      </c>
      <c r="J3826" s="76" t="s">
        <v>200</v>
      </c>
      <c r="K3826" s="76" t="s">
        <v>68</v>
      </c>
      <c r="L3826" s="76" t="str">
        <f t="shared" si="119"/>
        <v>N</v>
      </c>
    </row>
    <row r="3827" spans="1:12" x14ac:dyDescent="0.25">
      <c r="A3827" s="76" t="str">
        <f t="shared" si="118"/>
        <v>N5171N</v>
      </c>
      <c r="B3827" s="76" t="s">
        <v>49</v>
      </c>
      <c r="C3827" s="76" t="str">
        <f>VLOOKUP(B3827,Validación!G:I,3,0)</f>
        <v>N</v>
      </c>
      <c r="D3827" s="122" t="s">
        <v>298</v>
      </c>
      <c r="E3827" s="76">
        <f>VLOOKUP(Tabla3[[#This Row],[Actividad]],Validación!AA:AB,2,0)</f>
        <v>5</v>
      </c>
      <c r="F3827" s="76" t="s">
        <v>187</v>
      </c>
      <c r="G3827" s="76">
        <f>VLOOKUP(H3827,Validación!W:Y,3,0)</f>
        <v>17</v>
      </c>
      <c r="H3827" s="76" t="s">
        <v>355</v>
      </c>
      <c r="I3827" s="76">
        <f>VLOOKUP(J3827,Validación!K:N,4,0)</f>
        <v>1</v>
      </c>
      <c r="J3827" s="76" t="s">
        <v>200</v>
      </c>
      <c r="K3827" s="76" t="s">
        <v>68</v>
      </c>
      <c r="L3827" s="76" t="str">
        <f t="shared" si="119"/>
        <v>N</v>
      </c>
    </row>
    <row r="3828" spans="1:12" x14ac:dyDescent="0.25">
      <c r="A3828" s="76" t="str">
        <f t="shared" si="118"/>
        <v>AA5171N</v>
      </c>
      <c r="B3828" s="76" t="s">
        <v>54</v>
      </c>
      <c r="C3828" s="76" t="str">
        <f>VLOOKUP(B3828,Validación!G:I,3,0)</f>
        <v>AA</v>
      </c>
      <c r="D3828" s="122" t="s">
        <v>118</v>
      </c>
      <c r="E3828" s="76">
        <f>VLOOKUP(Tabla3[[#This Row],[Actividad]],Validación!AA:AB,2,0)</f>
        <v>5</v>
      </c>
      <c r="F3828" s="76" t="s">
        <v>187</v>
      </c>
      <c r="G3828" s="76">
        <f>VLOOKUP(H3828,Validación!W:Y,3,0)</f>
        <v>17</v>
      </c>
      <c r="H3828" s="76" t="s">
        <v>355</v>
      </c>
      <c r="I3828" s="76">
        <f>VLOOKUP(J3828,Validación!K:N,4,0)</f>
        <v>1</v>
      </c>
      <c r="J3828" s="76" t="s">
        <v>200</v>
      </c>
      <c r="K3828" s="76" t="s">
        <v>68</v>
      </c>
      <c r="L3828" s="76" t="str">
        <f t="shared" si="119"/>
        <v>N</v>
      </c>
    </row>
    <row r="3829" spans="1:12" x14ac:dyDescent="0.25">
      <c r="A3829" s="76" t="str">
        <f t="shared" si="118"/>
        <v>G5171N</v>
      </c>
      <c r="B3829" s="76" t="s">
        <v>427</v>
      </c>
      <c r="C3829" s="76" t="str">
        <f>VLOOKUP(B3829,Validación!G:I,3,0)</f>
        <v>G</v>
      </c>
      <c r="D3829" s="122" t="s">
        <v>299</v>
      </c>
      <c r="E3829" s="76">
        <f>VLOOKUP(Tabla3[[#This Row],[Actividad]],Validación!AA:AB,2,0)</f>
        <v>5</v>
      </c>
      <c r="F3829" s="76" t="s">
        <v>187</v>
      </c>
      <c r="G3829" s="76">
        <f>VLOOKUP(H3829,Validación!W:Y,3,0)</f>
        <v>17</v>
      </c>
      <c r="H3829" s="76" t="s">
        <v>355</v>
      </c>
      <c r="I3829" s="76">
        <f>VLOOKUP(J3829,Validación!K:N,4,0)</f>
        <v>1</v>
      </c>
      <c r="J3829" s="76" t="s">
        <v>200</v>
      </c>
      <c r="K3829" s="76" t="s">
        <v>68</v>
      </c>
      <c r="L3829" s="76" t="str">
        <f t="shared" si="119"/>
        <v>N</v>
      </c>
    </row>
    <row r="3830" spans="1:12" x14ac:dyDescent="0.25">
      <c r="A3830" s="76" t="str">
        <f t="shared" si="118"/>
        <v>D5171N</v>
      </c>
      <c r="B3830" s="76" t="s">
        <v>203</v>
      </c>
      <c r="C3830" s="76" t="str">
        <f>VLOOKUP(B3830,Validación!G:I,3,0)</f>
        <v>D</v>
      </c>
      <c r="D3830" s="122">
        <v>122327</v>
      </c>
      <c r="E3830" s="76">
        <f>VLOOKUP(Tabla3[[#This Row],[Actividad]],Validación!AA:AB,2,0)</f>
        <v>5</v>
      </c>
      <c r="F3830" s="76" t="s">
        <v>187</v>
      </c>
      <c r="G3830" s="76">
        <f>VLOOKUP(H3830,Validación!W:Y,3,0)</f>
        <v>17</v>
      </c>
      <c r="H3830" s="76" t="s">
        <v>355</v>
      </c>
      <c r="I3830" s="76">
        <f>VLOOKUP(J3830,Validación!K:N,4,0)</f>
        <v>1</v>
      </c>
      <c r="J3830" s="76" t="s">
        <v>200</v>
      </c>
      <c r="K3830" s="76" t="s">
        <v>68</v>
      </c>
      <c r="L3830" s="76" t="str">
        <f t="shared" si="119"/>
        <v>N</v>
      </c>
    </row>
    <row r="3831" spans="1:12" x14ac:dyDescent="0.25">
      <c r="A3831" s="76" t="str">
        <f t="shared" si="118"/>
        <v>F5171N</v>
      </c>
      <c r="B3831" s="76" t="s">
        <v>426</v>
      </c>
      <c r="C3831" s="76" t="str">
        <f>VLOOKUP(B3831,Validación!G:I,3,0)</f>
        <v>F</v>
      </c>
      <c r="D3831" s="122" t="s">
        <v>456</v>
      </c>
      <c r="E3831" s="76">
        <f>VLOOKUP(Tabla3[[#This Row],[Actividad]],Validación!AA:AB,2,0)</f>
        <v>5</v>
      </c>
      <c r="F3831" s="76" t="s">
        <v>187</v>
      </c>
      <c r="G3831" s="76">
        <f>VLOOKUP(H3831,Validación!W:Y,3,0)</f>
        <v>17</v>
      </c>
      <c r="H3831" s="76" t="s">
        <v>355</v>
      </c>
      <c r="I3831" s="76">
        <f>VLOOKUP(J3831,Validación!K:N,4,0)</f>
        <v>1</v>
      </c>
      <c r="J3831" s="76" t="s">
        <v>200</v>
      </c>
      <c r="K3831" s="76" t="s">
        <v>68</v>
      </c>
      <c r="L3831" s="76" t="str">
        <f t="shared" si="119"/>
        <v>N</v>
      </c>
    </row>
    <row r="3832" spans="1:12" x14ac:dyDescent="0.25">
      <c r="A3832" s="76" t="str">
        <f t="shared" si="118"/>
        <v>FF5171N</v>
      </c>
      <c r="B3832" s="76" t="s">
        <v>41</v>
      </c>
      <c r="C3832" s="76" t="str">
        <f>VLOOKUP(B3832,Validación!G:I,3,0)</f>
        <v>FF</v>
      </c>
      <c r="D3832" s="122" t="s">
        <v>301</v>
      </c>
      <c r="E3832" s="76">
        <f>VLOOKUP(Tabla3[[#This Row],[Actividad]],Validación!AA:AB,2,0)</f>
        <v>5</v>
      </c>
      <c r="F3832" s="76" t="s">
        <v>187</v>
      </c>
      <c r="G3832" s="76">
        <f>VLOOKUP(H3832,Validación!W:Y,3,0)</f>
        <v>17</v>
      </c>
      <c r="H3832" s="76" t="s">
        <v>355</v>
      </c>
      <c r="I3832" s="76">
        <f>VLOOKUP(J3832,Validación!K:N,4,0)</f>
        <v>1</v>
      </c>
      <c r="J3832" s="76" t="s">
        <v>200</v>
      </c>
      <c r="K3832" s="76" t="s">
        <v>68</v>
      </c>
      <c r="L3832" s="76" t="str">
        <f t="shared" si="119"/>
        <v>N</v>
      </c>
    </row>
    <row r="3833" spans="1:12" x14ac:dyDescent="0.25">
      <c r="A3833" s="76" t="str">
        <f t="shared" si="118"/>
        <v>BB5171N</v>
      </c>
      <c r="B3833" s="76" t="s">
        <v>32</v>
      </c>
      <c r="C3833" s="76" t="str">
        <f>VLOOKUP(B3833,Validación!G:I,3,0)</f>
        <v>BB</v>
      </c>
      <c r="D3833" s="122" t="s">
        <v>457</v>
      </c>
      <c r="E3833" s="76">
        <f>VLOOKUP(Tabla3[[#This Row],[Actividad]],Validación!AA:AB,2,0)</f>
        <v>5</v>
      </c>
      <c r="F3833" s="76" t="s">
        <v>187</v>
      </c>
      <c r="G3833" s="76">
        <f>VLOOKUP(H3833,Validación!W:Y,3,0)</f>
        <v>17</v>
      </c>
      <c r="H3833" s="76" t="s">
        <v>355</v>
      </c>
      <c r="I3833" s="76">
        <f>VLOOKUP(J3833,Validación!K:N,4,0)</f>
        <v>1</v>
      </c>
      <c r="J3833" s="76" t="s">
        <v>200</v>
      </c>
      <c r="K3833" s="76" t="s">
        <v>68</v>
      </c>
      <c r="L3833" s="76" t="str">
        <f t="shared" si="119"/>
        <v>N</v>
      </c>
    </row>
    <row r="3834" spans="1:12" x14ac:dyDescent="0.25">
      <c r="A3834" s="76" t="str">
        <f t="shared" si="118"/>
        <v>W5171N</v>
      </c>
      <c r="B3834" s="76" t="s">
        <v>132</v>
      </c>
      <c r="C3834" s="76" t="str">
        <f>VLOOKUP(B3834,Validación!G:I,3,0)</f>
        <v>W</v>
      </c>
      <c r="D3834" s="122" t="s">
        <v>302</v>
      </c>
      <c r="E3834" s="76">
        <f>VLOOKUP(Tabla3[[#This Row],[Actividad]],Validación!AA:AB,2,0)</f>
        <v>5</v>
      </c>
      <c r="F3834" s="76" t="s">
        <v>187</v>
      </c>
      <c r="G3834" s="76">
        <f>VLOOKUP(H3834,Validación!W:Y,3,0)</f>
        <v>17</v>
      </c>
      <c r="H3834" s="76" t="s">
        <v>355</v>
      </c>
      <c r="I3834" s="76">
        <f>VLOOKUP(J3834,Validación!K:N,4,0)</f>
        <v>1</v>
      </c>
      <c r="J3834" s="76" t="s">
        <v>200</v>
      </c>
      <c r="K3834" s="76" t="s">
        <v>68</v>
      </c>
      <c r="L3834" s="76" t="str">
        <f t="shared" si="119"/>
        <v>N</v>
      </c>
    </row>
    <row r="3835" spans="1:12" x14ac:dyDescent="0.25">
      <c r="A3835" s="76" t="str">
        <f t="shared" si="118"/>
        <v>CC5171N</v>
      </c>
      <c r="B3835" s="76" t="s">
        <v>55</v>
      </c>
      <c r="C3835" s="76" t="str">
        <f>VLOOKUP(B3835,Validación!G:I,3,0)</f>
        <v>CC</v>
      </c>
      <c r="D3835" s="122" t="s">
        <v>303</v>
      </c>
      <c r="E3835" s="76">
        <f>VLOOKUP(Tabla3[[#This Row],[Actividad]],Validación!AA:AB,2,0)</f>
        <v>5</v>
      </c>
      <c r="F3835" s="76" t="s">
        <v>187</v>
      </c>
      <c r="G3835" s="76">
        <f>VLOOKUP(H3835,Validación!W:Y,3,0)</f>
        <v>17</v>
      </c>
      <c r="H3835" s="76" t="s">
        <v>355</v>
      </c>
      <c r="I3835" s="76">
        <f>VLOOKUP(J3835,Validación!K:N,4,0)</f>
        <v>1</v>
      </c>
      <c r="J3835" s="76" t="s">
        <v>200</v>
      </c>
      <c r="K3835" s="76" t="s">
        <v>68</v>
      </c>
      <c r="L3835" s="76" t="str">
        <f t="shared" si="119"/>
        <v>N</v>
      </c>
    </row>
    <row r="3836" spans="1:12" x14ac:dyDescent="0.25">
      <c r="A3836" s="76" t="str">
        <f t="shared" si="118"/>
        <v>U5171N</v>
      </c>
      <c r="B3836" s="76" t="s">
        <v>425</v>
      </c>
      <c r="C3836" s="76" t="str">
        <f>VLOOKUP(B3836,Validación!G:I,3,0)</f>
        <v>U</v>
      </c>
      <c r="D3836" s="122" t="s">
        <v>458</v>
      </c>
      <c r="E3836" s="76">
        <f>VLOOKUP(Tabla3[[#This Row],[Actividad]],Validación!AA:AB,2,0)</f>
        <v>5</v>
      </c>
      <c r="F3836" s="76" t="s">
        <v>187</v>
      </c>
      <c r="G3836" s="76">
        <f>VLOOKUP(H3836,Validación!W:Y,3,0)</f>
        <v>17</v>
      </c>
      <c r="H3836" s="76" t="s">
        <v>355</v>
      </c>
      <c r="I3836" s="76">
        <f>VLOOKUP(J3836,Validación!K:N,4,0)</f>
        <v>1</v>
      </c>
      <c r="J3836" s="76" t="s">
        <v>200</v>
      </c>
      <c r="K3836" s="76" t="s">
        <v>68</v>
      </c>
      <c r="L3836" s="76" t="str">
        <f t="shared" si="119"/>
        <v>N</v>
      </c>
    </row>
    <row r="3837" spans="1:12" x14ac:dyDescent="0.25">
      <c r="A3837" s="76" t="str">
        <f t="shared" si="118"/>
        <v>I5171N</v>
      </c>
      <c r="B3837" s="76" t="s">
        <v>47</v>
      </c>
      <c r="C3837" s="76" t="str">
        <f>VLOOKUP(B3837,Validación!G:I,3,0)</f>
        <v>I</v>
      </c>
      <c r="D3837" s="122" t="s">
        <v>459</v>
      </c>
      <c r="E3837" s="76">
        <f>VLOOKUP(Tabla3[[#This Row],[Actividad]],Validación!AA:AB,2,0)</f>
        <v>5</v>
      </c>
      <c r="F3837" s="76" t="s">
        <v>187</v>
      </c>
      <c r="G3837" s="76">
        <f>VLOOKUP(H3837,Validación!W:Y,3,0)</f>
        <v>17</v>
      </c>
      <c r="H3837" s="76" t="s">
        <v>355</v>
      </c>
      <c r="I3837" s="76">
        <f>VLOOKUP(J3837,Validación!K:N,4,0)</f>
        <v>1</v>
      </c>
      <c r="J3837" s="76" t="s">
        <v>200</v>
      </c>
      <c r="K3837" s="76" t="s">
        <v>68</v>
      </c>
      <c r="L3837" s="76" t="str">
        <f t="shared" si="119"/>
        <v>N</v>
      </c>
    </row>
    <row r="3838" spans="1:12" x14ac:dyDescent="0.25">
      <c r="A3838" s="76" t="str">
        <f t="shared" si="118"/>
        <v>Y5171N</v>
      </c>
      <c r="B3838" s="76" t="s">
        <v>134</v>
      </c>
      <c r="C3838" s="76" t="str">
        <f>VLOOKUP(B3838,Validación!G:I,3,0)</f>
        <v>Y</v>
      </c>
      <c r="D3838" s="122" t="s">
        <v>306</v>
      </c>
      <c r="E3838" s="76">
        <f>VLOOKUP(Tabla3[[#This Row],[Actividad]],Validación!AA:AB,2,0)</f>
        <v>5</v>
      </c>
      <c r="F3838" s="76" t="s">
        <v>187</v>
      </c>
      <c r="G3838" s="76">
        <f>VLOOKUP(H3838,Validación!W:Y,3,0)</f>
        <v>17</v>
      </c>
      <c r="H3838" s="76" t="s">
        <v>355</v>
      </c>
      <c r="I3838" s="76">
        <f>VLOOKUP(J3838,Validación!K:N,4,0)</f>
        <v>1</v>
      </c>
      <c r="J3838" s="76" t="s">
        <v>200</v>
      </c>
      <c r="K3838" s="76" t="s">
        <v>68</v>
      </c>
      <c r="L3838" s="76" t="str">
        <f t="shared" si="119"/>
        <v>N</v>
      </c>
    </row>
    <row r="3839" spans="1:12" x14ac:dyDescent="0.25">
      <c r="A3839" s="76" t="str">
        <f t="shared" si="118"/>
        <v>R5171N</v>
      </c>
      <c r="B3839" s="76" t="s">
        <v>51</v>
      </c>
      <c r="C3839" s="76" t="str">
        <f>VLOOKUP(B3839,Validación!G:I,3,0)</f>
        <v>R</v>
      </c>
      <c r="D3839" s="122">
        <v>109</v>
      </c>
      <c r="E3839" s="76">
        <f>VLOOKUP(Tabla3[[#This Row],[Actividad]],Validación!AA:AB,2,0)</f>
        <v>5</v>
      </c>
      <c r="F3839" s="76" t="s">
        <v>187</v>
      </c>
      <c r="G3839" s="76">
        <f>VLOOKUP(H3839,Validación!W:Y,3,0)</f>
        <v>17</v>
      </c>
      <c r="H3839" s="76" t="s">
        <v>355</v>
      </c>
      <c r="I3839" s="76">
        <f>VLOOKUP(J3839,Validación!K:N,4,0)</f>
        <v>1</v>
      </c>
      <c r="J3839" s="76" t="s">
        <v>200</v>
      </c>
      <c r="K3839" s="76" t="s">
        <v>68</v>
      </c>
      <c r="L3839" s="76" t="str">
        <f t="shared" si="119"/>
        <v>N</v>
      </c>
    </row>
    <row r="3840" spans="1:12" x14ac:dyDescent="0.25">
      <c r="A3840" s="76" t="str">
        <f t="shared" si="118"/>
        <v>HH5171N</v>
      </c>
      <c r="B3840" s="76" t="s">
        <v>122</v>
      </c>
      <c r="C3840" s="76" t="str">
        <f>VLOOKUP(B3840,Validación!G:I,3,0)</f>
        <v>HH</v>
      </c>
      <c r="D3840" s="122" t="s">
        <v>460</v>
      </c>
      <c r="E3840" s="76">
        <f>VLOOKUP(Tabla3[[#This Row],[Actividad]],Validación!AA:AB,2,0)</f>
        <v>5</v>
      </c>
      <c r="F3840" s="76" t="s">
        <v>187</v>
      </c>
      <c r="G3840" s="76">
        <f>VLOOKUP(H3840,Validación!W:Y,3,0)</f>
        <v>17</v>
      </c>
      <c r="H3840" s="76" t="s">
        <v>355</v>
      </c>
      <c r="I3840" s="76">
        <f>VLOOKUP(J3840,Validación!K:N,4,0)</f>
        <v>1</v>
      </c>
      <c r="J3840" s="76" t="s">
        <v>200</v>
      </c>
      <c r="K3840" s="76" t="s">
        <v>68</v>
      </c>
      <c r="L3840" s="76" t="str">
        <f t="shared" si="119"/>
        <v>N</v>
      </c>
    </row>
    <row r="3841" spans="1:12" x14ac:dyDescent="0.25">
      <c r="A3841" s="76" t="str">
        <f t="shared" si="118"/>
        <v>II5171N</v>
      </c>
      <c r="B3841" s="173" t="s">
        <v>423</v>
      </c>
      <c r="C3841" s="76" t="str">
        <f>VLOOKUP(B3841,Validación!G:I,3,0)</f>
        <v>II</v>
      </c>
      <c r="D3841" s="122" t="s">
        <v>309</v>
      </c>
      <c r="E3841" s="76">
        <f>VLOOKUP(Tabla3[[#This Row],[Actividad]],Validación!AA:AB,2,0)</f>
        <v>5</v>
      </c>
      <c r="F3841" s="76" t="s">
        <v>187</v>
      </c>
      <c r="G3841" s="76">
        <f>VLOOKUP(H3841,Validación!W:Y,3,0)</f>
        <v>17</v>
      </c>
      <c r="H3841" s="76" t="s">
        <v>355</v>
      </c>
      <c r="I3841" s="76">
        <f>VLOOKUP(J3841,Validación!K:N,4,0)</f>
        <v>1</v>
      </c>
      <c r="J3841" s="76" t="s">
        <v>200</v>
      </c>
      <c r="K3841" s="76" t="s">
        <v>68</v>
      </c>
      <c r="L3841" s="76" t="str">
        <f t="shared" si="119"/>
        <v>N</v>
      </c>
    </row>
    <row r="3842" spans="1:12" x14ac:dyDescent="0.25">
      <c r="A3842" s="76" t="str">
        <f t="shared" ref="A3842:A3905" si="120">CONCATENATE(C3842,E3842,G3842,I3842,L3842,)</f>
        <v>L5171N</v>
      </c>
      <c r="B3842" s="76" t="s">
        <v>48</v>
      </c>
      <c r="C3842" s="76" t="str">
        <f>VLOOKUP(B3842,Validación!G:I,3,0)</f>
        <v>L</v>
      </c>
      <c r="D3842" s="122" t="s">
        <v>461</v>
      </c>
      <c r="E3842" s="76">
        <f>VLOOKUP(Tabla3[[#This Row],[Actividad]],Validación!AA:AB,2,0)</f>
        <v>5</v>
      </c>
      <c r="F3842" s="76" t="s">
        <v>187</v>
      </c>
      <c r="G3842" s="76">
        <f>VLOOKUP(H3842,Validación!W:Y,3,0)</f>
        <v>17</v>
      </c>
      <c r="H3842" s="76" t="s">
        <v>355</v>
      </c>
      <c r="I3842" s="76">
        <f>VLOOKUP(J3842,Validación!K:N,4,0)</f>
        <v>1</v>
      </c>
      <c r="J3842" s="76" t="s">
        <v>200</v>
      </c>
      <c r="K3842" s="76" t="s">
        <v>68</v>
      </c>
      <c r="L3842" s="76" t="str">
        <f t="shared" ref="L3842:L3905" si="121">VLOOKUP(K3842,O:P,2,0)</f>
        <v>N</v>
      </c>
    </row>
    <row r="3843" spans="1:12" x14ac:dyDescent="0.25">
      <c r="A3843" s="76" t="str">
        <f t="shared" si="120"/>
        <v>B5171N</v>
      </c>
      <c r="B3843" s="76" t="s">
        <v>43</v>
      </c>
      <c r="C3843" s="76" t="str">
        <f>VLOOKUP(B3843,Validación!G:I,3,0)</f>
        <v>B</v>
      </c>
      <c r="D3843" s="122" t="s">
        <v>462</v>
      </c>
      <c r="E3843" s="76">
        <f>VLOOKUP(Tabla3[[#This Row],[Actividad]],Validación!AA:AB,2,0)</f>
        <v>5</v>
      </c>
      <c r="F3843" s="76" t="s">
        <v>187</v>
      </c>
      <c r="G3843" s="76">
        <f>VLOOKUP(H3843,Validación!W:Y,3,0)</f>
        <v>17</v>
      </c>
      <c r="H3843" s="76" t="s">
        <v>355</v>
      </c>
      <c r="I3843" s="76">
        <f>VLOOKUP(J3843,Validación!K:N,4,0)</f>
        <v>1</v>
      </c>
      <c r="J3843" s="76" t="s">
        <v>200</v>
      </c>
      <c r="K3843" s="76" t="s">
        <v>68</v>
      </c>
      <c r="L3843" s="76" t="str">
        <f t="shared" si="121"/>
        <v>N</v>
      </c>
    </row>
    <row r="3844" spans="1:12" x14ac:dyDescent="0.25">
      <c r="A3844" s="76" t="str">
        <f t="shared" si="120"/>
        <v>A5171N</v>
      </c>
      <c r="B3844" s="76" t="s">
        <v>42</v>
      </c>
      <c r="C3844" s="76" t="str">
        <f>VLOOKUP(B3844,Validación!G:I,3,0)</f>
        <v>A</v>
      </c>
      <c r="D3844" s="122" t="s">
        <v>463</v>
      </c>
      <c r="E3844" s="76">
        <f>VLOOKUP(Tabla3[[#This Row],[Actividad]],Validación!AA:AB,2,0)</f>
        <v>5</v>
      </c>
      <c r="F3844" s="76" t="s">
        <v>187</v>
      </c>
      <c r="G3844" s="76">
        <f>VLOOKUP(H3844,Validación!W:Y,3,0)</f>
        <v>17</v>
      </c>
      <c r="H3844" s="76" t="s">
        <v>355</v>
      </c>
      <c r="I3844" s="76">
        <f>VLOOKUP(J3844,Validación!K:N,4,0)</f>
        <v>1</v>
      </c>
      <c r="J3844" s="76" t="s">
        <v>200</v>
      </c>
      <c r="K3844" s="76" t="s">
        <v>68</v>
      </c>
      <c r="L3844" s="76" t="str">
        <f t="shared" si="121"/>
        <v>N</v>
      </c>
    </row>
    <row r="3845" spans="1:12" x14ac:dyDescent="0.25">
      <c r="A3845" s="76" t="str">
        <f t="shared" si="120"/>
        <v>X5172N</v>
      </c>
      <c r="B3845" s="76" t="s">
        <v>133</v>
      </c>
      <c r="C3845" s="76" t="str">
        <f>VLOOKUP(B3845,Validación!G:I,3,0)</f>
        <v>X</v>
      </c>
      <c r="D3845" s="122">
        <v>122201</v>
      </c>
      <c r="E3845" s="76">
        <f>VLOOKUP(Tabla3[[#This Row],[Actividad]],Validación!AA:AB,2,0)</f>
        <v>5</v>
      </c>
      <c r="F3845" s="76" t="s">
        <v>187</v>
      </c>
      <c r="G3845" s="76">
        <f>VLOOKUP(H3845,Validación!W:Y,3,0)</f>
        <v>17</v>
      </c>
      <c r="H3845" s="76" t="s">
        <v>355</v>
      </c>
      <c r="I3845" s="76">
        <f>VLOOKUP(J3845,Validación!K:N,4,0)</f>
        <v>2</v>
      </c>
      <c r="J3845" s="76" t="s">
        <v>161</v>
      </c>
      <c r="K3845" s="76" t="s">
        <v>68</v>
      </c>
      <c r="L3845" s="76" t="str">
        <f t="shared" si="121"/>
        <v>N</v>
      </c>
    </row>
    <row r="3846" spans="1:12" x14ac:dyDescent="0.25">
      <c r="A3846" s="76" t="str">
        <f t="shared" si="120"/>
        <v>C5172N</v>
      </c>
      <c r="B3846" s="76" t="s">
        <v>44</v>
      </c>
      <c r="C3846" s="76" t="str">
        <f>VLOOKUP(B3846,Validación!G:I,3,0)</f>
        <v>C</v>
      </c>
      <c r="D3846" s="122" t="s">
        <v>289</v>
      </c>
      <c r="E3846" s="76">
        <f>VLOOKUP(Tabla3[[#This Row],[Actividad]],Validación!AA:AB,2,0)</f>
        <v>5</v>
      </c>
      <c r="F3846" s="76" t="s">
        <v>187</v>
      </c>
      <c r="G3846" s="76">
        <f>VLOOKUP(H3846,Validación!W:Y,3,0)</f>
        <v>17</v>
      </c>
      <c r="H3846" s="76" t="s">
        <v>355</v>
      </c>
      <c r="I3846" s="76">
        <f>VLOOKUP(J3846,Validación!K:N,4,0)</f>
        <v>2</v>
      </c>
      <c r="J3846" s="76" t="s">
        <v>161</v>
      </c>
      <c r="K3846" s="76" t="s">
        <v>68</v>
      </c>
      <c r="L3846" s="76" t="str">
        <f t="shared" si="121"/>
        <v>N</v>
      </c>
    </row>
    <row r="3847" spans="1:12" x14ac:dyDescent="0.25">
      <c r="A3847" s="76" t="str">
        <f t="shared" si="120"/>
        <v>T5172N</v>
      </c>
      <c r="B3847" s="76" t="s">
        <v>52</v>
      </c>
      <c r="C3847" s="76" t="str">
        <f>VLOOKUP(B3847,Validación!G:I,3,0)</f>
        <v>T</v>
      </c>
      <c r="D3847" s="122">
        <v>122202</v>
      </c>
      <c r="E3847" s="76">
        <f>VLOOKUP(Tabla3[[#This Row],[Actividad]],Validación!AA:AB,2,0)</f>
        <v>5</v>
      </c>
      <c r="F3847" s="76" t="s">
        <v>187</v>
      </c>
      <c r="G3847" s="76">
        <f>VLOOKUP(H3847,Validación!W:Y,3,0)</f>
        <v>17</v>
      </c>
      <c r="H3847" s="76" t="s">
        <v>355</v>
      </c>
      <c r="I3847" s="76">
        <f>VLOOKUP(J3847,Validación!K:N,4,0)</f>
        <v>2</v>
      </c>
      <c r="J3847" s="76" t="s">
        <v>161</v>
      </c>
      <c r="K3847" s="76" t="s">
        <v>68</v>
      </c>
      <c r="L3847" s="76" t="str">
        <f t="shared" si="121"/>
        <v>N</v>
      </c>
    </row>
    <row r="3848" spans="1:12" x14ac:dyDescent="0.25">
      <c r="A3848" s="76" t="str">
        <f t="shared" si="120"/>
        <v>EE5172N</v>
      </c>
      <c r="B3848" s="76" t="s">
        <v>33</v>
      </c>
      <c r="C3848" s="76" t="str">
        <f>VLOOKUP(B3848,Validación!G:I,3,0)</f>
        <v>EE</v>
      </c>
      <c r="D3848" s="122" t="s">
        <v>290</v>
      </c>
      <c r="E3848" s="76">
        <f>VLOOKUP(Tabla3[[#This Row],[Actividad]],Validación!AA:AB,2,0)</f>
        <v>5</v>
      </c>
      <c r="F3848" s="76" t="s">
        <v>187</v>
      </c>
      <c r="G3848" s="76">
        <f>VLOOKUP(H3848,Validación!W:Y,3,0)</f>
        <v>17</v>
      </c>
      <c r="H3848" s="76" t="s">
        <v>355</v>
      </c>
      <c r="I3848" s="76">
        <f>VLOOKUP(J3848,Validación!K:N,4,0)</f>
        <v>2</v>
      </c>
      <c r="J3848" s="76" t="s">
        <v>161</v>
      </c>
      <c r="K3848" s="76" t="s">
        <v>68</v>
      </c>
      <c r="L3848" s="76" t="str">
        <f t="shared" si="121"/>
        <v>N</v>
      </c>
    </row>
    <row r="3849" spans="1:12" x14ac:dyDescent="0.25">
      <c r="A3849" s="76" t="str">
        <f t="shared" si="120"/>
        <v>E5172N</v>
      </c>
      <c r="B3849" s="76" t="s">
        <v>45</v>
      </c>
      <c r="C3849" s="76" t="str">
        <f>VLOOKUP(B3849,Validación!G:I,3,0)</f>
        <v>E</v>
      </c>
      <c r="D3849" s="122" t="s">
        <v>180</v>
      </c>
      <c r="E3849" s="76">
        <f>VLOOKUP(Tabla3[[#This Row],[Actividad]],Validación!AA:AB,2,0)</f>
        <v>5</v>
      </c>
      <c r="F3849" s="76" t="s">
        <v>187</v>
      </c>
      <c r="G3849" s="76">
        <f>VLOOKUP(H3849,Validación!W:Y,3,0)</f>
        <v>17</v>
      </c>
      <c r="H3849" s="76" t="s">
        <v>355</v>
      </c>
      <c r="I3849" s="76">
        <f>VLOOKUP(J3849,Validación!K:N,4,0)</f>
        <v>2</v>
      </c>
      <c r="J3849" s="76" t="s">
        <v>161</v>
      </c>
      <c r="K3849" s="76" t="s">
        <v>68</v>
      </c>
      <c r="L3849" s="76" t="str">
        <f t="shared" si="121"/>
        <v>N</v>
      </c>
    </row>
    <row r="3850" spans="1:12" x14ac:dyDescent="0.25">
      <c r="A3850" s="76" t="str">
        <f t="shared" si="120"/>
        <v>J5172N</v>
      </c>
      <c r="B3850" s="76" t="s">
        <v>30</v>
      </c>
      <c r="C3850" s="76" t="str">
        <f>VLOOKUP(B3850,Validación!G:I,3,0)</f>
        <v>J</v>
      </c>
      <c r="D3850" s="122" t="s">
        <v>292</v>
      </c>
      <c r="E3850" s="76">
        <f>VLOOKUP(Tabla3[[#This Row],[Actividad]],Validación!AA:AB,2,0)</f>
        <v>5</v>
      </c>
      <c r="F3850" s="76" t="s">
        <v>187</v>
      </c>
      <c r="G3850" s="76">
        <f>VLOOKUP(H3850,Validación!W:Y,3,0)</f>
        <v>17</v>
      </c>
      <c r="H3850" s="76" t="s">
        <v>355</v>
      </c>
      <c r="I3850" s="76">
        <f>VLOOKUP(J3850,Validación!K:N,4,0)</f>
        <v>2</v>
      </c>
      <c r="J3850" s="76" t="s">
        <v>161</v>
      </c>
      <c r="K3850" s="76" t="s">
        <v>68</v>
      </c>
      <c r="L3850" s="76" t="str">
        <f t="shared" si="121"/>
        <v>N</v>
      </c>
    </row>
    <row r="3851" spans="1:12" x14ac:dyDescent="0.25">
      <c r="A3851" s="76" t="str">
        <f t="shared" si="120"/>
        <v>H5172N</v>
      </c>
      <c r="B3851" s="76" t="s">
        <v>46</v>
      </c>
      <c r="C3851" s="76" t="str">
        <f>VLOOKUP(B3851,Validación!G:I,3,0)</f>
        <v>H</v>
      </c>
      <c r="D3851" s="122" t="s">
        <v>115</v>
      </c>
      <c r="E3851" s="76">
        <f>VLOOKUP(Tabla3[[#This Row],[Actividad]],Validación!AA:AB,2,0)</f>
        <v>5</v>
      </c>
      <c r="F3851" s="76" t="s">
        <v>187</v>
      </c>
      <c r="G3851" s="76">
        <f>VLOOKUP(H3851,Validación!W:Y,3,0)</f>
        <v>17</v>
      </c>
      <c r="H3851" s="76" t="s">
        <v>355</v>
      </c>
      <c r="I3851" s="76">
        <f>VLOOKUP(J3851,Validación!K:N,4,0)</f>
        <v>2</v>
      </c>
      <c r="J3851" s="76" t="s">
        <v>161</v>
      </c>
      <c r="K3851" s="76" t="s">
        <v>68</v>
      </c>
      <c r="L3851" s="76" t="str">
        <f t="shared" si="121"/>
        <v>N</v>
      </c>
    </row>
    <row r="3852" spans="1:12" x14ac:dyDescent="0.25">
      <c r="A3852" s="76" t="str">
        <f t="shared" si="120"/>
        <v>Q5172N</v>
      </c>
      <c r="B3852" s="76" t="s">
        <v>130</v>
      </c>
      <c r="C3852" s="76" t="str">
        <f>VLOOKUP(B3852,Validación!G:I,3,0)</f>
        <v>Q</v>
      </c>
      <c r="D3852" s="122" t="s">
        <v>293</v>
      </c>
      <c r="E3852" s="76">
        <f>VLOOKUP(Tabla3[[#This Row],[Actividad]],Validación!AA:AB,2,0)</f>
        <v>5</v>
      </c>
      <c r="F3852" s="76" t="s">
        <v>187</v>
      </c>
      <c r="G3852" s="76">
        <f>VLOOKUP(H3852,Validación!W:Y,3,0)</f>
        <v>17</v>
      </c>
      <c r="H3852" s="76" t="s">
        <v>355</v>
      </c>
      <c r="I3852" s="76">
        <f>VLOOKUP(J3852,Validación!K:N,4,0)</f>
        <v>2</v>
      </c>
      <c r="J3852" s="76" t="s">
        <v>161</v>
      </c>
      <c r="K3852" s="76" t="s">
        <v>68</v>
      </c>
      <c r="L3852" s="76" t="str">
        <f t="shared" si="121"/>
        <v>N</v>
      </c>
    </row>
    <row r="3853" spans="1:12" x14ac:dyDescent="0.25">
      <c r="A3853" s="76" t="str">
        <f t="shared" si="120"/>
        <v>P5172N</v>
      </c>
      <c r="B3853" s="76" t="s">
        <v>50</v>
      </c>
      <c r="C3853" s="76" t="str">
        <f>VLOOKUP(B3853,Validación!G:I,3,0)</f>
        <v>P</v>
      </c>
      <c r="D3853" s="122" t="s">
        <v>295</v>
      </c>
      <c r="E3853" s="76">
        <f>VLOOKUP(Tabla3[[#This Row],[Actividad]],Validación!AA:AB,2,0)</f>
        <v>5</v>
      </c>
      <c r="F3853" s="76" t="s">
        <v>187</v>
      </c>
      <c r="G3853" s="76">
        <f>VLOOKUP(H3853,Validación!W:Y,3,0)</f>
        <v>17</v>
      </c>
      <c r="H3853" s="76" t="s">
        <v>355</v>
      </c>
      <c r="I3853" s="76">
        <f>VLOOKUP(J3853,Validación!K:N,4,0)</f>
        <v>2</v>
      </c>
      <c r="J3853" s="76" t="s">
        <v>161</v>
      </c>
      <c r="K3853" s="76" t="s">
        <v>68</v>
      </c>
      <c r="L3853" s="76" t="str">
        <f t="shared" si="121"/>
        <v>N</v>
      </c>
    </row>
    <row r="3854" spans="1:12" x14ac:dyDescent="0.25">
      <c r="A3854" s="76" t="str">
        <f t="shared" si="120"/>
        <v>K5172N</v>
      </c>
      <c r="B3854" s="76" t="s">
        <v>31</v>
      </c>
      <c r="C3854" s="76" t="str">
        <f>VLOOKUP(B3854,Validación!G:I,3,0)</f>
        <v>K</v>
      </c>
      <c r="D3854" s="122" t="s">
        <v>297</v>
      </c>
      <c r="E3854" s="76">
        <f>VLOOKUP(Tabla3[[#This Row],[Actividad]],Validación!AA:AB,2,0)</f>
        <v>5</v>
      </c>
      <c r="F3854" s="76" t="s">
        <v>187</v>
      </c>
      <c r="G3854" s="76">
        <f>VLOOKUP(H3854,Validación!W:Y,3,0)</f>
        <v>17</v>
      </c>
      <c r="H3854" s="76" t="s">
        <v>355</v>
      </c>
      <c r="I3854" s="76">
        <f>VLOOKUP(J3854,Validación!K:N,4,0)</f>
        <v>2</v>
      </c>
      <c r="J3854" s="76" t="s">
        <v>161</v>
      </c>
      <c r="K3854" s="76" t="s">
        <v>68</v>
      </c>
      <c r="L3854" s="76" t="str">
        <f t="shared" si="121"/>
        <v>N</v>
      </c>
    </row>
    <row r="3855" spans="1:12" x14ac:dyDescent="0.25">
      <c r="A3855" s="76" t="str">
        <f t="shared" si="120"/>
        <v>N5172N</v>
      </c>
      <c r="B3855" s="76" t="s">
        <v>49</v>
      </c>
      <c r="C3855" s="76" t="str">
        <f>VLOOKUP(B3855,Validación!G:I,3,0)</f>
        <v>N</v>
      </c>
      <c r="D3855" s="122" t="s">
        <v>298</v>
      </c>
      <c r="E3855" s="76">
        <f>VLOOKUP(Tabla3[[#This Row],[Actividad]],Validación!AA:AB,2,0)</f>
        <v>5</v>
      </c>
      <c r="F3855" s="76" t="s">
        <v>187</v>
      </c>
      <c r="G3855" s="76">
        <f>VLOOKUP(H3855,Validación!W:Y,3,0)</f>
        <v>17</v>
      </c>
      <c r="H3855" s="76" t="s">
        <v>355</v>
      </c>
      <c r="I3855" s="76">
        <f>VLOOKUP(J3855,Validación!K:N,4,0)</f>
        <v>2</v>
      </c>
      <c r="J3855" s="76" t="s">
        <v>161</v>
      </c>
      <c r="K3855" s="76" t="s">
        <v>68</v>
      </c>
      <c r="L3855" s="76" t="str">
        <f t="shared" si="121"/>
        <v>N</v>
      </c>
    </row>
    <row r="3856" spans="1:12" x14ac:dyDescent="0.25">
      <c r="A3856" s="76" t="str">
        <f t="shared" si="120"/>
        <v>AA5172N</v>
      </c>
      <c r="B3856" s="76" t="s">
        <v>54</v>
      </c>
      <c r="C3856" s="76" t="str">
        <f>VLOOKUP(B3856,Validación!G:I,3,0)</f>
        <v>AA</v>
      </c>
      <c r="D3856" s="122" t="s">
        <v>118</v>
      </c>
      <c r="E3856" s="76">
        <f>VLOOKUP(Tabla3[[#This Row],[Actividad]],Validación!AA:AB,2,0)</f>
        <v>5</v>
      </c>
      <c r="F3856" s="76" t="s">
        <v>187</v>
      </c>
      <c r="G3856" s="76">
        <f>VLOOKUP(H3856,Validación!W:Y,3,0)</f>
        <v>17</v>
      </c>
      <c r="H3856" s="76" t="s">
        <v>355</v>
      </c>
      <c r="I3856" s="76">
        <f>VLOOKUP(J3856,Validación!K:N,4,0)</f>
        <v>2</v>
      </c>
      <c r="J3856" s="76" t="s">
        <v>161</v>
      </c>
      <c r="K3856" s="76" t="s">
        <v>68</v>
      </c>
      <c r="L3856" s="76" t="str">
        <f t="shared" si="121"/>
        <v>N</v>
      </c>
    </row>
    <row r="3857" spans="1:12" x14ac:dyDescent="0.25">
      <c r="A3857" s="76" t="str">
        <f t="shared" si="120"/>
        <v>G5172N</v>
      </c>
      <c r="B3857" s="76" t="s">
        <v>427</v>
      </c>
      <c r="C3857" s="76" t="str">
        <f>VLOOKUP(B3857,Validación!G:I,3,0)</f>
        <v>G</v>
      </c>
      <c r="D3857" s="122" t="s">
        <v>299</v>
      </c>
      <c r="E3857" s="76">
        <f>VLOOKUP(Tabla3[[#This Row],[Actividad]],Validación!AA:AB,2,0)</f>
        <v>5</v>
      </c>
      <c r="F3857" s="76" t="s">
        <v>187</v>
      </c>
      <c r="G3857" s="76">
        <f>VLOOKUP(H3857,Validación!W:Y,3,0)</f>
        <v>17</v>
      </c>
      <c r="H3857" s="76" t="s">
        <v>355</v>
      </c>
      <c r="I3857" s="76">
        <f>VLOOKUP(J3857,Validación!K:N,4,0)</f>
        <v>2</v>
      </c>
      <c r="J3857" s="76" t="s">
        <v>161</v>
      </c>
      <c r="K3857" s="76" t="s">
        <v>68</v>
      </c>
      <c r="L3857" s="76" t="str">
        <f t="shared" si="121"/>
        <v>N</v>
      </c>
    </row>
    <row r="3858" spans="1:12" x14ac:dyDescent="0.25">
      <c r="A3858" s="76" t="str">
        <f t="shared" si="120"/>
        <v>D5172N</v>
      </c>
      <c r="B3858" s="76" t="s">
        <v>203</v>
      </c>
      <c r="C3858" s="76" t="str">
        <f>VLOOKUP(B3858,Validación!G:I,3,0)</f>
        <v>D</v>
      </c>
      <c r="D3858" s="122">
        <v>122327</v>
      </c>
      <c r="E3858" s="76">
        <f>VLOOKUP(Tabla3[[#This Row],[Actividad]],Validación!AA:AB,2,0)</f>
        <v>5</v>
      </c>
      <c r="F3858" s="76" t="s">
        <v>187</v>
      </c>
      <c r="G3858" s="76">
        <f>VLOOKUP(H3858,Validación!W:Y,3,0)</f>
        <v>17</v>
      </c>
      <c r="H3858" s="76" t="s">
        <v>355</v>
      </c>
      <c r="I3858" s="76">
        <f>VLOOKUP(J3858,Validación!K:N,4,0)</f>
        <v>2</v>
      </c>
      <c r="J3858" s="76" t="s">
        <v>161</v>
      </c>
      <c r="K3858" s="76" t="s">
        <v>68</v>
      </c>
      <c r="L3858" s="76" t="str">
        <f t="shared" si="121"/>
        <v>N</v>
      </c>
    </row>
    <row r="3859" spans="1:12" x14ac:dyDescent="0.25">
      <c r="A3859" s="76" t="str">
        <f t="shared" si="120"/>
        <v>F5172N</v>
      </c>
      <c r="B3859" s="76" t="s">
        <v>426</v>
      </c>
      <c r="C3859" s="76" t="str">
        <f>VLOOKUP(B3859,Validación!G:I,3,0)</f>
        <v>F</v>
      </c>
      <c r="D3859" s="122" t="s">
        <v>456</v>
      </c>
      <c r="E3859" s="76">
        <f>VLOOKUP(Tabla3[[#This Row],[Actividad]],Validación!AA:AB,2,0)</f>
        <v>5</v>
      </c>
      <c r="F3859" s="76" t="s">
        <v>187</v>
      </c>
      <c r="G3859" s="76">
        <f>VLOOKUP(H3859,Validación!W:Y,3,0)</f>
        <v>17</v>
      </c>
      <c r="H3859" s="76" t="s">
        <v>355</v>
      </c>
      <c r="I3859" s="76">
        <f>VLOOKUP(J3859,Validación!K:N,4,0)</f>
        <v>2</v>
      </c>
      <c r="J3859" s="76" t="s">
        <v>161</v>
      </c>
      <c r="K3859" s="76" t="s">
        <v>68</v>
      </c>
      <c r="L3859" s="76" t="str">
        <f t="shared" si="121"/>
        <v>N</v>
      </c>
    </row>
    <row r="3860" spans="1:12" x14ac:dyDescent="0.25">
      <c r="A3860" s="76" t="str">
        <f t="shared" si="120"/>
        <v>FF5172N</v>
      </c>
      <c r="B3860" s="76" t="s">
        <v>41</v>
      </c>
      <c r="C3860" s="76" t="str">
        <f>VLOOKUP(B3860,Validación!G:I,3,0)</f>
        <v>FF</v>
      </c>
      <c r="D3860" s="122" t="s">
        <v>301</v>
      </c>
      <c r="E3860" s="76">
        <f>VLOOKUP(Tabla3[[#This Row],[Actividad]],Validación!AA:AB,2,0)</f>
        <v>5</v>
      </c>
      <c r="F3860" s="76" t="s">
        <v>187</v>
      </c>
      <c r="G3860" s="76">
        <f>VLOOKUP(H3860,Validación!W:Y,3,0)</f>
        <v>17</v>
      </c>
      <c r="H3860" s="76" t="s">
        <v>355</v>
      </c>
      <c r="I3860" s="76">
        <f>VLOOKUP(J3860,Validación!K:N,4,0)</f>
        <v>2</v>
      </c>
      <c r="J3860" s="76" t="s">
        <v>161</v>
      </c>
      <c r="K3860" s="76" t="s">
        <v>68</v>
      </c>
      <c r="L3860" s="76" t="str">
        <f t="shared" si="121"/>
        <v>N</v>
      </c>
    </row>
    <row r="3861" spans="1:12" x14ac:dyDescent="0.25">
      <c r="A3861" s="76" t="str">
        <f t="shared" si="120"/>
        <v>BB5172N</v>
      </c>
      <c r="B3861" s="76" t="s">
        <v>32</v>
      </c>
      <c r="C3861" s="76" t="str">
        <f>VLOOKUP(B3861,Validación!G:I,3,0)</f>
        <v>BB</v>
      </c>
      <c r="D3861" s="122" t="s">
        <v>457</v>
      </c>
      <c r="E3861" s="76">
        <f>VLOOKUP(Tabla3[[#This Row],[Actividad]],Validación!AA:AB,2,0)</f>
        <v>5</v>
      </c>
      <c r="F3861" s="76" t="s">
        <v>187</v>
      </c>
      <c r="G3861" s="76">
        <f>VLOOKUP(H3861,Validación!W:Y,3,0)</f>
        <v>17</v>
      </c>
      <c r="H3861" s="76" t="s">
        <v>355</v>
      </c>
      <c r="I3861" s="76">
        <f>VLOOKUP(J3861,Validación!K:N,4,0)</f>
        <v>2</v>
      </c>
      <c r="J3861" s="76" t="s">
        <v>161</v>
      </c>
      <c r="K3861" s="76" t="s">
        <v>68</v>
      </c>
      <c r="L3861" s="76" t="str">
        <f t="shared" si="121"/>
        <v>N</v>
      </c>
    </row>
    <row r="3862" spans="1:12" x14ac:dyDescent="0.25">
      <c r="A3862" s="76" t="str">
        <f t="shared" si="120"/>
        <v>W5172N</v>
      </c>
      <c r="B3862" s="76" t="s">
        <v>132</v>
      </c>
      <c r="C3862" s="76" t="str">
        <f>VLOOKUP(B3862,Validación!G:I,3,0)</f>
        <v>W</v>
      </c>
      <c r="D3862" s="122" t="s">
        <v>302</v>
      </c>
      <c r="E3862" s="76">
        <f>VLOOKUP(Tabla3[[#This Row],[Actividad]],Validación!AA:AB,2,0)</f>
        <v>5</v>
      </c>
      <c r="F3862" s="76" t="s">
        <v>187</v>
      </c>
      <c r="G3862" s="76">
        <f>VLOOKUP(H3862,Validación!W:Y,3,0)</f>
        <v>17</v>
      </c>
      <c r="H3862" s="76" t="s">
        <v>355</v>
      </c>
      <c r="I3862" s="76">
        <f>VLOOKUP(J3862,Validación!K:N,4,0)</f>
        <v>2</v>
      </c>
      <c r="J3862" s="76" t="s">
        <v>161</v>
      </c>
      <c r="K3862" s="76" t="s">
        <v>68</v>
      </c>
      <c r="L3862" s="76" t="str">
        <f t="shared" si="121"/>
        <v>N</v>
      </c>
    </row>
    <row r="3863" spans="1:12" x14ac:dyDescent="0.25">
      <c r="A3863" s="76" t="str">
        <f t="shared" si="120"/>
        <v>CC5172N</v>
      </c>
      <c r="B3863" s="76" t="s">
        <v>55</v>
      </c>
      <c r="C3863" s="76" t="str">
        <f>VLOOKUP(B3863,Validación!G:I,3,0)</f>
        <v>CC</v>
      </c>
      <c r="D3863" s="122" t="s">
        <v>303</v>
      </c>
      <c r="E3863" s="76">
        <f>VLOOKUP(Tabla3[[#This Row],[Actividad]],Validación!AA:AB,2,0)</f>
        <v>5</v>
      </c>
      <c r="F3863" s="76" t="s">
        <v>187</v>
      </c>
      <c r="G3863" s="76">
        <f>VLOOKUP(H3863,Validación!W:Y,3,0)</f>
        <v>17</v>
      </c>
      <c r="H3863" s="76" t="s">
        <v>355</v>
      </c>
      <c r="I3863" s="76">
        <f>VLOOKUP(J3863,Validación!K:N,4,0)</f>
        <v>2</v>
      </c>
      <c r="J3863" s="76" t="s">
        <v>161</v>
      </c>
      <c r="K3863" s="76" t="s">
        <v>68</v>
      </c>
      <c r="L3863" s="76" t="str">
        <f t="shared" si="121"/>
        <v>N</v>
      </c>
    </row>
    <row r="3864" spans="1:12" x14ac:dyDescent="0.25">
      <c r="A3864" s="76" t="str">
        <f t="shared" si="120"/>
        <v>U5172N</v>
      </c>
      <c r="B3864" s="76" t="s">
        <v>425</v>
      </c>
      <c r="C3864" s="76" t="str">
        <f>VLOOKUP(B3864,Validación!G:I,3,0)</f>
        <v>U</v>
      </c>
      <c r="D3864" s="122" t="s">
        <v>458</v>
      </c>
      <c r="E3864" s="76">
        <f>VLOOKUP(Tabla3[[#This Row],[Actividad]],Validación!AA:AB,2,0)</f>
        <v>5</v>
      </c>
      <c r="F3864" s="76" t="s">
        <v>187</v>
      </c>
      <c r="G3864" s="76">
        <f>VLOOKUP(H3864,Validación!W:Y,3,0)</f>
        <v>17</v>
      </c>
      <c r="H3864" s="76" t="s">
        <v>355</v>
      </c>
      <c r="I3864" s="76">
        <f>VLOOKUP(J3864,Validación!K:N,4,0)</f>
        <v>2</v>
      </c>
      <c r="J3864" s="76" t="s">
        <v>161</v>
      </c>
      <c r="K3864" s="76" t="s">
        <v>68</v>
      </c>
      <c r="L3864" s="76" t="str">
        <f t="shared" si="121"/>
        <v>N</v>
      </c>
    </row>
    <row r="3865" spans="1:12" x14ac:dyDescent="0.25">
      <c r="A3865" s="76" t="str">
        <f t="shared" si="120"/>
        <v>I5172N</v>
      </c>
      <c r="B3865" s="76" t="s">
        <v>47</v>
      </c>
      <c r="C3865" s="76" t="str">
        <f>VLOOKUP(B3865,Validación!G:I,3,0)</f>
        <v>I</v>
      </c>
      <c r="D3865" s="122" t="s">
        <v>459</v>
      </c>
      <c r="E3865" s="76">
        <f>VLOOKUP(Tabla3[[#This Row],[Actividad]],Validación!AA:AB,2,0)</f>
        <v>5</v>
      </c>
      <c r="F3865" s="76" t="s">
        <v>187</v>
      </c>
      <c r="G3865" s="76">
        <f>VLOOKUP(H3865,Validación!W:Y,3,0)</f>
        <v>17</v>
      </c>
      <c r="H3865" s="76" t="s">
        <v>355</v>
      </c>
      <c r="I3865" s="76">
        <f>VLOOKUP(J3865,Validación!K:N,4,0)</f>
        <v>2</v>
      </c>
      <c r="J3865" s="76" t="s">
        <v>161</v>
      </c>
      <c r="K3865" s="76" t="s">
        <v>68</v>
      </c>
      <c r="L3865" s="76" t="str">
        <f t="shared" si="121"/>
        <v>N</v>
      </c>
    </row>
    <row r="3866" spans="1:12" x14ac:dyDescent="0.25">
      <c r="A3866" s="76" t="str">
        <f t="shared" si="120"/>
        <v>Y5172N</v>
      </c>
      <c r="B3866" s="76" t="s">
        <v>134</v>
      </c>
      <c r="C3866" s="76" t="str">
        <f>VLOOKUP(B3866,Validación!G:I,3,0)</f>
        <v>Y</v>
      </c>
      <c r="D3866" s="122" t="s">
        <v>306</v>
      </c>
      <c r="E3866" s="76">
        <f>VLOOKUP(Tabla3[[#This Row],[Actividad]],Validación!AA:AB,2,0)</f>
        <v>5</v>
      </c>
      <c r="F3866" s="76" t="s">
        <v>187</v>
      </c>
      <c r="G3866" s="76">
        <f>VLOOKUP(H3866,Validación!W:Y,3,0)</f>
        <v>17</v>
      </c>
      <c r="H3866" s="76" t="s">
        <v>355</v>
      </c>
      <c r="I3866" s="76">
        <f>VLOOKUP(J3866,Validación!K:N,4,0)</f>
        <v>2</v>
      </c>
      <c r="J3866" s="76" t="s">
        <v>161</v>
      </c>
      <c r="K3866" s="76" t="s">
        <v>68</v>
      </c>
      <c r="L3866" s="76" t="str">
        <f t="shared" si="121"/>
        <v>N</v>
      </c>
    </row>
    <row r="3867" spans="1:12" x14ac:dyDescent="0.25">
      <c r="A3867" s="76" t="str">
        <f t="shared" si="120"/>
        <v>R5172N</v>
      </c>
      <c r="B3867" s="76" t="s">
        <v>51</v>
      </c>
      <c r="C3867" s="76" t="str">
        <f>VLOOKUP(B3867,Validación!G:I,3,0)</f>
        <v>R</v>
      </c>
      <c r="D3867" s="122">
        <v>109</v>
      </c>
      <c r="E3867" s="76">
        <f>VLOOKUP(Tabla3[[#This Row],[Actividad]],Validación!AA:AB,2,0)</f>
        <v>5</v>
      </c>
      <c r="F3867" s="76" t="s">
        <v>187</v>
      </c>
      <c r="G3867" s="76">
        <f>VLOOKUP(H3867,Validación!W:Y,3,0)</f>
        <v>17</v>
      </c>
      <c r="H3867" s="76" t="s">
        <v>355</v>
      </c>
      <c r="I3867" s="76">
        <f>VLOOKUP(J3867,Validación!K:N,4,0)</f>
        <v>2</v>
      </c>
      <c r="J3867" s="76" t="s">
        <v>161</v>
      </c>
      <c r="K3867" s="76" t="s">
        <v>68</v>
      </c>
      <c r="L3867" s="76" t="str">
        <f t="shared" si="121"/>
        <v>N</v>
      </c>
    </row>
    <row r="3868" spans="1:12" x14ac:dyDescent="0.25">
      <c r="A3868" s="76" t="str">
        <f t="shared" si="120"/>
        <v>HH5172N</v>
      </c>
      <c r="B3868" s="76" t="s">
        <v>122</v>
      </c>
      <c r="C3868" s="76" t="str">
        <f>VLOOKUP(B3868,Validación!G:I,3,0)</f>
        <v>HH</v>
      </c>
      <c r="D3868" s="122" t="s">
        <v>460</v>
      </c>
      <c r="E3868" s="76">
        <f>VLOOKUP(Tabla3[[#This Row],[Actividad]],Validación!AA:AB,2,0)</f>
        <v>5</v>
      </c>
      <c r="F3868" s="76" t="s">
        <v>187</v>
      </c>
      <c r="G3868" s="76">
        <f>VLOOKUP(H3868,Validación!W:Y,3,0)</f>
        <v>17</v>
      </c>
      <c r="H3868" s="76" t="s">
        <v>355</v>
      </c>
      <c r="I3868" s="76">
        <f>VLOOKUP(J3868,Validación!K:N,4,0)</f>
        <v>2</v>
      </c>
      <c r="J3868" s="76" t="s">
        <v>161</v>
      </c>
      <c r="K3868" s="76" t="s">
        <v>68</v>
      </c>
      <c r="L3868" s="76" t="str">
        <f t="shared" si="121"/>
        <v>N</v>
      </c>
    </row>
    <row r="3869" spans="1:12" x14ac:dyDescent="0.25">
      <c r="A3869" s="76" t="str">
        <f t="shared" si="120"/>
        <v>II5172N</v>
      </c>
      <c r="B3869" s="173" t="s">
        <v>423</v>
      </c>
      <c r="C3869" s="76" t="str">
        <f>VLOOKUP(B3869,Validación!G:I,3,0)</f>
        <v>II</v>
      </c>
      <c r="D3869" s="122" t="s">
        <v>309</v>
      </c>
      <c r="E3869" s="76">
        <f>VLOOKUP(Tabla3[[#This Row],[Actividad]],Validación!AA:AB,2,0)</f>
        <v>5</v>
      </c>
      <c r="F3869" s="76" t="s">
        <v>187</v>
      </c>
      <c r="G3869" s="76">
        <f>VLOOKUP(H3869,Validación!W:Y,3,0)</f>
        <v>17</v>
      </c>
      <c r="H3869" s="76" t="s">
        <v>355</v>
      </c>
      <c r="I3869" s="76">
        <f>VLOOKUP(J3869,Validación!K:N,4,0)</f>
        <v>2</v>
      </c>
      <c r="J3869" s="76" t="s">
        <v>161</v>
      </c>
      <c r="K3869" s="76" t="s">
        <v>68</v>
      </c>
      <c r="L3869" s="76" t="str">
        <f t="shared" si="121"/>
        <v>N</v>
      </c>
    </row>
    <row r="3870" spans="1:12" x14ac:dyDescent="0.25">
      <c r="A3870" s="76" t="str">
        <f t="shared" si="120"/>
        <v>L5172N</v>
      </c>
      <c r="B3870" s="76" t="s">
        <v>48</v>
      </c>
      <c r="C3870" s="76" t="str">
        <f>VLOOKUP(B3870,Validación!G:I,3,0)</f>
        <v>L</v>
      </c>
      <c r="D3870" s="122" t="s">
        <v>461</v>
      </c>
      <c r="E3870" s="76">
        <f>VLOOKUP(Tabla3[[#This Row],[Actividad]],Validación!AA:AB,2,0)</f>
        <v>5</v>
      </c>
      <c r="F3870" s="76" t="s">
        <v>187</v>
      </c>
      <c r="G3870" s="76">
        <f>VLOOKUP(H3870,Validación!W:Y,3,0)</f>
        <v>17</v>
      </c>
      <c r="H3870" s="76" t="s">
        <v>355</v>
      </c>
      <c r="I3870" s="76">
        <f>VLOOKUP(J3870,Validación!K:N,4,0)</f>
        <v>2</v>
      </c>
      <c r="J3870" s="76" t="s">
        <v>161</v>
      </c>
      <c r="K3870" s="76" t="s">
        <v>68</v>
      </c>
      <c r="L3870" s="76" t="str">
        <f t="shared" si="121"/>
        <v>N</v>
      </c>
    </row>
    <row r="3871" spans="1:12" x14ac:dyDescent="0.25">
      <c r="A3871" s="76" t="str">
        <f t="shared" si="120"/>
        <v>B5172N</v>
      </c>
      <c r="B3871" s="76" t="s">
        <v>43</v>
      </c>
      <c r="C3871" s="76" t="str">
        <f>VLOOKUP(B3871,Validación!G:I,3,0)</f>
        <v>B</v>
      </c>
      <c r="D3871" s="122" t="s">
        <v>462</v>
      </c>
      <c r="E3871" s="76">
        <f>VLOOKUP(Tabla3[[#This Row],[Actividad]],Validación!AA:AB,2,0)</f>
        <v>5</v>
      </c>
      <c r="F3871" s="76" t="s">
        <v>187</v>
      </c>
      <c r="G3871" s="76">
        <f>VLOOKUP(H3871,Validación!W:Y,3,0)</f>
        <v>17</v>
      </c>
      <c r="H3871" s="76" t="s">
        <v>355</v>
      </c>
      <c r="I3871" s="76">
        <f>VLOOKUP(J3871,Validación!K:N,4,0)</f>
        <v>2</v>
      </c>
      <c r="J3871" s="76" t="s">
        <v>161</v>
      </c>
      <c r="K3871" s="76" t="s">
        <v>68</v>
      </c>
      <c r="L3871" s="76" t="str">
        <f t="shared" si="121"/>
        <v>N</v>
      </c>
    </row>
    <row r="3872" spans="1:12" x14ac:dyDescent="0.25">
      <c r="A3872" s="76" t="str">
        <f t="shared" si="120"/>
        <v>A5172N</v>
      </c>
      <c r="B3872" s="76" t="s">
        <v>42</v>
      </c>
      <c r="C3872" s="76" t="str">
        <f>VLOOKUP(B3872,Validación!G:I,3,0)</f>
        <v>A</v>
      </c>
      <c r="D3872" s="122" t="s">
        <v>463</v>
      </c>
      <c r="E3872" s="76">
        <f>VLOOKUP(Tabla3[[#This Row],[Actividad]],Validación!AA:AB,2,0)</f>
        <v>5</v>
      </c>
      <c r="F3872" s="76" t="s">
        <v>187</v>
      </c>
      <c r="G3872" s="76">
        <f>VLOOKUP(H3872,Validación!W:Y,3,0)</f>
        <v>17</v>
      </c>
      <c r="H3872" s="76" t="s">
        <v>355</v>
      </c>
      <c r="I3872" s="76">
        <f>VLOOKUP(J3872,Validación!K:N,4,0)</f>
        <v>2</v>
      </c>
      <c r="J3872" s="76" t="s">
        <v>161</v>
      </c>
      <c r="K3872" s="76" t="s">
        <v>68</v>
      </c>
      <c r="L3872" s="76" t="str">
        <f t="shared" si="121"/>
        <v>N</v>
      </c>
    </row>
    <row r="3873" spans="1:12" x14ac:dyDescent="0.25">
      <c r="A3873" s="76" t="str">
        <f t="shared" si="120"/>
        <v>X5179N</v>
      </c>
      <c r="B3873" s="76" t="s">
        <v>133</v>
      </c>
      <c r="C3873" s="76" t="str">
        <f>VLOOKUP(B3873,Validación!G:I,3,0)</f>
        <v>X</v>
      </c>
      <c r="D3873" s="122">
        <v>122201</v>
      </c>
      <c r="E3873" s="76">
        <f>VLOOKUP(Tabla3[[#This Row],[Actividad]],Validación!AA:AB,2,0)</f>
        <v>5</v>
      </c>
      <c r="F3873" s="76" t="s">
        <v>187</v>
      </c>
      <c r="G3873" s="76">
        <f>VLOOKUP(H3873,Validación!W:Y,3,0)</f>
        <v>17</v>
      </c>
      <c r="H3873" s="76" t="s">
        <v>355</v>
      </c>
      <c r="I3873" s="76">
        <f>VLOOKUP(J3873,Validación!K:N,4,0)</f>
        <v>9</v>
      </c>
      <c r="J3873" s="76" t="s">
        <v>168</v>
      </c>
      <c r="K3873" s="76" t="s">
        <v>68</v>
      </c>
      <c r="L3873" s="76" t="str">
        <f t="shared" si="121"/>
        <v>N</v>
      </c>
    </row>
    <row r="3874" spans="1:12" x14ac:dyDescent="0.25">
      <c r="A3874" s="76" t="str">
        <f t="shared" si="120"/>
        <v>C5179N</v>
      </c>
      <c r="B3874" s="76" t="s">
        <v>44</v>
      </c>
      <c r="C3874" s="76" t="str">
        <f>VLOOKUP(B3874,Validación!G:I,3,0)</f>
        <v>C</v>
      </c>
      <c r="D3874" s="122" t="s">
        <v>289</v>
      </c>
      <c r="E3874" s="76">
        <f>VLOOKUP(Tabla3[[#This Row],[Actividad]],Validación!AA:AB,2,0)</f>
        <v>5</v>
      </c>
      <c r="F3874" s="76" t="s">
        <v>187</v>
      </c>
      <c r="G3874" s="76">
        <f>VLOOKUP(H3874,Validación!W:Y,3,0)</f>
        <v>17</v>
      </c>
      <c r="H3874" s="76" t="s">
        <v>355</v>
      </c>
      <c r="I3874" s="76">
        <f>VLOOKUP(J3874,Validación!K:N,4,0)</f>
        <v>9</v>
      </c>
      <c r="J3874" s="76" t="s">
        <v>168</v>
      </c>
      <c r="K3874" s="76" t="s">
        <v>68</v>
      </c>
      <c r="L3874" s="76" t="str">
        <f t="shared" si="121"/>
        <v>N</v>
      </c>
    </row>
    <row r="3875" spans="1:12" x14ac:dyDescent="0.25">
      <c r="A3875" s="76" t="str">
        <f t="shared" si="120"/>
        <v>T5179N</v>
      </c>
      <c r="B3875" s="76" t="s">
        <v>52</v>
      </c>
      <c r="C3875" s="76" t="str">
        <f>VLOOKUP(B3875,Validación!G:I,3,0)</f>
        <v>T</v>
      </c>
      <c r="D3875" s="122">
        <v>122202</v>
      </c>
      <c r="E3875" s="76">
        <f>VLOOKUP(Tabla3[[#This Row],[Actividad]],Validación!AA:AB,2,0)</f>
        <v>5</v>
      </c>
      <c r="F3875" s="76" t="s">
        <v>187</v>
      </c>
      <c r="G3875" s="76">
        <f>VLOOKUP(H3875,Validación!W:Y,3,0)</f>
        <v>17</v>
      </c>
      <c r="H3875" s="76" t="s">
        <v>355</v>
      </c>
      <c r="I3875" s="76">
        <f>VLOOKUP(J3875,Validación!K:N,4,0)</f>
        <v>9</v>
      </c>
      <c r="J3875" s="76" t="s">
        <v>168</v>
      </c>
      <c r="K3875" s="76" t="s">
        <v>68</v>
      </c>
      <c r="L3875" s="76" t="str">
        <f t="shared" si="121"/>
        <v>N</v>
      </c>
    </row>
    <row r="3876" spans="1:12" x14ac:dyDescent="0.25">
      <c r="A3876" s="76" t="str">
        <f t="shared" si="120"/>
        <v>EE5179N</v>
      </c>
      <c r="B3876" s="76" t="s">
        <v>33</v>
      </c>
      <c r="C3876" s="76" t="str">
        <f>VLOOKUP(B3876,Validación!G:I,3,0)</f>
        <v>EE</v>
      </c>
      <c r="D3876" s="122" t="s">
        <v>290</v>
      </c>
      <c r="E3876" s="76">
        <f>VLOOKUP(Tabla3[[#This Row],[Actividad]],Validación!AA:AB,2,0)</f>
        <v>5</v>
      </c>
      <c r="F3876" s="76" t="s">
        <v>187</v>
      </c>
      <c r="G3876" s="76">
        <f>VLOOKUP(H3876,Validación!W:Y,3,0)</f>
        <v>17</v>
      </c>
      <c r="H3876" s="76" t="s">
        <v>355</v>
      </c>
      <c r="I3876" s="76">
        <f>VLOOKUP(J3876,Validación!K:N,4,0)</f>
        <v>9</v>
      </c>
      <c r="J3876" s="76" t="s">
        <v>168</v>
      </c>
      <c r="K3876" s="76" t="s">
        <v>68</v>
      </c>
      <c r="L3876" s="76" t="str">
        <f t="shared" si="121"/>
        <v>N</v>
      </c>
    </row>
    <row r="3877" spans="1:12" x14ac:dyDescent="0.25">
      <c r="A3877" s="76" t="str">
        <f t="shared" si="120"/>
        <v>E5179N</v>
      </c>
      <c r="B3877" s="76" t="s">
        <v>45</v>
      </c>
      <c r="C3877" s="76" t="str">
        <f>VLOOKUP(B3877,Validación!G:I,3,0)</f>
        <v>E</v>
      </c>
      <c r="D3877" s="122" t="s">
        <v>180</v>
      </c>
      <c r="E3877" s="76">
        <f>VLOOKUP(Tabla3[[#This Row],[Actividad]],Validación!AA:AB,2,0)</f>
        <v>5</v>
      </c>
      <c r="F3877" s="76" t="s">
        <v>187</v>
      </c>
      <c r="G3877" s="76">
        <f>VLOOKUP(H3877,Validación!W:Y,3,0)</f>
        <v>17</v>
      </c>
      <c r="H3877" s="76" t="s">
        <v>355</v>
      </c>
      <c r="I3877" s="76">
        <f>VLOOKUP(J3877,Validación!K:N,4,0)</f>
        <v>9</v>
      </c>
      <c r="J3877" s="76" t="s">
        <v>168</v>
      </c>
      <c r="K3877" s="76" t="s">
        <v>68</v>
      </c>
      <c r="L3877" s="76" t="str">
        <f t="shared" si="121"/>
        <v>N</v>
      </c>
    </row>
    <row r="3878" spans="1:12" x14ac:dyDescent="0.25">
      <c r="A3878" s="76" t="str">
        <f t="shared" si="120"/>
        <v>J5179N</v>
      </c>
      <c r="B3878" s="76" t="s">
        <v>30</v>
      </c>
      <c r="C3878" s="76" t="str">
        <f>VLOOKUP(B3878,Validación!G:I,3,0)</f>
        <v>J</v>
      </c>
      <c r="D3878" s="122" t="s">
        <v>292</v>
      </c>
      <c r="E3878" s="76">
        <f>VLOOKUP(Tabla3[[#This Row],[Actividad]],Validación!AA:AB,2,0)</f>
        <v>5</v>
      </c>
      <c r="F3878" s="76" t="s">
        <v>187</v>
      </c>
      <c r="G3878" s="76">
        <f>VLOOKUP(H3878,Validación!W:Y,3,0)</f>
        <v>17</v>
      </c>
      <c r="H3878" s="76" t="s">
        <v>355</v>
      </c>
      <c r="I3878" s="76">
        <f>VLOOKUP(J3878,Validación!K:N,4,0)</f>
        <v>9</v>
      </c>
      <c r="J3878" s="76" t="s">
        <v>168</v>
      </c>
      <c r="K3878" s="76" t="s">
        <v>68</v>
      </c>
      <c r="L3878" s="76" t="str">
        <f t="shared" si="121"/>
        <v>N</v>
      </c>
    </row>
    <row r="3879" spans="1:12" x14ac:dyDescent="0.25">
      <c r="A3879" s="76" t="str">
        <f t="shared" si="120"/>
        <v>H5179N</v>
      </c>
      <c r="B3879" s="76" t="s">
        <v>46</v>
      </c>
      <c r="C3879" s="76" t="str">
        <f>VLOOKUP(B3879,Validación!G:I,3,0)</f>
        <v>H</v>
      </c>
      <c r="D3879" s="122" t="s">
        <v>115</v>
      </c>
      <c r="E3879" s="76">
        <f>VLOOKUP(Tabla3[[#This Row],[Actividad]],Validación!AA:AB,2,0)</f>
        <v>5</v>
      </c>
      <c r="F3879" s="76" t="s">
        <v>187</v>
      </c>
      <c r="G3879" s="76">
        <f>VLOOKUP(H3879,Validación!W:Y,3,0)</f>
        <v>17</v>
      </c>
      <c r="H3879" s="76" t="s">
        <v>355</v>
      </c>
      <c r="I3879" s="76">
        <f>VLOOKUP(J3879,Validación!K:N,4,0)</f>
        <v>9</v>
      </c>
      <c r="J3879" s="76" t="s">
        <v>168</v>
      </c>
      <c r="K3879" s="76" t="s">
        <v>68</v>
      </c>
      <c r="L3879" s="76" t="str">
        <f t="shared" si="121"/>
        <v>N</v>
      </c>
    </row>
    <row r="3880" spans="1:12" x14ac:dyDescent="0.25">
      <c r="A3880" s="76" t="str">
        <f t="shared" si="120"/>
        <v>Q5179N</v>
      </c>
      <c r="B3880" s="76" t="s">
        <v>130</v>
      </c>
      <c r="C3880" s="76" t="str">
        <f>VLOOKUP(B3880,Validación!G:I,3,0)</f>
        <v>Q</v>
      </c>
      <c r="D3880" s="122" t="s">
        <v>293</v>
      </c>
      <c r="E3880" s="76">
        <f>VLOOKUP(Tabla3[[#This Row],[Actividad]],Validación!AA:AB,2,0)</f>
        <v>5</v>
      </c>
      <c r="F3880" s="76" t="s">
        <v>187</v>
      </c>
      <c r="G3880" s="76">
        <f>VLOOKUP(H3880,Validación!W:Y,3,0)</f>
        <v>17</v>
      </c>
      <c r="H3880" s="76" t="s">
        <v>355</v>
      </c>
      <c r="I3880" s="76">
        <f>VLOOKUP(J3880,Validación!K:N,4,0)</f>
        <v>9</v>
      </c>
      <c r="J3880" s="76" t="s">
        <v>168</v>
      </c>
      <c r="K3880" s="76" t="s">
        <v>68</v>
      </c>
      <c r="L3880" s="76" t="str">
        <f t="shared" si="121"/>
        <v>N</v>
      </c>
    </row>
    <row r="3881" spans="1:12" x14ac:dyDescent="0.25">
      <c r="A3881" s="76" t="str">
        <f t="shared" si="120"/>
        <v>P5179N</v>
      </c>
      <c r="B3881" s="76" t="s">
        <v>50</v>
      </c>
      <c r="C3881" s="76" t="str">
        <f>VLOOKUP(B3881,Validación!G:I,3,0)</f>
        <v>P</v>
      </c>
      <c r="D3881" s="122" t="s">
        <v>295</v>
      </c>
      <c r="E3881" s="76">
        <f>VLOOKUP(Tabla3[[#This Row],[Actividad]],Validación!AA:AB,2,0)</f>
        <v>5</v>
      </c>
      <c r="F3881" s="76" t="s">
        <v>187</v>
      </c>
      <c r="G3881" s="76">
        <f>VLOOKUP(H3881,Validación!W:Y,3,0)</f>
        <v>17</v>
      </c>
      <c r="H3881" s="76" t="s">
        <v>355</v>
      </c>
      <c r="I3881" s="76">
        <f>VLOOKUP(J3881,Validación!K:N,4,0)</f>
        <v>9</v>
      </c>
      <c r="J3881" s="76" t="s">
        <v>168</v>
      </c>
      <c r="K3881" s="76" t="s">
        <v>68</v>
      </c>
      <c r="L3881" s="76" t="str">
        <f t="shared" si="121"/>
        <v>N</v>
      </c>
    </row>
    <row r="3882" spans="1:12" x14ac:dyDescent="0.25">
      <c r="A3882" s="76" t="str">
        <f t="shared" si="120"/>
        <v>K5179N</v>
      </c>
      <c r="B3882" s="76" t="s">
        <v>31</v>
      </c>
      <c r="C3882" s="76" t="str">
        <f>VLOOKUP(B3882,Validación!G:I,3,0)</f>
        <v>K</v>
      </c>
      <c r="D3882" s="122" t="s">
        <v>297</v>
      </c>
      <c r="E3882" s="76">
        <f>VLOOKUP(Tabla3[[#This Row],[Actividad]],Validación!AA:AB,2,0)</f>
        <v>5</v>
      </c>
      <c r="F3882" s="76" t="s">
        <v>187</v>
      </c>
      <c r="G3882" s="76">
        <f>VLOOKUP(H3882,Validación!W:Y,3,0)</f>
        <v>17</v>
      </c>
      <c r="H3882" s="76" t="s">
        <v>355</v>
      </c>
      <c r="I3882" s="76">
        <f>VLOOKUP(J3882,Validación!K:N,4,0)</f>
        <v>9</v>
      </c>
      <c r="J3882" s="76" t="s">
        <v>168</v>
      </c>
      <c r="K3882" s="76" t="s">
        <v>68</v>
      </c>
      <c r="L3882" s="76" t="str">
        <f t="shared" si="121"/>
        <v>N</v>
      </c>
    </row>
    <row r="3883" spans="1:12" x14ac:dyDescent="0.25">
      <c r="A3883" s="76" t="str">
        <f t="shared" si="120"/>
        <v>N5179N</v>
      </c>
      <c r="B3883" s="76" t="s">
        <v>49</v>
      </c>
      <c r="C3883" s="76" t="str">
        <f>VLOOKUP(B3883,Validación!G:I,3,0)</f>
        <v>N</v>
      </c>
      <c r="D3883" s="122" t="s">
        <v>298</v>
      </c>
      <c r="E3883" s="76">
        <f>VLOOKUP(Tabla3[[#This Row],[Actividad]],Validación!AA:AB,2,0)</f>
        <v>5</v>
      </c>
      <c r="F3883" s="76" t="s">
        <v>187</v>
      </c>
      <c r="G3883" s="76">
        <f>VLOOKUP(H3883,Validación!W:Y,3,0)</f>
        <v>17</v>
      </c>
      <c r="H3883" s="76" t="s">
        <v>355</v>
      </c>
      <c r="I3883" s="76">
        <f>VLOOKUP(J3883,Validación!K:N,4,0)</f>
        <v>9</v>
      </c>
      <c r="J3883" s="76" t="s">
        <v>168</v>
      </c>
      <c r="K3883" s="76" t="s">
        <v>68</v>
      </c>
      <c r="L3883" s="76" t="str">
        <f t="shared" si="121"/>
        <v>N</v>
      </c>
    </row>
    <row r="3884" spans="1:12" x14ac:dyDescent="0.25">
      <c r="A3884" s="76" t="str">
        <f t="shared" si="120"/>
        <v>AA5179N</v>
      </c>
      <c r="B3884" s="76" t="s">
        <v>54</v>
      </c>
      <c r="C3884" s="76" t="str">
        <f>VLOOKUP(B3884,Validación!G:I,3,0)</f>
        <v>AA</v>
      </c>
      <c r="D3884" s="122" t="s">
        <v>118</v>
      </c>
      <c r="E3884" s="76">
        <f>VLOOKUP(Tabla3[[#This Row],[Actividad]],Validación!AA:AB,2,0)</f>
        <v>5</v>
      </c>
      <c r="F3884" s="76" t="s">
        <v>187</v>
      </c>
      <c r="G3884" s="76">
        <f>VLOOKUP(H3884,Validación!W:Y,3,0)</f>
        <v>17</v>
      </c>
      <c r="H3884" s="76" t="s">
        <v>355</v>
      </c>
      <c r="I3884" s="76">
        <f>VLOOKUP(J3884,Validación!K:N,4,0)</f>
        <v>9</v>
      </c>
      <c r="J3884" s="76" t="s">
        <v>168</v>
      </c>
      <c r="K3884" s="76" t="s">
        <v>68</v>
      </c>
      <c r="L3884" s="76" t="str">
        <f t="shared" si="121"/>
        <v>N</v>
      </c>
    </row>
    <row r="3885" spans="1:12" x14ac:dyDescent="0.25">
      <c r="A3885" s="76" t="str">
        <f t="shared" si="120"/>
        <v>G5179N</v>
      </c>
      <c r="B3885" s="76" t="s">
        <v>427</v>
      </c>
      <c r="C3885" s="76" t="str">
        <f>VLOOKUP(B3885,Validación!G:I,3,0)</f>
        <v>G</v>
      </c>
      <c r="D3885" s="122" t="s">
        <v>299</v>
      </c>
      <c r="E3885" s="76">
        <f>VLOOKUP(Tabla3[[#This Row],[Actividad]],Validación!AA:AB,2,0)</f>
        <v>5</v>
      </c>
      <c r="F3885" s="76" t="s">
        <v>187</v>
      </c>
      <c r="G3885" s="76">
        <f>VLOOKUP(H3885,Validación!W:Y,3,0)</f>
        <v>17</v>
      </c>
      <c r="H3885" s="76" t="s">
        <v>355</v>
      </c>
      <c r="I3885" s="76">
        <f>VLOOKUP(J3885,Validación!K:N,4,0)</f>
        <v>9</v>
      </c>
      <c r="J3885" s="76" t="s">
        <v>168</v>
      </c>
      <c r="K3885" s="76" t="s">
        <v>68</v>
      </c>
      <c r="L3885" s="76" t="str">
        <f t="shared" si="121"/>
        <v>N</v>
      </c>
    </row>
    <row r="3886" spans="1:12" x14ac:dyDescent="0.25">
      <c r="A3886" s="76" t="str">
        <f t="shared" si="120"/>
        <v>D5179N</v>
      </c>
      <c r="B3886" s="76" t="s">
        <v>203</v>
      </c>
      <c r="C3886" s="76" t="str">
        <f>VLOOKUP(B3886,Validación!G:I,3,0)</f>
        <v>D</v>
      </c>
      <c r="D3886" s="122">
        <v>122327</v>
      </c>
      <c r="E3886" s="76">
        <f>VLOOKUP(Tabla3[[#This Row],[Actividad]],Validación!AA:AB,2,0)</f>
        <v>5</v>
      </c>
      <c r="F3886" s="76" t="s">
        <v>187</v>
      </c>
      <c r="G3886" s="76">
        <f>VLOOKUP(H3886,Validación!W:Y,3,0)</f>
        <v>17</v>
      </c>
      <c r="H3886" s="76" t="s">
        <v>355</v>
      </c>
      <c r="I3886" s="76">
        <f>VLOOKUP(J3886,Validación!K:N,4,0)</f>
        <v>9</v>
      </c>
      <c r="J3886" s="76" t="s">
        <v>168</v>
      </c>
      <c r="K3886" s="76" t="s">
        <v>68</v>
      </c>
      <c r="L3886" s="76" t="str">
        <f t="shared" si="121"/>
        <v>N</v>
      </c>
    </row>
    <row r="3887" spans="1:12" x14ac:dyDescent="0.25">
      <c r="A3887" s="76" t="str">
        <f t="shared" si="120"/>
        <v>F5179N</v>
      </c>
      <c r="B3887" s="76" t="s">
        <v>426</v>
      </c>
      <c r="C3887" s="76" t="str">
        <f>VLOOKUP(B3887,Validación!G:I,3,0)</f>
        <v>F</v>
      </c>
      <c r="D3887" s="122" t="s">
        <v>456</v>
      </c>
      <c r="E3887" s="76">
        <f>VLOOKUP(Tabla3[[#This Row],[Actividad]],Validación!AA:AB,2,0)</f>
        <v>5</v>
      </c>
      <c r="F3887" s="76" t="s">
        <v>187</v>
      </c>
      <c r="G3887" s="76">
        <f>VLOOKUP(H3887,Validación!W:Y,3,0)</f>
        <v>17</v>
      </c>
      <c r="H3887" s="76" t="s">
        <v>355</v>
      </c>
      <c r="I3887" s="76">
        <f>VLOOKUP(J3887,Validación!K:N,4,0)</f>
        <v>9</v>
      </c>
      <c r="J3887" s="76" t="s">
        <v>168</v>
      </c>
      <c r="K3887" s="76" t="s">
        <v>68</v>
      </c>
      <c r="L3887" s="76" t="str">
        <f t="shared" si="121"/>
        <v>N</v>
      </c>
    </row>
    <row r="3888" spans="1:12" x14ac:dyDescent="0.25">
      <c r="A3888" s="76" t="str">
        <f t="shared" si="120"/>
        <v>FF5179N</v>
      </c>
      <c r="B3888" s="76" t="s">
        <v>41</v>
      </c>
      <c r="C3888" s="76" t="str">
        <f>VLOOKUP(B3888,Validación!G:I,3,0)</f>
        <v>FF</v>
      </c>
      <c r="D3888" s="122" t="s">
        <v>301</v>
      </c>
      <c r="E3888" s="76">
        <f>VLOOKUP(Tabla3[[#This Row],[Actividad]],Validación!AA:AB,2,0)</f>
        <v>5</v>
      </c>
      <c r="F3888" s="76" t="s">
        <v>187</v>
      </c>
      <c r="G3888" s="76">
        <f>VLOOKUP(H3888,Validación!W:Y,3,0)</f>
        <v>17</v>
      </c>
      <c r="H3888" s="76" t="s">
        <v>355</v>
      </c>
      <c r="I3888" s="76">
        <f>VLOOKUP(J3888,Validación!K:N,4,0)</f>
        <v>9</v>
      </c>
      <c r="J3888" s="76" t="s">
        <v>168</v>
      </c>
      <c r="K3888" s="76" t="s">
        <v>68</v>
      </c>
      <c r="L3888" s="76" t="str">
        <f t="shared" si="121"/>
        <v>N</v>
      </c>
    </row>
    <row r="3889" spans="1:12" x14ac:dyDescent="0.25">
      <c r="A3889" s="76" t="str">
        <f t="shared" si="120"/>
        <v>BB5179N</v>
      </c>
      <c r="B3889" s="76" t="s">
        <v>32</v>
      </c>
      <c r="C3889" s="76" t="str">
        <f>VLOOKUP(B3889,Validación!G:I,3,0)</f>
        <v>BB</v>
      </c>
      <c r="D3889" s="122" t="s">
        <v>457</v>
      </c>
      <c r="E3889" s="76">
        <f>VLOOKUP(Tabla3[[#This Row],[Actividad]],Validación!AA:AB,2,0)</f>
        <v>5</v>
      </c>
      <c r="F3889" s="76" t="s">
        <v>187</v>
      </c>
      <c r="G3889" s="76">
        <f>VLOOKUP(H3889,Validación!W:Y,3,0)</f>
        <v>17</v>
      </c>
      <c r="H3889" s="76" t="s">
        <v>355</v>
      </c>
      <c r="I3889" s="76">
        <f>VLOOKUP(J3889,Validación!K:N,4,0)</f>
        <v>9</v>
      </c>
      <c r="J3889" s="76" t="s">
        <v>168</v>
      </c>
      <c r="K3889" s="76" t="s">
        <v>68</v>
      </c>
      <c r="L3889" s="76" t="str">
        <f t="shared" si="121"/>
        <v>N</v>
      </c>
    </row>
    <row r="3890" spans="1:12" x14ac:dyDescent="0.25">
      <c r="A3890" s="76" t="str">
        <f t="shared" si="120"/>
        <v>W5179N</v>
      </c>
      <c r="B3890" s="76" t="s">
        <v>132</v>
      </c>
      <c r="C3890" s="76" t="str">
        <f>VLOOKUP(B3890,Validación!G:I,3,0)</f>
        <v>W</v>
      </c>
      <c r="D3890" s="122" t="s">
        <v>302</v>
      </c>
      <c r="E3890" s="76">
        <f>VLOOKUP(Tabla3[[#This Row],[Actividad]],Validación!AA:AB,2,0)</f>
        <v>5</v>
      </c>
      <c r="F3890" s="76" t="s">
        <v>187</v>
      </c>
      <c r="G3890" s="76">
        <f>VLOOKUP(H3890,Validación!W:Y,3,0)</f>
        <v>17</v>
      </c>
      <c r="H3890" s="76" t="s">
        <v>355</v>
      </c>
      <c r="I3890" s="76">
        <f>VLOOKUP(J3890,Validación!K:N,4,0)</f>
        <v>9</v>
      </c>
      <c r="J3890" s="76" t="s">
        <v>168</v>
      </c>
      <c r="K3890" s="76" t="s">
        <v>68</v>
      </c>
      <c r="L3890" s="76" t="str">
        <f t="shared" si="121"/>
        <v>N</v>
      </c>
    </row>
    <row r="3891" spans="1:12" x14ac:dyDescent="0.25">
      <c r="A3891" s="76" t="str">
        <f t="shared" si="120"/>
        <v>CC5179N</v>
      </c>
      <c r="B3891" s="76" t="s">
        <v>55</v>
      </c>
      <c r="C3891" s="76" t="str">
        <f>VLOOKUP(B3891,Validación!G:I,3,0)</f>
        <v>CC</v>
      </c>
      <c r="D3891" s="122" t="s">
        <v>303</v>
      </c>
      <c r="E3891" s="76">
        <f>VLOOKUP(Tabla3[[#This Row],[Actividad]],Validación!AA:AB,2,0)</f>
        <v>5</v>
      </c>
      <c r="F3891" s="76" t="s">
        <v>187</v>
      </c>
      <c r="G3891" s="76">
        <f>VLOOKUP(H3891,Validación!W:Y,3,0)</f>
        <v>17</v>
      </c>
      <c r="H3891" s="76" t="s">
        <v>355</v>
      </c>
      <c r="I3891" s="76">
        <f>VLOOKUP(J3891,Validación!K:N,4,0)</f>
        <v>9</v>
      </c>
      <c r="J3891" s="76" t="s">
        <v>168</v>
      </c>
      <c r="K3891" s="76" t="s">
        <v>68</v>
      </c>
      <c r="L3891" s="76" t="str">
        <f t="shared" si="121"/>
        <v>N</v>
      </c>
    </row>
    <row r="3892" spans="1:12" x14ac:dyDescent="0.25">
      <c r="A3892" s="76" t="str">
        <f t="shared" si="120"/>
        <v>U5179N</v>
      </c>
      <c r="B3892" s="76" t="s">
        <v>425</v>
      </c>
      <c r="C3892" s="76" t="str">
        <f>VLOOKUP(B3892,Validación!G:I,3,0)</f>
        <v>U</v>
      </c>
      <c r="D3892" s="122" t="s">
        <v>458</v>
      </c>
      <c r="E3892" s="76">
        <f>VLOOKUP(Tabla3[[#This Row],[Actividad]],Validación!AA:AB,2,0)</f>
        <v>5</v>
      </c>
      <c r="F3892" s="76" t="s">
        <v>187</v>
      </c>
      <c r="G3892" s="76">
        <f>VLOOKUP(H3892,Validación!W:Y,3,0)</f>
        <v>17</v>
      </c>
      <c r="H3892" s="76" t="s">
        <v>355</v>
      </c>
      <c r="I3892" s="76">
        <f>VLOOKUP(J3892,Validación!K:N,4,0)</f>
        <v>9</v>
      </c>
      <c r="J3892" s="76" t="s">
        <v>168</v>
      </c>
      <c r="K3892" s="76" t="s">
        <v>68</v>
      </c>
      <c r="L3892" s="76" t="str">
        <f t="shared" si="121"/>
        <v>N</v>
      </c>
    </row>
    <row r="3893" spans="1:12" x14ac:dyDescent="0.25">
      <c r="A3893" s="76" t="str">
        <f t="shared" si="120"/>
        <v>I5179N</v>
      </c>
      <c r="B3893" s="76" t="s">
        <v>47</v>
      </c>
      <c r="C3893" s="76" t="str">
        <f>VLOOKUP(B3893,Validación!G:I,3,0)</f>
        <v>I</v>
      </c>
      <c r="D3893" s="122" t="s">
        <v>459</v>
      </c>
      <c r="E3893" s="76">
        <f>VLOOKUP(Tabla3[[#This Row],[Actividad]],Validación!AA:AB,2,0)</f>
        <v>5</v>
      </c>
      <c r="F3893" s="76" t="s">
        <v>187</v>
      </c>
      <c r="G3893" s="76">
        <f>VLOOKUP(H3893,Validación!W:Y,3,0)</f>
        <v>17</v>
      </c>
      <c r="H3893" s="76" t="s">
        <v>355</v>
      </c>
      <c r="I3893" s="76">
        <f>VLOOKUP(J3893,Validación!K:N,4,0)</f>
        <v>9</v>
      </c>
      <c r="J3893" s="76" t="s">
        <v>168</v>
      </c>
      <c r="K3893" s="76" t="s">
        <v>68</v>
      </c>
      <c r="L3893" s="76" t="str">
        <f t="shared" si="121"/>
        <v>N</v>
      </c>
    </row>
    <row r="3894" spans="1:12" x14ac:dyDescent="0.25">
      <c r="A3894" s="76" t="str">
        <f t="shared" si="120"/>
        <v>Y5179N</v>
      </c>
      <c r="B3894" s="76" t="s">
        <v>134</v>
      </c>
      <c r="C3894" s="76" t="str">
        <f>VLOOKUP(B3894,Validación!G:I,3,0)</f>
        <v>Y</v>
      </c>
      <c r="D3894" s="122" t="s">
        <v>306</v>
      </c>
      <c r="E3894" s="76">
        <f>VLOOKUP(Tabla3[[#This Row],[Actividad]],Validación!AA:AB,2,0)</f>
        <v>5</v>
      </c>
      <c r="F3894" s="76" t="s">
        <v>187</v>
      </c>
      <c r="G3894" s="76">
        <f>VLOOKUP(H3894,Validación!W:Y,3,0)</f>
        <v>17</v>
      </c>
      <c r="H3894" s="76" t="s">
        <v>355</v>
      </c>
      <c r="I3894" s="76">
        <f>VLOOKUP(J3894,Validación!K:N,4,0)</f>
        <v>9</v>
      </c>
      <c r="J3894" s="76" t="s">
        <v>168</v>
      </c>
      <c r="K3894" s="76" t="s">
        <v>68</v>
      </c>
      <c r="L3894" s="76" t="str">
        <f t="shared" si="121"/>
        <v>N</v>
      </c>
    </row>
    <row r="3895" spans="1:12" x14ac:dyDescent="0.25">
      <c r="A3895" s="76" t="str">
        <f t="shared" si="120"/>
        <v>R5179N</v>
      </c>
      <c r="B3895" s="76" t="s">
        <v>51</v>
      </c>
      <c r="C3895" s="76" t="str">
        <f>VLOOKUP(B3895,Validación!G:I,3,0)</f>
        <v>R</v>
      </c>
      <c r="D3895" s="122">
        <v>109</v>
      </c>
      <c r="E3895" s="76">
        <f>VLOOKUP(Tabla3[[#This Row],[Actividad]],Validación!AA:AB,2,0)</f>
        <v>5</v>
      </c>
      <c r="F3895" s="76" t="s">
        <v>187</v>
      </c>
      <c r="G3895" s="76">
        <f>VLOOKUP(H3895,Validación!W:Y,3,0)</f>
        <v>17</v>
      </c>
      <c r="H3895" s="76" t="s">
        <v>355</v>
      </c>
      <c r="I3895" s="76">
        <f>VLOOKUP(J3895,Validación!K:N,4,0)</f>
        <v>9</v>
      </c>
      <c r="J3895" s="76" t="s">
        <v>168</v>
      </c>
      <c r="K3895" s="76" t="s">
        <v>68</v>
      </c>
      <c r="L3895" s="76" t="str">
        <f t="shared" si="121"/>
        <v>N</v>
      </c>
    </row>
    <row r="3896" spans="1:12" x14ac:dyDescent="0.25">
      <c r="A3896" s="76" t="str">
        <f t="shared" si="120"/>
        <v>HH5179N</v>
      </c>
      <c r="B3896" s="76" t="s">
        <v>122</v>
      </c>
      <c r="C3896" s="76" t="str">
        <f>VLOOKUP(B3896,Validación!G:I,3,0)</f>
        <v>HH</v>
      </c>
      <c r="D3896" s="122" t="s">
        <v>460</v>
      </c>
      <c r="E3896" s="76">
        <f>VLOOKUP(Tabla3[[#This Row],[Actividad]],Validación!AA:AB,2,0)</f>
        <v>5</v>
      </c>
      <c r="F3896" s="76" t="s">
        <v>187</v>
      </c>
      <c r="G3896" s="76">
        <f>VLOOKUP(H3896,Validación!W:Y,3,0)</f>
        <v>17</v>
      </c>
      <c r="H3896" s="76" t="s">
        <v>355</v>
      </c>
      <c r="I3896" s="76">
        <f>VLOOKUP(J3896,Validación!K:N,4,0)</f>
        <v>9</v>
      </c>
      <c r="J3896" s="76" t="s">
        <v>168</v>
      </c>
      <c r="K3896" s="76" t="s">
        <v>68</v>
      </c>
      <c r="L3896" s="76" t="str">
        <f t="shared" si="121"/>
        <v>N</v>
      </c>
    </row>
    <row r="3897" spans="1:12" x14ac:dyDescent="0.25">
      <c r="A3897" s="76" t="str">
        <f t="shared" si="120"/>
        <v>II5179N</v>
      </c>
      <c r="B3897" s="173" t="s">
        <v>423</v>
      </c>
      <c r="C3897" s="76" t="str">
        <f>VLOOKUP(B3897,Validación!G:I,3,0)</f>
        <v>II</v>
      </c>
      <c r="D3897" s="122" t="s">
        <v>309</v>
      </c>
      <c r="E3897" s="76">
        <f>VLOOKUP(Tabla3[[#This Row],[Actividad]],Validación!AA:AB,2,0)</f>
        <v>5</v>
      </c>
      <c r="F3897" s="76" t="s">
        <v>187</v>
      </c>
      <c r="G3897" s="76">
        <f>VLOOKUP(H3897,Validación!W:Y,3,0)</f>
        <v>17</v>
      </c>
      <c r="H3897" s="76" t="s">
        <v>355</v>
      </c>
      <c r="I3897" s="76">
        <f>VLOOKUP(J3897,Validación!K:N,4,0)</f>
        <v>9</v>
      </c>
      <c r="J3897" s="76" t="s">
        <v>168</v>
      </c>
      <c r="K3897" s="76" t="s">
        <v>68</v>
      </c>
      <c r="L3897" s="76" t="str">
        <f t="shared" si="121"/>
        <v>N</v>
      </c>
    </row>
    <row r="3898" spans="1:12" x14ac:dyDescent="0.25">
      <c r="A3898" s="76" t="str">
        <f t="shared" si="120"/>
        <v>L5179N</v>
      </c>
      <c r="B3898" s="76" t="s">
        <v>48</v>
      </c>
      <c r="C3898" s="76" t="str">
        <f>VLOOKUP(B3898,Validación!G:I,3,0)</f>
        <v>L</v>
      </c>
      <c r="D3898" s="122" t="s">
        <v>461</v>
      </c>
      <c r="E3898" s="76">
        <f>VLOOKUP(Tabla3[[#This Row],[Actividad]],Validación!AA:AB,2,0)</f>
        <v>5</v>
      </c>
      <c r="F3898" s="76" t="s">
        <v>187</v>
      </c>
      <c r="G3898" s="76">
        <f>VLOOKUP(H3898,Validación!W:Y,3,0)</f>
        <v>17</v>
      </c>
      <c r="H3898" s="76" t="s">
        <v>355</v>
      </c>
      <c r="I3898" s="76">
        <f>VLOOKUP(J3898,Validación!K:N,4,0)</f>
        <v>9</v>
      </c>
      <c r="J3898" s="76" t="s">
        <v>168</v>
      </c>
      <c r="K3898" s="76" t="s">
        <v>68</v>
      </c>
      <c r="L3898" s="76" t="str">
        <f t="shared" si="121"/>
        <v>N</v>
      </c>
    </row>
    <row r="3899" spans="1:12" x14ac:dyDescent="0.25">
      <c r="A3899" s="76" t="str">
        <f t="shared" si="120"/>
        <v>B5179N</v>
      </c>
      <c r="B3899" s="76" t="s">
        <v>43</v>
      </c>
      <c r="C3899" s="76" t="str">
        <f>VLOOKUP(B3899,Validación!G:I,3,0)</f>
        <v>B</v>
      </c>
      <c r="D3899" s="122" t="s">
        <v>462</v>
      </c>
      <c r="E3899" s="76">
        <f>VLOOKUP(Tabla3[[#This Row],[Actividad]],Validación!AA:AB,2,0)</f>
        <v>5</v>
      </c>
      <c r="F3899" s="76" t="s">
        <v>187</v>
      </c>
      <c r="G3899" s="76">
        <f>VLOOKUP(H3899,Validación!W:Y,3,0)</f>
        <v>17</v>
      </c>
      <c r="H3899" s="76" t="s">
        <v>355</v>
      </c>
      <c r="I3899" s="76">
        <f>VLOOKUP(J3899,Validación!K:N,4,0)</f>
        <v>9</v>
      </c>
      <c r="J3899" s="76" t="s">
        <v>168</v>
      </c>
      <c r="K3899" s="76" t="s">
        <v>68</v>
      </c>
      <c r="L3899" s="76" t="str">
        <f t="shared" si="121"/>
        <v>N</v>
      </c>
    </row>
    <row r="3900" spans="1:12" x14ac:dyDescent="0.25">
      <c r="A3900" s="76" t="str">
        <f t="shared" si="120"/>
        <v>A5179N</v>
      </c>
      <c r="B3900" s="76" t="s">
        <v>42</v>
      </c>
      <c r="C3900" s="76" t="str">
        <f>VLOOKUP(B3900,Validación!G:I,3,0)</f>
        <v>A</v>
      </c>
      <c r="D3900" s="122" t="s">
        <v>463</v>
      </c>
      <c r="E3900" s="76">
        <f>VLOOKUP(Tabla3[[#This Row],[Actividad]],Validación!AA:AB,2,0)</f>
        <v>5</v>
      </c>
      <c r="F3900" s="76" t="s">
        <v>187</v>
      </c>
      <c r="G3900" s="76">
        <f>VLOOKUP(H3900,Validación!W:Y,3,0)</f>
        <v>17</v>
      </c>
      <c r="H3900" s="76" t="s">
        <v>355</v>
      </c>
      <c r="I3900" s="76">
        <f>VLOOKUP(J3900,Validación!K:N,4,0)</f>
        <v>9</v>
      </c>
      <c r="J3900" s="76" t="s">
        <v>168</v>
      </c>
      <c r="K3900" s="76" t="s">
        <v>68</v>
      </c>
      <c r="L3900" s="76" t="str">
        <f t="shared" si="121"/>
        <v>N</v>
      </c>
    </row>
    <row r="3901" spans="1:12" x14ac:dyDescent="0.25">
      <c r="A3901" s="76" t="str">
        <f t="shared" si="120"/>
        <v>C8179N</v>
      </c>
      <c r="B3901" s="76" t="s">
        <v>44</v>
      </c>
      <c r="C3901" s="76" t="str">
        <f>VLOOKUP(B3901,Validación!G:I,3,0)</f>
        <v>C</v>
      </c>
      <c r="D3901" s="122" t="s">
        <v>289</v>
      </c>
      <c r="E3901" s="76">
        <f>VLOOKUP(Tabla3[[#This Row],[Actividad]],Validación!AA:AB,2,0)</f>
        <v>8</v>
      </c>
      <c r="F3901" s="76" t="s">
        <v>190</v>
      </c>
      <c r="G3901" s="76">
        <f>VLOOKUP(H3901,Validación!W:Y,3,0)</f>
        <v>17</v>
      </c>
      <c r="H3901" s="76" t="s">
        <v>355</v>
      </c>
      <c r="I3901" s="76">
        <f>VLOOKUP(J3901,Validación!K:N,4,0)</f>
        <v>9</v>
      </c>
      <c r="J3901" s="76" t="s">
        <v>168</v>
      </c>
      <c r="K3901" s="76" t="s">
        <v>68</v>
      </c>
      <c r="L3901" s="76" t="str">
        <f t="shared" si="121"/>
        <v>N</v>
      </c>
    </row>
    <row r="3902" spans="1:12" x14ac:dyDescent="0.25">
      <c r="A3902" s="76" t="str">
        <f t="shared" si="120"/>
        <v>E8179N</v>
      </c>
      <c r="B3902" s="76" t="s">
        <v>45</v>
      </c>
      <c r="C3902" s="76" t="str">
        <f>VLOOKUP(B3902,Validación!G:I,3,0)</f>
        <v>E</v>
      </c>
      <c r="D3902" s="122" t="s">
        <v>319</v>
      </c>
      <c r="E3902" s="76">
        <f>VLOOKUP(Tabla3[[#This Row],[Actividad]],Validación!AA:AB,2,0)</f>
        <v>8</v>
      </c>
      <c r="F3902" s="76" t="s">
        <v>190</v>
      </c>
      <c r="G3902" s="76">
        <f>VLOOKUP(H3902,Validación!W:Y,3,0)</f>
        <v>17</v>
      </c>
      <c r="H3902" s="76" t="s">
        <v>355</v>
      </c>
      <c r="I3902" s="76">
        <f>VLOOKUP(J3902,Validación!K:N,4,0)</f>
        <v>9</v>
      </c>
      <c r="J3902" s="76" t="s">
        <v>168</v>
      </c>
      <c r="K3902" s="76" t="s">
        <v>68</v>
      </c>
      <c r="L3902" s="76" t="str">
        <f t="shared" si="121"/>
        <v>N</v>
      </c>
    </row>
    <row r="3903" spans="1:12" x14ac:dyDescent="0.25">
      <c r="A3903" s="76" t="str">
        <f t="shared" si="120"/>
        <v>J8179N</v>
      </c>
      <c r="B3903" s="76" t="s">
        <v>30</v>
      </c>
      <c r="C3903" s="76" t="str">
        <f>VLOOKUP(B3903,Validación!G:I,3,0)</f>
        <v>J</v>
      </c>
      <c r="D3903" s="122" t="s">
        <v>320</v>
      </c>
      <c r="E3903" s="76">
        <f>VLOOKUP(Tabla3[[#This Row],[Actividad]],Validación!AA:AB,2,0)</f>
        <v>8</v>
      </c>
      <c r="F3903" s="76" t="s">
        <v>190</v>
      </c>
      <c r="G3903" s="76">
        <f>VLOOKUP(H3903,Validación!W:Y,3,0)</f>
        <v>17</v>
      </c>
      <c r="H3903" s="76" t="s">
        <v>355</v>
      </c>
      <c r="I3903" s="76">
        <f>VLOOKUP(J3903,Validación!K:N,4,0)</f>
        <v>9</v>
      </c>
      <c r="J3903" s="76" t="s">
        <v>168</v>
      </c>
      <c r="K3903" s="76" t="s">
        <v>68</v>
      </c>
      <c r="L3903" s="76" t="str">
        <f t="shared" si="121"/>
        <v>N</v>
      </c>
    </row>
    <row r="3904" spans="1:12" x14ac:dyDescent="0.25">
      <c r="A3904" s="76" t="str">
        <f t="shared" si="120"/>
        <v>Q8179N</v>
      </c>
      <c r="B3904" s="76" t="s">
        <v>130</v>
      </c>
      <c r="C3904" s="76" t="str">
        <f>VLOOKUP(B3904,Validación!G:I,3,0)</f>
        <v>Q</v>
      </c>
      <c r="D3904" s="122" t="s">
        <v>321</v>
      </c>
      <c r="E3904" s="76">
        <f>VLOOKUP(Tabla3[[#This Row],[Actividad]],Validación!AA:AB,2,0)</f>
        <v>8</v>
      </c>
      <c r="F3904" s="76" t="s">
        <v>190</v>
      </c>
      <c r="G3904" s="76">
        <f>VLOOKUP(H3904,Validación!W:Y,3,0)</f>
        <v>17</v>
      </c>
      <c r="H3904" s="76" t="s">
        <v>355</v>
      </c>
      <c r="I3904" s="76">
        <f>VLOOKUP(J3904,Validación!K:N,4,0)</f>
        <v>9</v>
      </c>
      <c r="J3904" s="76" t="s">
        <v>168</v>
      </c>
      <c r="K3904" s="76" t="s">
        <v>68</v>
      </c>
      <c r="L3904" s="76" t="str">
        <f t="shared" si="121"/>
        <v>N</v>
      </c>
    </row>
    <row r="3905" spans="1:12" x14ac:dyDescent="0.25">
      <c r="A3905" s="76" t="str">
        <f t="shared" si="120"/>
        <v>P8179N</v>
      </c>
      <c r="B3905" s="76" t="s">
        <v>50</v>
      </c>
      <c r="C3905" s="76" t="str">
        <f>VLOOKUP(B3905,Validación!G:I,3,0)</f>
        <v>P</v>
      </c>
      <c r="D3905" s="122" t="s">
        <v>322</v>
      </c>
      <c r="E3905" s="76">
        <f>VLOOKUP(Tabla3[[#This Row],[Actividad]],Validación!AA:AB,2,0)</f>
        <v>8</v>
      </c>
      <c r="F3905" s="76" t="s">
        <v>190</v>
      </c>
      <c r="G3905" s="76">
        <f>VLOOKUP(H3905,Validación!W:Y,3,0)</f>
        <v>17</v>
      </c>
      <c r="H3905" s="76" t="s">
        <v>355</v>
      </c>
      <c r="I3905" s="76">
        <f>VLOOKUP(J3905,Validación!K:N,4,0)</f>
        <v>9</v>
      </c>
      <c r="J3905" s="76" t="s">
        <v>168</v>
      </c>
      <c r="K3905" s="76" t="s">
        <v>68</v>
      </c>
      <c r="L3905" s="76" t="str">
        <f t="shared" si="121"/>
        <v>N</v>
      </c>
    </row>
    <row r="3906" spans="1:12" x14ac:dyDescent="0.25">
      <c r="A3906" s="76" t="str">
        <f t="shared" ref="A3906:A3969" si="122">CONCATENATE(C3906,E3906,G3906,I3906,L3906,)</f>
        <v>K8179N</v>
      </c>
      <c r="B3906" s="76" t="s">
        <v>31</v>
      </c>
      <c r="C3906" s="76" t="str">
        <f>VLOOKUP(B3906,Validación!G:I,3,0)</f>
        <v>K</v>
      </c>
      <c r="D3906" s="122" t="s">
        <v>297</v>
      </c>
      <c r="E3906" s="76">
        <f>VLOOKUP(Tabla3[[#This Row],[Actividad]],Validación!AA:AB,2,0)</f>
        <v>8</v>
      </c>
      <c r="F3906" s="76" t="s">
        <v>190</v>
      </c>
      <c r="G3906" s="76">
        <f>VLOOKUP(H3906,Validación!W:Y,3,0)</f>
        <v>17</v>
      </c>
      <c r="H3906" s="76" t="s">
        <v>355</v>
      </c>
      <c r="I3906" s="76">
        <f>VLOOKUP(J3906,Validación!K:N,4,0)</f>
        <v>9</v>
      </c>
      <c r="J3906" s="76" t="s">
        <v>168</v>
      </c>
      <c r="K3906" s="76" t="s">
        <v>68</v>
      </c>
      <c r="L3906" s="76" t="str">
        <f t="shared" ref="L3906:L3969" si="123">VLOOKUP(K3906,O:P,2,0)</f>
        <v>N</v>
      </c>
    </row>
    <row r="3907" spans="1:12" x14ac:dyDescent="0.25">
      <c r="A3907" s="76" t="str">
        <f t="shared" si="122"/>
        <v>N8179N</v>
      </c>
      <c r="B3907" s="76" t="s">
        <v>49</v>
      </c>
      <c r="C3907" s="76" t="str">
        <f>VLOOKUP(B3907,Validación!G:I,3,0)</f>
        <v>N</v>
      </c>
      <c r="D3907" s="122" t="s">
        <v>323</v>
      </c>
      <c r="E3907" s="76">
        <f>VLOOKUP(Tabla3[[#This Row],[Actividad]],Validación!AA:AB,2,0)</f>
        <v>8</v>
      </c>
      <c r="F3907" s="76" t="s">
        <v>190</v>
      </c>
      <c r="G3907" s="76">
        <f>VLOOKUP(H3907,Validación!W:Y,3,0)</f>
        <v>17</v>
      </c>
      <c r="H3907" s="76" t="s">
        <v>355</v>
      </c>
      <c r="I3907" s="76">
        <f>VLOOKUP(J3907,Validación!K:N,4,0)</f>
        <v>9</v>
      </c>
      <c r="J3907" s="76" t="s">
        <v>168</v>
      </c>
      <c r="K3907" s="76" t="s">
        <v>68</v>
      </c>
      <c r="L3907" s="76" t="str">
        <f t="shared" si="123"/>
        <v>N</v>
      </c>
    </row>
    <row r="3908" spans="1:12" x14ac:dyDescent="0.25">
      <c r="A3908" s="76" t="str">
        <f t="shared" si="122"/>
        <v>AA8179N</v>
      </c>
      <c r="B3908" s="76" t="s">
        <v>54</v>
      </c>
      <c r="C3908" s="76" t="str">
        <f>VLOOKUP(B3908,Validación!G:I,3,0)</f>
        <v>AA</v>
      </c>
      <c r="D3908" s="122" t="s">
        <v>324</v>
      </c>
      <c r="E3908" s="76">
        <f>VLOOKUP(Tabla3[[#This Row],[Actividad]],Validación!AA:AB,2,0)</f>
        <v>8</v>
      </c>
      <c r="F3908" s="76" t="s">
        <v>190</v>
      </c>
      <c r="G3908" s="76">
        <f>VLOOKUP(H3908,Validación!W:Y,3,0)</f>
        <v>17</v>
      </c>
      <c r="H3908" s="76" t="s">
        <v>355</v>
      </c>
      <c r="I3908" s="76">
        <f>VLOOKUP(J3908,Validación!K:N,4,0)</f>
        <v>9</v>
      </c>
      <c r="J3908" s="76" t="s">
        <v>168</v>
      </c>
      <c r="K3908" s="76" t="s">
        <v>68</v>
      </c>
      <c r="L3908" s="76" t="str">
        <f t="shared" si="123"/>
        <v>N</v>
      </c>
    </row>
    <row r="3909" spans="1:12" x14ac:dyDescent="0.25">
      <c r="A3909" s="76" t="str">
        <f t="shared" si="122"/>
        <v>G8179N</v>
      </c>
      <c r="B3909" s="76" t="s">
        <v>427</v>
      </c>
      <c r="C3909" s="76" t="str">
        <f>VLOOKUP(B3909,Validación!G:I,3,0)</f>
        <v>G</v>
      </c>
      <c r="D3909" s="122" t="s">
        <v>318</v>
      </c>
      <c r="E3909" s="76">
        <f>VLOOKUP(Tabla3[[#This Row],[Actividad]],Validación!AA:AB,2,0)</f>
        <v>8</v>
      </c>
      <c r="F3909" s="76" t="s">
        <v>190</v>
      </c>
      <c r="G3909" s="76">
        <f>VLOOKUP(H3909,Validación!W:Y,3,0)</f>
        <v>17</v>
      </c>
      <c r="H3909" s="76" t="s">
        <v>355</v>
      </c>
      <c r="I3909" s="76">
        <f>VLOOKUP(J3909,Validación!K:N,4,0)</f>
        <v>9</v>
      </c>
      <c r="J3909" s="76" t="s">
        <v>168</v>
      </c>
      <c r="K3909" s="76" t="s">
        <v>68</v>
      </c>
      <c r="L3909" s="76" t="str">
        <f t="shared" si="123"/>
        <v>N</v>
      </c>
    </row>
    <row r="3910" spans="1:12" x14ac:dyDescent="0.25">
      <c r="A3910" s="76" t="str">
        <f t="shared" si="122"/>
        <v>D8179N</v>
      </c>
      <c r="B3910" s="76" t="s">
        <v>203</v>
      </c>
      <c r="C3910" s="76" t="str">
        <f>VLOOKUP(B3910,Validación!G:I,3,0)</f>
        <v>D</v>
      </c>
      <c r="D3910" s="122">
        <v>122327</v>
      </c>
      <c r="E3910" s="76">
        <f>VLOOKUP(Tabla3[[#This Row],[Actividad]],Validación!AA:AB,2,0)</f>
        <v>8</v>
      </c>
      <c r="F3910" s="76" t="s">
        <v>190</v>
      </c>
      <c r="G3910" s="76">
        <f>VLOOKUP(H3910,Validación!W:Y,3,0)</f>
        <v>17</v>
      </c>
      <c r="H3910" s="76" t="s">
        <v>355</v>
      </c>
      <c r="I3910" s="76">
        <f>VLOOKUP(J3910,Validación!K:N,4,0)</f>
        <v>9</v>
      </c>
      <c r="J3910" s="76" t="s">
        <v>168</v>
      </c>
      <c r="K3910" s="76" t="s">
        <v>68</v>
      </c>
      <c r="L3910" s="76" t="str">
        <f t="shared" si="123"/>
        <v>N</v>
      </c>
    </row>
    <row r="3911" spans="1:12" x14ac:dyDescent="0.25">
      <c r="A3911" s="76" t="str">
        <f t="shared" si="122"/>
        <v>FF8179N</v>
      </c>
      <c r="B3911" s="76" t="s">
        <v>41</v>
      </c>
      <c r="C3911" s="76" t="str">
        <f>VLOOKUP(B3911,Validación!G:I,3,0)</f>
        <v>FF</v>
      </c>
      <c r="D3911" s="122" t="s">
        <v>325</v>
      </c>
      <c r="E3911" s="76">
        <f>VLOOKUP(Tabla3[[#This Row],[Actividad]],Validación!AA:AB,2,0)</f>
        <v>8</v>
      </c>
      <c r="F3911" s="76" t="s">
        <v>190</v>
      </c>
      <c r="G3911" s="76">
        <f>VLOOKUP(H3911,Validación!W:Y,3,0)</f>
        <v>17</v>
      </c>
      <c r="H3911" s="76" t="s">
        <v>355</v>
      </c>
      <c r="I3911" s="76">
        <f>VLOOKUP(J3911,Validación!K:N,4,0)</f>
        <v>9</v>
      </c>
      <c r="J3911" s="76" t="s">
        <v>168</v>
      </c>
      <c r="K3911" s="76" t="s">
        <v>68</v>
      </c>
      <c r="L3911" s="76" t="str">
        <f t="shared" si="123"/>
        <v>N</v>
      </c>
    </row>
    <row r="3912" spans="1:12" x14ac:dyDescent="0.25">
      <c r="A3912" s="76" t="str">
        <f t="shared" si="122"/>
        <v>W8179N</v>
      </c>
      <c r="B3912" s="76" t="s">
        <v>132</v>
      </c>
      <c r="C3912" s="76" t="str">
        <f>VLOOKUP(B3912,Validación!G:I,3,0)</f>
        <v>W</v>
      </c>
      <c r="D3912" s="122" t="s">
        <v>302</v>
      </c>
      <c r="E3912" s="76">
        <f>VLOOKUP(Tabla3[[#This Row],[Actividad]],Validación!AA:AB,2,0)</f>
        <v>8</v>
      </c>
      <c r="F3912" s="76" t="s">
        <v>190</v>
      </c>
      <c r="G3912" s="76">
        <f>VLOOKUP(H3912,Validación!W:Y,3,0)</f>
        <v>17</v>
      </c>
      <c r="H3912" s="76" t="s">
        <v>355</v>
      </c>
      <c r="I3912" s="76">
        <f>VLOOKUP(J3912,Validación!K:N,4,0)</f>
        <v>9</v>
      </c>
      <c r="J3912" s="76" t="s">
        <v>168</v>
      </c>
      <c r="K3912" s="76" t="s">
        <v>68</v>
      </c>
      <c r="L3912" s="76" t="str">
        <f t="shared" si="123"/>
        <v>N</v>
      </c>
    </row>
    <row r="3913" spans="1:12" x14ac:dyDescent="0.25">
      <c r="A3913" s="76" t="str">
        <f t="shared" si="122"/>
        <v>U8179N</v>
      </c>
      <c r="B3913" s="76" t="s">
        <v>425</v>
      </c>
      <c r="C3913" s="76" t="str">
        <f>VLOOKUP(B3913,Validación!G:I,3,0)</f>
        <v>U</v>
      </c>
      <c r="D3913" s="122" t="s">
        <v>469</v>
      </c>
      <c r="E3913" s="76">
        <f>VLOOKUP(Tabla3[[#This Row],[Actividad]],Validación!AA:AB,2,0)</f>
        <v>8</v>
      </c>
      <c r="F3913" s="76" t="s">
        <v>190</v>
      </c>
      <c r="G3913" s="76">
        <f>VLOOKUP(H3913,Validación!W:Y,3,0)</f>
        <v>17</v>
      </c>
      <c r="H3913" s="76" t="s">
        <v>355</v>
      </c>
      <c r="I3913" s="76">
        <f>VLOOKUP(J3913,Validación!K:N,4,0)</f>
        <v>9</v>
      </c>
      <c r="J3913" s="76" t="s">
        <v>168</v>
      </c>
      <c r="K3913" s="76" t="s">
        <v>68</v>
      </c>
      <c r="L3913" s="76" t="str">
        <f t="shared" si="123"/>
        <v>N</v>
      </c>
    </row>
    <row r="3914" spans="1:12" x14ac:dyDescent="0.25">
      <c r="A3914" s="76" t="str">
        <f t="shared" si="122"/>
        <v>R8179N</v>
      </c>
      <c r="B3914" s="76" t="s">
        <v>51</v>
      </c>
      <c r="C3914" s="76" t="str">
        <f>VLOOKUP(B3914,Validación!G:I,3,0)</f>
        <v>R</v>
      </c>
      <c r="D3914" s="122">
        <v>109</v>
      </c>
      <c r="E3914" s="76">
        <f>VLOOKUP(Tabla3[[#This Row],[Actividad]],Validación!AA:AB,2,0)</f>
        <v>8</v>
      </c>
      <c r="F3914" s="76" t="s">
        <v>190</v>
      </c>
      <c r="G3914" s="76">
        <f>VLOOKUP(H3914,Validación!W:Y,3,0)</f>
        <v>17</v>
      </c>
      <c r="H3914" s="76" t="s">
        <v>355</v>
      </c>
      <c r="I3914" s="76">
        <f>VLOOKUP(J3914,Validación!K:N,4,0)</f>
        <v>9</v>
      </c>
      <c r="J3914" s="76" t="s">
        <v>168</v>
      </c>
      <c r="K3914" s="76" t="s">
        <v>68</v>
      </c>
      <c r="L3914" s="76" t="str">
        <f t="shared" si="123"/>
        <v>N</v>
      </c>
    </row>
    <row r="3915" spans="1:12" x14ac:dyDescent="0.25">
      <c r="A3915" s="76" t="str">
        <f t="shared" si="122"/>
        <v>L8179N</v>
      </c>
      <c r="B3915" s="76" t="s">
        <v>48</v>
      </c>
      <c r="C3915" s="76" t="str">
        <f>VLOOKUP(B3915,Validación!G:I,3,0)</f>
        <v>L</v>
      </c>
      <c r="D3915" s="122" t="s">
        <v>461</v>
      </c>
      <c r="E3915" s="76">
        <f>VLOOKUP(Tabla3[[#This Row],[Actividad]],Validación!AA:AB,2,0)</f>
        <v>8</v>
      </c>
      <c r="F3915" s="76" t="s">
        <v>190</v>
      </c>
      <c r="G3915" s="76">
        <f>VLOOKUP(H3915,Validación!W:Y,3,0)</f>
        <v>17</v>
      </c>
      <c r="H3915" s="76" t="s">
        <v>355</v>
      </c>
      <c r="I3915" s="76">
        <f>VLOOKUP(J3915,Validación!K:N,4,0)</f>
        <v>9</v>
      </c>
      <c r="J3915" s="76" t="s">
        <v>168</v>
      </c>
      <c r="K3915" s="76" t="s">
        <v>68</v>
      </c>
      <c r="L3915" s="76" t="str">
        <f t="shared" si="123"/>
        <v>N</v>
      </c>
    </row>
    <row r="3916" spans="1:12" x14ac:dyDescent="0.25">
      <c r="A3916" s="76" t="str">
        <f t="shared" si="122"/>
        <v>B8179N</v>
      </c>
      <c r="B3916" s="76" t="s">
        <v>43</v>
      </c>
      <c r="C3916" s="76" t="str">
        <f>VLOOKUP(B3916,Validación!G:I,3,0)</f>
        <v>B</v>
      </c>
      <c r="D3916" s="122" t="s">
        <v>470</v>
      </c>
      <c r="E3916" s="76">
        <f>VLOOKUP(Tabla3[[#This Row],[Actividad]],Validación!AA:AB,2,0)</f>
        <v>8</v>
      </c>
      <c r="F3916" s="76" t="s">
        <v>190</v>
      </c>
      <c r="G3916" s="76">
        <f>VLOOKUP(H3916,Validación!W:Y,3,0)</f>
        <v>17</v>
      </c>
      <c r="H3916" s="76" t="s">
        <v>355</v>
      </c>
      <c r="I3916" s="76">
        <f>VLOOKUP(J3916,Validación!K:N,4,0)</f>
        <v>9</v>
      </c>
      <c r="J3916" s="76" t="s">
        <v>168</v>
      </c>
      <c r="K3916" s="76" t="s">
        <v>68</v>
      </c>
      <c r="L3916" s="76" t="str">
        <f t="shared" si="123"/>
        <v>N</v>
      </c>
    </row>
    <row r="3917" spans="1:12" x14ac:dyDescent="0.25">
      <c r="A3917" s="76" t="str">
        <f t="shared" si="122"/>
        <v>A8179N</v>
      </c>
      <c r="B3917" s="76" t="s">
        <v>42</v>
      </c>
      <c r="C3917" s="76" t="str">
        <f>VLOOKUP(B3917,Validación!G:I,3,0)</f>
        <v>A</v>
      </c>
      <c r="D3917" s="122" t="s">
        <v>471</v>
      </c>
      <c r="E3917" s="76">
        <f>VLOOKUP(Tabla3[[#This Row],[Actividad]],Validación!AA:AB,2,0)</f>
        <v>8</v>
      </c>
      <c r="F3917" s="76" t="s">
        <v>190</v>
      </c>
      <c r="G3917" s="76">
        <f>VLOOKUP(H3917,Validación!W:Y,3,0)</f>
        <v>17</v>
      </c>
      <c r="H3917" s="76" t="s">
        <v>355</v>
      </c>
      <c r="I3917" s="76">
        <f>VLOOKUP(J3917,Validación!K:N,4,0)</f>
        <v>9</v>
      </c>
      <c r="J3917" s="76" t="s">
        <v>168</v>
      </c>
      <c r="K3917" s="76" t="s">
        <v>68</v>
      </c>
      <c r="L3917" s="76" t="str">
        <f t="shared" si="123"/>
        <v>N</v>
      </c>
    </row>
    <row r="3918" spans="1:12" x14ac:dyDescent="0.25">
      <c r="A3918" s="76" t="str">
        <f t="shared" si="122"/>
        <v>C8171N</v>
      </c>
      <c r="B3918" s="76" t="s">
        <v>44</v>
      </c>
      <c r="C3918" s="76" t="str">
        <f>VLOOKUP(B3918,Validación!G:I,3,0)</f>
        <v>C</v>
      </c>
      <c r="D3918" s="122" t="s">
        <v>289</v>
      </c>
      <c r="E3918" s="76">
        <f>VLOOKUP(Tabla3[[#This Row],[Actividad]],Validación!AA:AB,2,0)</f>
        <v>8</v>
      </c>
      <c r="F3918" s="76" t="s">
        <v>190</v>
      </c>
      <c r="G3918" s="76">
        <f>VLOOKUP(H3918,Validación!W:Y,3,0)</f>
        <v>17</v>
      </c>
      <c r="H3918" s="76" t="s">
        <v>355</v>
      </c>
      <c r="I3918" s="76">
        <f>VLOOKUP(J3918,Validación!K:N,4,0)</f>
        <v>1</v>
      </c>
      <c r="J3918" s="76" t="s">
        <v>200</v>
      </c>
      <c r="K3918" s="76" t="s">
        <v>68</v>
      </c>
      <c r="L3918" s="76" t="str">
        <f t="shared" si="123"/>
        <v>N</v>
      </c>
    </row>
    <row r="3919" spans="1:12" x14ac:dyDescent="0.25">
      <c r="A3919" s="76" t="str">
        <f t="shared" si="122"/>
        <v>E8171N</v>
      </c>
      <c r="B3919" s="76" t="s">
        <v>45</v>
      </c>
      <c r="C3919" s="76" t="str">
        <f>VLOOKUP(B3919,Validación!G:I,3,0)</f>
        <v>E</v>
      </c>
      <c r="D3919" s="122" t="s">
        <v>319</v>
      </c>
      <c r="E3919" s="76">
        <f>VLOOKUP(Tabla3[[#This Row],[Actividad]],Validación!AA:AB,2,0)</f>
        <v>8</v>
      </c>
      <c r="F3919" s="76" t="s">
        <v>190</v>
      </c>
      <c r="G3919" s="76">
        <f>VLOOKUP(H3919,Validación!W:Y,3,0)</f>
        <v>17</v>
      </c>
      <c r="H3919" s="76" t="s">
        <v>355</v>
      </c>
      <c r="I3919" s="76">
        <f>VLOOKUP(J3919,Validación!K:N,4,0)</f>
        <v>1</v>
      </c>
      <c r="J3919" s="76" t="s">
        <v>200</v>
      </c>
      <c r="K3919" s="76" t="s">
        <v>68</v>
      </c>
      <c r="L3919" s="76" t="str">
        <f t="shared" si="123"/>
        <v>N</v>
      </c>
    </row>
    <row r="3920" spans="1:12" x14ac:dyDescent="0.25">
      <c r="A3920" s="76" t="str">
        <f t="shared" si="122"/>
        <v>J8171N</v>
      </c>
      <c r="B3920" s="76" t="s">
        <v>30</v>
      </c>
      <c r="C3920" s="76" t="str">
        <f>VLOOKUP(B3920,Validación!G:I,3,0)</f>
        <v>J</v>
      </c>
      <c r="D3920" s="122" t="s">
        <v>320</v>
      </c>
      <c r="E3920" s="76">
        <f>VLOOKUP(Tabla3[[#This Row],[Actividad]],Validación!AA:AB,2,0)</f>
        <v>8</v>
      </c>
      <c r="F3920" s="76" t="s">
        <v>190</v>
      </c>
      <c r="G3920" s="76">
        <f>VLOOKUP(H3920,Validación!W:Y,3,0)</f>
        <v>17</v>
      </c>
      <c r="H3920" s="76" t="s">
        <v>355</v>
      </c>
      <c r="I3920" s="76">
        <f>VLOOKUP(J3920,Validación!K:N,4,0)</f>
        <v>1</v>
      </c>
      <c r="J3920" s="76" t="s">
        <v>200</v>
      </c>
      <c r="K3920" s="76" t="s">
        <v>68</v>
      </c>
      <c r="L3920" s="76" t="str">
        <f t="shared" si="123"/>
        <v>N</v>
      </c>
    </row>
    <row r="3921" spans="1:12" x14ac:dyDescent="0.25">
      <c r="A3921" s="76" t="str">
        <f t="shared" si="122"/>
        <v>Q8171N</v>
      </c>
      <c r="B3921" s="76" t="s">
        <v>130</v>
      </c>
      <c r="C3921" s="76" t="str">
        <f>VLOOKUP(B3921,Validación!G:I,3,0)</f>
        <v>Q</v>
      </c>
      <c r="D3921" s="122" t="s">
        <v>321</v>
      </c>
      <c r="E3921" s="76">
        <f>VLOOKUP(Tabla3[[#This Row],[Actividad]],Validación!AA:AB,2,0)</f>
        <v>8</v>
      </c>
      <c r="F3921" s="76" t="s">
        <v>190</v>
      </c>
      <c r="G3921" s="76">
        <f>VLOOKUP(H3921,Validación!W:Y,3,0)</f>
        <v>17</v>
      </c>
      <c r="H3921" s="76" t="s">
        <v>355</v>
      </c>
      <c r="I3921" s="76">
        <f>VLOOKUP(J3921,Validación!K:N,4,0)</f>
        <v>1</v>
      </c>
      <c r="J3921" s="76" t="s">
        <v>200</v>
      </c>
      <c r="K3921" s="76" t="s">
        <v>68</v>
      </c>
      <c r="L3921" s="76" t="str">
        <f t="shared" si="123"/>
        <v>N</v>
      </c>
    </row>
    <row r="3922" spans="1:12" x14ac:dyDescent="0.25">
      <c r="A3922" s="76" t="str">
        <f t="shared" si="122"/>
        <v>P8171N</v>
      </c>
      <c r="B3922" s="76" t="s">
        <v>50</v>
      </c>
      <c r="C3922" s="76" t="str">
        <f>VLOOKUP(B3922,Validación!G:I,3,0)</f>
        <v>P</v>
      </c>
      <c r="D3922" s="122" t="s">
        <v>322</v>
      </c>
      <c r="E3922" s="76">
        <f>VLOOKUP(Tabla3[[#This Row],[Actividad]],Validación!AA:AB,2,0)</f>
        <v>8</v>
      </c>
      <c r="F3922" s="76" t="s">
        <v>190</v>
      </c>
      <c r="G3922" s="76">
        <f>VLOOKUP(H3922,Validación!W:Y,3,0)</f>
        <v>17</v>
      </c>
      <c r="H3922" s="76" t="s">
        <v>355</v>
      </c>
      <c r="I3922" s="76">
        <f>VLOOKUP(J3922,Validación!K:N,4,0)</f>
        <v>1</v>
      </c>
      <c r="J3922" s="76" t="s">
        <v>200</v>
      </c>
      <c r="K3922" s="76" t="s">
        <v>68</v>
      </c>
      <c r="L3922" s="76" t="str">
        <f t="shared" si="123"/>
        <v>N</v>
      </c>
    </row>
    <row r="3923" spans="1:12" x14ac:dyDescent="0.25">
      <c r="A3923" s="76" t="str">
        <f t="shared" si="122"/>
        <v>K8171N</v>
      </c>
      <c r="B3923" s="76" t="s">
        <v>31</v>
      </c>
      <c r="C3923" s="76" t="str">
        <f>VLOOKUP(B3923,Validación!G:I,3,0)</f>
        <v>K</v>
      </c>
      <c r="D3923" s="122" t="s">
        <v>297</v>
      </c>
      <c r="E3923" s="76">
        <f>VLOOKUP(Tabla3[[#This Row],[Actividad]],Validación!AA:AB,2,0)</f>
        <v>8</v>
      </c>
      <c r="F3923" s="76" t="s">
        <v>190</v>
      </c>
      <c r="G3923" s="76">
        <f>VLOOKUP(H3923,Validación!W:Y,3,0)</f>
        <v>17</v>
      </c>
      <c r="H3923" s="76" t="s">
        <v>355</v>
      </c>
      <c r="I3923" s="76">
        <f>VLOOKUP(J3923,Validación!K:N,4,0)</f>
        <v>1</v>
      </c>
      <c r="J3923" s="76" t="s">
        <v>200</v>
      </c>
      <c r="K3923" s="76" t="s">
        <v>68</v>
      </c>
      <c r="L3923" s="76" t="str">
        <f t="shared" si="123"/>
        <v>N</v>
      </c>
    </row>
    <row r="3924" spans="1:12" x14ac:dyDescent="0.25">
      <c r="A3924" s="76" t="str">
        <f t="shared" si="122"/>
        <v>N8171N</v>
      </c>
      <c r="B3924" s="76" t="s">
        <v>49</v>
      </c>
      <c r="C3924" s="76" t="str">
        <f>VLOOKUP(B3924,Validación!G:I,3,0)</f>
        <v>N</v>
      </c>
      <c r="D3924" s="122" t="s">
        <v>323</v>
      </c>
      <c r="E3924" s="76">
        <f>VLOOKUP(Tabla3[[#This Row],[Actividad]],Validación!AA:AB,2,0)</f>
        <v>8</v>
      </c>
      <c r="F3924" s="76" t="s">
        <v>190</v>
      </c>
      <c r="G3924" s="76">
        <f>VLOOKUP(H3924,Validación!W:Y,3,0)</f>
        <v>17</v>
      </c>
      <c r="H3924" s="76" t="s">
        <v>355</v>
      </c>
      <c r="I3924" s="76">
        <f>VLOOKUP(J3924,Validación!K:N,4,0)</f>
        <v>1</v>
      </c>
      <c r="J3924" s="76" t="s">
        <v>200</v>
      </c>
      <c r="K3924" s="76" t="s">
        <v>68</v>
      </c>
      <c r="L3924" s="76" t="str">
        <f t="shared" si="123"/>
        <v>N</v>
      </c>
    </row>
    <row r="3925" spans="1:12" x14ac:dyDescent="0.25">
      <c r="A3925" s="76" t="str">
        <f t="shared" si="122"/>
        <v>AA8171N</v>
      </c>
      <c r="B3925" s="76" t="s">
        <v>54</v>
      </c>
      <c r="C3925" s="76" t="str">
        <f>VLOOKUP(B3925,Validación!G:I,3,0)</f>
        <v>AA</v>
      </c>
      <c r="D3925" s="122" t="s">
        <v>324</v>
      </c>
      <c r="E3925" s="76">
        <f>VLOOKUP(Tabla3[[#This Row],[Actividad]],Validación!AA:AB,2,0)</f>
        <v>8</v>
      </c>
      <c r="F3925" s="76" t="s">
        <v>190</v>
      </c>
      <c r="G3925" s="76">
        <f>VLOOKUP(H3925,Validación!W:Y,3,0)</f>
        <v>17</v>
      </c>
      <c r="H3925" s="76" t="s">
        <v>355</v>
      </c>
      <c r="I3925" s="76">
        <f>VLOOKUP(J3925,Validación!K:N,4,0)</f>
        <v>1</v>
      </c>
      <c r="J3925" s="76" t="s">
        <v>200</v>
      </c>
      <c r="K3925" s="76" t="s">
        <v>68</v>
      </c>
      <c r="L3925" s="76" t="str">
        <f t="shared" si="123"/>
        <v>N</v>
      </c>
    </row>
    <row r="3926" spans="1:12" x14ac:dyDescent="0.25">
      <c r="A3926" s="76" t="str">
        <f t="shared" si="122"/>
        <v>G8171N</v>
      </c>
      <c r="B3926" s="76" t="s">
        <v>427</v>
      </c>
      <c r="C3926" s="76" t="str">
        <f>VLOOKUP(B3926,Validación!G:I,3,0)</f>
        <v>G</v>
      </c>
      <c r="D3926" s="122" t="s">
        <v>318</v>
      </c>
      <c r="E3926" s="76">
        <f>VLOOKUP(Tabla3[[#This Row],[Actividad]],Validación!AA:AB,2,0)</f>
        <v>8</v>
      </c>
      <c r="F3926" s="76" t="s">
        <v>190</v>
      </c>
      <c r="G3926" s="76">
        <f>VLOOKUP(H3926,Validación!W:Y,3,0)</f>
        <v>17</v>
      </c>
      <c r="H3926" s="76" t="s">
        <v>355</v>
      </c>
      <c r="I3926" s="76">
        <f>VLOOKUP(J3926,Validación!K:N,4,0)</f>
        <v>1</v>
      </c>
      <c r="J3926" s="76" t="s">
        <v>200</v>
      </c>
      <c r="K3926" s="76" t="s">
        <v>68</v>
      </c>
      <c r="L3926" s="76" t="str">
        <f t="shared" si="123"/>
        <v>N</v>
      </c>
    </row>
    <row r="3927" spans="1:12" x14ac:dyDescent="0.25">
      <c r="A3927" s="76" t="str">
        <f t="shared" si="122"/>
        <v>D8171N</v>
      </c>
      <c r="B3927" s="76" t="s">
        <v>203</v>
      </c>
      <c r="C3927" s="76" t="str">
        <f>VLOOKUP(B3927,Validación!G:I,3,0)</f>
        <v>D</v>
      </c>
      <c r="D3927" s="122">
        <v>122327</v>
      </c>
      <c r="E3927" s="76">
        <f>VLOOKUP(Tabla3[[#This Row],[Actividad]],Validación!AA:AB,2,0)</f>
        <v>8</v>
      </c>
      <c r="F3927" s="76" t="s">
        <v>190</v>
      </c>
      <c r="G3927" s="76">
        <f>VLOOKUP(H3927,Validación!W:Y,3,0)</f>
        <v>17</v>
      </c>
      <c r="H3927" s="76" t="s">
        <v>355</v>
      </c>
      <c r="I3927" s="76">
        <f>VLOOKUP(J3927,Validación!K:N,4,0)</f>
        <v>1</v>
      </c>
      <c r="J3927" s="76" t="s">
        <v>200</v>
      </c>
      <c r="K3927" s="76" t="s">
        <v>68</v>
      </c>
      <c r="L3927" s="76" t="str">
        <f t="shared" si="123"/>
        <v>N</v>
      </c>
    </row>
    <row r="3928" spans="1:12" x14ac:dyDescent="0.25">
      <c r="A3928" s="76" t="str">
        <f t="shared" si="122"/>
        <v>FF8171N</v>
      </c>
      <c r="B3928" s="76" t="s">
        <v>41</v>
      </c>
      <c r="C3928" s="76" t="str">
        <f>VLOOKUP(B3928,Validación!G:I,3,0)</f>
        <v>FF</v>
      </c>
      <c r="D3928" s="122" t="s">
        <v>325</v>
      </c>
      <c r="E3928" s="76">
        <f>VLOOKUP(Tabla3[[#This Row],[Actividad]],Validación!AA:AB,2,0)</f>
        <v>8</v>
      </c>
      <c r="F3928" s="76" t="s">
        <v>190</v>
      </c>
      <c r="G3928" s="76">
        <f>VLOOKUP(H3928,Validación!W:Y,3,0)</f>
        <v>17</v>
      </c>
      <c r="H3928" s="76" t="s">
        <v>355</v>
      </c>
      <c r="I3928" s="76">
        <f>VLOOKUP(J3928,Validación!K:N,4,0)</f>
        <v>1</v>
      </c>
      <c r="J3928" s="76" t="s">
        <v>200</v>
      </c>
      <c r="K3928" s="76" t="s">
        <v>68</v>
      </c>
      <c r="L3928" s="76" t="str">
        <f t="shared" si="123"/>
        <v>N</v>
      </c>
    </row>
    <row r="3929" spans="1:12" x14ac:dyDescent="0.25">
      <c r="A3929" s="76" t="str">
        <f t="shared" si="122"/>
        <v>W8171N</v>
      </c>
      <c r="B3929" s="76" t="s">
        <v>132</v>
      </c>
      <c r="C3929" s="76" t="str">
        <f>VLOOKUP(B3929,Validación!G:I,3,0)</f>
        <v>W</v>
      </c>
      <c r="D3929" s="122" t="s">
        <v>302</v>
      </c>
      <c r="E3929" s="76">
        <f>VLOOKUP(Tabla3[[#This Row],[Actividad]],Validación!AA:AB,2,0)</f>
        <v>8</v>
      </c>
      <c r="F3929" s="76" t="s">
        <v>190</v>
      </c>
      <c r="G3929" s="76">
        <f>VLOOKUP(H3929,Validación!W:Y,3,0)</f>
        <v>17</v>
      </c>
      <c r="H3929" s="76" t="s">
        <v>355</v>
      </c>
      <c r="I3929" s="76">
        <f>VLOOKUP(J3929,Validación!K:N,4,0)</f>
        <v>1</v>
      </c>
      <c r="J3929" s="76" t="s">
        <v>200</v>
      </c>
      <c r="K3929" s="76" t="s">
        <v>68</v>
      </c>
      <c r="L3929" s="76" t="str">
        <f t="shared" si="123"/>
        <v>N</v>
      </c>
    </row>
    <row r="3930" spans="1:12" x14ac:dyDescent="0.25">
      <c r="A3930" s="76" t="str">
        <f t="shared" si="122"/>
        <v>U8171N</v>
      </c>
      <c r="B3930" s="76" t="s">
        <v>425</v>
      </c>
      <c r="C3930" s="76" t="str">
        <f>VLOOKUP(B3930,Validación!G:I,3,0)</f>
        <v>U</v>
      </c>
      <c r="D3930" s="122" t="s">
        <v>469</v>
      </c>
      <c r="E3930" s="76">
        <f>VLOOKUP(Tabla3[[#This Row],[Actividad]],Validación!AA:AB,2,0)</f>
        <v>8</v>
      </c>
      <c r="F3930" s="76" t="s">
        <v>190</v>
      </c>
      <c r="G3930" s="76">
        <f>VLOOKUP(H3930,Validación!W:Y,3,0)</f>
        <v>17</v>
      </c>
      <c r="H3930" s="76" t="s">
        <v>355</v>
      </c>
      <c r="I3930" s="76">
        <f>VLOOKUP(J3930,Validación!K:N,4,0)</f>
        <v>1</v>
      </c>
      <c r="J3930" s="76" t="s">
        <v>200</v>
      </c>
      <c r="K3930" s="76" t="s">
        <v>68</v>
      </c>
      <c r="L3930" s="76" t="str">
        <f t="shared" si="123"/>
        <v>N</v>
      </c>
    </row>
    <row r="3931" spans="1:12" x14ac:dyDescent="0.25">
      <c r="A3931" s="76" t="str">
        <f t="shared" si="122"/>
        <v>R8171N</v>
      </c>
      <c r="B3931" s="76" t="s">
        <v>51</v>
      </c>
      <c r="C3931" s="76" t="str">
        <f>VLOOKUP(B3931,Validación!G:I,3,0)</f>
        <v>R</v>
      </c>
      <c r="D3931" s="122">
        <v>109</v>
      </c>
      <c r="E3931" s="76">
        <f>VLOOKUP(Tabla3[[#This Row],[Actividad]],Validación!AA:AB,2,0)</f>
        <v>8</v>
      </c>
      <c r="F3931" s="76" t="s">
        <v>190</v>
      </c>
      <c r="G3931" s="76">
        <f>VLOOKUP(H3931,Validación!W:Y,3,0)</f>
        <v>17</v>
      </c>
      <c r="H3931" s="76" t="s">
        <v>355</v>
      </c>
      <c r="I3931" s="76">
        <f>VLOOKUP(J3931,Validación!K:N,4,0)</f>
        <v>1</v>
      </c>
      <c r="J3931" s="76" t="s">
        <v>200</v>
      </c>
      <c r="K3931" s="76" t="s">
        <v>68</v>
      </c>
      <c r="L3931" s="76" t="str">
        <f t="shared" si="123"/>
        <v>N</v>
      </c>
    </row>
    <row r="3932" spans="1:12" x14ac:dyDescent="0.25">
      <c r="A3932" s="76" t="str">
        <f t="shared" si="122"/>
        <v>L8171N</v>
      </c>
      <c r="B3932" s="76" t="s">
        <v>48</v>
      </c>
      <c r="C3932" s="76" t="str">
        <f>VLOOKUP(B3932,Validación!G:I,3,0)</f>
        <v>L</v>
      </c>
      <c r="D3932" s="122" t="s">
        <v>461</v>
      </c>
      <c r="E3932" s="76">
        <f>VLOOKUP(Tabla3[[#This Row],[Actividad]],Validación!AA:AB,2,0)</f>
        <v>8</v>
      </c>
      <c r="F3932" s="76" t="s">
        <v>190</v>
      </c>
      <c r="G3932" s="76">
        <f>VLOOKUP(H3932,Validación!W:Y,3,0)</f>
        <v>17</v>
      </c>
      <c r="H3932" s="76" t="s">
        <v>355</v>
      </c>
      <c r="I3932" s="76">
        <f>VLOOKUP(J3932,Validación!K:N,4,0)</f>
        <v>1</v>
      </c>
      <c r="J3932" s="76" t="s">
        <v>200</v>
      </c>
      <c r="K3932" s="76" t="s">
        <v>68</v>
      </c>
      <c r="L3932" s="76" t="str">
        <f t="shared" si="123"/>
        <v>N</v>
      </c>
    </row>
    <row r="3933" spans="1:12" x14ac:dyDescent="0.25">
      <c r="A3933" s="76" t="str">
        <f t="shared" si="122"/>
        <v>B8171N</v>
      </c>
      <c r="B3933" s="76" t="s">
        <v>43</v>
      </c>
      <c r="C3933" s="76" t="str">
        <f>VLOOKUP(B3933,Validación!G:I,3,0)</f>
        <v>B</v>
      </c>
      <c r="D3933" s="122" t="s">
        <v>470</v>
      </c>
      <c r="E3933" s="76">
        <f>VLOOKUP(Tabla3[[#This Row],[Actividad]],Validación!AA:AB,2,0)</f>
        <v>8</v>
      </c>
      <c r="F3933" s="76" t="s">
        <v>190</v>
      </c>
      <c r="G3933" s="76">
        <f>VLOOKUP(H3933,Validación!W:Y,3,0)</f>
        <v>17</v>
      </c>
      <c r="H3933" s="76" t="s">
        <v>355</v>
      </c>
      <c r="I3933" s="76">
        <f>VLOOKUP(J3933,Validación!K:N,4,0)</f>
        <v>1</v>
      </c>
      <c r="J3933" s="76" t="s">
        <v>200</v>
      </c>
      <c r="K3933" s="76" t="s">
        <v>68</v>
      </c>
      <c r="L3933" s="76" t="str">
        <f t="shared" si="123"/>
        <v>N</v>
      </c>
    </row>
    <row r="3934" spans="1:12" x14ac:dyDescent="0.25">
      <c r="A3934" s="76" t="str">
        <f t="shared" si="122"/>
        <v>A8171N</v>
      </c>
      <c r="B3934" s="76" t="s">
        <v>42</v>
      </c>
      <c r="C3934" s="76" t="str">
        <f>VLOOKUP(B3934,Validación!G:I,3,0)</f>
        <v>A</v>
      </c>
      <c r="D3934" s="122" t="s">
        <v>471</v>
      </c>
      <c r="E3934" s="76">
        <f>VLOOKUP(Tabla3[[#This Row],[Actividad]],Validación!AA:AB,2,0)</f>
        <v>8</v>
      </c>
      <c r="F3934" s="76" t="s">
        <v>190</v>
      </c>
      <c r="G3934" s="76">
        <f>VLOOKUP(H3934,Validación!W:Y,3,0)</f>
        <v>17</v>
      </c>
      <c r="H3934" s="76" t="s">
        <v>355</v>
      </c>
      <c r="I3934" s="76">
        <f>VLOOKUP(J3934,Validación!K:N,4,0)</f>
        <v>1</v>
      </c>
      <c r="J3934" s="76" t="s">
        <v>200</v>
      </c>
      <c r="K3934" s="76" t="s">
        <v>68</v>
      </c>
      <c r="L3934" s="76" t="str">
        <f t="shared" si="123"/>
        <v>N</v>
      </c>
    </row>
    <row r="3935" spans="1:12" x14ac:dyDescent="0.25">
      <c r="A3935" s="76" t="str">
        <f t="shared" si="122"/>
        <v>C8172N</v>
      </c>
      <c r="B3935" s="76" t="s">
        <v>44</v>
      </c>
      <c r="C3935" s="76" t="str">
        <f>VLOOKUP(B3935,Validación!G:I,3,0)</f>
        <v>C</v>
      </c>
      <c r="D3935" s="122" t="s">
        <v>289</v>
      </c>
      <c r="E3935" s="76">
        <f>VLOOKUP(Tabla3[[#This Row],[Actividad]],Validación!AA:AB,2,0)</f>
        <v>8</v>
      </c>
      <c r="F3935" s="76" t="s">
        <v>190</v>
      </c>
      <c r="G3935" s="76">
        <f>VLOOKUP(H3935,Validación!W:Y,3,0)</f>
        <v>17</v>
      </c>
      <c r="H3935" s="76" t="s">
        <v>355</v>
      </c>
      <c r="I3935" s="76">
        <f>VLOOKUP(J3935,Validación!K:N,4,0)</f>
        <v>2</v>
      </c>
      <c r="J3935" s="76" t="s">
        <v>161</v>
      </c>
      <c r="K3935" s="76" t="s">
        <v>68</v>
      </c>
      <c r="L3935" s="76" t="str">
        <f t="shared" si="123"/>
        <v>N</v>
      </c>
    </row>
    <row r="3936" spans="1:12" x14ac:dyDescent="0.25">
      <c r="A3936" s="76" t="str">
        <f t="shared" si="122"/>
        <v>E8172N</v>
      </c>
      <c r="B3936" s="76" t="s">
        <v>45</v>
      </c>
      <c r="C3936" s="76" t="str">
        <f>VLOOKUP(B3936,Validación!G:I,3,0)</f>
        <v>E</v>
      </c>
      <c r="D3936" s="122" t="s">
        <v>319</v>
      </c>
      <c r="E3936" s="76">
        <f>VLOOKUP(Tabla3[[#This Row],[Actividad]],Validación!AA:AB,2,0)</f>
        <v>8</v>
      </c>
      <c r="F3936" s="76" t="s">
        <v>190</v>
      </c>
      <c r="G3936" s="76">
        <f>VLOOKUP(H3936,Validación!W:Y,3,0)</f>
        <v>17</v>
      </c>
      <c r="H3936" s="76" t="s">
        <v>355</v>
      </c>
      <c r="I3936" s="76">
        <f>VLOOKUP(J3936,Validación!K:N,4,0)</f>
        <v>2</v>
      </c>
      <c r="J3936" s="76" t="s">
        <v>161</v>
      </c>
      <c r="K3936" s="76" t="s">
        <v>68</v>
      </c>
      <c r="L3936" s="76" t="str">
        <f t="shared" si="123"/>
        <v>N</v>
      </c>
    </row>
    <row r="3937" spans="1:12" x14ac:dyDescent="0.25">
      <c r="A3937" s="76" t="str">
        <f t="shared" si="122"/>
        <v>J8172N</v>
      </c>
      <c r="B3937" s="76" t="s">
        <v>30</v>
      </c>
      <c r="C3937" s="76" t="str">
        <f>VLOOKUP(B3937,Validación!G:I,3,0)</f>
        <v>J</v>
      </c>
      <c r="D3937" s="122" t="s">
        <v>320</v>
      </c>
      <c r="E3937" s="76">
        <f>VLOOKUP(Tabla3[[#This Row],[Actividad]],Validación!AA:AB,2,0)</f>
        <v>8</v>
      </c>
      <c r="F3937" s="76" t="s">
        <v>190</v>
      </c>
      <c r="G3937" s="76">
        <f>VLOOKUP(H3937,Validación!W:Y,3,0)</f>
        <v>17</v>
      </c>
      <c r="H3937" s="76" t="s">
        <v>355</v>
      </c>
      <c r="I3937" s="76">
        <f>VLOOKUP(J3937,Validación!K:N,4,0)</f>
        <v>2</v>
      </c>
      <c r="J3937" s="76" t="s">
        <v>161</v>
      </c>
      <c r="K3937" s="76" t="s">
        <v>68</v>
      </c>
      <c r="L3937" s="76" t="str">
        <f t="shared" si="123"/>
        <v>N</v>
      </c>
    </row>
    <row r="3938" spans="1:12" x14ac:dyDescent="0.25">
      <c r="A3938" s="76" t="str">
        <f t="shared" si="122"/>
        <v>Q8172N</v>
      </c>
      <c r="B3938" s="76" t="s">
        <v>130</v>
      </c>
      <c r="C3938" s="76" t="str">
        <f>VLOOKUP(B3938,Validación!G:I,3,0)</f>
        <v>Q</v>
      </c>
      <c r="D3938" s="122" t="s">
        <v>321</v>
      </c>
      <c r="E3938" s="76">
        <f>VLOOKUP(Tabla3[[#This Row],[Actividad]],Validación!AA:AB,2,0)</f>
        <v>8</v>
      </c>
      <c r="F3938" s="76" t="s">
        <v>190</v>
      </c>
      <c r="G3938" s="76">
        <f>VLOOKUP(H3938,Validación!W:Y,3,0)</f>
        <v>17</v>
      </c>
      <c r="H3938" s="76" t="s">
        <v>355</v>
      </c>
      <c r="I3938" s="76">
        <f>VLOOKUP(J3938,Validación!K:N,4,0)</f>
        <v>2</v>
      </c>
      <c r="J3938" s="76" t="s">
        <v>161</v>
      </c>
      <c r="K3938" s="76" t="s">
        <v>68</v>
      </c>
      <c r="L3938" s="76" t="str">
        <f t="shared" si="123"/>
        <v>N</v>
      </c>
    </row>
    <row r="3939" spans="1:12" x14ac:dyDescent="0.25">
      <c r="A3939" s="76" t="str">
        <f t="shared" si="122"/>
        <v>P8172N</v>
      </c>
      <c r="B3939" s="76" t="s">
        <v>50</v>
      </c>
      <c r="C3939" s="76" t="str">
        <f>VLOOKUP(B3939,Validación!G:I,3,0)</f>
        <v>P</v>
      </c>
      <c r="D3939" s="122" t="s">
        <v>322</v>
      </c>
      <c r="E3939" s="76">
        <f>VLOOKUP(Tabla3[[#This Row],[Actividad]],Validación!AA:AB,2,0)</f>
        <v>8</v>
      </c>
      <c r="F3939" s="76" t="s">
        <v>190</v>
      </c>
      <c r="G3939" s="76">
        <f>VLOOKUP(H3939,Validación!W:Y,3,0)</f>
        <v>17</v>
      </c>
      <c r="H3939" s="76" t="s">
        <v>355</v>
      </c>
      <c r="I3939" s="76">
        <f>VLOOKUP(J3939,Validación!K:N,4,0)</f>
        <v>2</v>
      </c>
      <c r="J3939" s="76" t="s">
        <v>161</v>
      </c>
      <c r="K3939" s="76" t="s">
        <v>68</v>
      </c>
      <c r="L3939" s="76" t="str">
        <f t="shared" si="123"/>
        <v>N</v>
      </c>
    </row>
    <row r="3940" spans="1:12" x14ac:dyDescent="0.25">
      <c r="A3940" s="76" t="str">
        <f t="shared" si="122"/>
        <v>K8172N</v>
      </c>
      <c r="B3940" s="76" t="s">
        <v>31</v>
      </c>
      <c r="C3940" s="76" t="str">
        <f>VLOOKUP(B3940,Validación!G:I,3,0)</f>
        <v>K</v>
      </c>
      <c r="D3940" s="122" t="s">
        <v>297</v>
      </c>
      <c r="E3940" s="76">
        <f>VLOOKUP(Tabla3[[#This Row],[Actividad]],Validación!AA:AB,2,0)</f>
        <v>8</v>
      </c>
      <c r="F3940" s="76" t="s">
        <v>190</v>
      </c>
      <c r="G3940" s="76">
        <f>VLOOKUP(H3940,Validación!W:Y,3,0)</f>
        <v>17</v>
      </c>
      <c r="H3940" s="76" t="s">
        <v>355</v>
      </c>
      <c r="I3940" s="76">
        <f>VLOOKUP(J3940,Validación!K:N,4,0)</f>
        <v>2</v>
      </c>
      <c r="J3940" s="76" t="s">
        <v>161</v>
      </c>
      <c r="K3940" s="76" t="s">
        <v>68</v>
      </c>
      <c r="L3940" s="76" t="str">
        <f t="shared" si="123"/>
        <v>N</v>
      </c>
    </row>
    <row r="3941" spans="1:12" x14ac:dyDescent="0.25">
      <c r="A3941" s="76" t="str">
        <f t="shared" si="122"/>
        <v>N8172N</v>
      </c>
      <c r="B3941" s="76" t="s">
        <v>49</v>
      </c>
      <c r="C3941" s="76" t="str">
        <f>VLOOKUP(B3941,Validación!G:I,3,0)</f>
        <v>N</v>
      </c>
      <c r="D3941" s="122" t="s">
        <v>323</v>
      </c>
      <c r="E3941" s="76">
        <f>VLOOKUP(Tabla3[[#This Row],[Actividad]],Validación!AA:AB,2,0)</f>
        <v>8</v>
      </c>
      <c r="F3941" s="76" t="s">
        <v>190</v>
      </c>
      <c r="G3941" s="76">
        <f>VLOOKUP(H3941,Validación!W:Y,3,0)</f>
        <v>17</v>
      </c>
      <c r="H3941" s="76" t="s">
        <v>355</v>
      </c>
      <c r="I3941" s="76">
        <f>VLOOKUP(J3941,Validación!K:N,4,0)</f>
        <v>2</v>
      </c>
      <c r="J3941" s="76" t="s">
        <v>161</v>
      </c>
      <c r="K3941" s="76" t="s">
        <v>68</v>
      </c>
      <c r="L3941" s="76" t="str">
        <f t="shared" si="123"/>
        <v>N</v>
      </c>
    </row>
    <row r="3942" spans="1:12" x14ac:dyDescent="0.25">
      <c r="A3942" s="76" t="str">
        <f t="shared" si="122"/>
        <v>AA8172N</v>
      </c>
      <c r="B3942" s="76" t="s">
        <v>54</v>
      </c>
      <c r="C3942" s="76" t="str">
        <f>VLOOKUP(B3942,Validación!G:I,3,0)</f>
        <v>AA</v>
      </c>
      <c r="D3942" s="122" t="s">
        <v>324</v>
      </c>
      <c r="E3942" s="76">
        <f>VLOOKUP(Tabla3[[#This Row],[Actividad]],Validación!AA:AB,2,0)</f>
        <v>8</v>
      </c>
      <c r="F3942" s="76" t="s">
        <v>190</v>
      </c>
      <c r="G3942" s="76">
        <f>VLOOKUP(H3942,Validación!W:Y,3,0)</f>
        <v>17</v>
      </c>
      <c r="H3942" s="76" t="s">
        <v>355</v>
      </c>
      <c r="I3942" s="76">
        <f>VLOOKUP(J3942,Validación!K:N,4,0)</f>
        <v>2</v>
      </c>
      <c r="J3942" s="76" t="s">
        <v>161</v>
      </c>
      <c r="K3942" s="76" t="s">
        <v>68</v>
      </c>
      <c r="L3942" s="76" t="str">
        <f t="shared" si="123"/>
        <v>N</v>
      </c>
    </row>
    <row r="3943" spans="1:12" x14ac:dyDescent="0.25">
      <c r="A3943" s="76" t="str">
        <f t="shared" si="122"/>
        <v>G8172N</v>
      </c>
      <c r="B3943" s="76" t="s">
        <v>427</v>
      </c>
      <c r="C3943" s="76" t="str">
        <f>VLOOKUP(B3943,Validación!G:I,3,0)</f>
        <v>G</v>
      </c>
      <c r="D3943" s="122" t="s">
        <v>318</v>
      </c>
      <c r="E3943" s="76">
        <f>VLOOKUP(Tabla3[[#This Row],[Actividad]],Validación!AA:AB,2,0)</f>
        <v>8</v>
      </c>
      <c r="F3943" s="76" t="s">
        <v>190</v>
      </c>
      <c r="G3943" s="76">
        <f>VLOOKUP(H3943,Validación!W:Y,3,0)</f>
        <v>17</v>
      </c>
      <c r="H3943" s="76" t="s">
        <v>355</v>
      </c>
      <c r="I3943" s="76">
        <f>VLOOKUP(J3943,Validación!K:N,4,0)</f>
        <v>2</v>
      </c>
      <c r="J3943" s="76" t="s">
        <v>161</v>
      </c>
      <c r="K3943" s="76" t="s">
        <v>68</v>
      </c>
      <c r="L3943" s="76" t="str">
        <f t="shared" si="123"/>
        <v>N</v>
      </c>
    </row>
    <row r="3944" spans="1:12" x14ac:dyDescent="0.25">
      <c r="A3944" s="76" t="str">
        <f t="shared" si="122"/>
        <v>D8172N</v>
      </c>
      <c r="B3944" s="76" t="s">
        <v>203</v>
      </c>
      <c r="C3944" s="76" t="str">
        <f>VLOOKUP(B3944,Validación!G:I,3,0)</f>
        <v>D</v>
      </c>
      <c r="D3944" s="122">
        <v>122327</v>
      </c>
      <c r="E3944" s="76">
        <f>VLOOKUP(Tabla3[[#This Row],[Actividad]],Validación!AA:AB,2,0)</f>
        <v>8</v>
      </c>
      <c r="F3944" s="76" t="s">
        <v>190</v>
      </c>
      <c r="G3944" s="76">
        <f>VLOOKUP(H3944,Validación!W:Y,3,0)</f>
        <v>17</v>
      </c>
      <c r="H3944" s="76" t="s">
        <v>355</v>
      </c>
      <c r="I3944" s="76">
        <f>VLOOKUP(J3944,Validación!K:N,4,0)</f>
        <v>2</v>
      </c>
      <c r="J3944" s="76" t="s">
        <v>161</v>
      </c>
      <c r="K3944" s="76" t="s">
        <v>68</v>
      </c>
      <c r="L3944" s="76" t="str">
        <f t="shared" si="123"/>
        <v>N</v>
      </c>
    </row>
    <row r="3945" spans="1:12" x14ac:dyDescent="0.25">
      <c r="A3945" s="76" t="str">
        <f t="shared" si="122"/>
        <v>FF8172N</v>
      </c>
      <c r="B3945" s="76" t="s">
        <v>41</v>
      </c>
      <c r="C3945" s="76" t="str">
        <f>VLOOKUP(B3945,Validación!G:I,3,0)</f>
        <v>FF</v>
      </c>
      <c r="D3945" s="122" t="s">
        <v>325</v>
      </c>
      <c r="E3945" s="76">
        <f>VLOOKUP(Tabla3[[#This Row],[Actividad]],Validación!AA:AB,2,0)</f>
        <v>8</v>
      </c>
      <c r="F3945" s="76" t="s">
        <v>190</v>
      </c>
      <c r="G3945" s="76">
        <f>VLOOKUP(H3945,Validación!W:Y,3,0)</f>
        <v>17</v>
      </c>
      <c r="H3945" s="76" t="s">
        <v>355</v>
      </c>
      <c r="I3945" s="76">
        <f>VLOOKUP(J3945,Validación!K:N,4,0)</f>
        <v>2</v>
      </c>
      <c r="J3945" s="76" t="s">
        <v>161</v>
      </c>
      <c r="K3945" s="76" t="s">
        <v>68</v>
      </c>
      <c r="L3945" s="76" t="str">
        <f t="shared" si="123"/>
        <v>N</v>
      </c>
    </row>
    <row r="3946" spans="1:12" x14ac:dyDescent="0.25">
      <c r="A3946" s="76" t="str">
        <f t="shared" si="122"/>
        <v>W8172N</v>
      </c>
      <c r="B3946" s="76" t="s">
        <v>132</v>
      </c>
      <c r="C3946" s="76" t="str">
        <f>VLOOKUP(B3946,Validación!G:I,3,0)</f>
        <v>W</v>
      </c>
      <c r="D3946" s="122" t="s">
        <v>302</v>
      </c>
      <c r="E3946" s="76">
        <f>VLOOKUP(Tabla3[[#This Row],[Actividad]],Validación!AA:AB,2,0)</f>
        <v>8</v>
      </c>
      <c r="F3946" s="76" t="s">
        <v>190</v>
      </c>
      <c r="G3946" s="76">
        <f>VLOOKUP(H3946,Validación!W:Y,3,0)</f>
        <v>17</v>
      </c>
      <c r="H3946" s="76" t="s">
        <v>355</v>
      </c>
      <c r="I3946" s="76">
        <f>VLOOKUP(J3946,Validación!K:N,4,0)</f>
        <v>2</v>
      </c>
      <c r="J3946" s="76" t="s">
        <v>161</v>
      </c>
      <c r="K3946" s="76" t="s">
        <v>68</v>
      </c>
      <c r="L3946" s="76" t="str">
        <f t="shared" si="123"/>
        <v>N</v>
      </c>
    </row>
    <row r="3947" spans="1:12" x14ac:dyDescent="0.25">
      <c r="A3947" s="76" t="str">
        <f t="shared" si="122"/>
        <v>U8172N</v>
      </c>
      <c r="B3947" s="76" t="s">
        <v>425</v>
      </c>
      <c r="C3947" s="76" t="str">
        <f>VLOOKUP(B3947,Validación!G:I,3,0)</f>
        <v>U</v>
      </c>
      <c r="D3947" s="122" t="s">
        <v>469</v>
      </c>
      <c r="E3947" s="76">
        <f>VLOOKUP(Tabla3[[#This Row],[Actividad]],Validación!AA:AB,2,0)</f>
        <v>8</v>
      </c>
      <c r="F3947" s="76" t="s">
        <v>190</v>
      </c>
      <c r="G3947" s="76">
        <f>VLOOKUP(H3947,Validación!W:Y,3,0)</f>
        <v>17</v>
      </c>
      <c r="H3947" s="76" t="s">
        <v>355</v>
      </c>
      <c r="I3947" s="76">
        <f>VLOOKUP(J3947,Validación!K:N,4,0)</f>
        <v>2</v>
      </c>
      <c r="J3947" s="76" t="s">
        <v>161</v>
      </c>
      <c r="K3947" s="76" t="s">
        <v>68</v>
      </c>
      <c r="L3947" s="76" t="str">
        <f t="shared" si="123"/>
        <v>N</v>
      </c>
    </row>
    <row r="3948" spans="1:12" x14ac:dyDescent="0.25">
      <c r="A3948" s="76" t="str">
        <f t="shared" si="122"/>
        <v>R8172N</v>
      </c>
      <c r="B3948" s="76" t="s">
        <v>51</v>
      </c>
      <c r="C3948" s="76" t="str">
        <f>VLOOKUP(B3948,Validación!G:I,3,0)</f>
        <v>R</v>
      </c>
      <c r="D3948" s="122">
        <v>109</v>
      </c>
      <c r="E3948" s="76">
        <f>VLOOKUP(Tabla3[[#This Row],[Actividad]],Validación!AA:AB,2,0)</f>
        <v>8</v>
      </c>
      <c r="F3948" s="76" t="s">
        <v>190</v>
      </c>
      <c r="G3948" s="76">
        <f>VLOOKUP(H3948,Validación!W:Y,3,0)</f>
        <v>17</v>
      </c>
      <c r="H3948" s="76" t="s">
        <v>355</v>
      </c>
      <c r="I3948" s="76">
        <f>VLOOKUP(J3948,Validación!K:N,4,0)</f>
        <v>2</v>
      </c>
      <c r="J3948" s="76" t="s">
        <v>161</v>
      </c>
      <c r="K3948" s="76" t="s">
        <v>68</v>
      </c>
      <c r="L3948" s="76" t="str">
        <f t="shared" si="123"/>
        <v>N</v>
      </c>
    </row>
    <row r="3949" spans="1:12" x14ac:dyDescent="0.25">
      <c r="A3949" s="76" t="str">
        <f t="shared" si="122"/>
        <v>L8172N</v>
      </c>
      <c r="B3949" s="76" t="s">
        <v>48</v>
      </c>
      <c r="C3949" s="76" t="str">
        <f>VLOOKUP(B3949,Validación!G:I,3,0)</f>
        <v>L</v>
      </c>
      <c r="D3949" s="122" t="s">
        <v>461</v>
      </c>
      <c r="E3949" s="76">
        <f>VLOOKUP(Tabla3[[#This Row],[Actividad]],Validación!AA:AB,2,0)</f>
        <v>8</v>
      </c>
      <c r="F3949" s="76" t="s">
        <v>190</v>
      </c>
      <c r="G3949" s="76">
        <f>VLOOKUP(H3949,Validación!W:Y,3,0)</f>
        <v>17</v>
      </c>
      <c r="H3949" s="76" t="s">
        <v>355</v>
      </c>
      <c r="I3949" s="76">
        <f>VLOOKUP(J3949,Validación!K:N,4,0)</f>
        <v>2</v>
      </c>
      <c r="J3949" s="76" t="s">
        <v>161</v>
      </c>
      <c r="K3949" s="76" t="s">
        <v>68</v>
      </c>
      <c r="L3949" s="76" t="str">
        <f t="shared" si="123"/>
        <v>N</v>
      </c>
    </row>
    <row r="3950" spans="1:12" x14ac:dyDescent="0.25">
      <c r="A3950" s="76" t="str">
        <f t="shared" si="122"/>
        <v>B8172N</v>
      </c>
      <c r="B3950" s="76" t="s">
        <v>43</v>
      </c>
      <c r="C3950" s="76" t="str">
        <f>VLOOKUP(B3950,Validación!G:I,3,0)</f>
        <v>B</v>
      </c>
      <c r="D3950" s="122" t="s">
        <v>470</v>
      </c>
      <c r="E3950" s="76">
        <f>VLOOKUP(Tabla3[[#This Row],[Actividad]],Validación!AA:AB,2,0)</f>
        <v>8</v>
      </c>
      <c r="F3950" s="76" t="s">
        <v>190</v>
      </c>
      <c r="G3950" s="76">
        <f>VLOOKUP(H3950,Validación!W:Y,3,0)</f>
        <v>17</v>
      </c>
      <c r="H3950" s="76" t="s">
        <v>355</v>
      </c>
      <c r="I3950" s="76">
        <f>VLOOKUP(J3950,Validación!K:N,4,0)</f>
        <v>2</v>
      </c>
      <c r="J3950" s="76" t="s">
        <v>161</v>
      </c>
      <c r="K3950" s="76" t="s">
        <v>68</v>
      </c>
      <c r="L3950" s="76" t="str">
        <f t="shared" si="123"/>
        <v>N</v>
      </c>
    </row>
    <row r="3951" spans="1:12" x14ac:dyDescent="0.25">
      <c r="A3951" s="76" t="str">
        <f t="shared" si="122"/>
        <v>A8172N</v>
      </c>
      <c r="B3951" s="76" t="s">
        <v>42</v>
      </c>
      <c r="C3951" s="76" t="str">
        <f>VLOOKUP(B3951,Validación!G:I,3,0)</f>
        <v>A</v>
      </c>
      <c r="D3951" s="122" t="s">
        <v>471</v>
      </c>
      <c r="E3951" s="76">
        <f>VLOOKUP(Tabla3[[#This Row],[Actividad]],Validación!AA:AB,2,0)</f>
        <v>8</v>
      </c>
      <c r="F3951" s="76" t="s">
        <v>190</v>
      </c>
      <c r="G3951" s="76">
        <f>VLOOKUP(H3951,Validación!W:Y,3,0)</f>
        <v>17</v>
      </c>
      <c r="H3951" s="76" t="s">
        <v>355</v>
      </c>
      <c r="I3951" s="76">
        <f>VLOOKUP(J3951,Validación!K:N,4,0)</f>
        <v>2</v>
      </c>
      <c r="J3951" s="76" t="s">
        <v>161</v>
      </c>
      <c r="K3951" s="76" t="s">
        <v>68</v>
      </c>
      <c r="L3951" s="76" t="str">
        <f t="shared" si="123"/>
        <v>N</v>
      </c>
    </row>
    <row r="3952" spans="1:12" x14ac:dyDescent="0.25">
      <c r="A3952" s="76" t="str">
        <f t="shared" si="122"/>
        <v>X11179N</v>
      </c>
      <c r="B3952" s="76" t="s">
        <v>133</v>
      </c>
      <c r="C3952" s="76" t="str">
        <f>VLOOKUP(B3952,Validación!G:I,3,0)</f>
        <v>X</v>
      </c>
      <c r="D3952" s="122">
        <v>122201</v>
      </c>
      <c r="E3952" s="76">
        <f>VLOOKUP(Tabla3[[#This Row],[Actividad]],Validación!AA:AB,2,0)</f>
        <v>11</v>
      </c>
      <c r="F3952" s="76" t="s">
        <v>193</v>
      </c>
      <c r="G3952" s="76">
        <f>VLOOKUP(H3952,Validación!W:Y,3,0)</f>
        <v>17</v>
      </c>
      <c r="H3952" s="76" t="s">
        <v>355</v>
      </c>
      <c r="I3952" s="76">
        <f>VLOOKUP(J3952,Validación!K:N,4,0)</f>
        <v>9</v>
      </c>
      <c r="J3952" s="76" t="s">
        <v>168</v>
      </c>
      <c r="K3952" s="76" t="s">
        <v>68</v>
      </c>
      <c r="L3952" s="76" t="str">
        <f t="shared" si="123"/>
        <v>N</v>
      </c>
    </row>
    <row r="3953" spans="1:12" x14ac:dyDescent="0.25">
      <c r="A3953" s="76" t="str">
        <f t="shared" si="122"/>
        <v>C11179N</v>
      </c>
      <c r="B3953" s="76" t="s">
        <v>44</v>
      </c>
      <c r="C3953" s="76" t="str">
        <f>VLOOKUP(B3953,Validación!G:I,3,0)</f>
        <v>C</v>
      </c>
      <c r="D3953" s="122" t="s">
        <v>289</v>
      </c>
      <c r="E3953" s="76">
        <f>VLOOKUP(Tabla3[[#This Row],[Actividad]],Validación!AA:AB,2,0)</f>
        <v>11</v>
      </c>
      <c r="F3953" s="76" t="s">
        <v>193</v>
      </c>
      <c r="G3953" s="76">
        <f>VLOOKUP(H3953,Validación!W:Y,3,0)</f>
        <v>17</v>
      </c>
      <c r="H3953" s="76" t="s">
        <v>355</v>
      </c>
      <c r="I3953" s="76">
        <f>VLOOKUP(J3953,Validación!K:N,4,0)</f>
        <v>9</v>
      </c>
      <c r="J3953" s="76" t="s">
        <v>168</v>
      </c>
      <c r="K3953" s="76" t="s">
        <v>68</v>
      </c>
      <c r="L3953" s="76" t="str">
        <f t="shared" si="123"/>
        <v>N</v>
      </c>
    </row>
    <row r="3954" spans="1:12" x14ac:dyDescent="0.25">
      <c r="A3954" s="76" t="str">
        <f t="shared" si="122"/>
        <v>T11179N</v>
      </c>
      <c r="B3954" s="76" t="s">
        <v>52</v>
      </c>
      <c r="C3954" s="76" t="str">
        <f>VLOOKUP(B3954,Validación!G:I,3,0)</f>
        <v>T</v>
      </c>
      <c r="D3954" s="122">
        <v>122202</v>
      </c>
      <c r="E3954" s="76">
        <f>VLOOKUP(Tabla3[[#This Row],[Actividad]],Validación!AA:AB,2,0)</f>
        <v>11</v>
      </c>
      <c r="F3954" s="76" t="s">
        <v>193</v>
      </c>
      <c r="G3954" s="76">
        <f>VLOOKUP(H3954,Validación!W:Y,3,0)</f>
        <v>17</v>
      </c>
      <c r="H3954" s="76" t="s">
        <v>355</v>
      </c>
      <c r="I3954" s="76">
        <f>VLOOKUP(J3954,Validación!K:N,4,0)</f>
        <v>9</v>
      </c>
      <c r="J3954" s="76" t="s">
        <v>168</v>
      </c>
      <c r="K3954" s="76" t="s">
        <v>68</v>
      </c>
      <c r="L3954" s="76" t="str">
        <f t="shared" si="123"/>
        <v>N</v>
      </c>
    </row>
    <row r="3955" spans="1:12" x14ac:dyDescent="0.25">
      <c r="A3955" s="76" t="str">
        <f t="shared" si="122"/>
        <v>EE11179N</v>
      </c>
      <c r="B3955" s="76" t="s">
        <v>33</v>
      </c>
      <c r="C3955" s="76" t="str">
        <f>VLOOKUP(B3955,Validación!G:I,3,0)</f>
        <v>EE</v>
      </c>
      <c r="D3955" s="122" t="s">
        <v>290</v>
      </c>
      <c r="E3955" s="76">
        <f>VLOOKUP(Tabla3[[#This Row],[Actividad]],Validación!AA:AB,2,0)</f>
        <v>11</v>
      </c>
      <c r="F3955" s="76" t="s">
        <v>193</v>
      </c>
      <c r="G3955" s="76">
        <f>VLOOKUP(H3955,Validación!W:Y,3,0)</f>
        <v>17</v>
      </c>
      <c r="H3955" s="76" t="s">
        <v>355</v>
      </c>
      <c r="I3955" s="76">
        <f>VLOOKUP(J3955,Validación!K:N,4,0)</f>
        <v>9</v>
      </c>
      <c r="J3955" s="76" t="s">
        <v>168</v>
      </c>
      <c r="K3955" s="76" t="s">
        <v>68</v>
      </c>
      <c r="L3955" s="76" t="str">
        <f t="shared" si="123"/>
        <v>N</v>
      </c>
    </row>
    <row r="3956" spans="1:12" x14ac:dyDescent="0.25">
      <c r="A3956" s="76" t="str">
        <f t="shared" si="122"/>
        <v>E11179N</v>
      </c>
      <c r="B3956" s="76" t="s">
        <v>45</v>
      </c>
      <c r="C3956" s="76" t="str">
        <f>VLOOKUP(B3956,Validación!G:I,3,0)</f>
        <v>E</v>
      </c>
      <c r="D3956" s="122" t="s">
        <v>180</v>
      </c>
      <c r="E3956" s="76">
        <f>VLOOKUP(Tabla3[[#This Row],[Actividad]],Validación!AA:AB,2,0)</f>
        <v>11</v>
      </c>
      <c r="F3956" s="76" t="s">
        <v>193</v>
      </c>
      <c r="G3956" s="76">
        <f>VLOOKUP(H3956,Validación!W:Y,3,0)</f>
        <v>17</v>
      </c>
      <c r="H3956" s="76" t="s">
        <v>355</v>
      </c>
      <c r="I3956" s="76">
        <f>VLOOKUP(J3956,Validación!K:N,4,0)</f>
        <v>9</v>
      </c>
      <c r="J3956" s="76" t="s">
        <v>168</v>
      </c>
      <c r="K3956" s="76" t="s">
        <v>68</v>
      </c>
      <c r="L3956" s="76" t="str">
        <f t="shared" si="123"/>
        <v>N</v>
      </c>
    </row>
    <row r="3957" spans="1:12" x14ac:dyDescent="0.25">
      <c r="A3957" s="76" t="str">
        <f t="shared" si="122"/>
        <v>J11179N</v>
      </c>
      <c r="B3957" s="76" t="s">
        <v>30</v>
      </c>
      <c r="C3957" s="76" t="str">
        <f>VLOOKUP(B3957,Validación!G:I,3,0)</f>
        <v>J</v>
      </c>
      <c r="D3957" s="122" t="s">
        <v>292</v>
      </c>
      <c r="E3957" s="76">
        <f>VLOOKUP(Tabla3[[#This Row],[Actividad]],Validación!AA:AB,2,0)</f>
        <v>11</v>
      </c>
      <c r="F3957" s="76" t="s">
        <v>193</v>
      </c>
      <c r="G3957" s="76">
        <f>VLOOKUP(H3957,Validación!W:Y,3,0)</f>
        <v>17</v>
      </c>
      <c r="H3957" s="76" t="s">
        <v>355</v>
      </c>
      <c r="I3957" s="76">
        <f>VLOOKUP(J3957,Validación!K:N,4,0)</f>
        <v>9</v>
      </c>
      <c r="J3957" s="76" t="s">
        <v>168</v>
      </c>
      <c r="K3957" s="76" t="s">
        <v>68</v>
      </c>
      <c r="L3957" s="76" t="str">
        <f t="shared" si="123"/>
        <v>N</v>
      </c>
    </row>
    <row r="3958" spans="1:12" x14ac:dyDescent="0.25">
      <c r="A3958" s="76" t="str">
        <f t="shared" si="122"/>
        <v>H11179N</v>
      </c>
      <c r="B3958" s="76" t="s">
        <v>46</v>
      </c>
      <c r="C3958" s="76" t="str">
        <f>VLOOKUP(B3958,Validación!G:I,3,0)</f>
        <v>H</v>
      </c>
      <c r="D3958" s="122" t="s">
        <v>115</v>
      </c>
      <c r="E3958" s="76">
        <f>VLOOKUP(Tabla3[[#This Row],[Actividad]],Validación!AA:AB,2,0)</f>
        <v>11</v>
      </c>
      <c r="F3958" s="76" t="s">
        <v>193</v>
      </c>
      <c r="G3958" s="76">
        <f>VLOOKUP(H3958,Validación!W:Y,3,0)</f>
        <v>17</v>
      </c>
      <c r="H3958" s="76" t="s">
        <v>355</v>
      </c>
      <c r="I3958" s="76">
        <f>VLOOKUP(J3958,Validación!K:N,4,0)</f>
        <v>9</v>
      </c>
      <c r="J3958" s="76" t="s">
        <v>168</v>
      </c>
      <c r="K3958" s="76" t="s">
        <v>68</v>
      </c>
      <c r="L3958" s="76" t="str">
        <f t="shared" si="123"/>
        <v>N</v>
      </c>
    </row>
    <row r="3959" spans="1:12" x14ac:dyDescent="0.25">
      <c r="A3959" s="76" t="str">
        <f t="shared" si="122"/>
        <v>Q11179N</v>
      </c>
      <c r="B3959" s="76" t="s">
        <v>130</v>
      </c>
      <c r="C3959" s="76" t="str">
        <f>VLOOKUP(B3959,Validación!G:I,3,0)</f>
        <v>Q</v>
      </c>
      <c r="D3959" s="122" t="s">
        <v>293</v>
      </c>
      <c r="E3959" s="76">
        <f>VLOOKUP(Tabla3[[#This Row],[Actividad]],Validación!AA:AB,2,0)</f>
        <v>11</v>
      </c>
      <c r="F3959" s="76" t="s">
        <v>193</v>
      </c>
      <c r="G3959" s="76">
        <f>VLOOKUP(H3959,Validación!W:Y,3,0)</f>
        <v>17</v>
      </c>
      <c r="H3959" s="76" t="s">
        <v>355</v>
      </c>
      <c r="I3959" s="76">
        <f>VLOOKUP(J3959,Validación!K:N,4,0)</f>
        <v>9</v>
      </c>
      <c r="J3959" s="76" t="s">
        <v>168</v>
      </c>
      <c r="K3959" s="76" t="s">
        <v>68</v>
      </c>
      <c r="L3959" s="76" t="str">
        <f t="shared" si="123"/>
        <v>N</v>
      </c>
    </row>
    <row r="3960" spans="1:12" x14ac:dyDescent="0.25">
      <c r="A3960" s="76" t="str">
        <f t="shared" si="122"/>
        <v>P11179N</v>
      </c>
      <c r="B3960" s="76" t="s">
        <v>50</v>
      </c>
      <c r="C3960" s="76" t="str">
        <f>VLOOKUP(B3960,Validación!G:I,3,0)</f>
        <v>P</v>
      </c>
      <c r="D3960" s="122" t="s">
        <v>295</v>
      </c>
      <c r="E3960" s="76">
        <f>VLOOKUP(Tabla3[[#This Row],[Actividad]],Validación!AA:AB,2,0)</f>
        <v>11</v>
      </c>
      <c r="F3960" s="76" t="s">
        <v>193</v>
      </c>
      <c r="G3960" s="76">
        <f>VLOOKUP(H3960,Validación!W:Y,3,0)</f>
        <v>17</v>
      </c>
      <c r="H3960" s="76" t="s">
        <v>355</v>
      </c>
      <c r="I3960" s="76">
        <f>VLOOKUP(J3960,Validación!K:N,4,0)</f>
        <v>9</v>
      </c>
      <c r="J3960" s="76" t="s">
        <v>168</v>
      </c>
      <c r="K3960" s="76" t="s">
        <v>68</v>
      </c>
      <c r="L3960" s="76" t="str">
        <f t="shared" si="123"/>
        <v>N</v>
      </c>
    </row>
    <row r="3961" spans="1:12" x14ac:dyDescent="0.25">
      <c r="A3961" s="76" t="str">
        <f t="shared" si="122"/>
        <v>K11179N</v>
      </c>
      <c r="B3961" s="76" t="s">
        <v>31</v>
      </c>
      <c r="C3961" s="76" t="str">
        <f>VLOOKUP(B3961,Validación!G:I,3,0)</f>
        <v>K</v>
      </c>
      <c r="D3961" s="122" t="s">
        <v>297</v>
      </c>
      <c r="E3961" s="76">
        <f>VLOOKUP(Tabla3[[#This Row],[Actividad]],Validación!AA:AB,2,0)</f>
        <v>11</v>
      </c>
      <c r="F3961" s="76" t="s">
        <v>193</v>
      </c>
      <c r="G3961" s="76">
        <f>VLOOKUP(H3961,Validación!W:Y,3,0)</f>
        <v>17</v>
      </c>
      <c r="H3961" s="76" t="s">
        <v>355</v>
      </c>
      <c r="I3961" s="76">
        <f>VLOOKUP(J3961,Validación!K:N,4,0)</f>
        <v>9</v>
      </c>
      <c r="J3961" s="76" t="s">
        <v>168</v>
      </c>
      <c r="K3961" s="76" t="s">
        <v>68</v>
      </c>
      <c r="L3961" s="76" t="str">
        <f t="shared" si="123"/>
        <v>N</v>
      </c>
    </row>
    <row r="3962" spans="1:12" x14ac:dyDescent="0.25">
      <c r="A3962" s="76" t="str">
        <f t="shared" si="122"/>
        <v>N11179N</v>
      </c>
      <c r="B3962" s="76" t="s">
        <v>49</v>
      </c>
      <c r="C3962" s="76" t="str">
        <f>VLOOKUP(B3962,Validación!G:I,3,0)</f>
        <v>N</v>
      </c>
      <c r="D3962" s="122" t="s">
        <v>298</v>
      </c>
      <c r="E3962" s="76">
        <f>VLOOKUP(Tabla3[[#This Row],[Actividad]],Validación!AA:AB,2,0)</f>
        <v>11</v>
      </c>
      <c r="F3962" s="76" t="s">
        <v>193</v>
      </c>
      <c r="G3962" s="76">
        <f>VLOOKUP(H3962,Validación!W:Y,3,0)</f>
        <v>17</v>
      </c>
      <c r="H3962" s="76" t="s">
        <v>355</v>
      </c>
      <c r="I3962" s="76">
        <f>VLOOKUP(J3962,Validación!K:N,4,0)</f>
        <v>9</v>
      </c>
      <c r="J3962" s="76" t="s">
        <v>168</v>
      </c>
      <c r="K3962" s="76" t="s">
        <v>68</v>
      </c>
      <c r="L3962" s="76" t="str">
        <f t="shared" si="123"/>
        <v>N</v>
      </c>
    </row>
    <row r="3963" spans="1:12" x14ac:dyDescent="0.25">
      <c r="A3963" s="76" t="str">
        <f t="shared" si="122"/>
        <v>AA11179N</v>
      </c>
      <c r="B3963" s="76" t="s">
        <v>54</v>
      </c>
      <c r="C3963" s="76" t="str">
        <f>VLOOKUP(B3963,Validación!G:I,3,0)</f>
        <v>AA</v>
      </c>
      <c r="D3963" s="122" t="s">
        <v>118</v>
      </c>
      <c r="E3963" s="76">
        <f>VLOOKUP(Tabla3[[#This Row],[Actividad]],Validación!AA:AB,2,0)</f>
        <v>11</v>
      </c>
      <c r="F3963" s="76" t="s">
        <v>193</v>
      </c>
      <c r="G3963" s="76">
        <f>VLOOKUP(H3963,Validación!W:Y,3,0)</f>
        <v>17</v>
      </c>
      <c r="H3963" s="76" t="s">
        <v>355</v>
      </c>
      <c r="I3963" s="76">
        <f>VLOOKUP(J3963,Validación!K:N,4,0)</f>
        <v>9</v>
      </c>
      <c r="J3963" s="76" t="s">
        <v>168</v>
      </c>
      <c r="K3963" s="76" t="s">
        <v>68</v>
      </c>
      <c r="L3963" s="76" t="str">
        <f t="shared" si="123"/>
        <v>N</v>
      </c>
    </row>
    <row r="3964" spans="1:12" x14ac:dyDescent="0.25">
      <c r="A3964" s="76" t="str">
        <f t="shared" si="122"/>
        <v>G11179N</v>
      </c>
      <c r="B3964" s="76" t="s">
        <v>427</v>
      </c>
      <c r="C3964" s="76" t="str">
        <f>VLOOKUP(B3964,Validación!G:I,3,0)</f>
        <v>G</v>
      </c>
      <c r="D3964" s="122" t="s">
        <v>299</v>
      </c>
      <c r="E3964" s="76">
        <f>VLOOKUP(Tabla3[[#This Row],[Actividad]],Validación!AA:AB,2,0)</f>
        <v>11</v>
      </c>
      <c r="F3964" s="76" t="s">
        <v>193</v>
      </c>
      <c r="G3964" s="76">
        <f>VLOOKUP(H3964,Validación!W:Y,3,0)</f>
        <v>17</v>
      </c>
      <c r="H3964" s="76" t="s">
        <v>355</v>
      </c>
      <c r="I3964" s="76">
        <f>VLOOKUP(J3964,Validación!K:N,4,0)</f>
        <v>9</v>
      </c>
      <c r="J3964" s="76" t="s">
        <v>168</v>
      </c>
      <c r="K3964" s="76" t="s">
        <v>68</v>
      </c>
      <c r="L3964" s="76" t="str">
        <f t="shared" si="123"/>
        <v>N</v>
      </c>
    </row>
    <row r="3965" spans="1:12" x14ac:dyDescent="0.25">
      <c r="A3965" s="76" t="str">
        <f t="shared" si="122"/>
        <v>D11179N</v>
      </c>
      <c r="B3965" s="76" t="s">
        <v>203</v>
      </c>
      <c r="C3965" s="76" t="str">
        <f>VLOOKUP(B3965,Validación!G:I,3,0)</f>
        <v>D</v>
      </c>
      <c r="D3965" s="122">
        <v>122327</v>
      </c>
      <c r="E3965" s="76">
        <f>VLOOKUP(Tabla3[[#This Row],[Actividad]],Validación!AA:AB,2,0)</f>
        <v>11</v>
      </c>
      <c r="F3965" s="76" t="s">
        <v>193</v>
      </c>
      <c r="G3965" s="76">
        <f>VLOOKUP(H3965,Validación!W:Y,3,0)</f>
        <v>17</v>
      </c>
      <c r="H3965" s="76" t="s">
        <v>355</v>
      </c>
      <c r="I3965" s="76">
        <f>VLOOKUP(J3965,Validación!K:N,4,0)</f>
        <v>9</v>
      </c>
      <c r="J3965" s="76" t="s">
        <v>168</v>
      </c>
      <c r="K3965" s="76" t="s">
        <v>68</v>
      </c>
      <c r="L3965" s="76" t="str">
        <f t="shared" si="123"/>
        <v>N</v>
      </c>
    </row>
    <row r="3966" spans="1:12" x14ac:dyDescent="0.25">
      <c r="A3966" s="76" t="str">
        <f t="shared" si="122"/>
        <v>F11179N</v>
      </c>
      <c r="B3966" s="76" t="s">
        <v>426</v>
      </c>
      <c r="C3966" s="76" t="str">
        <f>VLOOKUP(B3966,Validación!G:I,3,0)</f>
        <v>F</v>
      </c>
      <c r="D3966" s="122" t="s">
        <v>456</v>
      </c>
      <c r="E3966" s="76">
        <f>VLOOKUP(Tabla3[[#This Row],[Actividad]],Validación!AA:AB,2,0)</f>
        <v>11</v>
      </c>
      <c r="F3966" s="76" t="s">
        <v>193</v>
      </c>
      <c r="G3966" s="76">
        <f>VLOOKUP(H3966,Validación!W:Y,3,0)</f>
        <v>17</v>
      </c>
      <c r="H3966" s="76" t="s">
        <v>355</v>
      </c>
      <c r="I3966" s="76">
        <f>VLOOKUP(J3966,Validación!K:N,4,0)</f>
        <v>9</v>
      </c>
      <c r="J3966" s="76" t="s">
        <v>168</v>
      </c>
      <c r="K3966" s="76" t="s">
        <v>68</v>
      </c>
      <c r="L3966" s="76" t="str">
        <f t="shared" si="123"/>
        <v>N</v>
      </c>
    </row>
    <row r="3967" spans="1:12" x14ac:dyDescent="0.25">
      <c r="A3967" s="76" t="str">
        <f t="shared" si="122"/>
        <v>FF11179N</v>
      </c>
      <c r="B3967" s="76" t="s">
        <v>41</v>
      </c>
      <c r="C3967" s="76" t="str">
        <f>VLOOKUP(B3967,Validación!G:I,3,0)</f>
        <v>FF</v>
      </c>
      <c r="D3967" s="122" t="s">
        <v>301</v>
      </c>
      <c r="E3967" s="76">
        <f>VLOOKUP(Tabla3[[#This Row],[Actividad]],Validación!AA:AB,2,0)</f>
        <v>11</v>
      </c>
      <c r="F3967" s="76" t="s">
        <v>193</v>
      </c>
      <c r="G3967" s="76">
        <f>VLOOKUP(H3967,Validación!W:Y,3,0)</f>
        <v>17</v>
      </c>
      <c r="H3967" s="76" t="s">
        <v>355</v>
      </c>
      <c r="I3967" s="76">
        <f>VLOOKUP(J3967,Validación!K:N,4,0)</f>
        <v>9</v>
      </c>
      <c r="J3967" s="76" t="s">
        <v>168</v>
      </c>
      <c r="K3967" s="76" t="s">
        <v>68</v>
      </c>
      <c r="L3967" s="76" t="str">
        <f t="shared" si="123"/>
        <v>N</v>
      </c>
    </row>
    <row r="3968" spans="1:12" x14ac:dyDescent="0.25">
      <c r="A3968" s="76" t="str">
        <f t="shared" si="122"/>
        <v>BB11179N</v>
      </c>
      <c r="B3968" s="76" t="s">
        <v>32</v>
      </c>
      <c r="C3968" s="76" t="str">
        <f>VLOOKUP(B3968,Validación!G:I,3,0)</f>
        <v>BB</v>
      </c>
      <c r="D3968" s="122" t="s">
        <v>457</v>
      </c>
      <c r="E3968" s="76">
        <f>VLOOKUP(Tabla3[[#This Row],[Actividad]],Validación!AA:AB,2,0)</f>
        <v>11</v>
      </c>
      <c r="F3968" s="76" t="s">
        <v>193</v>
      </c>
      <c r="G3968" s="76">
        <f>VLOOKUP(H3968,Validación!W:Y,3,0)</f>
        <v>17</v>
      </c>
      <c r="H3968" s="76" t="s">
        <v>355</v>
      </c>
      <c r="I3968" s="76">
        <f>VLOOKUP(J3968,Validación!K:N,4,0)</f>
        <v>9</v>
      </c>
      <c r="J3968" s="76" t="s">
        <v>168</v>
      </c>
      <c r="K3968" s="76" t="s">
        <v>68</v>
      </c>
      <c r="L3968" s="76" t="str">
        <f t="shared" si="123"/>
        <v>N</v>
      </c>
    </row>
    <row r="3969" spans="1:12" x14ac:dyDescent="0.25">
      <c r="A3969" s="76" t="str">
        <f t="shared" si="122"/>
        <v>W11179N</v>
      </c>
      <c r="B3969" s="76" t="s">
        <v>132</v>
      </c>
      <c r="C3969" s="76" t="str">
        <f>VLOOKUP(B3969,Validación!G:I,3,0)</f>
        <v>W</v>
      </c>
      <c r="D3969" s="122" t="s">
        <v>302</v>
      </c>
      <c r="E3969" s="76">
        <f>VLOOKUP(Tabla3[[#This Row],[Actividad]],Validación!AA:AB,2,0)</f>
        <v>11</v>
      </c>
      <c r="F3969" s="76" t="s">
        <v>193</v>
      </c>
      <c r="G3969" s="76">
        <f>VLOOKUP(H3969,Validación!W:Y,3,0)</f>
        <v>17</v>
      </c>
      <c r="H3969" s="76" t="s">
        <v>355</v>
      </c>
      <c r="I3969" s="76">
        <f>VLOOKUP(J3969,Validación!K:N,4,0)</f>
        <v>9</v>
      </c>
      <c r="J3969" s="76" t="s">
        <v>168</v>
      </c>
      <c r="K3969" s="76" t="s">
        <v>68</v>
      </c>
      <c r="L3969" s="76" t="str">
        <f t="shared" si="123"/>
        <v>N</v>
      </c>
    </row>
    <row r="3970" spans="1:12" x14ac:dyDescent="0.25">
      <c r="A3970" s="76" t="str">
        <f t="shared" ref="A3970:A4033" si="124">CONCATENATE(C3970,E3970,G3970,I3970,L3970,)</f>
        <v>CC11179N</v>
      </c>
      <c r="B3970" s="76" t="s">
        <v>55</v>
      </c>
      <c r="C3970" s="76" t="str">
        <f>VLOOKUP(B3970,Validación!G:I,3,0)</f>
        <v>CC</v>
      </c>
      <c r="D3970" s="122" t="s">
        <v>303</v>
      </c>
      <c r="E3970" s="76">
        <f>VLOOKUP(Tabla3[[#This Row],[Actividad]],Validación!AA:AB,2,0)</f>
        <v>11</v>
      </c>
      <c r="F3970" s="76" t="s">
        <v>193</v>
      </c>
      <c r="G3970" s="76">
        <f>VLOOKUP(H3970,Validación!W:Y,3,0)</f>
        <v>17</v>
      </c>
      <c r="H3970" s="76" t="s">
        <v>355</v>
      </c>
      <c r="I3970" s="76">
        <f>VLOOKUP(J3970,Validación!K:N,4,0)</f>
        <v>9</v>
      </c>
      <c r="J3970" s="76" t="s">
        <v>168</v>
      </c>
      <c r="K3970" s="76" t="s">
        <v>68</v>
      </c>
      <c r="L3970" s="76" t="str">
        <f t="shared" ref="L3970:L4033" si="125">VLOOKUP(K3970,O:P,2,0)</f>
        <v>N</v>
      </c>
    </row>
    <row r="3971" spans="1:12" x14ac:dyDescent="0.25">
      <c r="A3971" s="76" t="str">
        <f t="shared" si="124"/>
        <v>U11179N</v>
      </c>
      <c r="B3971" s="76" t="s">
        <v>425</v>
      </c>
      <c r="C3971" s="76" t="str">
        <f>VLOOKUP(B3971,Validación!G:I,3,0)</f>
        <v>U</v>
      </c>
      <c r="D3971" s="122" t="s">
        <v>458</v>
      </c>
      <c r="E3971" s="76">
        <f>VLOOKUP(Tabla3[[#This Row],[Actividad]],Validación!AA:AB,2,0)</f>
        <v>11</v>
      </c>
      <c r="F3971" s="76" t="s">
        <v>193</v>
      </c>
      <c r="G3971" s="76">
        <f>VLOOKUP(H3971,Validación!W:Y,3,0)</f>
        <v>17</v>
      </c>
      <c r="H3971" s="76" t="s">
        <v>355</v>
      </c>
      <c r="I3971" s="76">
        <f>VLOOKUP(J3971,Validación!K:N,4,0)</f>
        <v>9</v>
      </c>
      <c r="J3971" s="76" t="s">
        <v>168</v>
      </c>
      <c r="K3971" s="76" t="s">
        <v>68</v>
      </c>
      <c r="L3971" s="76" t="str">
        <f t="shared" si="125"/>
        <v>N</v>
      </c>
    </row>
    <row r="3972" spans="1:12" x14ac:dyDescent="0.25">
      <c r="A3972" s="76" t="str">
        <f t="shared" si="124"/>
        <v>I11179N</v>
      </c>
      <c r="B3972" s="76" t="s">
        <v>47</v>
      </c>
      <c r="C3972" s="76" t="str">
        <f>VLOOKUP(B3972,Validación!G:I,3,0)</f>
        <v>I</v>
      </c>
      <c r="D3972" s="122" t="s">
        <v>459</v>
      </c>
      <c r="E3972" s="76">
        <f>VLOOKUP(Tabla3[[#This Row],[Actividad]],Validación!AA:AB,2,0)</f>
        <v>11</v>
      </c>
      <c r="F3972" s="76" t="s">
        <v>193</v>
      </c>
      <c r="G3972" s="76">
        <f>VLOOKUP(H3972,Validación!W:Y,3,0)</f>
        <v>17</v>
      </c>
      <c r="H3972" s="76" t="s">
        <v>355</v>
      </c>
      <c r="I3972" s="76">
        <f>VLOOKUP(J3972,Validación!K:N,4,0)</f>
        <v>9</v>
      </c>
      <c r="J3972" s="76" t="s">
        <v>168</v>
      </c>
      <c r="K3972" s="76" t="s">
        <v>68</v>
      </c>
      <c r="L3972" s="76" t="str">
        <f t="shared" si="125"/>
        <v>N</v>
      </c>
    </row>
    <row r="3973" spans="1:12" x14ac:dyDescent="0.25">
      <c r="A3973" s="76" t="str">
        <f t="shared" si="124"/>
        <v>Y11179N</v>
      </c>
      <c r="B3973" s="76" t="s">
        <v>134</v>
      </c>
      <c r="C3973" s="76" t="str">
        <f>VLOOKUP(B3973,Validación!G:I,3,0)</f>
        <v>Y</v>
      </c>
      <c r="D3973" s="122" t="s">
        <v>306</v>
      </c>
      <c r="E3973" s="76">
        <f>VLOOKUP(Tabla3[[#This Row],[Actividad]],Validación!AA:AB,2,0)</f>
        <v>11</v>
      </c>
      <c r="F3973" s="76" t="s">
        <v>193</v>
      </c>
      <c r="G3973" s="76">
        <f>VLOOKUP(H3973,Validación!W:Y,3,0)</f>
        <v>17</v>
      </c>
      <c r="H3973" s="76" t="s">
        <v>355</v>
      </c>
      <c r="I3973" s="76">
        <f>VLOOKUP(J3973,Validación!K:N,4,0)</f>
        <v>9</v>
      </c>
      <c r="J3973" s="76" t="s">
        <v>168</v>
      </c>
      <c r="K3973" s="76" t="s">
        <v>68</v>
      </c>
      <c r="L3973" s="76" t="str">
        <f t="shared" si="125"/>
        <v>N</v>
      </c>
    </row>
    <row r="3974" spans="1:12" x14ac:dyDescent="0.25">
      <c r="A3974" s="76" t="str">
        <f t="shared" si="124"/>
        <v>R11179N</v>
      </c>
      <c r="B3974" s="76" t="s">
        <v>51</v>
      </c>
      <c r="C3974" s="76" t="str">
        <f>VLOOKUP(B3974,Validación!G:I,3,0)</f>
        <v>R</v>
      </c>
      <c r="D3974" s="122">
        <v>109</v>
      </c>
      <c r="E3974" s="76">
        <f>VLOOKUP(Tabla3[[#This Row],[Actividad]],Validación!AA:AB,2,0)</f>
        <v>11</v>
      </c>
      <c r="F3974" s="76" t="s">
        <v>193</v>
      </c>
      <c r="G3974" s="76">
        <f>VLOOKUP(H3974,Validación!W:Y,3,0)</f>
        <v>17</v>
      </c>
      <c r="H3974" s="76" t="s">
        <v>355</v>
      </c>
      <c r="I3974" s="76">
        <f>VLOOKUP(J3974,Validación!K:N,4,0)</f>
        <v>9</v>
      </c>
      <c r="J3974" s="76" t="s">
        <v>168</v>
      </c>
      <c r="K3974" s="76" t="s">
        <v>68</v>
      </c>
      <c r="L3974" s="76" t="str">
        <f t="shared" si="125"/>
        <v>N</v>
      </c>
    </row>
    <row r="3975" spans="1:12" x14ac:dyDescent="0.25">
      <c r="A3975" s="76" t="str">
        <f t="shared" si="124"/>
        <v>HH11179N</v>
      </c>
      <c r="B3975" s="76" t="s">
        <v>122</v>
      </c>
      <c r="C3975" s="76" t="str">
        <f>VLOOKUP(B3975,Validación!G:I,3,0)</f>
        <v>HH</v>
      </c>
      <c r="D3975" s="122" t="s">
        <v>460</v>
      </c>
      <c r="E3975" s="76">
        <f>VLOOKUP(Tabla3[[#This Row],[Actividad]],Validación!AA:AB,2,0)</f>
        <v>11</v>
      </c>
      <c r="F3975" s="76" t="s">
        <v>193</v>
      </c>
      <c r="G3975" s="76">
        <f>VLOOKUP(H3975,Validación!W:Y,3,0)</f>
        <v>17</v>
      </c>
      <c r="H3975" s="76" t="s">
        <v>355</v>
      </c>
      <c r="I3975" s="76">
        <f>VLOOKUP(J3975,Validación!K:N,4,0)</f>
        <v>9</v>
      </c>
      <c r="J3975" s="76" t="s">
        <v>168</v>
      </c>
      <c r="K3975" s="76" t="s">
        <v>68</v>
      </c>
      <c r="L3975" s="76" t="str">
        <f t="shared" si="125"/>
        <v>N</v>
      </c>
    </row>
    <row r="3976" spans="1:12" x14ac:dyDescent="0.25">
      <c r="A3976" s="76" t="str">
        <f t="shared" si="124"/>
        <v>II11179N</v>
      </c>
      <c r="B3976" s="173" t="s">
        <v>423</v>
      </c>
      <c r="C3976" s="76" t="str">
        <f>VLOOKUP(B3976,Validación!G:I,3,0)</f>
        <v>II</v>
      </c>
      <c r="D3976" s="122" t="s">
        <v>309</v>
      </c>
      <c r="E3976" s="76">
        <f>VLOOKUP(Tabla3[[#This Row],[Actividad]],Validación!AA:AB,2,0)</f>
        <v>11</v>
      </c>
      <c r="F3976" s="76" t="s">
        <v>193</v>
      </c>
      <c r="G3976" s="76">
        <f>VLOOKUP(H3976,Validación!W:Y,3,0)</f>
        <v>17</v>
      </c>
      <c r="H3976" s="76" t="s">
        <v>355</v>
      </c>
      <c r="I3976" s="76">
        <f>VLOOKUP(J3976,Validación!K:N,4,0)</f>
        <v>9</v>
      </c>
      <c r="J3976" s="76" t="s">
        <v>168</v>
      </c>
      <c r="K3976" s="76" t="s">
        <v>68</v>
      </c>
      <c r="L3976" s="76" t="str">
        <f t="shared" si="125"/>
        <v>N</v>
      </c>
    </row>
    <row r="3977" spans="1:12" x14ac:dyDescent="0.25">
      <c r="A3977" s="76" t="str">
        <f t="shared" si="124"/>
        <v>L11179N</v>
      </c>
      <c r="B3977" s="76" t="s">
        <v>48</v>
      </c>
      <c r="C3977" s="76" t="str">
        <f>VLOOKUP(B3977,Validación!G:I,3,0)</f>
        <v>L</v>
      </c>
      <c r="D3977" s="122" t="s">
        <v>461</v>
      </c>
      <c r="E3977" s="76">
        <f>VLOOKUP(Tabla3[[#This Row],[Actividad]],Validación!AA:AB,2,0)</f>
        <v>11</v>
      </c>
      <c r="F3977" s="76" t="s">
        <v>193</v>
      </c>
      <c r="G3977" s="76">
        <f>VLOOKUP(H3977,Validación!W:Y,3,0)</f>
        <v>17</v>
      </c>
      <c r="H3977" s="76" t="s">
        <v>355</v>
      </c>
      <c r="I3977" s="76">
        <f>VLOOKUP(J3977,Validación!K:N,4,0)</f>
        <v>9</v>
      </c>
      <c r="J3977" s="76" t="s">
        <v>168</v>
      </c>
      <c r="K3977" s="76" t="s">
        <v>68</v>
      </c>
      <c r="L3977" s="76" t="str">
        <f t="shared" si="125"/>
        <v>N</v>
      </c>
    </row>
    <row r="3978" spans="1:12" x14ac:dyDescent="0.25">
      <c r="A3978" s="76" t="str">
        <f t="shared" si="124"/>
        <v>B11179N</v>
      </c>
      <c r="B3978" s="76" t="s">
        <v>43</v>
      </c>
      <c r="C3978" s="76" t="str">
        <f>VLOOKUP(B3978,Validación!G:I,3,0)</f>
        <v>B</v>
      </c>
      <c r="D3978" s="122" t="s">
        <v>462</v>
      </c>
      <c r="E3978" s="76">
        <f>VLOOKUP(Tabla3[[#This Row],[Actividad]],Validación!AA:AB,2,0)</f>
        <v>11</v>
      </c>
      <c r="F3978" s="76" t="s">
        <v>193</v>
      </c>
      <c r="G3978" s="76">
        <f>VLOOKUP(H3978,Validación!W:Y,3,0)</f>
        <v>17</v>
      </c>
      <c r="H3978" s="76" t="s">
        <v>355</v>
      </c>
      <c r="I3978" s="76">
        <f>VLOOKUP(J3978,Validación!K:N,4,0)</f>
        <v>9</v>
      </c>
      <c r="J3978" s="76" t="s">
        <v>168</v>
      </c>
      <c r="K3978" s="76" t="s">
        <v>68</v>
      </c>
      <c r="L3978" s="76" t="str">
        <f t="shared" si="125"/>
        <v>N</v>
      </c>
    </row>
    <row r="3979" spans="1:12" x14ac:dyDescent="0.25">
      <c r="A3979" s="76" t="str">
        <f t="shared" si="124"/>
        <v>A11179N</v>
      </c>
      <c r="B3979" s="76" t="s">
        <v>42</v>
      </c>
      <c r="C3979" s="76" t="str">
        <f>VLOOKUP(B3979,Validación!G:I,3,0)</f>
        <v>A</v>
      </c>
      <c r="D3979" s="122" t="s">
        <v>463</v>
      </c>
      <c r="E3979" s="76">
        <f>VLOOKUP(Tabla3[[#This Row],[Actividad]],Validación!AA:AB,2,0)</f>
        <v>11</v>
      </c>
      <c r="F3979" s="76" t="s">
        <v>193</v>
      </c>
      <c r="G3979" s="76">
        <f>VLOOKUP(H3979,Validación!W:Y,3,0)</f>
        <v>17</v>
      </c>
      <c r="H3979" s="76" t="s">
        <v>355</v>
      </c>
      <c r="I3979" s="76">
        <f>VLOOKUP(J3979,Validación!K:N,4,0)</f>
        <v>9</v>
      </c>
      <c r="J3979" s="76" t="s">
        <v>168</v>
      </c>
      <c r="K3979" s="76" t="s">
        <v>68</v>
      </c>
      <c r="L3979" s="76" t="str">
        <f t="shared" si="125"/>
        <v>N</v>
      </c>
    </row>
    <row r="3980" spans="1:12" x14ac:dyDescent="0.25">
      <c r="A3980" s="76" t="str">
        <f t="shared" si="124"/>
        <v>X11172N</v>
      </c>
      <c r="B3980" s="76" t="s">
        <v>133</v>
      </c>
      <c r="C3980" s="76" t="str">
        <f>VLOOKUP(B3980,Validación!G:I,3,0)</f>
        <v>X</v>
      </c>
      <c r="D3980" s="122">
        <v>122201</v>
      </c>
      <c r="E3980" s="76">
        <f>VLOOKUP(Tabla3[[#This Row],[Actividad]],Validación!AA:AB,2,0)</f>
        <v>11</v>
      </c>
      <c r="F3980" s="76" t="s">
        <v>193</v>
      </c>
      <c r="G3980" s="76">
        <f>VLOOKUP(H3980,Validación!W:Y,3,0)</f>
        <v>17</v>
      </c>
      <c r="H3980" s="76" t="s">
        <v>355</v>
      </c>
      <c r="I3980" s="76">
        <f>VLOOKUP(J3980,Validación!K:N,4,0)</f>
        <v>2</v>
      </c>
      <c r="J3980" s="76" t="s">
        <v>161</v>
      </c>
      <c r="K3980" s="76" t="s">
        <v>68</v>
      </c>
      <c r="L3980" s="76" t="str">
        <f t="shared" si="125"/>
        <v>N</v>
      </c>
    </row>
    <row r="3981" spans="1:12" x14ac:dyDescent="0.25">
      <c r="A3981" s="76" t="str">
        <f t="shared" si="124"/>
        <v>C11172N</v>
      </c>
      <c r="B3981" s="76" t="s">
        <v>44</v>
      </c>
      <c r="C3981" s="76" t="str">
        <f>VLOOKUP(B3981,Validación!G:I,3,0)</f>
        <v>C</v>
      </c>
      <c r="D3981" s="122" t="s">
        <v>289</v>
      </c>
      <c r="E3981" s="76">
        <f>VLOOKUP(Tabla3[[#This Row],[Actividad]],Validación!AA:AB,2,0)</f>
        <v>11</v>
      </c>
      <c r="F3981" s="76" t="s">
        <v>193</v>
      </c>
      <c r="G3981" s="76">
        <f>VLOOKUP(H3981,Validación!W:Y,3,0)</f>
        <v>17</v>
      </c>
      <c r="H3981" s="76" t="s">
        <v>355</v>
      </c>
      <c r="I3981" s="76">
        <f>VLOOKUP(J3981,Validación!K:N,4,0)</f>
        <v>2</v>
      </c>
      <c r="J3981" s="76" t="s">
        <v>161</v>
      </c>
      <c r="K3981" s="76" t="s">
        <v>68</v>
      </c>
      <c r="L3981" s="76" t="str">
        <f t="shared" si="125"/>
        <v>N</v>
      </c>
    </row>
    <row r="3982" spans="1:12" x14ac:dyDescent="0.25">
      <c r="A3982" s="76" t="str">
        <f t="shared" si="124"/>
        <v>T11172N</v>
      </c>
      <c r="B3982" s="76" t="s">
        <v>52</v>
      </c>
      <c r="C3982" s="76" t="str">
        <f>VLOOKUP(B3982,Validación!G:I,3,0)</f>
        <v>T</v>
      </c>
      <c r="D3982" s="122">
        <v>122202</v>
      </c>
      <c r="E3982" s="76">
        <f>VLOOKUP(Tabla3[[#This Row],[Actividad]],Validación!AA:AB,2,0)</f>
        <v>11</v>
      </c>
      <c r="F3982" s="76" t="s">
        <v>193</v>
      </c>
      <c r="G3982" s="76">
        <f>VLOOKUP(H3982,Validación!W:Y,3,0)</f>
        <v>17</v>
      </c>
      <c r="H3982" s="76" t="s">
        <v>355</v>
      </c>
      <c r="I3982" s="76">
        <f>VLOOKUP(J3982,Validación!K:N,4,0)</f>
        <v>2</v>
      </c>
      <c r="J3982" s="76" t="s">
        <v>161</v>
      </c>
      <c r="K3982" s="76" t="s">
        <v>68</v>
      </c>
      <c r="L3982" s="76" t="str">
        <f t="shared" si="125"/>
        <v>N</v>
      </c>
    </row>
    <row r="3983" spans="1:12" x14ac:dyDescent="0.25">
      <c r="A3983" s="76" t="str">
        <f t="shared" si="124"/>
        <v>EE11172N</v>
      </c>
      <c r="B3983" s="76" t="s">
        <v>33</v>
      </c>
      <c r="C3983" s="76" t="str">
        <f>VLOOKUP(B3983,Validación!G:I,3,0)</f>
        <v>EE</v>
      </c>
      <c r="D3983" s="122" t="s">
        <v>290</v>
      </c>
      <c r="E3983" s="76">
        <f>VLOOKUP(Tabla3[[#This Row],[Actividad]],Validación!AA:AB,2,0)</f>
        <v>11</v>
      </c>
      <c r="F3983" s="76" t="s">
        <v>193</v>
      </c>
      <c r="G3983" s="76">
        <f>VLOOKUP(H3983,Validación!W:Y,3,0)</f>
        <v>17</v>
      </c>
      <c r="H3983" s="76" t="s">
        <v>355</v>
      </c>
      <c r="I3983" s="76">
        <f>VLOOKUP(J3983,Validación!K:N,4,0)</f>
        <v>2</v>
      </c>
      <c r="J3983" s="76" t="s">
        <v>161</v>
      </c>
      <c r="K3983" s="76" t="s">
        <v>68</v>
      </c>
      <c r="L3983" s="76" t="str">
        <f t="shared" si="125"/>
        <v>N</v>
      </c>
    </row>
    <row r="3984" spans="1:12" x14ac:dyDescent="0.25">
      <c r="A3984" s="76" t="str">
        <f t="shared" si="124"/>
        <v>E11172N</v>
      </c>
      <c r="B3984" s="76" t="s">
        <v>45</v>
      </c>
      <c r="C3984" s="76" t="str">
        <f>VLOOKUP(B3984,Validación!G:I,3,0)</f>
        <v>E</v>
      </c>
      <c r="D3984" s="122" t="s">
        <v>180</v>
      </c>
      <c r="E3984" s="76">
        <f>VLOOKUP(Tabla3[[#This Row],[Actividad]],Validación!AA:AB,2,0)</f>
        <v>11</v>
      </c>
      <c r="F3984" s="76" t="s">
        <v>193</v>
      </c>
      <c r="G3984" s="76">
        <f>VLOOKUP(H3984,Validación!W:Y,3,0)</f>
        <v>17</v>
      </c>
      <c r="H3984" s="76" t="s">
        <v>355</v>
      </c>
      <c r="I3984" s="76">
        <f>VLOOKUP(J3984,Validación!K:N,4,0)</f>
        <v>2</v>
      </c>
      <c r="J3984" s="76" t="s">
        <v>161</v>
      </c>
      <c r="K3984" s="76" t="s">
        <v>68</v>
      </c>
      <c r="L3984" s="76" t="str">
        <f t="shared" si="125"/>
        <v>N</v>
      </c>
    </row>
    <row r="3985" spans="1:12" x14ac:dyDescent="0.25">
      <c r="A3985" s="76" t="str">
        <f t="shared" si="124"/>
        <v>J11172N</v>
      </c>
      <c r="B3985" s="76" t="s">
        <v>30</v>
      </c>
      <c r="C3985" s="76" t="str">
        <f>VLOOKUP(B3985,Validación!G:I,3,0)</f>
        <v>J</v>
      </c>
      <c r="D3985" s="122" t="s">
        <v>292</v>
      </c>
      <c r="E3985" s="76">
        <f>VLOOKUP(Tabla3[[#This Row],[Actividad]],Validación!AA:AB,2,0)</f>
        <v>11</v>
      </c>
      <c r="F3985" s="76" t="s">
        <v>193</v>
      </c>
      <c r="G3985" s="76">
        <f>VLOOKUP(H3985,Validación!W:Y,3,0)</f>
        <v>17</v>
      </c>
      <c r="H3985" s="76" t="s">
        <v>355</v>
      </c>
      <c r="I3985" s="76">
        <f>VLOOKUP(J3985,Validación!K:N,4,0)</f>
        <v>2</v>
      </c>
      <c r="J3985" s="76" t="s">
        <v>161</v>
      </c>
      <c r="K3985" s="76" t="s">
        <v>68</v>
      </c>
      <c r="L3985" s="76" t="str">
        <f t="shared" si="125"/>
        <v>N</v>
      </c>
    </row>
    <row r="3986" spans="1:12" x14ac:dyDescent="0.25">
      <c r="A3986" s="76" t="str">
        <f t="shared" si="124"/>
        <v>H11172N</v>
      </c>
      <c r="B3986" s="76" t="s">
        <v>46</v>
      </c>
      <c r="C3986" s="76" t="str">
        <f>VLOOKUP(B3986,Validación!G:I,3,0)</f>
        <v>H</v>
      </c>
      <c r="D3986" s="122" t="s">
        <v>115</v>
      </c>
      <c r="E3986" s="76">
        <f>VLOOKUP(Tabla3[[#This Row],[Actividad]],Validación!AA:AB,2,0)</f>
        <v>11</v>
      </c>
      <c r="F3986" s="76" t="s">
        <v>193</v>
      </c>
      <c r="G3986" s="76">
        <f>VLOOKUP(H3986,Validación!W:Y,3,0)</f>
        <v>17</v>
      </c>
      <c r="H3986" s="76" t="s">
        <v>355</v>
      </c>
      <c r="I3986" s="76">
        <f>VLOOKUP(J3986,Validación!K:N,4,0)</f>
        <v>2</v>
      </c>
      <c r="J3986" s="76" t="s">
        <v>161</v>
      </c>
      <c r="K3986" s="76" t="s">
        <v>68</v>
      </c>
      <c r="L3986" s="76" t="str">
        <f t="shared" si="125"/>
        <v>N</v>
      </c>
    </row>
    <row r="3987" spans="1:12" x14ac:dyDescent="0.25">
      <c r="A3987" s="76" t="str">
        <f t="shared" si="124"/>
        <v>Q11172N</v>
      </c>
      <c r="B3987" s="76" t="s">
        <v>130</v>
      </c>
      <c r="C3987" s="76" t="str">
        <f>VLOOKUP(B3987,Validación!G:I,3,0)</f>
        <v>Q</v>
      </c>
      <c r="D3987" s="122" t="s">
        <v>293</v>
      </c>
      <c r="E3987" s="76">
        <f>VLOOKUP(Tabla3[[#This Row],[Actividad]],Validación!AA:AB,2,0)</f>
        <v>11</v>
      </c>
      <c r="F3987" s="76" t="s">
        <v>193</v>
      </c>
      <c r="G3987" s="76">
        <f>VLOOKUP(H3987,Validación!W:Y,3,0)</f>
        <v>17</v>
      </c>
      <c r="H3987" s="76" t="s">
        <v>355</v>
      </c>
      <c r="I3987" s="76">
        <f>VLOOKUP(J3987,Validación!K:N,4,0)</f>
        <v>2</v>
      </c>
      <c r="J3987" s="76" t="s">
        <v>161</v>
      </c>
      <c r="K3987" s="76" t="s">
        <v>68</v>
      </c>
      <c r="L3987" s="76" t="str">
        <f t="shared" si="125"/>
        <v>N</v>
      </c>
    </row>
    <row r="3988" spans="1:12" x14ac:dyDescent="0.25">
      <c r="A3988" s="76" t="str">
        <f t="shared" si="124"/>
        <v>P11172N</v>
      </c>
      <c r="B3988" s="76" t="s">
        <v>50</v>
      </c>
      <c r="C3988" s="76" t="str">
        <f>VLOOKUP(B3988,Validación!G:I,3,0)</f>
        <v>P</v>
      </c>
      <c r="D3988" s="122" t="s">
        <v>295</v>
      </c>
      <c r="E3988" s="76">
        <f>VLOOKUP(Tabla3[[#This Row],[Actividad]],Validación!AA:AB,2,0)</f>
        <v>11</v>
      </c>
      <c r="F3988" s="76" t="s">
        <v>193</v>
      </c>
      <c r="G3988" s="76">
        <f>VLOOKUP(H3988,Validación!W:Y,3,0)</f>
        <v>17</v>
      </c>
      <c r="H3988" s="76" t="s">
        <v>355</v>
      </c>
      <c r="I3988" s="76">
        <f>VLOOKUP(J3988,Validación!K:N,4,0)</f>
        <v>2</v>
      </c>
      <c r="J3988" s="76" t="s">
        <v>161</v>
      </c>
      <c r="K3988" s="76" t="s">
        <v>68</v>
      </c>
      <c r="L3988" s="76" t="str">
        <f t="shared" si="125"/>
        <v>N</v>
      </c>
    </row>
    <row r="3989" spans="1:12" x14ac:dyDescent="0.25">
      <c r="A3989" s="76" t="str">
        <f t="shared" si="124"/>
        <v>K11172N</v>
      </c>
      <c r="B3989" s="76" t="s">
        <v>31</v>
      </c>
      <c r="C3989" s="76" t="str">
        <f>VLOOKUP(B3989,Validación!G:I,3,0)</f>
        <v>K</v>
      </c>
      <c r="D3989" s="122" t="s">
        <v>297</v>
      </c>
      <c r="E3989" s="76">
        <f>VLOOKUP(Tabla3[[#This Row],[Actividad]],Validación!AA:AB,2,0)</f>
        <v>11</v>
      </c>
      <c r="F3989" s="76" t="s">
        <v>193</v>
      </c>
      <c r="G3989" s="76">
        <f>VLOOKUP(H3989,Validación!W:Y,3,0)</f>
        <v>17</v>
      </c>
      <c r="H3989" s="76" t="s">
        <v>355</v>
      </c>
      <c r="I3989" s="76">
        <f>VLOOKUP(J3989,Validación!K:N,4,0)</f>
        <v>2</v>
      </c>
      <c r="J3989" s="76" t="s">
        <v>161</v>
      </c>
      <c r="K3989" s="76" t="s">
        <v>68</v>
      </c>
      <c r="L3989" s="76" t="str">
        <f t="shared" si="125"/>
        <v>N</v>
      </c>
    </row>
    <row r="3990" spans="1:12" x14ac:dyDescent="0.25">
      <c r="A3990" s="76" t="str">
        <f t="shared" si="124"/>
        <v>N11172N</v>
      </c>
      <c r="B3990" s="76" t="s">
        <v>49</v>
      </c>
      <c r="C3990" s="76" t="str">
        <f>VLOOKUP(B3990,Validación!G:I,3,0)</f>
        <v>N</v>
      </c>
      <c r="D3990" s="122" t="s">
        <v>298</v>
      </c>
      <c r="E3990" s="76">
        <f>VLOOKUP(Tabla3[[#This Row],[Actividad]],Validación!AA:AB,2,0)</f>
        <v>11</v>
      </c>
      <c r="F3990" s="76" t="s">
        <v>193</v>
      </c>
      <c r="G3990" s="76">
        <f>VLOOKUP(H3990,Validación!W:Y,3,0)</f>
        <v>17</v>
      </c>
      <c r="H3990" s="76" t="s">
        <v>355</v>
      </c>
      <c r="I3990" s="76">
        <f>VLOOKUP(J3990,Validación!K:N,4,0)</f>
        <v>2</v>
      </c>
      <c r="J3990" s="76" t="s">
        <v>161</v>
      </c>
      <c r="K3990" s="76" t="s">
        <v>68</v>
      </c>
      <c r="L3990" s="76" t="str">
        <f t="shared" si="125"/>
        <v>N</v>
      </c>
    </row>
    <row r="3991" spans="1:12" x14ac:dyDescent="0.25">
      <c r="A3991" s="76" t="str">
        <f t="shared" si="124"/>
        <v>AA11172N</v>
      </c>
      <c r="B3991" s="76" t="s">
        <v>54</v>
      </c>
      <c r="C3991" s="76" t="str">
        <f>VLOOKUP(B3991,Validación!G:I,3,0)</f>
        <v>AA</v>
      </c>
      <c r="D3991" s="122" t="s">
        <v>118</v>
      </c>
      <c r="E3991" s="76">
        <f>VLOOKUP(Tabla3[[#This Row],[Actividad]],Validación!AA:AB,2,0)</f>
        <v>11</v>
      </c>
      <c r="F3991" s="76" t="s">
        <v>193</v>
      </c>
      <c r="G3991" s="76">
        <f>VLOOKUP(H3991,Validación!W:Y,3,0)</f>
        <v>17</v>
      </c>
      <c r="H3991" s="76" t="s">
        <v>355</v>
      </c>
      <c r="I3991" s="76">
        <f>VLOOKUP(J3991,Validación!K:N,4,0)</f>
        <v>2</v>
      </c>
      <c r="J3991" s="76" t="s">
        <v>161</v>
      </c>
      <c r="K3991" s="76" t="s">
        <v>68</v>
      </c>
      <c r="L3991" s="76" t="str">
        <f t="shared" si="125"/>
        <v>N</v>
      </c>
    </row>
    <row r="3992" spans="1:12" x14ac:dyDescent="0.25">
      <c r="A3992" s="76" t="str">
        <f t="shared" si="124"/>
        <v>G11172N</v>
      </c>
      <c r="B3992" s="76" t="s">
        <v>427</v>
      </c>
      <c r="C3992" s="76" t="str">
        <f>VLOOKUP(B3992,Validación!G:I,3,0)</f>
        <v>G</v>
      </c>
      <c r="D3992" s="122" t="s">
        <v>299</v>
      </c>
      <c r="E3992" s="76">
        <f>VLOOKUP(Tabla3[[#This Row],[Actividad]],Validación!AA:AB,2,0)</f>
        <v>11</v>
      </c>
      <c r="F3992" s="76" t="s">
        <v>193</v>
      </c>
      <c r="G3992" s="76">
        <f>VLOOKUP(H3992,Validación!W:Y,3,0)</f>
        <v>17</v>
      </c>
      <c r="H3992" s="76" t="s">
        <v>355</v>
      </c>
      <c r="I3992" s="76">
        <f>VLOOKUP(J3992,Validación!K:N,4,0)</f>
        <v>2</v>
      </c>
      <c r="J3992" s="76" t="s">
        <v>161</v>
      </c>
      <c r="K3992" s="76" t="s">
        <v>68</v>
      </c>
      <c r="L3992" s="76" t="str">
        <f t="shared" si="125"/>
        <v>N</v>
      </c>
    </row>
    <row r="3993" spans="1:12" x14ac:dyDescent="0.25">
      <c r="A3993" s="76" t="str">
        <f t="shared" si="124"/>
        <v>D11172N</v>
      </c>
      <c r="B3993" s="76" t="s">
        <v>203</v>
      </c>
      <c r="C3993" s="76" t="str">
        <f>VLOOKUP(B3993,Validación!G:I,3,0)</f>
        <v>D</v>
      </c>
      <c r="D3993" s="122">
        <v>122327</v>
      </c>
      <c r="E3993" s="76">
        <f>VLOOKUP(Tabla3[[#This Row],[Actividad]],Validación!AA:AB,2,0)</f>
        <v>11</v>
      </c>
      <c r="F3993" s="76" t="s">
        <v>193</v>
      </c>
      <c r="G3993" s="76">
        <f>VLOOKUP(H3993,Validación!W:Y,3,0)</f>
        <v>17</v>
      </c>
      <c r="H3993" s="76" t="s">
        <v>355</v>
      </c>
      <c r="I3993" s="76">
        <f>VLOOKUP(J3993,Validación!K:N,4,0)</f>
        <v>2</v>
      </c>
      <c r="J3993" s="76" t="s">
        <v>161</v>
      </c>
      <c r="K3993" s="76" t="s">
        <v>68</v>
      </c>
      <c r="L3993" s="76" t="str">
        <f t="shared" si="125"/>
        <v>N</v>
      </c>
    </row>
    <row r="3994" spans="1:12" x14ac:dyDescent="0.25">
      <c r="A3994" s="76" t="str">
        <f t="shared" si="124"/>
        <v>F11172N</v>
      </c>
      <c r="B3994" s="76" t="s">
        <v>426</v>
      </c>
      <c r="C3994" s="76" t="str">
        <f>VLOOKUP(B3994,Validación!G:I,3,0)</f>
        <v>F</v>
      </c>
      <c r="D3994" s="122" t="s">
        <v>456</v>
      </c>
      <c r="E3994" s="76">
        <f>VLOOKUP(Tabla3[[#This Row],[Actividad]],Validación!AA:AB,2,0)</f>
        <v>11</v>
      </c>
      <c r="F3994" s="76" t="s">
        <v>193</v>
      </c>
      <c r="G3994" s="76">
        <f>VLOOKUP(H3994,Validación!W:Y,3,0)</f>
        <v>17</v>
      </c>
      <c r="H3994" s="76" t="s">
        <v>355</v>
      </c>
      <c r="I3994" s="76">
        <f>VLOOKUP(J3994,Validación!K:N,4,0)</f>
        <v>2</v>
      </c>
      <c r="J3994" s="76" t="s">
        <v>161</v>
      </c>
      <c r="K3994" s="76" t="s">
        <v>68</v>
      </c>
      <c r="L3994" s="76" t="str">
        <f t="shared" si="125"/>
        <v>N</v>
      </c>
    </row>
    <row r="3995" spans="1:12" x14ac:dyDescent="0.25">
      <c r="A3995" s="76" t="str">
        <f t="shared" si="124"/>
        <v>FF11172N</v>
      </c>
      <c r="B3995" s="76" t="s">
        <v>41</v>
      </c>
      <c r="C3995" s="76" t="str">
        <f>VLOOKUP(B3995,Validación!G:I,3,0)</f>
        <v>FF</v>
      </c>
      <c r="D3995" s="122" t="s">
        <v>301</v>
      </c>
      <c r="E3995" s="76">
        <f>VLOOKUP(Tabla3[[#This Row],[Actividad]],Validación!AA:AB,2,0)</f>
        <v>11</v>
      </c>
      <c r="F3995" s="76" t="s">
        <v>193</v>
      </c>
      <c r="G3995" s="76">
        <f>VLOOKUP(H3995,Validación!W:Y,3,0)</f>
        <v>17</v>
      </c>
      <c r="H3995" s="76" t="s">
        <v>355</v>
      </c>
      <c r="I3995" s="76">
        <f>VLOOKUP(J3995,Validación!K:N,4,0)</f>
        <v>2</v>
      </c>
      <c r="J3995" s="76" t="s">
        <v>161</v>
      </c>
      <c r="K3995" s="76" t="s">
        <v>68</v>
      </c>
      <c r="L3995" s="76" t="str">
        <f t="shared" si="125"/>
        <v>N</v>
      </c>
    </row>
    <row r="3996" spans="1:12" x14ac:dyDescent="0.25">
      <c r="A3996" s="76" t="str">
        <f t="shared" si="124"/>
        <v>BB11172N</v>
      </c>
      <c r="B3996" s="76" t="s">
        <v>32</v>
      </c>
      <c r="C3996" s="76" t="str">
        <f>VLOOKUP(B3996,Validación!G:I,3,0)</f>
        <v>BB</v>
      </c>
      <c r="D3996" s="122" t="s">
        <v>457</v>
      </c>
      <c r="E3996" s="76">
        <f>VLOOKUP(Tabla3[[#This Row],[Actividad]],Validación!AA:AB,2,0)</f>
        <v>11</v>
      </c>
      <c r="F3996" s="76" t="s">
        <v>193</v>
      </c>
      <c r="G3996" s="76">
        <f>VLOOKUP(H3996,Validación!W:Y,3,0)</f>
        <v>17</v>
      </c>
      <c r="H3996" s="76" t="s">
        <v>355</v>
      </c>
      <c r="I3996" s="76">
        <f>VLOOKUP(J3996,Validación!K:N,4,0)</f>
        <v>2</v>
      </c>
      <c r="J3996" s="76" t="s">
        <v>161</v>
      </c>
      <c r="K3996" s="76" t="s">
        <v>68</v>
      </c>
      <c r="L3996" s="76" t="str">
        <f t="shared" si="125"/>
        <v>N</v>
      </c>
    </row>
    <row r="3997" spans="1:12" x14ac:dyDescent="0.25">
      <c r="A3997" s="76" t="str">
        <f t="shared" si="124"/>
        <v>W11172N</v>
      </c>
      <c r="B3997" s="76" t="s">
        <v>132</v>
      </c>
      <c r="C3997" s="76" t="str">
        <f>VLOOKUP(B3997,Validación!G:I,3,0)</f>
        <v>W</v>
      </c>
      <c r="D3997" s="122" t="s">
        <v>302</v>
      </c>
      <c r="E3997" s="76">
        <f>VLOOKUP(Tabla3[[#This Row],[Actividad]],Validación!AA:AB,2,0)</f>
        <v>11</v>
      </c>
      <c r="F3997" s="76" t="s">
        <v>193</v>
      </c>
      <c r="G3997" s="76">
        <f>VLOOKUP(H3997,Validación!W:Y,3,0)</f>
        <v>17</v>
      </c>
      <c r="H3997" s="76" t="s">
        <v>355</v>
      </c>
      <c r="I3997" s="76">
        <f>VLOOKUP(J3997,Validación!K:N,4,0)</f>
        <v>2</v>
      </c>
      <c r="J3997" s="76" t="s">
        <v>161</v>
      </c>
      <c r="K3997" s="76" t="s">
        <v>68</v>
      </c>
      <c r="L3997" s="76" t="str">
        <f t="shared" si="125"/>
        <v>N</v>
      </c>
    </row>
    <row r="3998" spans="1:12" x14ac:dyDescent="0.25">
      <c r="A3998" s="76" t="str">
        <f t="shared" si="124"/>
        <v>CC11172N</v>
      </c>
      <c r="B3998" s="76" t="s">
        <v>55</v>
      </c>
      <c r="C3998" s="76" t="str">
        <f>VLOOKUP(B3998,Validación!G:I,3,0)</f>
        <v>CC</v>
      </c>
      <c r="D3998" s="122" t="s">
        <v>303</v>
      </c>
      <c r="E3998" s="76">
        <f>VLOOKUP(Tabla3[[#This Row],[Actividad]],Validación!AA:AB,2,0)</f>
        <v>11</v>
      </c>
      <c r="F3998" s="76" t="s">
        <v>193</v>
      </c>
      <c r="G3998" s="76">
        <f>VLOOKUP(H3998,Validación!W:Y,3,0)</f>
        <v>17</v>
      </c>
      <c r="H3998" s="76" t="s">
        <v>355</v>
      </c>
      <c r="I3998" s="76">
        <f>VLOOKUP(J3998,Validación!K:N,4,0)</f>
        <v>2</v>
      </c>
      <c r="J3998" s="76" t="s">
        <v>161</v>
      </c>
      <c r="K3998" s="76" t="s">
        <v>68</v>
      </c>
      <c r="L3998" s="76" t="str">
        <f t="shared" si="125"/>
        <v>N</v>
      </c>
    </row>
    <row r="3999" spans="1:12" x14ac:dyDescent="0.25">
      <c r="A3999" s="76" t="str">
        <f t="shared" si="124"/>
        <v>U11172N</v>
      </c>
      <c r="B3999" s="76" t="s">
        <v>425</v>
      </c>
      <c r="C3999" s="76" t="str">
        <f>VLOOKUP(B3999,Validación!G:I,3,0)</f>
        <v>U</v>
      </c>
      <c r="D3999" s="122" t="s">
        <v>458</v>
      </c>
      <c r="E3999" s="76">
        <f>VLOOKUP(Tabla3[[#This Row],[Actividad]],Validación!AA:AB,2,0)</f>
        <v>11</v>
      </c>
      <c r="F3999" s="76" t="s">
        <v>193</v>
      </c>
      <c r="G3999" s="76">
        <f>VLOOKUP(H3999,Validación!W:Y,3,0)</f>
        <v>17</v>
      </c>
      <c r="H3999" s="76" t="s">
        <v>355</v>
      </c>
      <c r="I3999" s="76">
        <f>VLOOKUP(J3999,Validación!K:N,4,0)</f>
        <v>2</v>
      </c>
      <c r="J3999" s="76" t="s">
        <v>161</v>
      </c>
      <c r="K3999" s="76" t="s">
        <v>68</v>
      </c>
      <c r="L3999" s="76" t="str">
        <f t="shared" si="125"/>
        <v>N</v>
      </c>
    </row>
    <row r="4000" spans="1:12" x14ac:dyDescent="0.25">
      <c r="A4000" s="76" t="str">
        <f t="shared" si="124"/>
        <v>I11172N</v>
      </c>
      <c r="B4000" s="76" t="s">
        <v>47</v>
      </c>
      <c r="C4000" s="76" t="str">
        <f>VLOOKUP(B4000,Validación!G:I,3,0)</f>
        <v>I</v>
      </c>
      <c r="D4000" s="122" t="s">
        <v>459</v>
      </c>
      <c r="E4000" s="76">
        <f>VLOOKUP(Tabla3[[#This Row],[Actividad]],Validación!AA:AB,2,0)</f>
        <v>11</v>
      </c>
      <c r="F4000" s="76" t="s">
        <v>193</v>
      </c>
      <c r="G4000" s="76">
        <f>VLOOKUP(H4000,Validación!W:Y,3,0)</f>
        <v>17</v>
      </c>
      <c r="H4000" s="76" t="s">
        <v>355</v>
      </c>
      <c r="I4000" s="76">
        <f>VLOOKUP(J4000,Validación!K:N,4,0)</f>
        <v>2</v>
      </c>
      <c r="J4000" s="76" t="s">
        <v>161</v>
      </c>
      <c r="K4000" s="76" t="s">
        <v>68</v>
      </c>
      <c r="L4000" s="76" t="str">
        <f t="shared" si="125"/>
        <v>N</v>
      </c>
    </row>
    <row r="4001" spans="1:12" x14ac:dyDescent="0.25">
      <c r="A4001" s="76" t="str">
        <f t="shared" si="124"/>
        <v>Y11172N</v>
      </c>
      <c r="B4001" s="76" t="s">
        <v>134</v>
      </c>
      <c r="C4001" s="76" t="str">
        <f>VLOOKUP(B4001,Validación!G:I,3,0)</f>
        <v>Y</v>
      </c>
      <c r="D4001" s="122" t="s">
        <v>306</v>
      </c>
      <c r="E4001" s="76">
        <f>VLOOKUP(Tabla3[[#This Row],[Actividad]],Validación!AA:AB,2,0)</f>
        <v>11</v>
      </c>
      <c r="F4001" s="76" t="s">
        <v>193</v>
      </c>
      <c r="G4001" s="76">
        <f>VLOOKUP(H4001,Validación!W:Y,3,0)</f>
        <v>17</v>
      </c>
      <c r="H4001" s="76" t="s">
        <v>355</v>
      </c>
      <c r="I4001" s="76">
        <f>VLOOKUP(J4001,Validación!K:N,4,0)</f>
        <v>2</v>
      </c>
      <c r="J4001" s="76" t="s">
        <v>161</v>
      </c>
      <c r="K4001" s="76" t="s">
        <v>68</v>
      </c>
      <c r="L4001" s="76" t="str">
        <f t="shared" si="125"/>
        <v>N</v>
      </c>
    </row>
    <row r="4002" spans="1:12" x14ac:dyDescent="0.25">
      <c r="A4002" s="76" t="str">
        <f t="shared" si="124"/>
        <v>R11172N</v>
      </c>
      <c r="B4002" s="76" t="s">
        <v>51</v>
      </c>
      <c r="C4002" s="76" t="str">
        <f>VLOOKUP(B4002,Validación!G:I,3,0)</f>
        <v>R</v>
      </c>
      <c r="D4002" s="122">
        <v>109</v>
      </c>
      <c r="E4002" s="76">
        <f>VLOOKUP(Tabla3[[#This Row],[Actividad]],Validación!AA:AB,2,0)</f>
        <v>11</v>
      </c>
      <c r="F4002" s="76" t="s">
        <v>193</v>
      </c>
      <c r="G4002" s="76">
        <f>VLOOKUP(H4002,Validación!W:Y,3,0)</f>
        <v>17</v>
      </c>
      <c r="H4002" s="76" t="s">
        <v>355</v>
      </c>
      <c r="I4002" s="76">
        <f>VLOOKUP(J4002,Validación!K:N,4,0)</f>
        <v>2</v>
      </c>
      <c r="J4002" s="76" t="s">
        <v>161</v>
      </c>
      <c r="K4002" s="76" t="s">
        <v>68</v>
      </c>
      <c r="L4002" s="76" t="str">
        <f t="shared" si="125"/>
        <v>N</v>
      </c>
    </row>
    <row r="4003" spans="1:12" x14ac:dyDescent="0.25">
      <c r="A4003" s="76" t="str">
        <f t="shared" si="124"/>
        <v>HH11172N</v>
      </c>
      <c r="B4003" s="76" t="s">
        <v>122</v>
      </c>
      <c r="C4003" s="76" t="str">
        <f>VLOOKUP(B4003,Validación!G:I,3,0)</f>
        <v>HH</v>
      </c>
      <c r="D4003" s="122" t="s">
        <v>460</v>
      </c>
      <c r="E4003" s="76">
        <f>VLOOKUP(Tabla3[[#This Row],[Actividad]],Validación!AA:AB,2,0)</f>
        <v>11</v>
      </c>
      <c r="F4003" s="76" t="s">
        <v>193</v>
      </c>
      <c r="G4003" s="76">
        <f>VLOOKUP(H4003,Validación!W:Y,3,0)</f>
        <v>17</v>
      </c>
      <c r="H4003" s="76" t="s">
        <v>355</v>
      </c>
      <c r="I4003" s="76">
        <f>VLOOKUP(J4003,Validación!K:N,4,0)</f>
        <v>2</v>
      </c>
      <c r="J4003" s="76" t="s">
        <v>161</v>
      </c>
      <c r="K4003" s="76" t="s">
        <v>68</v>
      </c>
      <c r="L4003" s="76" t="str">
        <f t="shared" si="125"/>
        <v>N</v>
      </c>
    </row>
    <row r="4004" spans="1:12" x14ac:dyDescent="0.25">
      <c r="A4004" s="76" t="str">
        <f t="shared" si="124"/>
        <v>II11172N</v>
      </c>
      <c r="B4004" s="173" t="s">
        <v>423</v>
      </c>
      <c r="C4004" s="76" t="str">
        <f>VLOOKUP(B4004,Validación!G:I,3,0)</f>
        <v>II</v>
      </c>
      <c r="D4004" s="122" t="s">
        <v>309</v>
      </c>
      <c r="E4004" s="76">
        <f>VLOOKUP(Tabla3[[#This Row],[Actividad]],Validación!AA:AB,2,0)</f>
        <v>11</v>
      </c>
      <c r="F4004" s="76" t="s">
        <v>193</v>
      </c>
      <c r="G4004" s="76">
        <f>VLOOKUP(H4004,Validación!W:Y,3,0)</f>
        <v>17</v>
      </c>
      <c r="H4004" s="76" t="s">
        <v>355</v>
      </c>
      <c r="I4004" s="76">
        <f>VLOOKUP(J4004,Validación!K:N,4,0)</f>
        <v>2</v>
      </c>
      <c r="J4004" s="76" t="s">
        <v>161</v>
      </c>
      <c r="K4004" s="76" t="s">
        <v>68</v>
      </c>
      <c r="L4004" s="76" t="str">
        <f t="shared" si="125"/>
        <v>N</v>
      </c>
    </row>
    <row r="4005" spans="1:12" x14ac:dyDescent="0.25">
      <c r="A4005" s="76" t="str">
        <f t="shared" si="124"/>
        <v>L11172N</v>
      </c>
      <c r="B4005" s="76" t="s">
        <v>48</v>
      </c>
      <c r="C4005" s="76" t="str">
        <f>VLOOKUP(B4005,Validación!G:I,3,0)</f>
        <v>L</v>
      </c>
      <c r="D4005" s="122" t="s">
        <v>461</v>
      </c>
      <c r="E4005" s="76">
        <f>VLOOKUP(Tabla3[[#This Row],[Actividad]],Validación!AA:AB,2,0)</f>
        <v>11</v>
      </c>
      <c r="F4005" s="76" t="s">
        <v>193</v>
      </c>
      <c r="G4005" s="76">
        <f>VLOOKUP(H4005,Validación!W:Y,3,0)</f>
        <v>17</v>
      </c>
      <c r="H4005" s="76" t="s">
        <v>355</v>
      </c>
      <c r="I4005" s="76">
        <f>VLOOKUP(J4005,Validación!K:N,4,0)</f>
        <v>2</v>
      </c>
      <c r="J4005" s="76" t="s">
        <v>161</v>
      </c>
      <c r="K4005" s="76" t="s">
        <v>68</v>
      </c>
      <c r="L4005" s="76" t="str">
        <f t="shared" si="125"/>
        <v>N</v>
      </c>
    </row>
    <row r="4006" spans="1:12" x14ac:dyDescent="0.25">
      <c r="A4006" s="76" t="str">
        <f t="shared" si="124"/>
        <v>B11172N</v>
      </c>
      <c r="B4006" s="76" t="s">
        <v>43</v>
      </c>
      <c r="C4006" s="76" t="str">
        <f>VLOOKUP(B4006,Validación!G:I,3,0)</f>
        <v>B</v>
      </c>
      <c r="D4006" s="122" t="s">
        <v>462</v>
      </c>
      <c r="E4006" s="76">
        <f>VLOOKUP(Tabla3[[#This Row],[Actividad]],Validación!AA:AB,2,0)</f>
        <v>11</v>
      </c>
      <c r="F4006" s="76" t="s">
        <v>193</v>
      </c>
      <c r="G4006" s="76">
        <f>VLOOKUP(H4006,Validación!W:Y,3,0)</f>
        <v>17</v>
      </c>
      <c r="H4006" s="76" t="s">
        <v>355</v>
      </c>
      <c r="I4006" s="76">
        <f>VLOOKUP(J4006,Validación!K:N,4,0)</f>
        <v>2</v>
      </c>
      <c r="J4006" s="76" t="s">
        <v>161</v>
      </c>
      <c r="K4006" s="76" t="s">
        <v>68</v>
      </c>
      <c r="L4006" s="76" t="str">
        <f t="shared" si="125"/>
        <v>N</v>
      </c>
    </row>
    <row r="4007" spans="1:12" x14ac:dyDescent="0.25">
      <c r="A4007" s="76" t="str">
        <f t="shared" si="124"/>
        <v>A11172N</v>
      </c>
      <c r="B4007" s="76" t="s">
        <v>42</v>
      </c>
      <c r="C4007" s="76" t="str">
        <f>VLOOKUP(B4007,Validación!G:I,3,0)</f>
        <v>A</v>
      </c>
      <c r="D4007" s="122" t="s">
        <v>463</v>
      </c>
      <c r="E4007" s="76">
        <f>VLOOKUP(Tabla3[[#This Row],[Actividad]],Validación!AA:AB,2,0)</f>
        <v>11</v>
      </c>
      <c r="F4007" s="76" t="s">
        <v>193</v>
      </c>
      <c r="G4007" s="76">
        <f>VLOOKUP(H4007,Validación!W:Y,3,0)</f>
        <v>17</v>
      </c>
      <c r="H4007" s="76" t="s">
        <v>355</v>
      </c>
      <c r="I4007" s="76">
        <f>VLOOKUP(J4007,Validación!K:N,4,0)</f>
        <v>2</v>
      </c>
      <c r="J4007" s="76" t="s">
        <v>161</v>
      </c>
      <c r="K4007" s="76" t="s">
        <v>68</v>
      </c>
      <c r="L4007" s="76" t="str">
        <f t="shared" si="125"/>
        <v>N</v>
      </c>
    </row>
    <row r="4008" spans="1:12" x14ac:dyDescent="0.25">
      <c r="A4008" s="76" t="str">
        <f t="shared" si="124"/>
        <v>X11171N</v>
      </c>
      <c r="B4008" s="76" t="s">
        <v>133</v>
      </c>
      <c r="C4008" s="76" t="str">
        <f>VLOOKUP(B4008,Validación!G:I,3,0)</f>
        <v>X</v>
      </c>
      <c r="D4008" s="122">
        <v>122201</v>
      </c>
      <c r="E4008" s="76">
        <f>VLOOKUP(Tabla3[[#This Row],[Actividad]],Validación!AA:AB,2,0)</f>
        <v>11</v>
      </c>
      <c r="F4008" s="76" t="s">
        <v>193</v>
      </c>
      <c r="G4008" s="76">
        <f>VLOOKUP(H4008,Validación!W:Y,3,0)</f>
        <v>17</v>
      </c>
      <c r="H4008" s="76" t="s">
        <v>355</v>
      </c>
      <c r="I4008" s="76">
        <f>VLOOKUP(J4008,Validación!K:N,4,0)</f>
        <v>1</v>
      </c>
      <c r="J4008" s="76" t="s">
        <v>200</v>
      </c>
      <c r="K4008" s="76" t="s">
        <v>68</v>
      </c>
      <c r="L4008" s="76" t="str">
        <f t="shared" si="125"/>
        <v>N</v>
      </c>
    </row>
    <row r="4009" spans="1:12" x14ac:dyDescent="0.25">
      <c r="A4009" s="76" t="str">
        <f t="shared" si="124"/>
        <v>C11171N</v>
      </c>
      <c r="B4009" s="76" t="s">
        <v>44</v>
      </c>
      <c r="C4009" s="76" t="str">
        <f>VLOOKUP(B4009,Validación!G:I,3,0)</f>
        <v>C</v>
      </c>
      <c r="D4009" s="122" t="s">
        <v>289</v>
      </c>
      <c r="E4009" s="76">
        <f>VLOOKUP(Tabla3[[#This Row],[Actividad]],Validación!AA:AB,2,0)</f>
        <v>11</v>
      </c>
      <c r="F4009" s="76" t="s">
        <v>193</v>
      </c>
      <c r="G4009" s="76">
        <f>VLOOKUP(H4009,Validación!W:Y,3,0)</f>
        <v>17</v>
      </c>
      <c r="H4009" s="76" t="s">
        <v>355</v>
      </c>
      <c r="I4009" s="76">
        <f>VLOOKUP(J4009,Validación!K:N,4,0)</f>
        <v>1</v>
      </c>
      <c r="J4009" s="76" t="s">
        <v>200</v>
      </c>
      <c r="K4009" s="76" t="s">
        <v>68</v>
      </c>
      <c r="L4009" s="76" t="str">
        <f t="shared" si="125"/>
        <v>N</v>
      </c>
    </row>
    <row r="4010" spans="1:12" x14ac:dyDescent="0.25">
      <c r="A4010" s="76" t="str">
        <f t="shared" si="124"/>
        <v>T11171N</v>
      </c>
      <c r="B4010" s="76" t="s">
        <v>52</v>
      </c>
      <c r="C4010" s="76" t="str">
        <f>VLOOKUP(B4010,Validación!G:I,3,0)</f>
        <v>T</v>
      </c>
      <c r="D4010" s="122">
        <v>122202</v>
      </c>
      <c r="E4010" s="76">
        <f>VLOOKUP(Tabla3[[#This Row],[Actividad]],Validación!AA:AB,2,0)</f>
        <v>11</v>
      </c>
      <c r="F4010" s="76" t="s">
        <v>193</v>
      </c>
      <c r="G4010" s="76">
        <f>VLOOKUP(H4010,Validación!W:Y,3,0)</f>
        <v>17</v>
      </c>
      <c r="H4010" s="76" t="s">
        <v>355</v>
      </c>
      <c r="I4010" s="76">
        <f>VLOOKUP(J4010,Validación!K:N,4,0)</f>
        <v>1</v>
      </c>
      <c r="J4010" s="76" t="s">
        <v>200</v>
      </c>
      <c r="K4010" s="76" t="s">
        <v>68</v>
      </c>
      <c r="L4010" s="76" t="str">
        <f t="shared" si="125"/>
        <v>N</v>
      </c>
    </row>
    <row r="4011" spans="1:12" x14ac:dyDescent="0.25">
      <c r="A4011" s="76" t="str">
        <f t="shared" si="124"/>
        <v>EE11171N</v>
      </c>
      <c r="B4011" s="76" t="s">
        <v>33</v>
      </c>
      <c r="C4011" s="76" t="str">
        <f>VLOOKUP(B4011,Validación!G:I,3,0)</f>
        <v>EE</v>
      </c>
      <c r="D4011" s="122" t="s">
        <v>290</v>
      </c>
      <c r="E4011" s="76">
        <f>VLOOKUP(Tabla3[[#This Row],[Actividad]],Validación!AA:AB,2,0)</f>
        <v>11</v>
      </c>
      <c r="F4011" s="76" t="s">
        <v>193</v>
      </c>
      <c r="G4011" s="76">
        <f>VLOOKUP(H4011,Validación!W:Y,3,0)</f>
        <v>17</v>
      </c>
      <c r="H4011" s="76" t="s">
        <v>355</v>
      </c>
      <c r="I4011" s="76">
        <f>VLOOKUP(J4011,Validación!K:N,4,0)</f>
        <v>1</v>
      </c>
      <c r="J4011" s="76" t="s">
        <v>200</v>
      </c>
      <c r="K4011" s="76" t="s">
        <v>68</v>
      </c>
      <c r="L4011" s="76" t="str">
        <f t="shared" si="125"/>
        <v>N</v>
      </c>
    </row>
    <row r="4012" spans="1:12" x14ac:dyDescent="0.25">
      <c r="A4012" s="76" t="str">
        <f t="shared" si="124"/>
        <v>E11171N</v>
      </c>
      <c r="B4012" s="76" t="s">
        <v>45</v>
      </c>
      <c r="C4012" s="76" t="str">
        <f>VLOOKUP(B4012,Validación!G:I,3,0)</f>
        <v>E</v>
      </c>
      <c r="D4012" s="122" t="s">
        <v>180</v>
      </c>
      <c r="E4012" s="76">
        <f>VLOOKUP(Tabla3[[#This Row],[Actividad]],Validación!AA:AB,2,0)</f>
        <v>11</v>
      </c>
      <c r="F4012" s="76" t="s">
        <v>193</v>
      </c>
      <c r="G4012" s="76">
        <f>VLOOKUP(H4012,Validación!W:Y,3,0)</f>
        <v>17</v>
      </c>
      <c r="H4012" s="76" t="s">
        <v>355</v>
      </c>
      <c r="I4012" s="76">
        <f>VLOOKUP(J4012,Validación!K:N,4,0)</f>
        <v>1</v>
      </c>
      <c r="J4012" s="76" t="s">
        <v>200</v>
      </c>
      <c r="K4012" s="76" t="s">
        <v>68</v>
      </c>
      <c r="L4012" s="76" t="str">
        <f t="shared" si="125"/>
        <v>N</v>
      </c>
    </row>
    <row r="4013" spans="1:12" x14ac:dyDescent="0.25">
      <c r="A4013" s="76" t="str">
        <f t="shared" si="124"/>
        <v>J11171N</v>
      </c>
      <c r="B4013" s="76" t="s">
        <v>30</v>
      </c>
      <c r="C4013" s="76" t="str">
        <f>VLOOKUP(B4013,Validación!G:I,3,0)</f>
        <v>J</v>
      </c>
      <c r="D4013" s="122" t="s">
        <v>292</v>
      </c>
      <c r="E4013" s="76">
        <f>VLOOKUP(Tabla3[[#This Row],[Actividad]],Validación!AA:AB,2,0)</f>
        <v>11</v>
      </c>
      <c r="F4013" s="76" t="s">
        <v>193</v>
      </c>
      <c r="G4013" s="76">
        <f>VLOOKUP(H4013,Validación!W:Y,3,0)</f>
        <v>17</v>
      </c>
      <c r="H4013" s="76" t="s">
        <v>355</v>
      </c>
      <c r="I4013" s="76">
        <f>VLOOKUP(J4013,Validación!K:N,4,0)</f>
        <v>1</v>
      </c>
      <c r="J4013" s="76" t="s">
        <v>200</v>
      </c>
      <c r="K4013" s="76" t="s">
        <v>68</v>
      </c>
      <c r="L4013" s="76" t="str">
        <f t="shared" si="125"/>
        <v>N</v>
      </c>
    </row>
    <row r="4014" spans="1:12" x14ac:dyDescent="0.25">
      <c r="A4014" s="76" t="str">
        <f t="shared" si="124"/>
        <v>H11171N</v>
      </c>
      <c r="B4014" s="76" t="s">
        <v>46</v>
      </c>
      <c r="C4014" s="76" t="str">
        <f>VLOOKUP(B4014,Validación!G:I,3,0)</f>
        <v>H</v>
      </c>
      <c r="D4014" s="122" t="s">
        <v>115</v>
      </c>
      <c r="E4014" s="76">
        <f>VLOOKUP(Tabla3[[#This Row],[Actividad]],Validación!AA:AB,2,0)</f>
        <v>11</v>
      </c>
      <c r="F4014" s="76" t="s">
        <v>193</v>
      </c>
      <c r="G4014" s="76">
        <f>VLOOKUP(H4014,Validación!W:Y,3,0)</f>
        <v>17</v>
      </c>
      <c r="H4014" s="76" t="s">
        <v>355</v>
      </c>
      <c r="I4014" s="76">
        <f>VLOOKUP(J4014,Validación!K:N,4,0)</f>
        <v>1</v>
      </c>
      <c r="J4014" s="76" t="s">
        <v>200</v>
      </c>
      <c r="K4014" s="76" t="s">
        <v>68</v>
      </c>
      <c r="L4014" s="76" t="str">
        <f t="shared" si="125"/>
        <v>N</v>
      </c>
    </row>
    <row r="4015" spans="1:12" x14ac:dyDescent="0.25">
      <c r="A4015" s="76" t="str">
        <f t="shared" si="124"/>
        <v>Q11171N</v>
      </c>
      <c r="B4015" s="76" t="s">
        <v>130</v>
      </c>
      <c r="C4015" s="76" t="str">
        <f>VLOOKUP(B4015,Validación!G:I,3,0)</f>
        <v>Q</v>
      </c>
      <c r="D4015" s="122" t="s">
        <v>293</v>
      </c>
      <c r="E4015" s="76">
        <f>VLOOKUP(Tabla3[[#This Row],[Actividad]],Validación!AA:AB,2,0)</f>
        <v>11</v>
      </c>
      <c r="F4015" s="76" t="s">
        <v>193</v>
      </c>
      <c r="G4015" s="76">
        <f>VLOOKUP(H4015,Validación!W:Y,3,0)</f>
        <v>17</v>
      </c>
      <c r="H4015" s="76" t="s">
        <v>355</v>
      </c>
      <c r="I4015" s="76">
        <f>VLOOKUP(J4015,Validación!K:N,4,0)</f>
        <v>1</v>
      </c>
      <c r="J4015" s="76" t="s">
        <v>200</v>
      </c>
      <c r="K4015" s="76" t="s">
        <v>68</v>
      </c>
      <c r="L4015" s="76" t="str">
        <f t="shared" si="125"/>
        <v>N</v>
      </c>
    </row>
    <row r="4016" spans="1:12" x14ac:dyDescent="0.25">
      <c r="A4016" s="76" t="str">
        <f t="shared" si="124"/>
        <v>P11171N</v>
      </c>
      <c r="B4016" s="76" t="s">
        <v>50</v>
      </c>
      <c r="C4016" s="76" t="str">
        <f>VLOOKUP(B4016,Validación!G:I,3,0)</f>
        <v>P</v>
      </c>
      <c r="D4016" s="122" t="s">
        <v>295</v>
      </c>
      <c r="E4016" s="76">
        <f>VLOOKUP(Tabla3[[#This Row],[Actividad]],Validación!AA:AB,2,0)</f>
        <v>11</v>
      </c>
      <c r="F4016" s="76" t="s">
        <v>193</v>
      </c>
      <c r="G4016" s="76">
        <f>VLOOKUP(H4016,Validación!W:Y,3,0)</f>
        <v>17</v>
      </c>
      <c r="H4016" s="76" t="s">
        <v>355</v>
      </c>
      <c r="I4016" s="76">
        <f>VLOOKUP(J4016,Validación!K:N,4,0)</f>
        <v>1</v>
      </c>
      <c r="J4016" s="76" t="s">
        <v>200</v>
      </c>
      <c r="K4016" s="76" t="s">
        <v>68</v>
      </c>
      <c r="L4016" s="76" t="str">
        <f t="shared" si="125"/>
        <v>N</v>
      </c>
    </row>
    <row r="4017" spans="1:12" x14ac:dyDescent="0.25">
      <c r="A4017" s="76" t="str">
        <f t="shared" si="124"/>
        <v>K11171N</v>
      </c>
      <c r="B4017" s="76" t="s">
        <v>31</v>
      </c>
      <c r="C4017" s="76" t="str">
        <f>VLOOKUP(B4017,Validación!G:I,3,0)</f>
        <v>K</v>
      </c>
      <c r="D4017" s="122" t="s">
        <v>297</v>
      </c>
      <c r="E4017" s="76">
        <f>VLOOKUP(Tabla3[[#This Row],[Actividad]],Validación!AA:AB,2,0)</f>
        <v>11</v>
      </c>
      <c r="F4017" s="76" t="s">
        <v>193</v>
      </c>
      <c r="G4017" s="76">
        <f>VLOOKUP(H4017,Validación!W:Y,3,0)</f>
        <v>17</v>
      </c>
      <c r="H4017" s="76" t="s">
        <v>355</v>
      </c>
      <c r="I4017" s="76">
        <f>VLOOKUP(J4017,Validación!K:N,4,0)</f>
        <v>1</v>
      </c>
      <c r="J4017" s="76" t="s">
        <v>200</v>
      </c>
      <c r="K4017" s="76" t="s">
        <v>68</v>
      </c>
      <c r="L4017" s="76" t="str">
        <f t="shared" si="125"/>
        <v>N</v>
      </c>
    </row>
    <row r="4018" spans="1:12" x14ac:dyDescent="0.25">
      <c r="A4018" s="76" t="str">
        <f t="shared" si="124"/>
        <v>N11171N</v>
      </c>
      <c r="B4018" s="76" t="s">
        <v>49</v>
      </c>
      <c r="C4018" s="76" t="str">
        <f>VLOOKUP(B4018,Validación!G:I,3,0)</f>
        <v>N</v>
      </c>
      <c r="D4018" s="122" t="s">
        <v>298</v>
      </c>
      <c r="E4018" s="76">
        <f>VLOOKUP(Tabla3[[#This Row],[Actividad]],Validación!AA:AB,2,0)</f>
        <v>11</v>
      </c>
      <c r="F4018" s="76" t="s">
        <v>193</v>
      </c>
      <c r="G4018" s="76">
        <f>VLOOKUP(H4018,Validación!W:Y,3,0)</f>
        <v>17</v>
      </c>
      <c r="H4018" s="76" t="s">
        <v>355</v>
      </c>
      <c r="I4018" s="76">
        <f>VLOOKUP(J4018,Validación!K:N,4,0)</f>
        <v>1</v>
      </c>
      <c r="J4018" s="76" t="s">
        <v>200</v>
      </c>
      <c r="K4018" s="76" t="s">
        <v>68</v>
      </c>
      <c r="L4018" s="76" t="str">
        <f t="shared" si="125"/>
        <v>N</v>
      </c>
    </row>
    <row r="4019" spans="1:12" x14ac:dyDescent="0.25">
      <c r="A4019" s="76" t="str">
        <f t="shared" si="124"/>
        <v>AA11171N</v>
      </c>
      <c r="B4019" s="76" t="s">
        <v>54</v>
      </c>
      <c r="C4019" s="76" t="str">
        <f>VLOOKUP(B4019,Validación!G:I,3,0)</f>
        <v>AA</v>
      </c>
      <c r="D4019" s="122" t="s">
        <v>118</v>
      </c>
      <c r="E4019" s="76">
        <f>VLOOKUP(Tabla3[[#This Row],[Actividad]],Validación!AA:AB,2,0)</f>
        <v>11</v>
      </c>
      <c r="F4019" s="76" t="s">
        <v>193</v>
      </c>
      <c r="G4019" s="76">
        <f>VLOOKUP(H4019,Validación!W:Y,3,0)</f>
        <v>17</v>
      </c>
      <c r="H4019" s="76" t="s">
        <v>355</v>
      </c>
      <c r="I4019" s="76">
        <f>VLOOKUP(J4019,Validación!K:N,4,0)</f>
        <v>1</v>
      </c>
      <c r="J4019" s="76" t="s">
        <v>200</v>
      </c>
      <c r="K4019" s="76" t="s">
        <v>68</v>
      </c>
      <c r="L4019" s="76" t="str">
        <f t="shared" si="125"/>
        <v>N</v>
      </c>
    </row>
    <row r="4020" spans="1:12" x14ac:dyDescent="0.25">
      <c r="A4020" s="76" t="str">
        <f t="shared" si="124"/>
        <v>G11171N</v>
      </c>
      <c r="B4020" s="76" t="s">
        <v>427</v>
      </c>
      <c r="C4020" s="76" t="str">
        <f>VLOOKUP(B4020,Validación!G:I,3,0)</f>
        <v>G</v>
      </c>
      <c r="D4020" s="122" t="s">
        <v>299</v>
      </c>
      <c r="E4020" s="76">
        <f>VLOOKUP(Tabla3[[#This Row],[Actividad]],Validación!AA:AB,2,0)</f>
        <v>11</v>
      </c>
      <c r="F4020" s="76" t="s">
        <v>193</v>
      </c>
      <c r="G4020" s="76">
        <f>VLOOKUP(H4020,Validación!W:Y,3,0)</f>
        <v>17</v>
      </c>
      <c r="H4020" s="76" t="s">
        <v>355</v>
      </c>
      <c r="I4020" s="76">
        <f>VLOOKUP(J4020,Validación!K:N,4,0)</f>
        <v>1</v>
      </c>
      <c r="J4020" s="76" t="s">
        <v>200</v>
      </c>
      <c r="K4020" s="76" t="s">
        <v>68</v>
      </c>
      <c r="L4020" s="76" t="str">
        <f t="shared" si="125"/>
        <v>N</v>
      </c>
    </row>
    <row r="4021" spans="1:12" x14ac:dyDescent="0.25">
      <c r="A4021" s="76" t="str">
        <f t="shared" si="124"/>
        <v>D11171N</v>
      </c>
      <c r="B4021" s="76" t="s">
        <v>203</v>
      </c>
      <c r="C4021" s="76" t="str">
        <f>VLOOKUP(B4021,Validación!G:I,3,0)</f>
        <v>D</v>
      </c>
      <c r="D4021" s="122">
        <v>122327</v>
      </c>
      <c r="E4021" s="76">
        <f>VLOOKUP(Tabla3[[#This Row],[Actividad]],Validación!AA:AB,2,0)</f>
        <v>11</v>
      </c>
      <c r="F4021" s="76" t="s">
        <v>193</v>
      </c>
      <c r="G4021" s="76">
        <f>VLOOKUP(H4021,Validación!W:Y,3,0)</f>
        <v>17</v>
      </c>
      <c r="H4021" s="76" t="s">
        <v>355</v>
      </c>
      <c r="I4021" s="76">
        <f>VLOOKUP(J4021,Validación!K:N,4,0)</f>
        <v>1</v>
      </c>
      <c r="J4021" s="76" t="s">
        <v>200</v>
      </c>
      <c r="K4021" s="76" t="s">
        <v>68</v>
      </c>
      <c r="L4021" s="76" t="str">
        <f t="shared" si="125"/>
        <v>N</v>
      </c>
    </row>
    <row r="4022" spans="1:12" x14ac:dyDescent="0.25">
      <c r="A4022" s="76" t="str">
        <f t="shared" si="124"/>
        <v>F11171N</v>
      </c>
      <c r="B4022" s="76" t="s">
        <v>426</v>
      </c>
      <c r="C4022" s="76" t="str">
        <f>VLOOKUP(B4022,Validación!G:I,3,0)</f>
        <v>F</v>
      </c>
      <c r="D4022" s="122" t="s">
        <v>456</v>
      </c>
      <c r="E4022" s="76">
        <f>VLOOKUP(Tabla3[[#This Row],[Actividad]],Validación!AA:AB,2,0)</f>
        <v>11</v>
      </c>
      <c r="F4022" s="76" t="s">
        <v>193</v>
      </c>
      <c r="G4022" s="76">
        <f>VLOOKUP(H4022,Validación!W:Y,3,0)</f>
        <v>17</v>
      </c>
      <c r="H4022" s="76" t="s">
        <v>355</v>
      </c>
      <c r="I4022" s="76">
        <f>VLOOKUP(J4022,Validación!K:N,4,0)</f>
        <v>1</v>
      </c>
      <c r="J4022" s="76" t="s">
        <v>200</v>
      </c>
      <c r="K4022" s="76" t="s">
        <v>68</v>
      </c>
      <c r="L4022" s="76" t="str">
        <f t="shared" si="125"/>
        <v>N</v>
      </c>
    </row>
    <row r="4023" spans="1:12" x14ac:dyDescent="0.25">
      <c r="A4023" s="76" t="str">
        <f t="shared" si="124"/>
        <v>FF11171N</v>
      </c>
      <c r="B4023" s="76" t="s">
        <v>41</v>
      </c>
      <c r="C4023" s="76" t="str">
        <f>VLOOKUP(B4023,Validación!G:I,3,0)</f>
        <v>FF</v>
      </c>
      <c r="D4023" s="122" t="s">
        <v>301</v>
      </c>
      <c r="E4023" s="76">
        <f>VLOOKUP(Tabla3[[#This Row],[Actividad]],Validación!AA:AB,2,0)</f>
        <v>11</v>
      </c>
      <c r="F4023" s="76" t="s">
        <v>193</v>
      </c>
      <c r="G4023" s="76">
        <f>VLOOKUP(H4023,Validación!W:Y,3,0)</f>
        <v>17</v>
      </c>
      <c r="H4023" s="76" t="s">
        <v>355</v>
      </c>
      <c r="I4023" s="76">
        <f>VLOOKUP(J4023,Validación!K:N,4,0)</f>
        <v>1</v>
      </c>
      <c r="J4023" s="76" t="s">
        <v>200</v>
      </c>
      <c r="K4023" s="76" t="s">
        <v>68</v>
      </c>
      <c r="L4023" s="76" t="str">
        <f t="shared" si="125"/>
        <v>N</v>
      </c>
    </row>
    <row r="4024" spans="1:12" x14ac:dyDescent="0.25">
      <c r="A4024" s="76" t="str">
        <f t="shared" si="124"/>
        <v>BB11171N</v>
      </c>
      <c r="B4024" s="76" t="s">
        <v>32</v>
      </c>
      <c r="C4024" s="76" t="str">
        <f>VLOOKUP(B4024,Validación!G:I,3,0)</f>
        <v>BB</v>
      </c>
      <c r="D4024" s="122" t="s">
        <v>457</v>
      </c>
      <c r="E4024" s="76">
        <f>VLOOKUP(Tabla3[[#This Row],[Actividad]],Validación!AA:AB,2,0)</f>
        <v>11</v>
      </c>
      <c r="F4024" s="76" t="s">
        <v>193</v>
      </c>
      <c r="G4024" s="76">
        <f>VLOOKUP(H4024,Validación!W:Y,3,0)</f>
        <v>17</v>
      </c>
      <c r="H4024" s="76" t="s">
        <v>355</v>
      </c>
      <c r="I4024" s="76">
        <f>VLOOKUP(J4024,Validación!K:N,4,0)</f>
        <v>1</v>
      </c>
      <c r="J4024" s="76" t="s">
        <v>200</v>
      </c>
      <c r="K4024" s="76" t="s">
        <v>68</v>
      </c>
      <c r="L4024" s="76" t="str">
        <f t="shared" si="125"/>
        <v>N</v>
      </c>
    </row>
    <row r="4025" spans="1:12" x14ac:dyDescent="0.25">
      <c r="A4025" s="76" t="str">
        <f t="shared" si="124"/>
        <v>W11171N</v>
      </c>
      <c r="B4025" s="76" t="s">
        <v>132</v>
      </c>
      <c r="C4025" s="76" t="str">
        <f>VLOOKUP(B4025,Validación!G:I,3,0)</f>
        <v>W</v>
      </c>
      <c r="D4025" s="122" t="s">
        <v>302</v>
      </c>
      <c r="E4025" s="76">
        <f>VLOOKUP(Tabla3[[#This Row],[Actividad]],Validación!AA:AB,2,0)</f>
        <v>11</v>
      </c>
      <c r="F4025" s="76" t="s">
        <v>193</v>
      </c>
      <c r="G4025" s="76">
        <f>VLOOKUP(H4025,Validación!W:Y,3,0)</f>
        <v>17</v>
      </c>
      <c r="H4025" s="76" t="s">
        <v>355</v>
      </c>
      <c r="I4025" s="76">
        <f>VLOOKUP(J4025,Validación!K:N,4,0)</f>
        <v>1</v>
      </c>
      <c r="J4025" s="76" t="s">
        <v>200</v>
      </c>
      <c r="K4025" s="76" t="s">
        <v>68</v>
      </c>
      <c r="L4025" s="76" t="str">
        <f t="shared" si="125"/>
        <v>N</v>
      </c>
    </row>
    <row r="4026" spans="1:12" x14ac:dyDescent="0.25">
      <c r="A4026" s="76" t="str">
        <f t="shared" si="124"/>
        <v>CC11171N</v>
      </c>
      <c r="B4026" s="76" t="s">
        <v>55</v>
      </c>
      <c r="C4026" s="76" t="str">
        <f>VLOOKUP(B4026,Validación!G:I,3,0)</f>
        <v>CC</v>
      </c>
      <c r="D4026" s="122" t="s">
        <v>303</v>
      </c>
      <c r="E4026" s="76">
        <f>VLOOKUP(Tabla3[[#This Row],[Actividad]],Validación!AA:AB,2,0)</f>
        <v>11</v>
      </c>
      <c r="F4026" s="76" t="s">
        <v>193</v>
      </c>
      <c r="G4026" s="76">
        <f>VLOOKUP(H4026,Validación!W:Y,3,0)</f>
        <v>17</v>
      </c>
      <c r="H4026" s="76" t="s">
        <v>355</v>
      </c>
      <c r="I4026" s="76">
        <f>VLOOKUP(J4026,Validación!K:N,4,0)</f>
        <v>1</v>
      </c>
      <c r="J4026" s="76" t="s">
        <v>200</v>
      </c>
      <c r="K4026" s="76" t="s">
        <v>68</v>
      </c>
      <c r="L4026" s="76" t="str">
        <f t="shared" si="125"/>
        <v>N</v>
      </c>
    </row>
    <row r="4027" spans="1:12" x14ac:dyDescent="0.25">
      <c r="A4027" s="76" t="str">
        <f t="shared" si="124"/>
        <v>U11171N</v>
      </c>
      <c r="B4027" s="76" t="s">
        <v>425</v>
      </c>
      <c r="C4027" s="76" t="str">
        <f>VLOOKUP(B4027,Validación!G:I,3,0)</f>
        <v>U</v>
      </c>
      <c r="D4027" s="122" t="s">
        <v>458</v>
      </c>
      <c r="E4027" s="76">
        <f>VLOOKUP(Tabla3[[#This Row],[Actividad]],Validación!AA:AB,2,0)</f>
        <v>11</v>
      </c>
      <c r="F4027" s="76" t="s">
        <v>193</v>
      </c>
      <c r="G4027" s="76">
        <f>VLOOKUP(H4027,Validación!W:Y,3,0)</f>
        <v>17</v>
      </c>
      <c r="H4027" s="76" t="s">
        <v>355</v>
      </c>
      <c r="I4027" s="76">
        <f>VLOOKUP(J4027,Validación!K:N,4,0)</f>
        <v>1</v>
      </c>
      <c r="J4027" s="76" t="s">
        <v>200</v>
      </c>
      <c r="K4027" s="76" t="s">
        <v>68</v>
      </c>
      <c r="L4027" s="76" t="str">
        <f t="shared" si="125"/>
        <v>N</v>
      </c>
    </row>
    <row r="4028" spans="1:12" x14ac:dyDescent="0.25">
      <c r="A4028" s="76" t="str">
        <f t="shared" si="124"/>
        <v>I11171N</v>
      </c>
      <c r="B4028" s="76" t="s">
        <v>47</v>
      </c>
      <c r="C4028" s="76" t="str">
        <f>VLOOKUP(B4028,Validación!G:I,3,0)</f>
        <v>I</v>
      </c>
      <c r="D4028" s="122" t="s">
        <v>459</v>
      </c>
      <c r="E4028" s="76">
        <f>VLOOKUP(Tabla3[[#This Row],[Actividad]],Validación!AA:AB,2,0)</f>
        <v>11</v>
      </c>
      <c r="F4028" s="76" t="s">
        <v>193</v>
      </c>
      <c r="G4028" s="76">
        <f>VLOOKUP(H4028,Validación!W:Y,3,0)</f>
        <v>17</v>
      </c>
      <c r="H4028" s="76" t="s">
        <v>355</v>
      </c>
      <c r="I4028" s="76">
        <f>VLOOKUP(J4028,Validación!K:N,4,0)</f>
        <v>1</v>
      </c>
      <c r="J4028" s="76" t="s">
        <v>200</v>
      </c>
      <c r="K4028" s="76" t="s">
        <v>68</v>
      </c>
      <c r="L4028" s="76" t="str">
        <f t="shared" si="125"/>
        <v>N</v>
      </c>
    </row>
    <row r="4029" spans="1:12" x14ac:dyDescent="0.25">
      <c r="A4029" s="76" t="str">
        <f t="shared" si="124"/>
        <v>Y11171N</v>
      </c>
      <c r="B4029" s="76" t="s">
        <v>134</v>
      </c>
      <c r="C4029" s="76" t="str">
        <f>VLOOKUP(B4029,Validación!G:I,3,0)</f>
        <v>Y</v>
      </c>
      <c r="D4029" s="122" t="s">
        <v>306</v>
      </c>
      <c r="E4029" s="76">
        <f>VLOOKUP(Tabla3[[#This Row],[Actividad]],Validación!AA:AB,2,0)</f>
        <v>11</v>
      </c>
      <c r="F4029" s="76" t="s">
        <v>193</v>
      </c>
      <c r="G4029" s="76">
        <f>VLOOKUP(H4029,Validación!W:Y,3,0)</f>
        <v>17</v>
      </c>
      <c r="H4029" s="76" t="s">
        <v>355</v>
      </c>
      <c r="I4029" s="76">
        <f>VLOOKUP(J4029,Validación!K:N,4,0)</f>
        <v>1</v>
      </c>
      <c r="J4029" s="76" t="s">
        <v>200</v>
      </c>
      <c r="K4029" s="76" t="s">
        <v>68</v>
      </c>
      <c r="L4029" s="76" t="str">
        <f t="shared" si="125"/>
        <v>N</v>
      </c>
    </row>
    <row r="4030" spans="1:12" x14ac:dyDescent="0.25">
      <c r="A4030" s="76" t="str">
        <f t="shared" si="124"/>
        <v>R11171N</v>
      </c>
      <c r="B4030" s="76" t="s">
        <v>51</v>
      </c>
      <c r="C4030" s="76" t="str">
        <f>VLOOKUP(B4030,Validación!G:I,3,0)</f>
        <v>R</v>
      </c>
      <c r="D4030" s="122">
        <v>109</v>
      </c>
      <c r="E4030" s="76">
        <f>VLOOKUP(Tabla3[[#This Row],[Actividad]],Validación!AA:AB,2,0)</f>
        <v>11</v>
      </c>
      <c r="F4030" s="76" t="s">
        <v>193</v>
      </c>
      <c r="G4030" s="76">
        <f>VLOOKUP(H4030,Validación!W:Y,3,0)</f>
        <v>17</v>
      </c>
      <c r="H4030" s="76" t="s">
        <v>355</v>
      </c>
      <c r="I4030" s="76">
        <f>VLOOKUP(J4030,Validación!K:N,4,0)</f>
        <v>1</v>
      </c>
      <c r="J4030" s="76" t="s">
        <v>200</v>
      </c>
      <c r="K4030" s="76" t="s">
        <v>68</v>
      </c>
      <c r="L4030" s="76" t="str">
        <f t="shared" si="125"/>
        <v>N</v>
      </c>
    </row>
    <row r="4031" spans="1:12" x14ac:dyDescent="0.25">
      <c r="A4031" s="76" t="str">
        <f t="shared" si="124"/>
        <v>HH11171N</v>
      </c>
      <c r="B4031" s="76" t="s">
        <v>122</v>
      </c>
      <c r="C4031" s="76" t="str">
        <f>VLOOKUP(B4031,Validación!G:I,3,0)</f>
        <v>HH</v>
      </c>
      <c r="D4031" s="122" t="s">
        <v>460</v>
      </c>
      <c r="E4031" s="76">
        <f>VLOOKUP(Tabla3[[#This Row],[Actividad]],Validación!AA:AB,2,0)</f>
        <v>11</v>
      </c>
      <c r="F4031" s="76" t="s">
        <v>193</v>
      </c>
      <c r="G4031" s="76">
        <f>VLOOKUP(H4031,Validación!W:Y,3,0)</f>
        <v>17</v>
      </c>
      <c r="H4031" s="76" t="s">
        <v>355</v>
      </c>
      <c r="I4031" s="76">
        <f>VLOOKUP(J4031,Validación!K:N,4,0)</f>
        <v>1</v>
      </c>
      <c r="J4031" s="76" t="s">
        <v>200</v>
      </c>
      <c r="K4031" s="76" t="s">
        <v>68</v>
      </c>
      <c r="L4031" s="76" t="str">
        <f t="shared" si="125"/>
        <v>N</v>
      </c>
    </row>
    <row r="4032" spans="1:12" x14ac:dyDescent="0.25">
      <c r="A4032" s="76" t="str">
        <f t="shared" si="124"/>
        <v>II11171N</v>
      </c>
      <c r="B4032" s="173" t="s">
        <v>423</v>
      </c>
      <c r="C4032" s="76" t="str">
        <f>VLOOKUP(B4032,Validación!G:I,3,0)</f>
        <v>II</v>
      </c>
      <c r="D4032" s="122" t="s">
        <v>309</v>
      </c>
      <c r="E4032" s="76">
        <f>VLOOKUP(Tabla3[[#This Row],[Actividad]],Validación!AA:AB,2,0)</f>
        <v>11</v>
      </c>
      <c r="F4032" s="76" t="s">
        <v>193</v>
      </c>
      <c r="G4032" s="76">
        <f>VLOOKUP(H4032,Validación!W:Y,3,0)</f>
        <v>17</v>
      </c>
      <c r="H4032" s="76" t="s">
        <v>355</v>
      </c>
      <c r="I4032" s="76">
        <f>VLOOKUP(J4032,Validación!K:N,4,0)</f>
        <v>1</v>
      </c>
      <c r="J4032" s="76" t="s">
        <v>200</v>
      </c>
      <c r="K4032" s="76" t="s">
        <v>68</v>
      </c>
      <c r="L4032" s="76" t="str">
        <f t="shared" si="125"/>
        <v>N</v>
      </c>
    </row>
    <row r="4033" spans="1:12" x14ac:dyDescent="0.25">
      <c r="A4033" s="76" t="str">
        <f t="shared" si="124"/>
        <v>L11171N</v>
      </c>
      <c r="B4033" s="76" t="s">
        <v>48</v>
      </c>
      <c r="C4033" s="76" t="str">
        <f>VLOOKUP(B4033,Validación!G:I,3,0)</f>
        <v>L</v>
      </c>
      <c r="D4033" s="122" t="s">
        <v>461</v>
      </c>
      <c r="E4033" s="76">
        <f>VLOOKUP(Tabla3[[#This Row],[Actividad]],Validación!AA:AB,2,0)</f>
        <v>11</v>
      </c>
      <c r="F4033" s="76" t="s">
        <v>193</v>
      </c>
      <c r="G4033" s="76">
        <f>VLOOKUP(H4033,Validación!W:Y,3,0)</f>
        <v>17</v>
      </c>
      <c r="H4033" s="76" t="s">
        <v>355</v>
      </c>
      <c r="I4033" s="76">
        <f>VLOOKUP(J4033,Validación!K:N,4,0)</f>
        <v>1</v>
      </c>
      <c r="J4033" s="76" t="s">
        <v>200</v>
      </c>
      <c r="K4033" s="76" t="s">
        <v>68</v>
      </c>
      <c r="L4033" s="76" t="str">
        <f t="shared" si="125"/>
        <v>N</v>
      </c>
    </row>
    <row r="4034" spans="1:12" x14ac:dyDescent="0.25">
      <c r="A4034" s="76" t="str">
        <f t="shared" ref="A4034:A4078" si="126">CONCATENATE(C4034,E4034,G4034,I4034,L4034,)</f>
        <v>B11171N</v>
      </c>
      <c r="B4034" s="76" t="s">
        <v>43</v>
      </c>
      <c r="C4034" s="76" t="str">
        <f>VLOOKUP(B4034,Validación!G:I,3,0)</f>
        <v>B</v>
      </c>
      <c r="D4034" s="122" t="s">
        <v>462</v>
      </c>
      <c r="E4034" s="76">
        <f>VLOOKUP(Tabla3[[#This Row],[Actividad]],Validación!AA:AB,2,0)</f>
        <v>11</v>
      </c>
      <c r="F4034" s="76" t="s">
        <v>193</v>
      </c>
      <c r="G4034" s="76">
        <f>VLOOKUP(H4034,Validación!W:Y,3,0)</f>
        <v>17</v>
      </c>
      <c r="H4034" s="76" t="s">
        <v>355</v>
      </c>
      <c r="I4034" s="76">
        <f>VLOOKUP(J4034,Validación!K:N,4,0)</f>
        <v>1</v>
      </c>
      <c r="J4034" s="76" t="s">
        <v>200</v>
      </c>
      <c r="K4034" s="76" t="s">
        <v>68</v>
      </c>
      <c r="L4034" s="76" t="str">
        <f t="shared" ref="L4034:L4077" si="127">VLOOKUP(K4034,O:P,2,0)</f>
        <v>N</v>
      </c>
    </row>
    <row r="4035" spans="1:12" x14ac:dyDescent="0.25">
      <c r="A4035" s="76" t="str">
        <f t="shared" si="126"/>
        <v>A11171N</v>
      </c>
      <c r="B4035" s="76" t="s">
        <v>42</v>
      </c>
      <c r="C4035" s="76" t="str">
        <f>VLOOKUP(B4035,Validación!G:I,3,0)</f>
        <v>A</v>
      </c>
      <c r="D4035" s="122" t="s">
        <v>463</v>
      </c>
      <c r="E4035" s="76">
        <f>VLOOKUP(Tabla3[[#This Row],[Actividad]],Validación!AA:AB,2,0)</f>
        <v>11</v>
      </c>
      <c r="F4035" s="76" t="s">
        <v>193</v>
      </c>
      <c r="G4035" s="76">
        <f>VLOOKUP(H4035,Validación!W:Y,3,0)</f>
        <v>17</v>
      </c>
      <c r="H4035" s="76" t="s">
        <v>355</v>
      </c>
      <c r="I4035" s="76">
        <f>VLOOKUP(J4035,Validación!K:N,4,0)</f>
        <v>1</v>
      </c>
      <c r="J4035" s="76" t="s">
        <v>200</v>
      </c>
      <c r="K4035" s="76" t="s">
        <v>68</v>
      </c>
      <c r="L4035" s="76" t="str">
        <f t="shared" si="127"/>
        <v>N</v>
      </c>
    </row>
    <row r="4036" spans="1:12" x14ac:dyDescent="0.25">
      <c r="A4036" s="76" t="str">
        <f t="shared" si="126"/>
        <v>L14179N</v>
      </c>
      <c r="B4036" s="76" t="s">
        <v>48</v>
      </c>
      <c r="C4036" s="76" t="str">
        <f>VLOOKUP(B4036,Validación!G:I,3,0)</f>
        <v>L</v>
      </c>
      <c r="D4036" s="122">
        <v>1098</v>
      </c>
      <c r="E4036" s="76">
        <f>VLOOKUP(Tabla3[[#This Row],[Actividad]],Validación!AA:AB,2,0)</f>
        <v>14</v>
      </c>
      <c r="F4036" s="76" t="s">
        <v>196</v>
      </c>
      <c r="G4036" s="76">
        <f>VLOOKUP(H4036,Validación!W:Y,3,0)</f>
        <v>17</v>
      </c>
      <c r="H4036" s="76" t="s">
        <v>355</v>
      </c>
      <c r="I4036" s="76">
        <f>VLOOKUP(J4036,Validación!K:N,4,0)</f>
        <v>9</v>
      </c>
      <c r="J4036" s="76" t="s">
        <v>168</v>
      </c>
      <c r="K4036" s="76" t="s">
        <v>68</v>
      </c>
      <c r="L4036" s="76" t="str">
        <f t="shared" si="127"/>
        <v>N</v>
      </c>
    </row>
    <row r="4037" spans="1:12" x14ac:dyDescent="0.25">
      <c r="A4037" s="76" t="str">
        <f t="shared" si="126"/>
        <v>L14172N</v>
      </c>
      <c r="B4037" s="76" t="s">
        <v>48</v>
      </c>
      <c r="C4037" s="76" t="str">
        <f>VLOOKUP(B4037,Validación!G:I,3,0)</f>
        <v>L</v>
      </c>
      <c r="D4037" s="122">
        <v>1098</v>
      </c>
      <c r="E4037" s="76">
        <f>VLOOKUP(Tabla3[[#This Row],[Actividad]],Validación!AA:AB,2,0)</f>
        <v>14</v>
      </c>
      <c r="F4037" s="76" t="s">
        <v>196</v>
      </c>
      <c r="G4037" s="76">
        <f>VLOOKUP(H4037,Validación!W:Y,3,0)</f>
        <v>17</v>
      </c>
      <c r="H4037" s="76" t="s">
        <v>355</v>
      </c>
      <c r="I4037" s="76">
        <f>VLOOKUP(J4037,Validación!K:N,4,0)</f>
        <v>2</v>
      </c>
      <c r="J4037" s="76" t="s">
        <v>161</v>
      </c>
      <c r="K4037" s="76" t="s">
        <v>68</v>
      </c>
      <c r="L4037" s="76" t="str">
        <f t="shared" si="127"/>
        <v>N</v>
      </c>
    </row>
    <row r="4038" spans="1:12" x14ac:dyDescent="0.25">
      <c r="A4038" s="76" t="str">
        <f t="shared" si="126"/>
        <v>L14171N</v>
      </c>
      <c r="B4038" s="76" t="s">
        <v>48</v>
      </c>
      <c r="C4038" s="76" t="str">
        <f>VLOOKUP(B4038,Validación!G:I,3,0)</f>
        <v>L</v>
      </c>
      <c r="D4038" s="122">
        <v>1098</v>
      </c>
      <c r="E4038" s="76">
        <f>VLOOKUP(Tabla3[[#This Row],[Actividad]],Validación!AA:AB,2,0)</f>
        <v>14</v>
      </c>
      <c r="F4038" s="76" t="s">
        <v>196</v>
      </c>
      <c r="G4038" s="76">
        <f>VLOOKUP(H4038,Validación!W:Y,3,0)</f>
        <v>17</v>
      </c>
      <c r="H4038" s="76" t="s">
        <v>355</v>
      </c>
      <c r="I4038" s="76">
        <f>VLOOKUP(J4038,Validación!K:N,4,0)</f>
        <v>1</v>
      </c>
      <c r="J4038" s="76" t="s">
        <v>200</v>
      </c>
      <c r="K4038" s="76" t="s">
        <v>68</v>
      </c>
      <c r="L4038" s="76" t="str">
        <f t="shared" si="127"/>
        <v>N</v>
      </c>
    </row>
    <row r="4039" spans="1:12" x14ac:dyDescent="0.25">
      <c r="A4039" s="76" t="str">
        <f t="shared" si="126"/>
        <v>L14189N</v>
      </c>
      <c r="B4039" s="76" t="s">
        <v>48</v>
      </c>
      <c r="C4039" s="76" t="str">
        <f>VLOOKUP(B4039,Validación!G:I,3,0)</f>
        <v>L</v>
      </c>
      <c r="D4039" s="122">
        <v>1098</v>
      </c>
      <c r="E4039" s="76">
        <f>VLOOKUP(Tabla3[[#This Row],[Actividad]],Validación!AA:AB,2,0)</f>
        <v>14</v>
      </c>
      <c r="F4039" s="76" t="s">
        <v>196</v>
      </c>
      <c r="G4039" s="76">
        <f>VLOOKUP(H4039,Validación!W:Y,3,0)</f>
        <v>18</v>
      </c>
      <c r="H4039" s="76" t="s">
        <v>356</v>
      </c>
      <c r="I4039" s="76">
        <f>VLOOKUP(J4039,Validación!K:N,4,0)</f>
        <v>9</v>
      </c>
      <c r="J4039" s="76" t="s">
        <v>168</v>
      </c>
      <c r="K4039" s="76" t="s">
        <v>68</v>
      </c>
      <c r="L4039" s="76" t="str">
        <f t="shared" si="127"/>
        <v>N</v>
      </c>
    </row>
    <row r="4040" spans="1:12" x14ac:dyDescent="0.25">
      <c r="A4040" s="76" t="str">
        <f t="shared" si="126"/>
        <v>L14182N</v>
      </c>
      <c r="B4040" s="76" t="s">
        <v>48</v>
      </c>
      <c r="C4040" s="76" t="str">
        <f>VLOOKUP(B4040,Validación!G:I,3,0)</f>
        <v>L</v>
      </c>
      <c r="D4040" s="122">
        <v>1098</v>
      </c>
      <c r="E4040" s="76">
        <f>VLOOKUP(Tabla3[[#This Row],[Actividad]],Validación!AA:AB,2,0)</f>
        <v>14</v>
      </c>
      <c r="F4040" s="76" t="s">
        <v>196</v>
      </c>
      <c r="G4040" s="76">
        <f>VLOOKUP(H4040,Validación!W:Y,3,0)</f>
        <v>18</v>
      </c>
      <c r="H4040" s="76" t="s">
        <v>356</v>
      </c>
      <c r="I4040" s="76">
        <f>VLOOKUP(J4040,Validación!K:N,4,0)</f>
        <v>2</v>
      </c>
      <c r="J4040" s="76" t="s">
        <v>161</v>
      </c>
      <c r="K4040" s="76" t="s">
        <v>68</v>
      </c>
      <c r="L4040" s="76" t="str">
        <f t="shared" si="127"/>
        <v>N</v>
      </c>
    </row>
    <row r="4041" spans="1:12" x14ac:dyDescent="0.25">
      <c r="A4041" s="76" t="str">
        <f t="shared" si="126"/>
        <v>L14181N</v>
      </c>
      <c r="B4041" s="76" t="s">
        <v>48</v>
      </c>
      <c r="C4041" s="76" t="str">
        <f>VLOOKUP(B4041,Validación!G:I,3,0)</f>
        <v>L</v>
      </c>
      <c r="D4041" s="122">
        <v>1098</v>
      </c>
      <c r="E4041" s="76">
        <f>VLOOKUP(Tabla3[[#This Row],[Actividad]],Validación!AA:AB,2,0)</f>
        <v>14</v>
      </c>
      <c r="F4041" s="76" t="s">
        <v>196</v>
      </c>
      <c r="G4041" s="76">
        <f>VLOOKUP(H4041,Validación!W:Y,3,0)</f>
        <v>18</v>
      </c>
      <c r="H4041" s="76" t="s">
        <v>356</v>
      </c>
      <c r="I4041" s="76">
        <f>VLOOKUP(J4041,Validación!K:N,4,0)</f>
        <v>1</v>
      </c>
      <c r="J4041" s="76" t="s">
        <v>200</v>
      </c>
      <c r="K4041" s="76" t="s">
        <v>68</v>
      </c>
      <c r="L4041" s="76" t="str">
        <f t="shared" si="127"/>
        <v>N</v>
      </c>
    </row>
    <row r="4042" spans="1:12" x14ac:dyDescent="0.25">
      <c r="A4042" s="76" t="str">
        <f t="shared" si="126"/>
        <v>L16199N</v>
      </c>
      <c r="B4042" s="76" t="s">
        <v>48</v>
      </c>
      <c r="C4042" s="76" t="str">
        <f>VLOOKUP(B4042,Validación!G:I,3,0)</f>
        <v>L</v>
      </c>
      <c r="D4042" s="122" t="s">
        <v>472</v>
      </c>
      <c r="E4042" s="76">
        <f>VLOOKUP(Tabla3[[#This Row],[Actividad]],Validación!AA:AB,2,0)</f>
        <v>16</v>
      </c>
      <c r="F4042" s="76" t="s">
        <v>217</v>
      </c>
      <c r="G4042" s="76">
        <f>VLOOKUP(H4042,Validación!W:Y,3,0)</f>
        <v>19</v>
      </c>
      <c r="H4042" s="76" t="s">
        <v>357</v>
      </c>
      <c r="I4042" s="76">
        <f>VLOOKUP(J4042,Validación!K:N,4,0)</f>
        <v>9</v>
      </c>
      <c r="J4042" s="76" t="s">
        <v>168</v>
      </c>
      <c r="K4042" s="76" t="s">
        <v>68</v>
      </c>
      <c r="L4042" s="76" t="str">
        <f t="shared" si="127"/>
        <v>N</v>
      </c>
    </row>
    <row r="4043" spans="1:12" x14ac:dyDescent="0.25">
      <c r="A4043" s="76" t="str">
        <f t="shared" si="126"/>
        <v>L16192N</v>
      </c>
      <c r="B4043" s="76" t="s">
        <v>48</v>
      </c>
      <c r="C4043" s="76" t="str">
        <f>VLOOKUP(B4043,Validación!G:I,3,0)</f>
        <v>L</v>
      </c>
      <c r="D4043" s="122" t="s">
        <v>472</v>
      </c>
      <c r="E4043" s="76">
        <f>VLOOKUP(Tabla3[[#This Row],[Actividad]],Validación!AA:AB,2,0)</f>
        <v>16</v>
      </c>
      <c r="F4043" s="76" t="s">
        <v>217</v>
      </c>
      <c r="G4043" s="76">
        <f>VLOOKUP(H4043,Validación!W:Y,3,0)</f>
        <v>19</v>
      </c>
      <c r="H4043" s="76" t="s">
        <v>357</v>
      </c>
      <c r="I4043" s="76">
        <f>VLOOKUP(J4043,Validación!K:N,4,0)</f>
        <v>2</v>
      </c>
      <c r="J4043" s="76" t="s">
        <v>161</v>
      </c>
      <c r="K4043" s="76" t="s">
        <v>68</v>
      </c>
      <c r="L4043" s="76" t="str">
        <f t="shared" si="127"/>
        <v>N</v>
      </c>
    </row>
    <row r="4044" spans="1:12" x14ac:dyDescent="0.25">
      <c r="A4044" s="76" t="str">
        <f t="shared" si="126"/>
        <v>L16191N</v>
      </c>
      <c r="B4044" s="76" t="s">
        <v>48</v>
      </c>
      <c r="C4044" s="76" t="str">
        <f>VLOOKUP(B4044,Validación!G:I,3,0)</f>
        <v>L</v>
      </c>
      <c r="D4044" s="122" t="s">
        <v>472</v>
      </c>
      <c r="E4044" s="76">
        <f>VLOOKUP(Tabla3[[#This Row],[Actividad]],Validación!AA:AB,2,0)</f>
        <v>16</v>
      </c>
      <c r="F4044" s="76" t="s">
        <v>217</v>
      </c>
      <c r="G4044" s="76">
        <f>VLOOKUP(H4044,Validación!W:Y,3,0)</f>
        <v>19</v>
      </c>
      <c r="H4044" s="76" t="s">
        <v>357</v>
      </c>
      <c r="I4044" s="76">
        <f>VLOOKUP(J4044,Validación!K:N,4,0)</f>
        <v>1</v>
      </c>
      <c r="J4044" s="76" t="s">
        <v>200</v>
      </c>
      <c r="K4044" s="76" t="s">
        <v>68</v>
      </c>
      <c r="L4044" s="76" t="str">
        <f t="shared" si="127"/>
        <v>N</v>
      </c>
    </row>
    <row r="4045" spans="1:12" x14ac:dyDescent="0.25">
      <c r="A4045" s="76" t="str">
        <f t="shared" si="126"/>
        <v>C8209N</v>
      </c>
      <c r="B4045" s="76" t="s">
        <v>44</v>
      </c>
      <c r="C4045" s="76" t="str">
        <f>VLOOKUP(B4045,Validación!G:I,3,0)</f>
        <v>C</v>
      </c>
      <c r="D4045" s="122" t="s">
        <v>289</v>
      </c>
      <c r="E4045" s="76">
        <f>VLOOKUP(Tabla3[[#This Row],[Actividad]],Validación!AA:AB,2,0)</f>
        <v>8</v>
      </c>
      <c r="F4045" s="76" t="s">
        <v>190</v>
      </c>
      <c r="G4045" s="76">
        <f>VLOOKUP(H4045,Validación!W:Y,3,0)</f>
        <v>20</v>
      </c>
      <c r="H4045" s="76" t="s">
        <v>358</v>
      </c>
      <c r="I4045" s="76">
        <f>VLOOKUP(J4045,Validación!K:N,4,0)</f>
        <v>9</v>
      </c>
      <c r="J4045" s="76" t="s">
        <v>168</v>
      </c>
      <c r="K4045" s="76" t="s">
        <v>68</v>
      </c>
      <c r="L4045" s="76" t="str">
        <f t="shared" si="127"/>
        <v>N</v>
      </c>
    </row>
    <row r="4046" spans="1:12" x14ac:dyDescent="0.25">
      <c r="A4046" s="76" t="str">
        <f t="shared" si="126"/>
        <v>E8209N</v>
      </c>
      <c r="B4046" s="76" t="s">
        <v>45</v>
      </c>
      <c r="C4046" s="76" t="str">
        <f>VLOOKUP(B4046,Validación!G:I,3,0)</f>
        <v>E</v>
      </c>
      <c r="D4046" s="122" t="s">
        <v>319</v>
      </c>
      <c r="E4046" s="76">
        <f>VLOOKUP(Tabla3[[#This Row],[Actividad]],Validación!AA:AB,2,0)</f>
        <v>8</v>
      </c>
      <c r="F4046" s="76" t="s">
        <v>190</v>
      </c>
      <c r="G4046" s="76">
        <f>VLOOKUP(H4046,Validación!W:Y,3,0)</f>
        <v>20</v>
      </c>
      <c r="H4046" s="76" t="s">
        <v>358</v>
      </c>
      <c r="I4046" s="76">
        <f>VLOOKUP(J4046,Validación!K:N,4,0)</f>
        <v>9</v>
      </c>
      <c r="J4046" s="76" t="s">
        <v>168</v>
      </c>
      <c r="K4046" s="76" t="s">
        <v>68</v>
      </c>
      <c r="L4046" s="76" t="str">
        <f t="shared" si="127"/>
        <v>N</v>
      </c>
    </row>
    <row r="4047" spans="1:12" x14ac:dyDescent="0.25">
      <c r="A4047" s="76" t="str">
        <f t="shared" si="126"/>
        <v>J8209N</v>
      </c>
      <c r="B4047" s="76" t="s">
        <v>30</v>
      </c>
      <c r="C4047" s="76" t="str">
        <f>VLOOKUP(B4047,Validación!G:I,3,0)</f>
        <v>J</v>
      </c>
      <c r="D4047" s="122" t="s">
        <v>320</v>
      </c>
      <c r="E4047" s="76">
        <f>VLOOKUP(Tabla3[[#This Row],[Actividad]],Validación!AA:AB,2,0)</f>
        <v>8</v>
      </c>
      <c r="F4047" s="76" t="s">
        <v>190</v>
      </c>
      <c r="G4047" s="76">
        <f>VLOOKUP(H4047,Validación!W:Y,3,0)</f>
        <v>20</v>
      </c>
      <c r="H4047" s="76" t="s">
        <v>358</v>
      </c>
      <c r="I4047" s="76">
        <f>VLOOKUP(J4047,Validación!K:N,4,0)</f>
        <v>9</v>
      </c>
      <c r="J4047" s="76" t="s">
        <v>168</v>
      </c>
      <c r="K4047" s="76" t="s">
        <v>68</v>
      </c>
      <c r="L4047" s="76" t="str">
        <f t="shared" si="127"/>
        <v>N</v>
      </c>
    </row>
    <row r="4048" spans="1:12" x14ac:dyDescent="0.25">
      <c r="A4048" s="76" t="str">
        <f t="shared" si="126"/>
        <v>Q8209N</v>
      </c>
      <c r="B4048" s="76" t="s">
        <v>130</v>
      </c>
      <c r="C4048" s="76" t="str">
        <f>VLOOKUP(B4048,Validación!G:I,3,0)</f>
        <v>Q</v>
      </c>
      <c r="D4048" s="122" t="s">
        <v>321</v>
      </c>
      <c r="E4048" s="76">
        <f>VLOOKUP(Tabla3[[#This Row],[Actividad]],Validación!AA:AB,2,0)</f>
        <v>8</v>
      </c>
      <c r="F4048" s="76" t="s">
        <v>190</v>
      </c>
      <c r="G4048" s="76">
        <f>VLOOKUP(H4048,Validación!W:Y,3,0)</f>
        <v>20</v>
      </c>
      <c r="H4048" s="76" t="s">
        <v>358</v>
      </c>
      <c r="I4048" s="76">
        <f>VLOOKUP(J4048,Validación!K:N,4,0)</f>
        <v>9</v>
      </c>
      <c r="J4048" s="76" t="s">
        <v>168</v>
      </c>
      <c r="K4048" s="76" t="s">
        <v>68</v>
      </c>
      <c r="L4048" s="76" t="str">
        <f t="shared" si="127"/>
        <v>N</v>
      </c>
    </row>
    <row r="4049" spans="1:12" x14ac:dyDescent="0.25">
      <c r="A4049" s="76" t="str">
        <f t="shared" si="126"/>
        <v>P8209N</v>
      </c>
      <c r="B4049" s="76" t="s">
        <v>50</v>
      </c>
      <c r="C4049" s="76" t="str">
        <f>VLOOKUP(B4049,Validación!G:I,3,0)</f>
        <v>P</v>
      </c>
      <c r="D4049" s="122" t="s">
        <v>322</v>
      </c>
      <c r="E4049" s="76">
        <f>VLOOKUP(Tabla3[[#This Row],[Actividad]],Validación!AA:AB,2,0)</f>
        <v>8</v>
      </c>
      <c r="F4049" s="76" t="s">
        <v>190</v>
      </c>
      <c r="G4049" s="76">
        <f>VLOOKUP(H4049,Validación!W:Y,3,0)</f>
        <v>20</v>
      </c>
      <c r="H4049" s="76" t="s">
        <v>358</v>
      </c>
      <c r="I4049" s="76">
        <f>VLOOKUP(J4049,Validación!K:N,4,0)</f>
        <v>9</v>
      </c>
      <c r="J4049" s="76" t="s">
        <v>168</v>
      </c>
      <c r="K4049" s="76" t="s">
        <v>68</v>
      </c>
      <c r="L4049" s="76" t="str">
        <f t="shared" si="127"/>
        <v>N</v>
      </c>
    </row>
    <row r="4050" spans="1:12" x14ac:dyDescent="0.25">
      <c r="A4050" s="76" t="str">
        <f t="shared" si="126"/>
        <v>K8209N</v>
      </c>
      <c r="B4050" s="76" t="s">
        <v>31</v>
      </c>
      <c r="C4050" s="76" t="str">
        <f>VLOOKUP(B4050,Validación!G:I,3,0)</f>
        <v>K</v>
      </c>
      <c r="D4050" s="122" t="s">
        <v>297</v>
      </c>
      <c r="E4050" s="76">
        <f>VLOOKUP(Tabla3[[#This Row],[Actividad]],Validación!AA:AB,2,0)</f>
        <v>8</v>
      </c>
      <c r="F4050" s="76" t="s">
        <v>190</v>
      </c>
      <c r="G4050" s="76">
        <f>VLOOKUP(H4050,Validación!W:Y,3,0)</f>
        <v>20</v>
      </c>
      <c r="H4050" s="76" t="s">
        <v>358</v>
      </c>
      <c r="I4050" s="76">
        <f>VLOOKUP(J4050,Validación!K:N,4,0)</f>
        <v>9</v>
      </c>
      <c r="J4050" s="76" t="s">
        <v>168</v>
      </c>
      <c r="K4050" s="76" t="s">
        <v>68</v>
      </c>
      <c r="L4050" s="76" t="str">
        <f t="shared" si="127"/>
        <v>N</v>
      </c>
    </row>
    <row r="4051" spans="1:12" x14ac:dyDescent="0.25">
      <c r="A4051" s="76" t="str">
        <f t="shared" si="126"/>
        <v>N8209N</v>
      </c>
      <c r="B4051" s="76" t="s">
        <v>49</v>
      </c>
      <c r="C4051" s="76" t="str">
        <f>VLOOKUP(B4051,Validación!G:I,3,0)</f>
        <v>N</v>
      </c>
      <c r="D4051" s="122" t="s">
        <v>323</v>
      </c>
      <c r="E4051" s="76">
        <f>VLOOKUP(Tabla3[[#This Row],[Actividad]],Validación!AA:AB,2,0)</f>
        <v>8</v>
      </c>
      <c r="F4051" s="76" t="s">
        <v>190</v>
      </c>
      <c r="G4051" s="76">
        <f>VLOOKUP(H4051,Validación!W:Y,3,0)</f>
        <v>20</v>
      </c>
      <c r="H4051" s="76" t="s">
        <v>358</v>
      </c>
      <c r="I4051" s="76">
        <f>VLOOKUP(J4051,Validación!K:N,4,0)</f>
        <v>9</v>
      </c>
      <c r="J4051" s="76" t="s">
        <v>168</v>
      </c>
      <c r="K4051" s="76" t="s">
        <v>68</v>
      </c>
      <c r="L4051" s="76" t="str">
        <f t="shared" si="127"/>
        <v>N</v>
      </c>
    </row>
    <row r="4052" spans="1:12" x14ac:dyDescent="0.25">
      <c r="A4052" s="76" t="str">
        <f t="shared" si="126"/>
        <v>AA8209N</v>
      </c>
      <c r="B4052" s="76" t="s">
        <v>54</v>
      </c>
      <c r="C4052" s="76" t="str">
        <f>VLOOKUP(B4052,Validación!G:I,3,0)</f>
        <v>AA</v>
      </c>
      <c r="D4052" s="122" t="s">
        <v>324</v>
      </c>
      <c r="E4052" s="76">
        <f>VLOOKUP(Tabla3[[#This Row],[Actividad]],Validación!AA:AB,2,0)</f>
        <v>8</v>
      </c>
      <c r="F4052" s="76" t="s">
        <v>190</v>
      </c>
      <c r="G4052" s="76">
        <f>VLOOKUP(H4052,Validación!W:Y,3,0)</f>
        <v>20</v>
      </c>
      <c r="H4052" s="76" t="s">
        <v>358</v>
      </c>
      <c r="I4052" s="76">
        <f>VLOOKUP(J4052,Validación!K:N,4,0)</f>
        <v>9</v>
      </c>
      <c r="J4052" s="76" t="s">
        <v>168</v>
      </c>
      <c r="K4052" s="76" t="s">
        <v>68</v>
      </c>
      <c r="L4052" s="76" t="str">
        <f t="shared" si="127"/>
        <v>N</v>
      </c>
    </row>
    <row r="4053" spans="1:12" x14ac:dyDescent="0.25">
      <c r="A4053" s="76" t="str">
        <f t="shared" si="126"/>
        <v>G8209N</v>
      </c>
      <c r="B4053" s="76" t="s">
        <v>427</v>
      </c>
      <c r="C4053" s="76" t="str">
        <f>VLOOKUP(B4053,Validación!G:I,3,0)</f>
        <v>G</v>
      </c>
      <c r="D4053" s="122" t="s">
        <v>318</v>
      </c>
      <c r="E4053" s="76">
        <f>VLOOKUP(Tabla3[[#This Row],[Actividad]],Validación!AA:AB,2,0)</f>
        <v>8</v>
      </c>
      <c r="F4053" s="76" t="s">
        <v>190</v>
      </c>
      <c r="G4053" s="76">
        <f>VLOOKUP(H4053,Validación!W:Y,3,0)</f>
        <v>20</v>
      </c>
      <c r="H4053" s="76" t="s">
        <v>358</v>
      </c>
      <c r="I4053" s="76">
        <f>VLOOKUP(J4053,Validación!K:N,4,0)</f>
        <v>9</v>
      </c>
      <c r="J4053" s="76" t="s">
        <v>168</v>
      </c>
      <c r="K4053" s="76" t="s">
        <v>68</v>
      </c>
      <c r="L4053" s="76" t="str">
        <f t="shared" si="127"/>
        <v>N</v>
      </c>
    </row>
    <row r="4054" spans="1:12" x14ac:dyDescent="0.25">
      <c r="A4054" s="76" t="str">
        <f t="shared" si="126"/>
        <v>D8209N</v>
      </c>
      <c r="B4054" s="76" t="s">
        <v>203</v>
      </c>
      <c r="C4054" s="76" t="str">
        <f>VLOOKUP(B4054,Validación!G:I,3,0)</f>
        <v>D</v>
      </c>
      <c r="D4054" s="122">
        <v>122327</v>
      </c>
      <c r="E4054" s="76">
        <f>VLOOKUP(Tabla3[[#This Row],[Actividad]],Validación!AA:AB,2,0)</f>
        <v>8</v>
      </c>
      <c r="F4054" s="76" t="s">
        <v>190</v>
      </c>
      <c r="G4054" s="76">
        <f>VLOOKUP(H4054,Validación!W:Y,3,0)</f>
        <v>20</v>
      </c>
      <c r="H4054" s="76" t="s">
        <v>358</v>
      </c>
      <c r="I4054" s="76">
        <f>VLOOKUP(J4054,Validación!K:N,4,0)</f>
        <v>9</v>
      </c>
      <c r="J4054" s="76" t="s">
        <v>168</v>
      </c>
      <c r="K4054" s="76" t="s">
        <v>68</v>
      </c>
      <c r="L4054" s="76" t="str">
        <f t="shared" si="127"/>
        <v>N</v>
      </c>
    </row>
    <row r="4055" spans="1:12" x14ac:dyDescent="0.25">
      <c r="A4055" s="76" t="str">
        <f t="shared" si="126"/>
        <v>FF8209N</v>
      </c>
      <c r="B4055" s="76" t="s">
        <v>41</v>
      </c>
      <c r="C4055" s="76" t="str">
        <f>VLOOKUP(B4055,Validación!G:I,3,0)</f>
        <v>FF</v>
      </c>
      <c r="D4055" s="122" t="s">
        <v>325</v>
      </c>
      <c r="E4055" s="76">
        <f>VLOOKUP(Tabla3[[#This Row],[Actividad]],Validación!AA:AB,2,0)</f>
        <v>8</v>
      </c>
      <c r="F4055" s="76" t="s">
        <v>190</v>
      </c>
      <c r="G4055" s="76">
        <f>VLOOKUP(H4055,Validación!W:Y,3,0)</f>
        <v>20</v>
      </c>
      <c r="H4055" s="76" t="s">
        <v>358</v>
      </c>
      <c r="I4055" s="76">
        <f>VLOOKUP(J4055,Validación!K:N,4,0)</f>
        <v>9</v>
      </c>
      <c r="J4055" s="76" t="s">
        <v>168</v>
      </c>
      <c r="K4055" s="76" t="s">
        <v>68</v>
      </c>
      <c r="L4055" s="76" t="str">
        <f t="shared" si="127"/>
        <v>N</v>
      </c>
    </row>
    <row r="4056" spans="1:12" x14ac:dyDescent="0.25">
      <c r="A4056" s="76" t="str">
        <f t="shared" si="126"/>
        <v>W8209N</v>
      </c>
      <c r="B4056" s="76" t="s">
        <v>132</v>
      </c>
      <c r="C4056" s="76" t="str">
        <f>VLOOKUP(B4056,Validación!G:I,3,0)</f>
        <v>W</v>
      </c>
      <c r="D4056" s="122" t="s">
        <v>302</v>
      </c>
      <c r="E4056" s="76">
        <f>VLOOKUP(Tabla3[[#This Row],[Actividad]],Validación!AA:AB,2,0)</f>
        <v>8</v>
      </c>
      <c r="F4056" s="76" t="s">
        <v>190</v>
      </c>
      <c r="G4056" s="76">
        <f>VLOOKUP(H4056,Validación!W:Y,3,0)</f>
        <v>20</v>
      </c>
      <c r="H4056" s="76" t="s">
        <v>358</v>
      </c>
      <c r="I4056" s="76">
        <f>VLOOKUP(J4056,Validación!K:N,4,0)</f>
        <v>9</v>
      </c>
      <c r="J4056" s="76" t="s">
        <v>168</v>
      </c>
      <c r="K4056" s="76" t="s">
        <v>68</v>
      </c>
      <c r="L4056" s="76" t="str">
        <f t="shared" si="127"/>
        <v>N</v>
      </c>
    </row>
    <row r="4057" spans="1:12" x14ac:dyDescent="0.25">
      <c r="A4057" s="76" t="str">
        <f t="shared" si="126"/>
        <v>U8209N</v>
      </c>
      <c r="B4057" s="76" t="s">
        <v>425</v>
      </c>
      <c r="C4057" s="76" t="str">
        <f>VLOOKUP(B4057,Validación!G:I,3,0)</f>
        <v>U</v>
      </c>
      <c r="D4057" s="122" t="s">
        <v>469</v>
      </c>
      <c r="E4057" s="76">
        <f>VLOOKUP(Tabla3[[#This Row],[Actividad]],Validación!AA:AB,2,0)</f>
        <v>8</v>
      </c>
      <c r="F4057" s="76" t="s">
        <v>190</v>
      </c>
      <c r="G4057" s="76">
        <f>VLOOKUP(H4057,Validación!W:Y,3,0)</f>
        <v>20</v>
      </c>
      <c r="H4057" s="76" t="s">
        <v>358</v>
      </c>
      <c r="I4057" s="76">
        <f>VLOOKUP(J4057,Validación!K:N,4,0)</f>
        <v>9</v>
      </c>
      <c r="J4057" s="76" t="s">
        <v>168</v>
      </c>
      <c r="K4057" s="76" t="s">
        <v>68</v>
      </c>
      <c r="L4057" s="76" t="str">
        <f t="shared" si="127"/>
        <v>N</v>
      </c>
    </row>
    <row r="4058" spans="1:12" x14ac:dyDescent="0.25">
      <c r="A4058" s="76" t="str">
        <f t="shared" si="126"/>
        <v>R8209N</v>
      </c>
      <c r="B4058" s="76" t="s">
        <v>51</v>
      </c>
      <c r="C4058" s="76" t="str">
        <f>VLOOKUP(B4058,Validación!G:I,3,0)</f>
        <v>R</v>
      </c>
      <c r="D4058" s="122">
        <v>109</v>
      </c>
      <c r="E4058" s="76">
        <f>VLOOKUP(Tabla3[[#This Row],[Actividad]],Validación!AA:AB,2,0)</f>
        <v>8</v>
      </c>
      <c r="F4058" s="76" t="s">
        <v>190</v>
      </c>
      <c r="G4058" s="76">
        <f>VLOOKUP(H4058,Validación!W:Y,3,0)</f>
        <v>20</v>
      </c>
      <c r="H4058" s="76" t="s">
        <v>358</v>
      </c>
      <c r="I4058" s="76">
        <f>VLOOKUP(J4058,Validación!K:N,4,0)</f>
        <v>9</v>
      </c>
      <c r="J4058" s="76" t="s">
        <v>168</v>
      </c>
      <c r="K4058" s="76" t="s">
        <v>68</v>
      </c>
      <c r="L4058" s="76" t="str">
        <f t="shared" si="127"/>
        <v>N</v>
      </c>
    </row>
    <row r="4059" spans="1:12" x14ac:dyDescent="0.25">
      <c r="A4059" s="76" t="str">
        <f t="shared" si="126"/>
        <v>L8209N</v>
      </c>
      <c r="B4059" s="76" t="s">
        <v>48</v>
      </c>
      <c r="C4059" s="76" t="str">
        <f>VLOOKUP(B4059,Validación!G:I,3,0)</f>
        <v>L</v>
      </c>
      <c r="D4059" s="122" t="s">
        <v>461</v>
      </c>
      <c r="E4059" s="76">
        <f>VLOOKUP(Tabla3[[#This Row],[Actividad]],Validación!AA:AB,2,0)</f>
        <v>8</v>
      </c>
      <c r="F4059" s="76" t="s">
        <v>190</v>
      </c>
      <c r="G4059" s="76">
        <f>VLOOKUP(H4059,Validación!W:Y,3,0)</f>
        <v>20</v>
      </c>
      <c r="H4059" s="76" t="s">
        <v>358</v>
      </c>
      <c r="I4059" s="76">
        <f>VLOOKUP(J4059,Validación!K:N,4,0)</f>
        <v>9</v>
      </c>
      <c r="J4059" s="76" t="s">
        <v>168</v>
      </c>
      <c r="K4059" s="76" t="s">
        <v>68</v>
      </c>
      <c r="L4059" s="76" t="str">
        <f t="shared" si="127"/>
        <v>N</v>
      </c>
    </row>
    <row r="4060" spans="1:12" x14ac:dyDescent="0.25">
      <c r="A4060" s="76" t="str">
        <f t="shared" si="126"/>
        <v>B8209N</v>
      </c>
      <c r="B4060" s="76" t="s">
        <v>43</v>
      </c>
      <c r="C4060" s="76" t="str">
        <f>VLOOKUP(B4060,Validación!G:I,3,0)</f>
        <v>B</v>
      </c>
      <c r="D4060" s="122" t="s">
        <v>470</v>
      </c>
      <c r="E4060" s="76">
        <f>VLOOKUP(Tabla3[[#This Row],[Actividad]],Validación!AA:AB,2,0)</f>
        <v>8</v>
      </c>
      <c r="F4060" s="76" t="s">
        <v>190</v>
      </c>
      <c r="G4060" s="76">
        <f>VLOOKUP(H4060,Validación!W:Y,3,0)</f>
        <v>20</v>
      </c>
      <c r="H4060" s="76" t="s">
        <v>358</v>
      </c>
      <c r="I4060" s="76">
        <f>VLOOKUP(J4060,Validación!K:N,4,0)</f>
        <v>9</v>
      </c>
      <c r="J4060" s="76" t="s">
        <v>168</v>
      </c>
      <c r="K4060" s="76" t="s">
        <v>68</v>
      </c>
      <c r="L4060" s="76" t="str">
        <f t="shared" si="127"/>
        <v>N</v>
      </c>
    </row>
    <row r="4061" spans="1:12" x14ac:dyDescent="0.25">
      <c r="A4061" s="76" t="str">
        <f t="shared" si="126"/>
        <v>A8209N</v>
      </c>
      <c r="B4061" s="76" t="s">
        <v>42</v>
      </c>
      <c r="C4061" s="76" t="str">
        <f>VLOOKUP(B4061,Validación!G:I,3,0)</f>
        <v>A</v>
      </c>
      <c r="D4061" s="122" t="s">
        <v>471</v>
      </c>
      <c r="E4061" s="76">
        <f>VLOOKUP(Tabla3[[#This Row],[Actividad]],Validación!AA:AB,2,0)</f>
        <v>8</v>
      </c>
      <c r="F4061" s="76" t="s">
        <v>190</v>
      </c>
      <c r="G4061" s="76">
        <f>VLOOKUP(H4061,Validación!W:Y,3,0)</f>
        <v>20</v>
      </c>
      <c r="H4061" s="76" t="s">
        <v>358</v>
      </c>
      <c r="I4061" s="76">
        <f>VLOOKUP(J4061,Validación!K:N,4,0)</f>
        <v>9</v>
      </c>
      <c r="J4061" s="76" t="s">
        <v>168</v>
      </c>
      <c r="K4061" s="76" t="s">
        <v>68</v>
      </c>
      <c r="L4061" s="76" t="str">
        <f t="shared" si="127"/>
        <v>N</v>
      </c>
    </row>
    <row r="4062" spans="1:12" x14ac:dyDescent="0.25">
      <c r="A4062" s="76" t="str">
        <f t="shared" si="126"/>
        <v>C8206P</v>
      </c>
      <c r="B4062" s="76" t="s">
        <v>44</v>
      </c>
      <c r="C4062" s="76" t="str">
        <f>VLOOKUP(B4062,Validación!G:I,3,0)</f>
        <v>C</v>
      </c>
      <c r="D4062" s="122" t="s">
        <v>289</v>
      </c>
      <c r="E4062" s="76">
        <f>VLOOKUP(Tabla3[[#This Row],[Actividad]],Validación!AA:AB,2,0)</f>
        <v>8</v>
      </c>
      <c r="F4062" s="76" t="s">
        <v>190</v>
      </c>
      <c r="G4062" s="76">
        <f>VLOOKUP(H4062,Validación!W:Y,3,0)</f>
        <v>20</v>
      </c>
      <c r="H4062" s="76" t="s">
        <v>358</v>
      </c>
      <c r="I4062" s="76">
        <f>VLOOKUP(J4062,Validación!K:N,4,0)</f>
        <v>6</v>
      </c>
      <c r="J4062" s="76" t="s">
        <v>165</v>
      </c>
      <c r="K4062" s="76" t="s">
        <v>67</v>
      </c>
      <c r="L4062" s="76" t="str">
        <f t="shared" si="127"/>
        <v>P</v>
      </c>
    </row>
    <row r="4063" spans="1:12" x14ac:dyDescent="0.25">
      <c r="A4063" s="76" t="str">
        <f t="shared" si="126"/>
        <v>E8206P</v>
      </c>
      <c r="B4063" s="76" t="s">
        <v>45</v>
      </c>
      <c r="C4063" s="76" t="str">
        <f>VLOOKUP(B4063,Validación!G:I,3,0)</f>
        <v>E</v>
      </c>
      <c r="D4063" s="122" t="s">
        <v>319</v>
      </c>
      <c r="E4063" s="76">
        <f>VLOOKUP(Tabla3[[#This Row],[Actividad]],Validación!AA:AB,2,0)</f>
        <v>8</v>
      </c>
      <c r="F4063" s="76" t="s">
        <v>190</v>
      </c>
      <c r="G4063" s="76">
        <f>VLOOKUP(H4063,Validación!W:Y,3,0)</f>
        <v>20</v>
      </c>
      <c r="H4063" s="76" t="s">
        <v>358</v>
      </c>
      <c r="I4063" s="76">
        <f>VLOOKUP(J4063,Validación!K:N,4,0)</f>
        <v>6</v>
      </c>
      <c r="J4063" s="76" t="s">
        <v>165</v>
      </c>
      <c r="K4063" s="76" t="s">
        <v>67</v>
      </c>
      <c r="L4063" s="76" t="str">
        <f t="shared" si="127"/>
        <v>P</v>
      </c>
    </row>
    <row r="4064" spans="1:12" x14ac:dyDescent="0.25">
      <c r="A4064" s="76" t="str">
        <f t="shared" si="126"/>
        <v>J8206P</v>
      </c>
      <c r="B4064" s="76" t="s">
        <v>30</v>
      </c>
      <c r="C4064" s="76" t="str">
        <f>VLOOKUP(B4064,Validación!G:I,3,0)</f>
        <v>J</v>
      </c>
      <c r="D4064" s="122" t="s">
        <v>320</v>
      </c>
      <c r="E4064" s="76">
        <f>VLOOKUP(Tabla3[[#This Row],[Actividad]],Validación!AA:AB,2,0)</f>
        <v>8</v>
      </c>
      <c r="F4064" s="76" t="s">
        <v>190</v>
      </c>
      <c r="G4064" s="76">
        <f>VLOOKUP(H4064,Validación!W:Y,3,0)</f>
        <v>20</v>
      </c>
      <c r="H4064" s="76" t="s">
        <v>358</v>
      </c>
      <c r="I4064" s="76">
        <f>VLOOKUP(J4064,Validación!K:N,4,0)</f>
        <v>6</v>
      </c>
      <c r="J4064" s="76" t="s">
        <v>165</v>
      </c>
      <c r="K4064" s="76" t="s">
        <v>67</v>
      </c>
      <c r="L4064" s="76" t="str">
        <f t="shared" si="127"/>
        <v>P</v>
      </c>
    </row>
    <row r="4065" spans="1:12" x14ac:dyDescent="0.25">
      <c r="A4065" s="76" t="str">
        <f t="shared" si="126"/>
        <v>Q8206P</v>
      </c>
      <c r="B4065" s="76" t="s">
        <v>130</v>
      </c>
      <c r="C4065" s="76" t="str">
        <f>VLOOKUP(B4065,Validación!G:I,3,0)</f>
        <v>Q</v>
      </c>
      <c r="D4065" s="122" t="s">
        <v>321</v>
      </c>
      <c r="E4065" s="76">
        <f>VLOOKUP(Tabla3[[#This Row],[Actividad]],Validación!AA:AB,2,0)</f>
        <v>8</v>
      </c>
      <c r="F4065" s="76" t="s">
        <v>190</v>
      </c>
      <c r="G4065" s="76">
        <f>VLOOKUP(H4065,Validación!W:Y,3,0)</f>
        <v>20</v>
      </c>
      <c r="H4065" s="76" t="s">
        <v>358</v>
      </c>
      <c r="I4065" s="76">
        <f>VLOOKUP(J4065,Validación!K:N,4,0)</f>
        <v>6</v>
      </c>
      <c r="J4065" s="76" t="s">
        <v>165</v>
      </c>
      <c r="K4065" s="76" t="s">
        <v>67</v>
      </c>
      <c r="L4065" s="76" t="str">
        <f t="shared" si="127"/>
        <v>P</v>
      </c>
    </row>
    <row r="4066" spans="1:12" x14ac:dyDescent="0.25">
      <c r="A4066" s="76" t="str">
        <f t="shared" si="126"/>
        <v>P8206P</v>
      </c>
      <c r="B4066" s="76" t="s">
        <v>50</v>
      </c>
      <c r="C4066" s="76" t="str">
        <f>VLOOKUP(B4066,Validación!G:I,3,0)</f>
        <v>P</v>
      </c>
      <c r="D4066" s="122" t="s">
        <v>322</v>
      </c>
      <c r="E4066" s="76">
        <f>VLOOKUP(Tabla3[[#This Row],[Actividad]],Validación!AA:AB,2,0)</f>
        <v>8</v>
      </c>
      <c r="F4066" s="76" t="s">
        <v>190</v>
      </c>
      <c r="G4066" s="76">
        <f>VLOOKUP(H4066,Validación!W:Y,3,0)</f>
        <v>20</v>
      </c>
      <c r="H4066" s="76" t="s">
        <v>358</v>
      </c>
      <c r="I4066" s="76">
        <f>VLOOKUP(J4066,Validación!K:N,4,0)</f>
        <v>6</v>
      </c>
      <c r="J4066" s="76" t="s">
        <v>165</v>
      </c>
      <c r="K4066" s="76" t="s">
        <v>67</v>
      </c>
      <c r="L4066" s="76" t="str">
        <f t="shared" si="127"/>
        <v>P</v>
      </c>
    </row>
    <row r="4067" spans="1:12" x14ac:dyDescent="0.25">
      <c r="A4067" s="76" t="str">
        <f t="shared" si="126"/>
        <v>K8206P</v>
      </c>
      <c r="B4067" s="76" t="s">
        <v>31</v>
      </c>
      <c r="C4067" s="76" t="str">
        <f>VLOOKUP(B4067,Validación!G:I,3,0)</f>
        <v>K</v>
      </c>
      <c r="D4067" s="122" t="s">
        <v>297</v>
      </c>
      <c r="E4067" s="76">
        <f>VLOOKUP(Tabla3[[#This Row],[Actividad]],Validación!AA:AB,2,0)</f>
        <v>8</v>
      </c>
      <c r="F4067" s="76" t="s">
        <v>190</v>
      </c>
      <c r="G4067" s="76">
        <f>VLOOKUP(H4067,Validación!W:Y,3,0)</f>
        <v>20</v>
      </c>
      <c r="H4067" s="76" t="s">
        <v>358</v>
      </c>
      <c r="I4067" s="76">
        <f>VLOOKUP(J4067,Validación!K:N,4,0)</f>
        <v>6</v>
      </c>
      <c r="J4067" s="76" t="s">
        <v>165</v>
      </c>
      <c r="K4067" s="76" t="s">
        <v>67</v>
      </c>
      <c r="L4067" s="76" t="str">
        <f t="shared" si="127"/>
        <v>P</v>
      </c>
    </row>
    <row r="4068" spans="1:12" x14ac:dyDescent="0.25">
      <c r="A4068" s="76" t="str">
        <f t="shared" si="126"/>
        <v>N8206P</v>
      </c>
      <c r="B4068" s="76" t="s">
        <v>49</v>
      </c>
      <c r="C4068" s="76" t="str">
        <f>VLOOKUP(B4068,Validación!G:I,3,0)</f>
        <v>N</v>
      </c>
      <c r="D4068" s="122" t="s">
        <v>323</v>
      </c>
      <c r="E4068" s="76">
        <f>VLOOKUP(Tabla3[[#This Row],[Actividad]],Validación!AA:AB,2,0)</f>
        <v>8</v>
      </c>
      <c r="F4068" s="76" t="s">
        <v>190</v>
      </c>
      <c r="G4068" s="76">
        <f>VLOOKUP(H4068,Validación!W:Y,3,0)</f>
        <v>20</v>
      </c>
      <c r="H4068" s="76" t="s">
        <v>358</v>
      </c>
      <c r="I4068" s="76">
        <f>VLOOKUP(J4068,Validación!K:N,4,0)</f>
        <v>6</v>
      </c>
      <c r="J4068" s="76" t="s">
        <v>165</v>
      </c>
      <c r="K4068" s="76" t="s">
        <v>67</v>
      </c>
      <c r="L4068" s="76" t="str">
        <f t="shared" si="127"/>
        <v>P</v>
      </c>
    </row>
    <row r="4069" spans="1:12" x14ac:dyDescent="0.25">
      <c r="A4069" s="76" t="str">
        <f t="shared" si="126"/>
        <v>AA8206P</v>
      </c>
      <c r="B4069" s="76" t="s">
        <v>54</v>
      </c>
      <c r="C4069" s="76" t="str">
        <f>VLOOKUP(B4069,Validación!G:I,3,0)</f>
        <v>AA</v>
      </c>
      <c r="D4069" s="122" t="s">
        <v>324</v>
      </c>
      <c r="E4069" s="76">
        <f>VLOOKUP(Tabla3[[#This Row],[Actividad]],Validación!AA:AB,2,0)</f>
        <v>8</v>
      </c>
      <c r="F4069" s="76" t="s">
        <v>190</v>
      </c>
      <c r="G4069" s="76">
        <f>VLOOKUP(H4069,Validación!W:Y,3,0)</f>
        <v>20</v>
      </c>
      <c r="H4069" s="76" t="s">
        <v>358</v>
      </c>
      <c r="I4069" s="76">
        <f>VLOOKUP(J4069,Validación!K:N,4,0)</f>
        <v>6</v>
      </c>
      <c r="J4069" s="76" t="s">
        <v>165</v>
      </c>
      <c r="K4069" s="76" t="s">
        <v>67</v>
      </c>
      <c r="L4069" s="76" t="str">
        <f t="shared" si="127"/>
        <v>P</v>
      </c>
    </row>
    <row r="4070" spans="1:12" x14ac:dyDescent="0.25">
      <c r="A4070" s="76" t="str">
        <f t="shared" si="126"/>
        <v>G8206P</v>
      </c>
      <c r="B4070" s="76" t="s">
        <v>427</v>
      </c>
      <c r="C4070" s="76" t="str">
        <f>VLOOKUP(B4070,Validación!G:I,3,0)</f>
        <v>G</v>
      </c>
      <c r="D4070" s="122" t="s">
        <v>318</v>
      </c>
      <c r="E4070" s="76">
        <f>VLOOKUP(Tabla3[[#This Row],[Actividad]],Validación!AA:AB,2,0)</f>
        <v>8</v>
      </c>
      <c r="F4070" s="76" t="s">
        <v>190</v>
      </c>
      <c r="G4070" s="76">
        <f>VLOOKUP(H4070,Validación!W:Y,3,0)</f>
        <v>20</v>
      </c>
      <c r="H4070" s="76" t="s">
        <v>358</v>
      </c>
      <c r="I4070" s="76">
        <f>VLOOKUP(J4070,Validación!K:N,4,0)</f>
        <v>6</v>
      </c>
      <c r="J4070" s="76" t="s">
        <v>165</v>
      </c>
      <c r="K4070" s="76" t="s">
        <v>67</v>
      </c>
      <c r="L4070" s="76" t="str">
        <f t="shared" si="127"/>
        <v>P</v>
      </c>
    </row>
    <row r="4071" spans="1:12" x14ac:dyDescent="0.25">
      <c r="A4071" s="76" t="str">
        <f t="shared" si="126"/>
        <v>D8206P</v>
      </c>
      <c r="B4071" s="76" t="s">
        <v>203</v>
      </c>
      <c r="C4071" s="76" t="str">
        <f>VLOOKUP(B4071,Validación!G:I,3,0)</f>
        <v>D</v>
      </c>
      <c r="D4071" s="122">
        <v>122327</v>
      </c>
      <c r="E4071" s="76">
        <f>VLOOKUP(Tabla3[[#This Row],[Actividad]],Validación!AA:AB,2,0)</f>
        <v>8</v>
      </c>
      <c r="F4071" s="76" t="s">
        <v>190</v>
      </c>
      <c r="G4071" s="76">
        <f>VLOOKUP(H4071,Validación!W:Y,3,0)</f>
        <v>20</v>
      </c>
      <c r="H4071" s="76" t="s">
        <v>358</v>
      </c>
      <c r="I4071" s="76">
        <f>VLOOKUP(J4071,Validación!K:N,4,0)</f>
        <v>6</v>
      </c>
      <c r="J4071" s="76" t="s">
        <v>165</v>
      </c>
      <c r="K4071" s="76" t="s">
        <v>67</v>
      </c>
      <c r="L4071" s="76" t="str">
        <f t="shared" si="127"/>
        <v>P</v>
      </c>
    </row>
    <row r="4072" spans="1:12" x14ac:dyDescent="0.25">
      <c r="A4072" s="76" t="str">
        <f t="shared" si="126"/>
        <v>FF8206P</v>
      </c>
      <c r="B4072" s="76" t="s">
        <v>41</v>
      </c>
      <c r="C4072" s="76" t="str">
        <f>VLOOKUP(B4072,Validación!G:I,3,0)</f>
        <v>FF</v>
      </c>
      <c r="D4072" s="122" t="s">
        <v>325</v>
      </c>
      <c r="E4072" s="76">
        <f>VLOOKUP(Tabla3[[#This Row],[Actividad]],Validación!AA:AB,2,0)</f>
        <v>8</v>
      </c>
      <c r="F4072" s="76" t="s">
        <v>190</v>
      </c>
      <c r="G4072" s="76">
        <f>VLOOKUP(H4072,Validación!W:Y,3,0)</f>
        <v>20</v>
      </c>
      <c r="H4072" s="76" t="s">
        <v>358</v>
      </c>
      <c r="I4072" s="76">
        <f>VLOOKUP(J4072,Validación!K:N,4,0)</f>
        <v>6</v>
      </c>
      <c r="J4072" s="76" t="s">
        <v>165</v>
      </c>
      <c r="K4072" s="76" t="s">
        <v>67</v>
      </c>
      <c r="L4072" s="76" t="str">
        <f t="shared" si="127"/>
        <v>P</v>
      </c>
    </row>
    <row r="4073" spans="1:12" x14ac:dyDescent="0.25">
      <c r="A4073" s="76" t="str">
        <f t="shared" si="126"/>
        <v>W8206P</v>
      </c>
      <c r="B4073" s="76" t="s">
        <v>132</v>
      </c>
      <c r="C4073" s="76" t="str">
        <f>VLOOKUP(B4073,Validación!G:I,3,0)</f>
        <v>W</v>
      </c>
      <c r="D4073" s="122" t="s">
        <v>302</v>
      </c>
      <c r="E4073" s="76">
        <f>VLOOKUP(Tabla3[[#This Row],[Actividad]],Validación!AA:AB,2,0)</f>
        <v>8</v>
      </c>
      <c r="F4073" s="76" t="s">
        <v>190</v>
      </c>
      <c r="G4073" s="76">
        <f>VLOOKUP(H4073,Validación!W:Y,3,0)</f>
        <v>20</v>
      </c>
      <c r="H4073" s="76" t="s">
        <v>358</v>
      </c>
      <c r="I4073" s="76">
        <f>VLOOKUP(J4073,Validación!K:N,4,0)</f>
        <v>6</v>
      </c>
      <c r="J4073" s="76" t="s">
        <v>165</v>
      </c>
      <c r="K4073" s="76" t="s">
        <v>67</v>
      </c>
      <c r="L4073" s="76" t="str">
        <f t="shared" si="127"/>
        <v>P</v>
      </c>
    </row>
    <row r="4074" spans="1:12" x14ac:dyDescent="0.25">
      <c r="A4074" s="76" t="str">
        <f t="shared" si="126"/>
        <v>U8206P</v>
      </c>
      <c r="B4074" s="76" t="s">
        <v>425</v>
      </c>
      <c r="C4074" s="76" t="str">
        <f>VLOOKUP(B4074,Validación!G:I,3,0)</f>
        <v>U</v>
      </c>
      <c r="D4074" s="122" t="s">
        <v>469</v>
      </c>
      <c r="E4074" s="76">
        <f>VLOOKUP(Tabla3[[#This Row],[Actividad]],Validación!AA:AB,2,0)</f>
        <v>8</v>
      </c>
      <c r="F4074" s="76" t="s">
        <v>190</v>
      </c>
      <c r="G4074" s="76">
        <f>VLOOKUP(H4074,Validación!W:Y,3,0)</f>
        <v>20</v>
      </c>
      <c r="H4074" s="76" t="s">
        <v>358</v>
      </c>
      <c r="I4074" s="76">
        <f>VLOOKUP(J4074,Validación!K:N,4,0)</f>
        <v>6</v>
      </c>
      <c r="J4074" s="76" t="s">
        <v>165</v>
      </c>
      <c r="K4074" s="76" t="s">
        <v>67</v>
      </c>
      <c r="L4074" s="76" t="str">
        <f t="shared" si="127"/>
        <v>P</v>
      </c>
    </row>
    <row r="4075" spans="1:12" x14ac:dyDescent="0.25">
      <c r="A4075" s="76" t="str">
        <f t="shared" si="126"/>
        <v>R8206P</v>
      </c>
      <c r="B4075" s="76" t="s">
        <v>51</v>
      </c>
      <c r="C4075" s="76" t="str">
        <f>VLOOKUP(B4075,Validación!G:I,3,0)</f>
        <v>R</v>
      </c>
      <c r="D4075" s="122">
        <v>109</v>
      </c>
      <c r="E4075" s="76">
        <f>VLOOKUP(Tabla3[[#This Row],[Actividad]],Validación!AA:AB,2,0)</f>
        <v>8</v>
      </c>
      <c r="F4075" s="76" t="s">
        <v>190</v>
      </c>
      <c r="G4075" s="76">
        <f>VLOOKUP(H4075,Validación!W:Y,3,0)</f>
        <v>20</v>
      </c>
      <c r="H4075" s="76" t="s">
        <v>358</v>
      </c>
      <c r="I4075" s="76">
        <f>VLOOKUP(J4075,Validación!K:N,4,0)</f>
        <v>6</v>
      </c>
      <c r="J4075" s="76" t="s">
        <v>165</v>
      </c>
      <c r="K4075" s="76" t="s">
        <v>67</v>
      </c>
      <c r="L4075" s="76" t="str">
        <f t="shared" si="127"/>
        <v>P</v>
      </c>
    </row>
    <row r="4076" spans="1:12" x14ac:dyDescent="0.25">
      <c r="A4076" s="76" t="str">
        <f t="shared" si="126"/>
        <v>L8206P</v>
      </c>
      <c r="B4076" s="76" t="s">
        <v>48</v>
      </c>
      <c r="C4076" s="76" t="str">
        <f>VLOOKUP(B4076,Validación!G:I,3,0)</f>
        <v>L</v>
      </c>
      <c r="D4076" s="122" t="s">
        <v>461</v>
      </c>
      <c r="E4076" s="76">
        <f>VLOOKUP(Tabla3[[#This Row],[Actividad]],Validación!AA:AB,2,0)</f>
        <v>8</v>
      </c>
      <c r="F4076" s="76" t="s">
        <v>190</v>
      </c>
      <c r="G4076" s="76">
        <f>VLOOKUP(H4076,Validación!W:Y,3,0)</f>
        <v>20</v>
      </c>
      <c r="H4076" s="76" t="s">
        <v>358</v>
      </c>
      <c r="I4076" s="76">
        <f>VLOOKUP(J4076,Validación!K:N,4,0)</f>
        <v>6</v>
      </c>
      <c r="J4076" s="76" t="s">
        <v>165</v>
      </c>
      <c r="K4076" s="76" t="s">
        <v>67</v>
      </c>
      <c r="L4076" s="76" t="str">
        <f t="shared" si="127"/>
        <v>P</v>
      </c>
    </row>
    <row r="4077" spans="1:12" x14ac:dyDescent="0.25">
      <c r="A4077" s="76" t="str">
        <f t="shared" si="126"/>
        <v>B8206P</v>
      </c>
      <c r="B4077" s="76" t="s">
        <v>43</v>
      </c>
      <c r="C4077" s="76" t="str">
        <f>VLOOKUP(B4077,Validación!G:I,3,0)</f>
        <v>B</v>
      </c>
      <c r="D4077" s="122" t="s">
        <v>470</v>
      </c>
      <c r="E4077" s="76">
        <f>VLOOKUP(Tabla3[[#This Row],[Actividad]],Validación!AA:AB,2,0)</f>
        <v>8</v>
      </c>
      <c r="F4077" s="76" t="s">
        <v>190</v>
      </c>
      <c r="G4077" s="76">
        <f>VLOOKUP(H4077,Validación!W:Y,3,0)</f>
        <v>20</v>
      </c>
      <c r="H4077" s="76" t="s">
        <v>358</v>
      </c>
      <c r="I4077" s="76">
        <f>VLOOKUP(J4077,Validación!K:N,4,0)</f>
        <v>6</v>
      </c>
      <c r="J4077" s="76" t="s">
        <v>165</v>
      </c>
      <c r="K4077" s="76" t="s">
        <v>67</v>
      </c>
      <c r="L4077" s="76" t="str">
        <f t="shared" si="127"/>
        <v>P</v>
      </c>
    </row>
    <row r="4078" spans="1:12" x14ac:dyDescent="0.25">
      <c r="A4078" s="76" t="str">
        <f t="shared" si="126"/>
        <v>A8206P</v>
      </c>
      <c r="B4078" s="76" t="s">
        <v>42</v>
      </c>
      <c r="C4078" s="76" t="str">
        <f>VLOOKUP(B4078,Validación!G:I,3,0)</f>
        <v>A</v>
      </c>
      <c r="D4078" s="122" t="s">
        <v>471</v>
      </c>
      <c r="E4078" s="76">
        <f>VLOOKUP(Tabla3[[#This Row],[Actividad]],Validación!AA:AB,2,0)</f>
        <v>8</v>
      </c>
      <c r="F4078" s="76" t="s">
        <v>190</v>
      </c>
      <c r="G4078" s="76">
        <f>VLOOKUP(H4078,Validación!W:Y,3,0)</f>
        <v>20</v>
      </c>
      <c r="H4078" s="76" t="s">
        <v>358</v>
      </c>
      <c r="I4078" s="76">
        <f>VLOOKUP(J4078,Validación!K:N,4,0)</f>
        <v>6</v>
      </c>
      <c r="J4078" s="76" t="s">
        <v>165</v>
      </c>
      <c r="K4078" s="76" t="s">
        <v>67</v>
      </c>
      <c r="L4078" s="76" t="str">
        <f>VLOOKUP(K4078,O:P,2,0)</f>
        <v>P</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AF48"/>
  <sheetViews>
    <sheetView showGridLines="0" zoomScale="90" zoomScaleNormal="90" workbookViewId="0">
      <selection activeCell="B17" sqref="B17:J18"/>
    </sheetView>
  </sheetViews>
  <sheetFormatPr baseColWidth="10" defaultRowHeight="15" x14ac:dyDescent="0.25"/>
  <cols>
    <col min="1" max="1" width="3.28515625" style="7" customWidth="1"/>
    <col min="2" max="2" width="11" style="7" customWidth="1"/>
    <col min="3" max="3" width="8.85546875" style="7" customWidth="1"/>
    <col min="4" max="4" width="10.85546875" style="7" customWidth="1"/>
    <col min="5" max="5" width="18.85546875" style="7" customWidth="1"/>
    <col min="6" max="6" width="4.85546875" style="7" customWidth="1"/>
    <col min="7" max="7" width="11.42578125" style="7"/>
    <col min="8" max="8" width="11.42578125" style="7" customWidth="1"/>
    <col min="9" max="9" width="3.28515625" style="7" customWidth="1"/>
    <col min="10" max="10" width="3.28515625" style="124" customWidth="1"/>
    <col min="11" max="11" width="11.42578125" style="7"/>
    <col min="12" max="12" width="3" style="7" customWidth="1"/>
    <col min="13" max="13" width="4.140625" style="7" customWidth="1"/>
    <col min="14" max="14" width="3.7109375" style="7" customWidth="1"/>
    <col min="15" max="15" width="2" style="7" customWidth="1"/>
    <col min="16" max="16" width="11.42578125" style="7"/>
    <col min="17" max="17" width="2.28515625" style="7" customWidth="1"/>
    <col min="18" max="18" width="28.85546875" style="7" customWidth="1"/>
    <col min="19" max="19" width="27" style="7" customWidth="1"/>
    <col min="20" max="20" width="4" style="7" bestFit="1" customWidth="1"/>
    <col min="21" max="21" width="2.42578125" style="7" customWidth="1"/>
    <col min="22" max="22" width="1.85546875" style="7" customWidth="1"/>
    <col min="23" max="23" width="15.140625" style="7" customWidth="1"/>
    <col min="24" max="24" width="15.85546875" style="7" customWidth="1"/>
    <col min="25" max="26" width="4.28515625" style="7" customWidth="1"/>
    <col min="27" max="27" width="11.42578125" style="7"/>
    <col min="28" max="28" width="3.28515625" style="7" bestFit="1" customWidth="1"/>
    <col min="29" max="29" width="3.28515625" style="7" customWidth="1"/>
    <col min="30" max="16384" width="11.42578125" style="7"/>
  </cols>
  <sheetData>
    <row r="1" spans="2:32" ht="15.75" thickBot="1" x14ac:dyDescent="0.3"/>
    <row r="2" spans="2:32" ht="15.75" thickBot="1" x14ac:dyDescent="0.3">
      <c r="B2" s="417" t="s">
        <v>390</v>
      </c>
      <c r="C2" s="418"/>
      <c r="D2" s="418"/>
      <c r="E2" s="419"/>
      <c r="G2" s="415" t="s">
        <v>391</v>
      </c>
      <c r="H2" s="420"/>
      <c r="I2" s="416"/>
      <c r="K2" s="415" t="s">
        <v>392</v>
      </c>
      <c r="L2" s="420"/>
      <c r="M2" s="420"/>
      <c r="N2" s="416"/>
      <c r="P2" s="145" t="s">
        <v>393</v>
      </c>
      <c r="R2" s="415" t="s">
        <v>394</v>
      </c>
      <c r="S2" s="420"/>
      <c r="T2" s="416"/>
      <c r="W2" s="415" t="s">
        <v>395</v>
      </c>
      <c r="X2" s="420"/>
      <c r="Y2" s="416"/>
      <c r="AA2" s="415" t="s">
        <v>396</v>
      </c>
      <c r="AB2" s="416"/>
      <c r="AD2" s="415" t="s">
        <v>397</v>
      </c>
      <c r="AE2" s="416"/>
    </row>
    <row r="3" spans="2:32" ht="33.75" customHeight="1" thickBot="1" x14ac:dyDescent="0.3">
      <c r="B3" s="399" t="s">
        <v>56</v>
      </c>
      <c r="C3" s="400"/>
      <c r="D3" s="400"/>
      <c r="E3" s="154" t="s">
        <v>94</v>
      </c>
      <c r="F3" s="85"/>
      <c r="G3" s="409" t="s">
        <v>213</v>
      </c>
      <c r="H3" s="408" t="s">
        <v>250</v>
      </c>
      <c r="I3" s="406" t="s">
        <v>359</v>
      </c>
      <c r="J3" s="125"/>
      <c r="K3" s="411" t="s">
        <v>1</v>
      </c>
      <c r="L3" s="404" t="s">
        <v>388</v>
      </c>
      <c r="M3" s="130" t="s">
        <v>387</v>
      </c>
      <c r="N3" s="413" t="s">
        <v>359</v>
      </c>
      <c r="O3" s="85"/>
      <c r="P3" s="103" t="s">
        <v>202</v>
      </c>
      <c r="Q3" s="85"/>
      <c r="R3" s="120" t="s">
        <v>8</v>
      </c>
      <c r="S3" s="121" t="s">
        <v>10</v>
      </c>
      <c r="T3" s="132" t="s">
        <v>9</v>
      </c>
      <c r="U3" s="85"/>
      <c r="V3" s="85"/>
      <c r="W3" s="140" t="s">
        <v>0</v>
      </c>
      <c r="X3" s="141" t="s">
        <v>287</v>
      </c>
      <c r="Y3" s="142" t="s">
        <v>389</v>
      </c>
      <c r="AA3" s="146" t="s">
        <v>17</v>
      </c>
      <c r="AB3" s="142" t="s">
        <v>389</v>
      </c>
      <c r="AD3" s="146" t="s">
        <v>57</v>
      </c>
      <c r="AE3" s="152" t="s">
        <v>386</v>
      </c>
    </row>
    <row r="4" spans="2:32" ht="15.75" x14ac:dyDescent="0.25">
      <c r="B4" s="155" t="s">
        <v>398</v>
      </c>
      <c r="C4" s="156" t="s">
        <v>57</v>
      </c>
      <c r="D4" s="156" t="s">
        <v>58</v>
      </c>
      <c r="E4" s="157" t="s">
        <v>261</v>
      </c>
      <c r="F4" s="85"/>
      <c r="G4" s="410"/>
      <c r="H4" s="400"/>
      <c r="I4" s="407"/>
      <c r="J4" s="125"/>
      <c r="K4" s="412"/>
      <c r="L4" s="405"/>
      <c r="M4" s="128">
        <f>SUM(M5:M26)</f>
        <v>0</v>
      </c>
      <c r="N4" s="414"/>
      <c r="O4" s="85"/>
      <c r="P4" s="104" t="s">
        <v>225</v>
      </c>
      <c r="Q4" s="85" t="s">
        <v>264</v>
      </c>
      <c r="R4" s="401" t="s">
        <v>280</v>
      </c>
      <c r="S4" s="107" t="s">
        <v>67</v>
      </c>
      <c r="T4" s="137">
        <v>1</v>
      </c>
      <c r="U4" s="138" t="s">
        <v>27</v>
      </c>
      <c r="V4" s="85"/>
      <c r="W4" s="93" t="s">
        <v>152</v>
      </c>
      <c r="X4" s="90" t="s">
        <v>488</v>
      </c>
      <c r="Y4" s="143">
        <v>1</v>
      </c>
      <c r="Z4" s="72"/>
      <c r="AA4" s="147" t="s">
        <v>183</v>
      </c>
      <c r="AB4" s="148">
        <v>1</v>
      </c>
      <c r="AD4" s="153" t="s">
        <v>288</v>
      </c>
      <c r="AE4" s="99" t="s">
        <v>133</v>
      </c>
      <c r="AF4" s="124" t="s">
        <v>199</v>
      </c>
    </row>
    <row r="5" spans="2:32" ht="15" customHeight="1" thickBot="1" x14ac:dyDescent="0.3">
      <c r="B5" s="91" t="s">
        <v>225</v>
      </c>
      <c r="C5" s="89" t="s">
        <v>58</v>
      </c>
      <c r="D5" s="90" t="s">
        <v>42</v>
      </c>
      <c r="E5" s="92" t="s">
        <v>428</v>
      </c>
      <c r="F5" s="85" t="s">
        <v>199</v>
      </c>
      <c r="G5" s="93" t="s">
        <v>42</v>
      </c>
      <c r="H5" s="90" t="s">
        <v>234</v>
      </c>
      <c r="I5" s="126" t="s">
        <v>139</v>
      </c>
      <c r="J5" s="123"/>
      <c r="K5" s="93" t="s">
        <v>200</v>
      </c>
      <c r="L5" s="101">
        <f>COUNTIF(Matriz!B:AD,Validación!K5)</f>
        <v>0</v>
      </c>
      <c r="M5" s="129">
        <f t="shared" ref="M5:M12" si="0">IF(L5&gt;0,1,0)</f>
        <v>0</v>
      </c>
      <c r="N5" s="126">
        <v>1</v>
      </c>
      <c r="O5" s="85"/>
      <c r="P5" s="105" t="s">
        <v>226</v>
      </c>
      <c r="Q5" s="85" t="s">
        <v>264</v>
      </c>
      <c r="R5" s="401"/>
      <c r="S5" s="107" t="s">
        <v>68</v>
      </c>
      <c r="T5" s="137">
        <v>-1</v>
      </c>
      <c r="U5" s="139" t="s">
        <v>160</v>
      </c>
      <c r="V5" s="85"/>
      <c r="W5" s="93" t="s">
        <v>153</v>
      </c>
      <c r="X5" s="90" t="s">
        <v>489</v>
      </c>
      <c r="Y5" s="143">
        <v>2</v>
      </c>
      <c r="Z5" s="72"/>
      <c r="AA5" s="147" t="s">
        <v>184</v>
      </c>
      <c r="AB5" s="148">
        <v>2</v>
      </c>
      <c r="AD5" s="153" t="s">
        <v>44</v>
      </c>
      <c r="AE5" s="99" t="s">
        <v>44</v>
      </c>
      <c r="AF5" s="124" t="s">
        <v>199</v>
      </c>
    </row>
    <row r="6" spans="2:32" ht="15.75" x14ac:dyDescent="0.25">
      <c r="B6" s="91" t="s">
        <v>225</v>
      </c>
      <c r="C6" s="89" t="s">
        <v>58</v>
      </c>
      <c r="D6" s="90" t="s">
        <v>43</v>
      </c>
      <c r="E6" s="92" t="s">
        <v>429</v>
      </c>
      <c r="F6" s="85" t="s">
        <v>199</v>
      </c>
      <c r="G6" s="93" t="s">
        <v>43</v>
      </c>
      <c r="H6" s="90" t="s">
        <v>235</v>
      </c>
      <c r="I6" s="126" t="s">
        <v>360</v>
      </c>
      <c r="J6" s="123"/>
      <c r="K6" s="93" t="s">
        <v>161</v>
      </c>
      <c r="L6" s="101">
        <f>COUNTIF(Matriz!B:AD,Validación!K6)</f>
        <v>0</v>
      </c>
      <c r="M6" s="129">
        <f t="shared" si="0"/>
        <v>0</v>
      </c>
      <c r="N6" s="126">
        <v>2</v>
      </c>
      <c r="O6" s="85"/>
      <c r="P6" s="104" t="s">
        <v>227</v>
      </c>
      <c r="Q6" s="85" t="s">
        <v>264</v>
      </c>
      <c r="R6" s="402" t="s">
        <v>281</v>
      </c>
      <c r="S6" s="107" t="s">
        <v>87</v>
      </c>
      <c r="T6" s="134">
        <v>1</v>
      </c>
      <c r="U6" s="85"/>
      <c r="V6" s="85"/>
      <c r="W6" s="93" t="s">
        <v>154</v>
      </c>
      <c r="X6" s="90" t="s">
        <v>490</v>
      </c>
      <c r="Y6" s="143">
        <v>3</v>
      </c>
      <c r="Z6" s="72"/>
      <c r="AA6" s="147" t="s">
        <v>185</v>
      </c>
      <c r="AB6" s="148">
        <v>3</v>
      </c>
      <c r="AD6" s="153" t="s">
        <v>52</v>
      </c>
      <c r="AE6" s="99" t="s">
        <v>52</v>
      </c>
      <c r="AF6" s="124" t="s">
        <v>199</v>
      </c>
    </row>
    <row r="7" spans="2:32" ht="15.75" x14ac:dyDescent="0.25">
      <c r="B7" s="91" t="s">
        <v>225</v>
      </c>
      <c r="C7" s="89" t="s">
        <v>58</v>
      </c>
      <c r="D7" s="90" t="s">
        <v>44</v>
      </c>
      <c r="E7" s="92" t="s">
        <v>289</v>
      </c>
      <c r="F7" s="85" t="s">
        <v>199</v>
      </c>
      <c r="G7" s="93" t="s">
        <v>44</v>
      </c>
      <c r="H7" s="90" t="s">
        <v>236</v>
      </c>
      <c r="I7" s="126" t="s">
        <v>159</v>
      </c>
      <c r="J7" s="123"/>
      <c r="K7" s="93" t="s">
        <v>162</v>
      </c>
      <c r="L7" s="101">
        <f>COUNTIF(Matriz!B:AD,Validación!K7)</f>
        <v>0</v>
      </c>
      <c r="M7" s="129">
        <f t="shared" si="0"/>
        <v>0</v>
      </c>
      <c r="N7" s="126">
        <v>3</v>
      </c>
      <c r="O7" s="85"/>
      <c r="P7" s="104" t="s">
        <v>228</v>
      </c>
      <c r="Q7" s="85" t="s">
        <v>264</v>
      </c>
      <c r="R7" s="402"/>
      <c r="S7" s="107" t="s">
        <v>86</v>
      </c>
      <c r="T7" s="134">
        <v>5</v>
      </c>
      <c r="U7" s="85"/>
      <c r="V7" s="85"/>
      <c r="W7" s="93" t="s">
        <v>335</v>
      </c>
      <c r="X7" s="90" t="s">
        <v>491</v>
      </c>
      <c r="Y7" s="143">
        <v>4</v>
      </c>
      <c r="Z7" s="72"/>
      <c r="AA7" s="147" t="s">
        <v>186</v>
      </c>
      <c r="AB7" s="148">
        <v>4</v>
      </c>
      <c r="AD7" s="153" t="s">
        <v>33</v>
      </c>
      <c r="AE7" s="99" t="s">
        <v>33</v>
      </c>
      <c r="AF7" s="124" t="s">
        <v>199</v>
      </c>
    </row>
    <row r="8" spans="2:32" ht="15.75" x14ac:dyDescent="0.25">
      <c r="B8" s="91" t="s">
        <v>225</v>
      </c>
      <c r="C8" s="89" t="s">
        <v>58</v>
      </c>
      <c r="D8" s="90" t="s">
        <v>45</v>
      </c>
      <c r="E8" s="92" t="s">
        <v>180</v>
      </c>
      <c r="F8" s="85" t="s">
        <v>199</v>
      </c>
      <c r="G8" s="93" t="s">
        <v>203</v>
      </c>
      <c r="H8" s="90" t="s">
        <v>237</v>
      </c>
      <c r="I8" s="126" t="s">
        <v>28</v>
      </c>
      <c r="J8" s="123"/>
      <c r="K8" s="93" t="s">
        <v>163</v>
      </c>
      <c r="L8" s="101">
        <f>COUNTIF(Matriz!B:AD,Validación!K8)</f>
        <v>0</v>
      </c>
      <c r="M8" s="129">
        <f t="shared" si="0"/>
        <v>0</v>
      </c>
      <c r="N8" s="126">
        <v>4</v>
      </c>
      <c r="O8" s="85"/>
      <c r="P8" s="104" t="s">
        <v>229</v>
      </c>
      <c r="Q8" s="85" t="s">
        <v>264</v>
      </c>
      <c r="R8" s="402"/>
      <c r="S8" s="107" t="s">
        <v>88</v>
      </c>
      <c r="T8" s="134">
        <v>10</v>
      </c>
      <c r="U8" s="85"/>
      <c r="V8" s="85"/>
      <c r="W8" s="93" t="s">
        <v>336</v>
      </c>
      <c r="X8" s="90" t="s">
        <v>491</v>
      </c>
      <c r="Y8" s="143">
        <v>5</v>
      </c>
      <c r="Z8" s="72"/>
      <c r="AA8" s="147" t="s">
        <v>187</v>
      </c>
      <c r="AB8" s="148">
        <v>5</v>
      </c>
      <c r="AD8" s="153" t="s">
        <v>45</v>
      </c>
      <c r="AE8" s="99" t="s">
        <v>45</v>
      </c>
      <c r="AF8" s="124" t="s">
        <v>199</v>
      </c>
    </row>
    <row r="9" spans="2:32" ht="15.75" x14ac:dyDescent="0.25">
      <c r="B9" s="91" t="s">
        <v>225</v>
      </c>
      <c r="C9" s="89" t="s">
        <v>58</v>
      </c>
      <c r="D9" s="90" t="s">
        <v>426</v>
      </c>
      <c r="E9" s="92" t="s">
        <v>430</v>
      </c>
      <c r="F9" s="85" t="s">
        <v>199</v>
      </c>
      <c r="G9" s="93" t="s">
        <v>45</v>
      </c>
      <c r="H9" s="90" t="s">
        <v>45</v>
      </c>
      <c r="I9" s="126" t="s">
        <v>361</v>
      </c>
      <c r="J9" s="123"/>
      <c r="K9" s="93" t="s">
        <v>164</v>
      </c>
      <c r="L9" s="101">
        <f>COUNTIF(Matriz!B:AD,Validación!K9)</f>
        <v>0</v>
      </c>
      <c r="M9" s="129">
        <f t="shared" si="0"/>
        <v>0</v>
      </c>
      <c r="N9" s="126">
        <v>5</v>
      </c>
      <c r="O9" s="85"/>
      <c r="P9" s="104" t="s">
        <v>230</v>
      </c>
      <c r="Q9" s="85" t="s">
        <v>264</v>
      </c>
      <c r="R9" s="403" t="s">
        <v>282</v>
      </c>
      <c r="S9" s="107" t="s">
        <v>89</v>
      </c>
      <c r="T9" s="133">
        <v>1</v>
      </c>
      <c r="U9" s="85"/>
      <c r="V9" s="85"/>
      <c r="W9" s="93" t="s">
        <v>338</v>
      </c>
      <c r="X9" s="119" t="s">
        <v>492</v>
      </c>
      <c r="Y9" s="143">
        <v>6</v>
      </c>
      <c r="Z9" s="72"/>
      <c r="AA9" s="147" t="s">
        <v>188</v>
      </c>
      <c r="AB9" s="148">
        <v>6</v>
      </c>
      <c r="AD9" s="153" t="s">
        <v>291</v>
      </c>
      <c r="AE9" s="99" t="s">
        <v>30</v>
      </c>
      <c r="AF9" s="124" t="s">
        <v>199</v>
      </c>
    </row>
    <row r="10" spans="2:32" ht="15.75" x14ac:dyDescent="0.25">
      <c r="B10" s="91" t="s">
        <v>225</v>
      </c>
      <c r="C10" s="89" t="s">
        <v>58</v>
      </c>
      <c r="D10" s="90" t="s">
        <v>427</v>
      </c>
      <c r="E10" s="92" t="s">
        <v>431</v>
      </c>
      <c r="F10" s="85" t="s">
        <v>199</v>
      </c>
      <c r="G10" s="90" t="s">
        <v>426</v>
      </c>
      <c r="H10" s="90" t="s">
        <v>238</v>
      </c>
      <c r="I10" s="126" t="s">
        <v>362</v>
      </c>
      <c r="J10" s="123"/>
      <c r="K10" s="93" t="s">
        <v>165</v>
      </c>
      <c r="L10" s="101">
        <f>COUNTIF(Matriz!B:AD,Validación!K10)</f>
        <v>0</v>
      </c>
      <c r="M10" s="129">
        <f t="shared" si="0"/>
        <v>0</v>
      </c>
      <c r="N10" s="126">
        <v>6</v>
      </c>
      <c r="O10" s="85"/>
      <c r="P10" s="104" t="s">
        <v>231</v>
      </c>
      <c r="Q10" s="85" t="s">
        <v>264</v>
      </c>
      <c r="R10" s="403"/>
      <c r="S10" s="107" t="s">
        <v>19</v>
      </c>
      <c r="T10" s="133">
        <v>5</v>
      </c>
      <c r="U10" s="85"/>
      <c r="V10" s="85"/>
      <c r="W10" s="108" t="s">
        <v>341</v>
      </c>
      <c r="X10" s="119" t="s">
        <v>493</v>
      </c>
      <c r="Y10" s="143">
        <v>7</v>
      </c>
      <c r="Z10" s="72"/>
      <c r="AA10" s="149" t="s">
        <v>189</v>
      </c>
      <c r="AB10" s="148">
        <v>7</v>
      </c>
      <c r="AD10" s="153" t="s">
        <v>46</v>
      </c>
      <c r="AE10" s="99" t="s">
        <v>46</v>
      </c>
      <c r="AF10" s="124" t="s">
        <v>199</v>
      </c>
    </row>
    <row r="11" spans="2:32" ht="15.75" x14ac:dyDescent="0.25">
      <c r="B11" s="91" t="s">
        <v>225</v>
      </c>
      <c r="C11" s="89" t="s">
        <v>58</v>
      </c>
      <c r="D11" s="90" t="s">
        <v>46</v>
      </c>
      <c r="E11" s="92" t="s">
        <v>115</v>
      </c>
      <c r="F11" s="85" t="s">
        <v>199</v>
      </c>
      <c r="G11" s="90" t="s">
        <v>427</v>
      </c>
      <c r="H11" s="90" t="s">
        <v>239</v>
      </c>
      <c r="I11" s="126" t="s">
        <v>363</v>
      </c>
      <c r="J11" s="123"/>
      <c r="K11" s="93" t="s">
        <v>166</v>
      </c>
      <c r="L11" s="101">
        <f>COUNTIF(Matriz!B:AD,Validación!K11)</f>
        <v>0</v>
      </c>
      <c r="M11" s="129">
        <f t="shared" si="0"/>
        <v>0</v>
      </c>
      <c r="N11" s="126">
        <v>7</v>
      </c>
      <c r="O11" s="85"/>
      <c r="P11" s="104" t="s">
        <v>232</v>
      </c>
      <c r="Q11" s="85" t="s">
        <v>264</v>
      </c>
      <c r="R11" s="403"/>
      <c r="S11" s="107" t="s">
        <v>20</v>
      </c>
      <c r="T11" s="133">
        <v>10</v>
      </c>
      <c r="U11" s="85"/>
      <c r="V11" s="85"/>
      <c r="W11" s="108" t="s">
        <v>343</v>
      </c>
      <c r="X11" s="119" t="s">
        <v>494</v>
      </c>
      <c r="Y11" s="143">
        <v>8</v>
      </c>
      <c r="Z11" s="72"/>
      <c r="AA11" s="147" t="s">
        <v>190</v>
      </c>
      <c r="AB11" s="148">
        <v>8</v>
      </c>
      <c r="AD11" s="153" t="s">
        <v>130</v>
      </c>
      <c r="AE11" s="99" t="s">
        <v>130</v>
      </c>
      <c r="AF11" s="124" t="s">
        <v>199</v>
      </c>
    </row>
    <row r="12" spans="2:32" ht="15.75" x14ac:dyDescent="0.25">
      <c r="B12" s="91" t="s">
        <v>225</v>
      </c>
      <c r="C12" s="89" t="s">
        <v>58</v>
      </c>
      <c r="D12" s="90" t="s">
        <v>203</v>
      </c>
      <c r="E12" s="92" t="s">
        <v>432</v>
      </c>
      <c r="F12" s="85" t="s">
        <v>199</v>
      </c>
      <c r="G12" s="93" t="s">
        <v>46</v>
      </c>
      <c r="H12" s="90" t="s">
        <v>46</v>
      </c>
      <c r="I12" s="126" t="s">
        <v>364</v>
      </c>
      <c r="J12" s="123"/>
      <c r="K12" s="93" t="s">
        <v>167</v>
      </c>
      <c r="L12" s="101">
        <f>COUNTIF(Matriz!B:AD,Validación!K12)</f>
        <v>0</v>
      </c>
      <c r="M12" s="129">
        <f t="shared" si="0"/>
        <v>0</v>
      </c>
      <c r="N12" s="126">
        <v>8</v>
      </c>
      <c r="O12" s="85"/>
      <c r="P12" s="104" t="s">
        <v>233</v>
      </c>
      <c r="Q12" s="85" t="s">
        <v>264</v>
      </c>
      <c r="R12" s="396" t="s">
        <v>283</v>
      </c>
      <c r="S12" s="107" t="s">
        <v>90</v>
      </c>
      <c r="T12" s="133">
        <v>1</v>
      </c>
      <c r="U12" s="85"/>
      <c r="V12" s="85"/>
      <c r="W12" s="108" t="s">
        <v>399</v>
      </c>
      <c r="X12" s="119" t="s">
        <v>495</v>
      </c>
      <c r="Y12" s="143">
        <v>9</v>
      </c>
      <c r="Z12" s="72"/>
      <c r="AA12" s="147" t="s">
        <v>191</v>
      </c>
      <c r="AB12" s="148">
        <v>9</v>
      </c>
      <c r="AD12" s="153" t="s">
        <v>294</v>
      </c>
      <c r="AE12" s="99" t="s">
        <v>50</v>
      </c>
      <c r="AF12" s="124" t="s">
        <v>199</v>
      </c>
    </row>
    <row r="13" spans="2:32" ht="16.5" thickBot="1" x14ac:dyDescent="0.3">
      <c r="B13" s="155" t="s">
        <v>398</v>
      </c>
      <c r="C13" s="156" t="s">
        <v>57</v>
      </c>
      <c r="D13" s="156" t="s">
        <v>59</v>
      </c>
      <c r="E13" s="157" t="s">
        <v>261</v>
      </c>
      <c r="F13" s="85"/>
      <c r="G13" s="93" t="s">
        <v>47</v>
      </c>
      <c r="H13" s="90" t="s">
        <v>47</v>
      </c>
      <c r="I13" s="126" t="s">
        <v>365</v>
      </c>
      <c r="J13" s="123"/>
      <c r="K13" s="93" t="s">
        <v>168</v>
      </c>
      <c r="L13" s="101">
        <f>COUNTIF(Matriz!B:AD,Validación!K13)</f>
        <v>0</v>
      </c>
      <c r="M13" s="129">
        <f t="shared" ref="M13:M25" si="1">IF(L13&gt;0,1,0)</f>
        <v>0</v>
      </c>
      <c r="N13" s="126">
        <v>9</v>
      </c>
      <c r="O13" s="85"/>
      <c r="P13" s="106" t="s">
        <v>120</v>
      </c>
      <c r="Q13" s="85" t="s">
        <v>264</v>
      </c>
      <c r="R13" s="396"/>
      <c r="S13" s="107" t="s">
        <v>91</v>
      </c>
      <c r="T13" s="133">
        <v>5</v>
      </c>
      <c r="U13" s="85"/>
      <c r="V13" s="85"/>
      <c r="W13" s="108" t="s">
        <v>400</v>
      </c>
      <c r="X13" s="119" t="s">
        <v>496</v>
      </c>
      <c r="Y13" s="143">
        <v>10</v>
      </c>
      <c r="Z13" s="72"/>
      <c r="AA13" s="147" t="s">
        <v>192</v>
      </c>
      <c r="AB13" s="148">
        <v>10</v>
      </c>
      <c r="AD13" s="153" t="s">
        <v>296</v>
      </c>
      <c r="AE13" s="99" t="s">
        <v>31</v>
      </c>
      <c r="AF13" s="124" t="s">
        <v>199</v>
      </c>
    </row>
    <row r="14" spans="2:32" ht="15.75" x14ac:dyDescent="0.25">
      <c r="B14" s="93" t="s">
        <v>226</v>
      </c>
      <c r="C14" s="89" t="s">
        <v>59</v>
      </c>
      <c r="D14" s="90" t="s">
        <v>47</v>
      </c>
      <c r="E14" s="92" t="s">
        <v>433</v>
      </c>
      <c r="F14" s="85" t="s">
        <v>199</v>
      </c>
      <c r="G14" s="93" t="s">
        <v>30</v>
      </c>
      <c r="H14" s="90" t="s">
        <v>30</v>
      </c>
      <c r="I14" s="126" t="s">
        <v>366</v>
      </c>
      <c r="J14" s="123"/>
      <c r="K14" s="93" t="s">
        <v>169</v>
      </c>
      <c r="L14" s="101">
        <f>COUNTIF(Matriz!B:AD,Validación!K14)</f>
        <v>0</v>
      </c>
      <c r="M14" s="129">
        <f t="shared" si="1"/>
        <v>0</v>
      </c>
      <c r="N14" s="126">
        <v>10</v>
      </c>
      <c r="O14" s="85"/>
      <c r="P14" s="85"/>
      <c r="Q14" s="85"/>
      <c r="R14" s="396"/>
      <c r="S14" s="107" t="s">
        <v>92</v>
      </c>
      <c r="T14" s="133">
        <v>10</v>
      </c>
      <c r="U14" s="85"/>
      <c r="V14" s="85"/>
      <c r="W14" s="108" t="s">
        <v>344</v>
      </c>
      <c r="X14" s="119" t="s">
        <v>497</v>
      </c>
      <c r="Y14" s="143">
        <v>11</v>
      </c>
      <c r="Z14" s="72"/>
      <c r="AA14" s="147" t="s">
        <v>193</v>
      </c>
      <c r="AB14" s="148">
        <v>11</v>
      </c>
      <c r="AD14" s="153" t="s">
        <v>49</v>
      </c>
      <c r="AE14" s="99" t="s">
        <v>49</v>
      </c>
      <c r="AF14" s="124" t="s">
        <v>199</v>
      </c>
    </row>
    <row r="15" spans="2:32" ht="15.75" x14ac:dyDescent="0.25">
      <c r="B15" s="155" t="s">
        <v>398</v>
      </c>
      <c r="C15" s="156" t="s">
        <v>57</v>
      </c>
      <c r="D15" s="156" t="s">
        <v>60</v>
      </c>
      <c r="E15" s="157" t="s">
        <v>261</v>
      </c>
      <c r="F15" s="85"/>
      <c r="G15" s="93" t="s">
        <v>31</v>
      </c>
      <c r="H15" s="90" t="s">
        <v>31</v>
      </c>
      <c r="I15" s="126" t="s">
        <v>367</v>
      </c>
      <c r="J15" s="123"/>
      <c r="K15" s="93" t="s">
        <v>352</v>
      </c>
      <c r="L15" s="101">
        <f>COUNTIF(Matriz!B:AD,Validación!K15)</f>
        <v>0</v>
      </c>
      <c r="M15" s="129">
        <f t="shared" si="1"/>
        <v>0</v>
      </c>
      <c r="N15" s="126">
        <v>11</v>
      </c>
      <c r="O15" s="85"/>
      <c r="P15" s="85"/>
      <c r="Q15" s="85"/>
      <c r="R15" s="396" t="s">
        <v>284</v>
      </c>
      <c r="S15" s="107" t="s">
        <v>268</v>
      </c>
      <c r="T15" s="133">
        <v>1</v>
      </c>
      <c r="U15" s="85"/>
      <c r="V15" s="85"/>
      <c r="W15" s="108" t="s">
        <v>401</v>
      </c>
      <c r="X15" s="119" t="s">
        <v>498</v>
      </c>
      <c r="Y15" s="143">
        <v>12</v>
      </c>
      <c r="Z15" s="72"/>
      <c r="AA15" s="147" t="s">
        <v>194</v>
      </c>
      <c r="AB15" s="148">
        <v>12</v>
      </c>
      <c r="AD15" s="153" t="s">
        <v>246</v>
      </c>
      <c r="AE15" s="99" t="s">
        <v>54</v>
      </c>
      <c r="AF15" s="124" t="s">
        <v>199</v>
      </c>
    </row>
    <row r="16" spans="2:32" ht="15.75" x14ac:dyDescent="0.25">
      <c r="B16" s="91" t="s">
        <v>227</v>
      </c>
      <c r="C16" s="89" t="s">
        <v>60</v>
      </c>
      <c r="D16" s="90" t="s">
        <v>30</v>
      </c>
      <c r="E16" s="92" t="s">
        <v>434</v>
      </c>
      <c r="F16" s="85" t="s">
        <v>199</v>
      </c>
      <c r="G16" s="93" t="s">
        <v>48</v>
      </c>
      <c r="H16" s="90" t="s">
        <v>48</v>
      </c>
      <c r="I16" s="126" t="s">
        <v>368</v>
      </c>
      <c r="J16" s="123"/>
      <c r="K16" s="93" t="s">
        <v>353</v>
      </c>
      <c r="L16" s="101">
        <f>COUNTIF(Matriz!B:AD,Validación!K16)</f>
        <v>0</v>
      </c>
      <c r="M16" s="129">
        <f t="shared" si="1"/>
        <v>0</v>
      </c>
      <c r="N16" s="126">
        <v>12</v>
      </c>
      <c r="O16" s="85"/>
      <c r="P16" s="85" t="s">
        <v>409</v>
      </c>
      <c r="Q16" s="85"/>
      <c r="R16" s="396"/>
      <c r="S16" s="107" t="s">
        <v>269</v>
      </c>
      <c r="T16" s="133">
        <v>5</v>
      </c>
      <c r="U16" s="85"/>
      <c r="V16" s="85"/>
      <c r="W16" s="108" t="s">
        <v>345</v>
      </c>
      <c r="X16" s="119" t="s">
        <v>498</v>
      </c>
      <c r="Y16" s="143">
        <v>13</v>
      </c>
      <c r="Z16" s="72"/>
      <c r="AA16" s="147" t="s">
        <v>195</v>
      </c>
      <c r="AB16" s="148">
        <v>13</v>
      </c>
      <c r="AD16" s="90" t="s">
        <v>427</v>
      </c>
      <c r="AE16" s="99" t="s">
        <v>127</v>
      </c>
      <c r="AF16" s="124" t="s">
        <v>199</v>
      </c>
    </row>
    <row r="17" spans="2:32" ht="15.75" x14ac:dyDescent="0.25">
      <c r="B17" s="91" t="s">
        <v>227</v>
      </c>
      <c r="C17" s="89" t="s">
        <v>60</v>
      </c>
      <c r="D17" s="90" t="s">
        <v>31</v>
      </c>
      <c r="E17" s="92" t="s">
        <v>435</v>
      </c>
      <c r="F17" s="85" t="s">
        <v>199</v>
      </c>
      <c r="G17" s="93" t="s">
        <v>128</v>
      </c>
      <c r="H17" s="90" t="s">
        <v>128</v>
      </c>
      <c r="I17" s="126" t="s">
        <v>369</v>
      </c>
      <c r="J17" s="123"/>
      <c r="K17" s="93" t="s">
        <v>354</v>
      </c>
      <c r="L17" s="101">
        <f>COUNTIF(Matriz!B:AD,Validación!K17)</f>
        <v>0</v>
      </c>
      <c r="M17" s="129">
        <f t="shared" si="1"/>
        <v>0</v>
      </c>
      <c r="N17" s="126">
        <v>13</v>
      </c>
      <c r="O17" s="85"/>
      <c r="P17" s="85"/>
      <c r="Q17" s="85"/>
      <c r="R17" s="396"/>
      <c r="S17" s="107" t="s">
        <v>270</v>
      </c>
      <c r="T17" s="133">
        <v>10</v>
      </c>
      <c r="U17" s="85"/>
      <c r="V17" s="85"/>
      <c r="W17" s="108" t="s">
        <v>349</v>
      </c>
      <c r="X17" s="119" t="s">
        <v>499</v>
      </c>
      <c r="Y17" s="143">
        <v>14</v>
      </c>
      <c r="Z17" s="72"/>
      <c r="AA17" s="147" t="s">
        <v>196</v>
      </c>
      <c r="AB17" s="148">
        <v>14</v>
      </c>
      <c r="AD17" s="153" t="s">
        <v>203</v>
      </c>
      <c r="AE17" s="99" t="s">
        <v>203</v>
      </c>
      <c r="AF17" s="124" t="s">
        <v>199</v>
      </c>
    </row>
    <row r="18" spans="2:32" ht="15.75" x14ac:dyDescent="0.25">
      <c r="B18" s="91" t="s">
        <v>227</v>
      </c>
      <c r="C18" s="89" t="s">
        <v>60</v>
      </c>
      <c r="D18" s="90" t="s">
        <v>48</v>
      </c>
      <c r="E18" s="92" t="s">
        <v>116</v>
      </c>
      <c r="F18" s="85" t="s">
        <v>199</v>
      </c>
      <c r="G18" s="93" t="s">
        <v>49</v>
      </c>
      <c r="H18" s="90" t="s">
        <v>49</v>
      </c>
      <c r="I18" s="126" t="s">
        <v>160</v>
      </c>
      <c r="J18" s="123"/>
      <c r="K18" s="93" t="s">
        <v>405</v>
      </c>
      <c r="L18" s="101">
        <f>COUNTIF(Matriz!B:AD,Validación!K18)</f>
        <v>0</v>
      </c>
      <c r="M18" s="129">
        <f t="shared" si="1"/>
        <v>0</v>
      </c>
      <c r="N18" s="126">
        <v>14</v>
      </c>
      <c r="O18" s="85"/>
      <c r="P18" s="85"/>
      <c r="Q18" s="85"/>
      <c r="R18" s="396" t="s">
        <v>285</v>
      </c>
      <c r="S18" s="107" t="s">
        <v>271</v>
      </c>
      <c r="T18" s="133">
        <v>1</v>
      </c>
      <c r="U18" s="85"/>
      <c r="V18" s="85"/>
      <c r="W18" s="108" t="s">
        <v>351</v>
      </c>
      <c r="X18" s="107" t="s">
        <v>500</v>
      </c>
      <c r="Y18" s="143">
        <v>15</v>
      </c>
      <c r="Z18" s="72"/>
      <c r="AA18" s="147" t="s">
        <v>197</v>
      </c>
      <c r="AB18" s="148">
        <v>15</v>
      </c>
      <c r="AD18" s="90" t="s">
        <v>426</v>
      </c>
      <c r="AE18" s="99" t="s">
        <v>137</v>
      </c>
      <c r="AF18" s="124" t="s">
        <v>199</v>
      </c>
    </row>
    <row r="19" spans="2:32" ht="15.75" x14ac:dyDescent="0.25">
      <c r="B19" s="91" t="s">
        <v>227</v>
      </c>
      <c r="C19" s="89" t="s">
        <v>60</v>
      </c>
      <c r="D19" s="90" t="s">
        <v>128</v>
      </c>
      <c r="E19" s="92" t="s">
        <v>199</v>
      </c>
      <c r="F19" s="85" t="s">
        <v>199</v>
      </c>
      <c r="G19" s="93" t="s">
        <v>129</v>
      </c>
      <c r="H19" s="90" t="s">
        <v>129</v>
      </c>
      <c r="I19" s="126" t="s">
        <v>370</v>
      </c>
      <c r="J19" s="123"/>
      <c r="K19" s="93" t="s">
        <v>342</v>
      </c>
      <c r="L19" s="101">
        <f>COUNTIF(Matriz!B:AD,Validación!K19)</f>
        <v>0</v>
      </c>
      <c r="M19" s="129">
        <f t="shared" si="1"/>
        <v>0</v>
      </c>
      <c r="N19" s="126">
        <v>15</v>
      </c>
      <c r="O19" s="85"/>
      <c r="P19" s="85"/>
      <c r="Q19" s="85"/>
      <c r="R19" s="396"/>
      <c r="S19" s="107" t="s">
        <v>272</v>
      </c>
      <c r="T19" s="133">
        <v>5</v>
      </c>
      <c r="U19" s="85"/>
      <c r="V19" s="85"/>
      <c r="W19" s="93" t="s">
        <v>216</v>
      </c>
      <c r="X19" s="90" t="s">
        <v>501</v>
      </c>
      <c r="Y19" s="143">
        <v>16</v>
      </c>
      <c r="Z19" s="72"/>
      <c r="AA19" s="147" t="s">
        <v>217</v>
      </c>
      <c r="AB19" s="148">
        <v>16</v>
      </c>
      <c r="AD19" s="153" t="s">
        <v>300</v>
      </c>
      <c r="AE19" s="99" t="s">
        <v>41</v>
      </c>
      <c r="AF19" s="124" t="s">
        <v>199</v>
      </c>
    </row>
    <row r="20" spans="2:32" ht="15.75" x14ac:dyDescent="0.25">
      <c r="B20" s="155" t="s">
        <v>398</v>
      </c>
      <c r="C20" s="156" t="s">
        <v>57</v>
      </c>
      <c r="D20" s="156" t="s">
        <v>61</v>
      </c>
      <c r="E20" s="157" t="s">
        <v>261</v>
      </c>
      <c r="F20" s="85"/>
      <c r="G20" s="93" t="s">
        <v>50</v>
      </c>
      <c r="H20" s="90" t="s">
        <v>50</v>
      </c>
      <c r="I20" s="126" t="s">
        <v>27</v>
      </c>
      <c r="J20" s="123"/>
      <c r="K20" s="93" t="s">
        <v>170</v>
      </c>
      <c r="L20" s="101">
        <f>COUNTIF(Matriz!B:AD,Validación!K20)</f>
        <v>0</v>
      </c>
      <c r="M20" s="129">
        <f t="shared" si="1"/>
        <v>0</v>
      </c>
      <c r="N20" s="126">
        <v>16</v>
      </c>
      <c r="O20" s="85"/>
      <c r="P20" s="85"/>
      <c r="Q20" s="85"/>
      <c r="R20" s="396"/>
      <c r="S20" s="107" t="s">
        <v>273</v>
      </c>
      <c r="T20" s="133">
        <v>10</v>
      </c>
      <c r="U20" s="85"/>
      <c r="V20" s="85"/>
      <c r="W20" s="108" t="s">
        <v>355</v>
      </c>
      <c r="X20" s="119" t="s">
        <v>502</v>
      </c>
      <c r="Y20" s="143">
        <v>17</v>
      </c>
      <c r="Z20" s="72"/>
      <c r="AA20" s="147" t="s">
        <v>198</v>
      </c>
      <c r="AB20" s="148">
        <v>17</v>
      </c>
      <c r="AD20" s="153" t="s">
        <v>32</v>
      </c>
      <c r="AE20" s="99" t="s">
        <v>32</v>
      </c>
      <c r="AF20" s="124" t="s">
        <v>199</v>
      </c>
    </row>
    <row r="21" spans="2:32" ht="15" customHeight="1" thickBot="1" x14ac:dyDescent="0.3">
      <c r="B21" s="91" t="s">
        <v>228</v>
      </c>
      <c r="C21" s="89" t="s">
        <v>61</v>
      </c>
      <c r="D21" s="90" t="s">
        <v>49</v>
      </c>
      <c r="E21" s="92" t="s">
        <v>436</v>
      </c>
      <c r="F21" s="85" t="s">
        <v>199</v>
      </c>
      <c r="G21" s="93" t="s">
        <v>130</v>
      </c>
      <c r="H21" s="90" t="s">
        <v>130</v>
      </c>
      <c r="I21" s="126" t="s">
        <v>371</v>
      </c>
      <c r="J21" s="123"/>
      <c r="K21" s="93" t="s">
        <v>171</v>
      </c>
      <c r="L21" s="101">
        <f>COUNTIF(Matriz!B:AD,Validación!K21)</f>
        <v>0</v>
      </c>
      <c r="M21" s="129">
        <f t="shared" si="1"/>
        <v>0</v>
      </c>
      <c r="N21" s="126">
        <v>17</v>
      </c>
      <c r="O21" s="85"/>
      <c r="P21" s="85"/>
      <c r="Q21" s="85"/>
      <c r="R21" s="397" t="s">
        <v>286</v>
      </c>
      <c r="S21" s="107" t="s">
        <v>267</v>
      </c>
      <c r="T21" s="133">
        <v>1</v>
      </c>
      <c r="U21" s="85"/>
      <c r="V21" s="85"/>
      <c r="W21" s="108" t="s">
        <v>356</v>
      </c>
      <c r="X21" s="119" t="s">
        <v>503</v>
      </c>
      <c r="Y21" s="143">
        <v>18</v>
      </c>
      <c r="Z21" s="72"/>
      <c r="AA21" s="150" t="s">
        <v>278</v>
      </c>
      <c r="AB21" s="151">
        <v>18</v>
      </c>
      <c r="AD21" s="153" t="s">
        <v>132</v>
      </c>
      <c r="AE21" s="99" t="s">
        <v>132</v>
      </c>
      <c r="AF21" s="124" t="s">
        <v>199</v>
      </c>
    </row>
    <row r="22" spans="2:32" ht="16.5" thickBot="1" x14ac:dyDescent="0.3">
      <c r="B22" s="91" t="s">
        <v>228</v>
      </c>
      <c r="C22" s="89" t="s">
        <v>61</v>
      </c>
      <c r="D22" s="90" t="s">
        <v>129</v>
      </c>
      <c r="E22" s="92" t="s">
        <v>437</v>
      </c>
      <c r="F22" s="85" t="s">
        <v>199</v>
      </c>
      <c r="G22" s="93" t="s">
        <v>51</v>
      </c>
      <c r="H22" s="90" t="s">
        <v>51</v>
      </c>
      <c r="I22" s="126" t="s">
        <v>158</v>
      </c>
      <c r="J22" s="123"/>
      <c r="K22" s="93" t="s">
        <v>214</v>
      </c>
      <c r="L22" s="101">
        <f>COUNTIF(Matriz!B:AD,Validación!K22)</f>
        <v>0</v>
      </c>
      <c r="M22" s="129">
        <f t="shared" si="1"/>
        <v>0</v>
      </c>
      <c r="N22" s="126">
        <v>18</v>
      </c>
      <c r="O22" s="85"/>
      <c r="P22" s="85"/>
      <c r="Q22" s="85"/>
      <c r="R22" s="398"/>
      <c r="S22" s="135" t="s">
        <v>274</v>
      </c>
      <c r="T22" s="136">
        <v>10</v>
      </c>
      <c r="U22" s="85"/>
      <c r="V22" s="85"/>
      <c r="W22" s="108" t="s">
        <v>357</v>
      </c>
      <c r="X22" s="119" t="s">
        <v>503</v>
      </c>
      <c r="Y22" s="143">
        <v>19</v>
      </c>
      <c r="Z22" s="72"/>
      <c r="AD22" s="153" t="s">
        <v>55</v>
      </c>
      <c r="AE22" s="99" t="s">
        <v>55</v>
      </c>
      <c r="AF22" s="124" t="s">
        <v>199</v>
      </c>
    </row>
    <row r="23" spans="2:32" ht="15.75" x14ac:dyDescent="0.25">
      <c r="B23" s="91" t="s">
        <v>228</v>
      </c>
      <c r="C23" s="89" t="s">
        <v>61</v>
      </c>
      <c r="D23" s="90" t="s">
        <v>50</v>
      </c>
      <c r="E23" s="92" t="s">
        <v>438</v>
      </c>
      <c r="F23" s="85" t="s">
        <v>199</v>
      </c>
      <c r="G23" s="93" t="s">
        <v>131</v>
      </c>
      <c r="H23" s="90" t="s">
        <v>240</v>
      </c>
      <c r="I23" s="126" t="s">
        <v>372</v>
      </c>
      <c r="J23" s="123"/>
      <c r="K23" s="93" t="s">
        <v>406</v>
      </c>
      <c r="L23" s="101">
        <f>COUNTIF(Matriz!B:AD,Validación!K23)</f>
        <v>0</v>
      </c>
      <c r="M23" s="129">
        <f t="shared" si="1"/>
        <v>0</v>
      </c>
      <c r="N23" s="126">
        <v>19</v>
      </c>
      <c r="O23" s="85"/>
      <c r="P23" s="85"/>
      <c r="Q23" s="85"/>
      <c r="R23" s="85"/>
      <c r="S23" s="85"/>
      <c r="T23" s="85"/>
      <c r="U23" s="85"/>
      <c r="V23" s="85"/>
      <c r="W23" s="108" t="s">
        <v>358</v>
      </c>
      <c r="X23" s="119" t="s">
        <v>507</v>
      </c>
      <c r="Y23" s="143">
        <v>20</v>
      </c>
      <c r="Z23" s="72"/>
      <c r="AD23" s="153" t="s">
        <v>304</v>
      </c>
      <c r="AE23" s="93" t="s">
        <v>425</v>
      </c>
      <c r="AF23" s="124" t="s">
        <v>199</v>
      </c>
    </row>
    <row r="24" spans="2:32" ht="15.75" x14ac:dyDescent="0.25">
      <c r="B24" s="91" t="s">
        <v>228</v>
      </c>
      <c r="C24" s="89" t="s">
        <v>61</v>
      </c>
      <c r="D24" s="90" t="s">
        <v>130</v>
      </c>
      <c r="E24" s="92" t="s">
        <v>321</v>
      </c>
      <c r="F24" s="85" t="s">
        <v>199</v>
      </c>
      <c r="G24" s="93" t="s">
        <v>52</v>
      </c>
      <c r="H24" s="90" t="s">
        <v>241</v>
      </c>
      <c r="I24" s="126" t="s">
        <v>373</v>
      </c>
      <c r="J24" s="123"/>
      <c r="K24" s="93" t="s">
        <v>407</v>
      </c>
      <c r="L24" s="101">
        <f>COUNTIF(Matriz!B:AD,Validación!K24)</f>
        <v>0</v>
      </c>
      <c r="M24" s="129">
        <f t="shared" si="1"/>
        <v>0</v>
      </c>
      <c r="N24" s="126">
        <v>20</v>
      </c>
      <c r="O24" s="85"/>
      <c r="P24" s="85"/>
      <c r="Q24" s="85"/>
      <c r="R24" s="85"/>
      <c r="S24" s="85"/>
      <c r="T24" s="85"/>
      <c r="U24" s="85"/>
      <c r="V24" s="85"/>
      <c r="W24" s="108" t="s">
        <v>277</v>
      </c>
      <c r="X24" s="119" t="s">
        <v>504</v>
      </c>
      <c r="Y24" s="143">
        <v>21</v>
      </c>
      <c r="Z24" s="72"/>
      <c r="AD24" s="153" t="s">
        <v>305</v>
      </c>
      <c r="AE24" s="99" t="s">
        <v>47</v>
      </c>
      <c r="AF24" s="124" t="s">
        <v>199</v>
      </c>
    </row>
    <row r="25" spans="2:32" ht="16.5" thickBot="1" x14ac:dyDescent="0.3">
      <c r="B25" s="91" t="s">
        <v>228</v>
      </c>
      <c r="C25" s="89" t="s">
        <v>61</v>
      </c>
      <c r="D25" s="90" t="s">
        <v>51</v>
      </c>
      <c r="E25" s="94"/>
      <c r="F25" s="85" t="s">
        <v>199</v>
      </c>
      <c r="G25" s="93" t="s">
        <v>425</v>
      </c>
      <c r="H25" s="90" t="s">
        <v>416</v>
      </c>
      <c r="I25" s="126" t="s">
        <v>374</v>
      </c>
      <c r="J25" s="123"/>
      <c r="K25" s="95" t="s">
        <v>215</v>
      </c>
      <c r="L25" s="102">
        <f>COUNTIF(Matriz!B:AD,Validación!K25)</f>
        <v>0</v>
      </c>
      <c r="M25" s="131">
        <f t="shared" si="1"/>
        <v>0</v>
      </c>
      <c r="N25" s="127">
        <v>21</v>
      </c>
      <c r="O25" s="85"/>
      <c r="P25" s="85"/>
      <c r="Q25" s="85"/>
      <c r="R25" s="85"/>
      <c r="S25" s="85"/>
      <c r="T25" s="85"/>
      <c r="U25" s="85"/>
      <c r="V25" s="85"/>
      <c r="W25" s="108" t="s">
        <v>402</v>
      </c>
      <c r="X25" s="119" t="s">
        <v>404</v>
      </c>
      <c r="Y25" s="143">
        <v>22</v>
      </c>
      <c r="Z25" s="72"/>
      <c r="AD25" s="153" t="s">
        <v>134</v>
      </c>
      <c r="AE25" s="99" t="s">
        <v>134</v>
      </c>
      <c r="AF25" s="124" t="s">
        <v>199</v>
      </c>
    </row>
    <row r="26" spans="2:32" ht="16.5" thickBot="1" x14ac:dyDescent="0.3">
      <c r="B26" s="155" t="s">
        <v>398</v>
      </c>
      <c r="C26" s="156" t="s">
        <v>57</v>
      </c>
      <c r="D26" s="156" t="s">
        <v>262</v>
      </c>
      <c r="E26" s="157" t="s">
        <v>261</v>
      </c>
      <c r="F26" s="85"/>
      <c r="G26" s="93" t="s">
        <v>425</v>
      </c>
      <c r="H26" s="90" t="s">
        <v>416</v>
      </c>
      <c r="I26" s="126" t="s">
        <v>375</v>
      </c>
      <c r="J26" s="123"/>
      <c r="K26" s="87"/>
      <c r="L26" s="88"/>
      <c r="M26" s="86"/>
      <c r="N26" s="85"/>
      <c r="O26" s="85"/>
      <c r="P26" s="85"/>
      <c r="Q26" s="85"/>
      <c r="R26" s="85"/>
      <c r="S26" s="85"/>
      <c r="T26" s="85"/>
      <c r="U26" s="85"/>
      <c r="V26" s="85"/>
      <c r="W26" s="109" t="s">
        <v>403</v>
      </c>
      <c r="X26" s="97" t="s">
        <v>505</v>
      </c>
      <c r="Y26" s="144">
        <v>23</v>
      </c>
      <c r="Z26" s="72"/>
      <c r="AD26" s="153" t="s">
        <v>51</v>
      </c>
      <c r="AE26" s="99" t="s">
        <v>51</v>
      </c>
      <c r="AF26" s="124" t="s">
        <v>199</v>
      </c>
    </row>
    <row r="27" spans="2:32" ht="15" customHeight="1" x14ac:dyDescent="0.25">
      <c r="B27" s="91" t="s">
        <v>229</v>
      </c>
      <c r="C27" s="89" t="s">
        <v>262</v>
      </c>
      <c r="D27" s="90" t="s">
        <v>131</v>
      </c>
      <c r="E27" s="92"/>
      <c r="F27" s="85" t="s">
        <v>199</v>
      </c>
      <c r="G27" s="93" t="s">
        <v>132</v>
      </c>
      <c r="H27" s="90" t="s">
        <v>242</v>
      </c>
      <c r="I27" s="126" t="s">
        <v>376</v>
      </c>
      <c r="J27" s="123"/>
      <c r="N27" s="85"/>
      <c r="O27" s="85"/>
      <c r="P27" s="85"/>
      <c r="Q27" s="85"/>
      <c r="R27" s="85"/>
      <c r="S27" s="85"/>
      <c r="T27" s="85"/>
      <c r="U27" s="85"/>
      <c r="V27" s="85"/>
      <c r="W27" s="85"/>
      <c r="X27" s="85"/>
      <c r="AD27" s="153" t="s">
        <v>307</v>
      </c>
      <c r="AE27" s="99" t="s">
        <v>122</v>
      </c>
      <c r="AF27" s="124" t="s">
        <v>199</v>
      </c>
    </row>
    <row r="28" spans="2:32" ht="15.75" x14ac:dyDescent="0.25">
      <c r="B28" s="91" t="s">
        <v>229</v>
      </c>
      <c r="C28" s="89" t="s">
        <v>262</v>
      </c>
      <c r="D28" s="90" t="s">
        <v>52</v>
      </c>
      <c r="E28" s="92" t="s">
        <v>95</v>
      </c>
      <c r="F28" s="85" t="s">
        <v>199</v>
      </c>
      <c r="G28" s="93" t="s">
        <v>133</v>
      </c>
      <c r="H28" s="90" t="s">
        <v>243</v>
      </c>
      <c r="I28" s="126" t="s">
        <v>377</v>
      </c>
      <c r="J28" s="123"/>
      <c r="N28" s="85"/>
      <c r="O28" s="85"/>
      <c r="P28" s="85"/>
      <c r="Q28" s="85"/>
      <c r="R28" s="85"/>
      <c r="S28" s="85"/>
      <c r="T28" s="85"/>
      <c r="U28" s="85"/>
      <c r="V28" s="85"/>
      <c r="W28" s="85"/>
      <c r="X28" s="85"/>
      <c r="AD28" s="153" t="s">
        <v>308</v>
      </c>
      <c r="AE28" s="99" t="s">
        <v>380</v>
      </c>
      <c r="AF28" s="124" t="s">
        <v>199</v>
      </c>
    </row>
    <row r="29" spans="2:32" ht="15.75" x14ac:dyDescent="0.25">
      <c r="B29" s="91" t="s">
        <v>229</v>
      </c>
      <c r="C29" s="89" t="s">
        <v>262</v>
      </c>
      <c r="D29" s="90" t="s">
        <v>425</v>
      </c>
      <c r="E29" s="92" t="s">
        <v>439</v>
      </c>
      <c r="F29" s="85" t="s">
        <v>199</v>
      </c>
      <c r="G29" s="93" t="s">
        <v>134</v>
      </c>
      <c r="H29" s="90" t="s">
        <v>244</v>
      </c>
      <c r="I29" s="126" t="s">
        <v>378</v>
      </c>
      <c r="J29" s="123"/>
      <c r="N29" s="85"/>
      <c r="O29" s="85"/>
      <c r="P29" s="85"/>
      <c r="Q29" s="85"/>
      <c r="R29" s="85"/>
      <c r="S29" s="85"/>
      <c r="T29" s="85"/>
      <c r="U29" s="85"/>
      <c r="V29" s="85"/>
      <c r="W29" s="85"/>
      <c r="X29" s="85"/>
      <c r="AD29" s="153" t="s">
        <v>310</v>
      </c>
      <c r="AE29" s="99" t="s">
        <v>48</v>
      </c>
      <c r="AF29" s="124" t="s">
        <v>199</v>
      </c>
    </row>
    <row r="30" spans="2:32" ht="15.75" x14ac:dyDescent="0.25">
      <c r="B30" s="91" t="s">
        <v>229</v>
      </c>
      <c r="C30" s="89" t="s">
        <v>262</v>
      </c>
      <c r="D30" s="90" t="s">
        <v>425</v>
      </c>
      <c r="E30" s="92" t="s">
        <v>439</v>
      </c>
      <c r="F30" s="85" t="s">
        <v>199</v>
      </c>
      <c r="G30" s="93" t="s">
        <v>53</v>
      </c>
      <c r="H30" s="90" t="s">
        <v>245</v>
      </c>
      <c r="I30" s="126" t="s">
        <v>379</v>
      </c>
      <c r="J30" s="123"/>
      <c r="K30" s="85"/>
      <c r="L30" s="85"/>
      <c r="M30" s="85"/>
      <c r="N30" s="85"/>
      <c r="O30" s="85"/>
      <c r="P30" s="85"/>
      <c r="Q30" s="85"/>
      <c r="R30" s="85"/>
      <c r="S30" s="85"/>
      <c r="T30" s="85"/>
      <c r="U30" s="85"/>
      <c r="V30" s="85"/>
      <c r="W30" s="85"/>
      <c r="X30" s="85"/>
      <c r="AD30" s="153" t="s">
        <v>43</v>
      </c>
      <c r="AE30" s="99" t="s">
        <v>43</v>
      </c>
      <c r="AF30" s="124" t="s">
        <v>199</v>
      </c>
    </row>
    <row r="31" spans="2:32" ht="15.75" x14ac:dyDescent="0.25">
      <c r="B31" s="91" t="s">
        <v>229</v>
      </c>
      <c r="C31" s="89" t="s">
        <v>262</v>
      </c>
      <c r="D31" s="90" t="s">
        <v>132</v>
      </c>
      <c r="E31" s="92" t="s">
        <v>123</v>
      </c>
      <c r="F31" s="85" t="s">
        <v>199</v>
      </c>
      <c r="G31" s="93" t="s">
        <v>54</v>
      </c>
      <c r="H31" s="90" t="s">
        <v>246</v>
      </c>
      <c r="I31" s="126" t="s">
        <v>447</v>
      </c>
      <c r="J31" s="123"/>
      <c r="K31" s="85"/>
      <c r="L31" s="85"/>
      <c r="M31" s="85"/>
      <c r="N31" s="85"/>
      <c r="O31" s="85"/>
      <c r="P31" s="85"/>
      <c r="Q31" s="85"/>
      <c r="R31" s="85"/>
      <c r="S31" s="85"/>
      <c r="T31" s="85"/>
      <c r="U31" s="85"/>
      <c r="V31" s="85"/>
      <c r="W31" s="85"/>
      <c r="X31" s="85"/>
      <c r="AD31" s="153" t="s">
        <v>42</v>
      </c>
      <c r="AE31" s="99" t="s">
        <v>42</v>
      </c>
      <c r="AF31" s="124" t="s">
        <v>199</v>
      </c>
    </row>
    <row r="32" spans="2:32" ht="16.5" thickBot="1" x14ac:dyDescent="0.3">
      <c r="B32" s="91" t="s">
        <v>229</v>
      </c>
      <c r="C32" s="89" t="s">
        <v>262</v>
      </c>
      <c r="D32" s="90" t="s">
        <v>133</v>
      </c>
      <c r="E32" s="94">
        <v>122200</v>
      </c>
      <c r="F32" s="85" t="s">
        <v>199</v>
      </c>
      <c r="G32" s="93" t="s">
        <v>32</v>
      </c>
      <c r="H32" s="90" t="s">
        <v>32</v>
      </c>
      <c r="I32" s="126" t="s">
        <v>448</v>
      </c>
      <c r="J32" s="123"/>
      <c r="K32" s="85"/>
      <c r="L32" s="85"/>
      <c r="M32" s="85"/>
      <c r="N32" s="85"/>
      <c r="O32" s="85"/>
      <c r="P32" s="85"/>
      <c r="Q32" s="85"/>
      <c r="R32" s="85"/>
      <c r="S32" s="85"/>
      <c r="T32" s="85"/>
      <c r="U32" s="85"/>
      <c r="V32" s="85"/>
      <c r="W32" s="85"/>
      <c r="X32" s="85"/>
      <c r="AD32" s="150" t="s">
        <v>308</v>
      </c>
      <c r="AE32" s="100" t="s">
        <v>380</v>
      </c>
      <c r="AF32" s="124" t="s">
        <v>199</v>
      </c>
    </row>
    <row r="33" spans="2:24" ht="15.75" x14ac:dyDescent="0.25">
      <c r="B33" s="155" t="s">
        <v>398</v>
      </c>
      <c r="C33" s="156" t="s">
        <v>57</v>
      </c>
      <c r="D33" s="156" t="s">
        <v>62</v>
      </c>
      <c r="E33" s="157" t="s">
        <v>261</v>
      </c>
      <c r="F33" s="85"/>
      <c r="G33" s="93" t="s">
        <v>55</v>
      </c>
      <c r="H33" s="90" t="s">
        <v>247</v>
      </c>
      <c r="I33" s="126" t="s">
        <v>449</v>
      </c>
      <c r="J33" s="123"/>
      <c r="K33" s="85"/>
      <c r="L33" s="85"/>
      <c r="M33" s="85"/>
      <c r="N33" s="85"/>
      <c r="O33" s="85"/>
      <c r="P33" s="85"/>
      <c r="Q33" s="85"/>
      <c r="R33" s="85"/>
      <c r="S33" s="85"/>
      <c r="T33" s="85"/>
      <c r="U33" s="85"/>
      <c r="V33" s="85"/>
      <c r="W33" s="85"/>
      <c r="X33" s="85"/>
    </row>
    <row r="34" spans="2:24" ht="15" customHeight="1" x14ac:dyDescent="0.25">
      <c r="B34" s="91" t="s">
        <v>230</v>
      </c>
      <c r="C34" s="89" t="s">
        <v>62</v>
      </c>
      <c r="D34" s="90" t="s">
        <v>134</v>
      </c>
      <c r="E34" s="92" t="s">
        <v>117</v>
      </c>
      <c r="F34" s="85" t="s">
        <v>199</v>
      </c>
      <c r="G34" s="93" t="s">
        <v>135</v>
      </c>
      <c r="H34" s="90" t="s">
        <v>248</v>
      </c>
      <c r="I34" s="126" t="s">
        <v>450</v>
      </c>
      <c r="J34" s="123"/>
      <c r="K34" s="85"/>
      <c r="L34" s="85"/>
      <c r="M34" s="85"/>
      <c r="N34" s="85"/>
      <c r="O34" s="85"/>
      <c r="P34" s="85"/>
      <c r="Q34" s="85"/>
      <c r="R34" s="85"/>
      <c r="S34" s="85"/>
      <c r="T34" s="85"/>
      <c r="U34" s="85"/>
      <c r="V34" s="85"/>
      <c r="W34" s="85"/>
      <c r="X34" s="85"/>
    </row>
    <row r="35" spans="2:24" ht="15.75" x14ac:dyDescent="0.25">
      <c r="B35" s="91" t="s">
        <v>230</v>
      </c>
      <c r="C35" s="89" t="s">
        <v>62</v>
      </c>
      <c r="D35" s="90" t="s">
        <v>53</v>
      </c>
      <c r="E35" s="92" t="s">
        <v>199</v>
      </c>
      <c r="F35" s="85" t="s">
        <v>199</v>
      </c>
      <c r="G35" s="93" t="s">
        <v>33</v>
      </c>
      <c r="H35" s="90" t="s">
        <v>33</v>
      </c>
      <c r="I35" s="126" t="s">
        <v>451</v>
      </c>
      <c r="J35" s="123"/>
      <c r="K35" s="85"/>
      <c r="L35" s="85"/>
      <c r="M35" s="85"/>
      <c r="N35" s="85"/>
      <c r="O35" s="85"/>
      <c r="P35" s="85"/>
      <c r="Q35" s="85"/>
      <c r="R35" s="85"/>
      <c r="S35" s="85"/>
      <c r="T35" s="85"/>
      <c r="U35" s="85"/>
      <c r="V35" s="85"/>
      <c r="W35" s="85"/>
      <c r="X35" s="85"/>
    </row>
    <row r="36" spans="2:24" ht="15.75" x14ac:dyDescent="0.25">
      <c r="B36" s="155" t="s">
        <v>398</v>
      </c>
      <c r="C36" s="156" t="s">
        <v>57</v>
      </c>
      <c r="D36" s="156" t="s">
        <v>260</v>
      </c>
      <c r="E36" s="157" t="s">
        <v>261</v>
      </c>
      <c r="F36" s="85"/>
      <c r="G36" s="93" t="s">
        <v>41</v>
      </c>
      <c r="H36" s="90" t="s">
        <v>41</v>
      </c>
      <c r="I36" s="126" t="s">
        <v>452</v>
      </c>
      <c r="J36" s="123"/>
      <c r="K36" s="85"/>
      <c r="L36" s="85"/>
      <c r="M36" s="85"/>
      <c r="N36" s="85"/>
      <c r="O36" s="85"/>
      <c r="P36" s="85"/>
      <c r="Q36" s="85"/>
      <c r="R36" s="85"/>
      <c r="S36" s="85"/>
      <c r="T36" s="85"/>
      <c r="U36" s="85"/>
      <c r="V36" s="85"/>
      <c r="W36" s="85"/>
      <c r="X36" s="85"/>
    </row>
    <row r="37" spans="2:24" ht="15.75" x14ac:dyDescent="0.25">
      <c r="B37" s="91" t="s">
        <v>231</v>
      </c>
      <c r="C37" s="89" t="s">
        <v>260</v>
      </c>
      <c r="D37" s="90" t="s">
        <v>54</v>
      </c>
      <c r="E37" s="92" t="s">
        <v>440</v>
      </c>
      <c r="F37" s="85" t="s">
        <v>199</v>
      </c>
      <c r="G37" s="93" t="s">
        <v>136</v>
      </c>
      <c r="H37" s="90" t="s">
        <v>249</v>
      </c>
      <c r="I37" s="126" t="s">
        <v>453</v>
      </c>
      <c r="J37" s="123"/>
      <c r="K37" s="85"/>
      <c r="L37" s="85"/>
      <c r="M37" s="85"/>
      <c r="N37" s="85"/>
      <c r="O37" s="85"/>
      <c r="P37" s="85"/>
      <c r="Q37" s="85"/>
      <c r="R37" s="85"/>
      <c r="S37" s="85"/>
      <c r="T37" s="85"/>
      <c r="U37" s="85"/>
      <c r="V37" s="85"/>
      <c r="W37" s="85"/>
      <c r="X37" s="85"/>
    </row>
    <row r="38" spans="2:24" ht="15.75" x14ac:dyDescent="0.25">
      <c r="B38" s="91" t="s">
        <v>231</v>
      </c>
      <c r="C38" s="89" t="s">
        <v>260</v>
      </c>
      <c r="D38" s="90" t="s">
        <v>32</v>
      </c>
      <c r="E38" s="92" t="s">
        <v>441</v>
      </c>
      <c r="F38" s="85" t="s">
        <v>199</v>
      </c>
      <c r="G38" s="93" t="s">
        <v>122</v>
      </c>
      <c r="H38" s="90" t="s">
        <v>122</v>
      </c>
      <c r="I38" s="126" t="s">
        <v>454</v>
      </c>
      <c r="J38" s="123"/>
      <c r="K38" s="85"/>
      <c r="L38" s="85"/>
      <c r="M38" s="85"/>
      <c r="N38" s="85"/>
      <c r="O38" s="85"/>
      <c r="P38" s="85"/>
      <c r="Q38" s="85"/>
      <c r="R38" s="85"/>
      <c r="S38" s="85"/>
      <c r="T38" s="85"/>
      <c r="U38" s="85"/>
      <c r="V38" s="85"/>
      <c r="W38" s="85"/>
      <c r="X38" s="85"/>
    </row>
    <row r="39" spans="2:24" ht="16.5" thickBot="1" x14ac:dyDescent="0.3">
      <c r="B39" s="91" t="s">
        <v>231</v>
      </c>
      <c r="C39" s="89" t="s">
        <v>260</v>
      </c>
      <c r="D39" s="90" t="s">
        <v>423</v>
      </c>
      <c r="E39" s="148" t="s">
        <v>442</v>
      </c>
      <c r="F39" s="85" t="s">
        <v>199</v>
      </c>
      <c r="G39" s="95" t="s">
        <v>423</v>
      </c>
      <c r="H39" s="97" t="s">
        <v>423</v>
      </c>
      <c r="I39" s="127" t="s">
        <v>455</v>
      </c>
      <c r="J39" s="123"/>
      <c r="K39" s="85"/>
      <c r="L39" s="85"/>
      <c r="M39" s="85"/>
      <c r="N39" s="85"/>
      <c r="O39" s="85"/>
      <c r="P39" s="85"/>
      <c r="Q39" s="85"/>
      <c r="R39" s="85"/>
      <c r="S39" s="85"/>
      <c r="T39" s="85"/>
      <c r="U39" s="85"/>
      <c r="V39" s="85"/>
      <c r="W39" s="85"/>
      <c r="X39" s="85"/>
    </row>
    <row r="40" spans="2:24" ht="15" customHeight="1" x14ac:dyDescent="0.25">
      <c r="B40" s="155" t="s">
        <v>398</v>
      </c>
      <c r="C40" s="156" t="s">
        <v>57</v>
      </c>
      <c r="D40" s="156" t="s">
        <v>63</v>
      </c>
      <c r="E40" s="157" t="s">
        <v>261</v>
      </c>
      <c r="F40" s="85" t="s">
        <v>199</v>
      </c>
      <c r="H40" s="87"/>
      <c r="I40" s="85" t="s">
        <v>199</v>
      </c>
      <c r="J40" s="123"/>
      <c r="K40" s="85"/>
      <c r="L40" s="85"/>
      <c r="M40" s="85"/>
      <c r="N40" s="85"/>
      <c r="O40" s="85"/>
      <c r="P40" s="85"/>
      <c r="Q40" s="85"/>
      <c r="R40" s="85"/>
      <c r="S40" s="85"/>
      <c r="T40" s="85"/>
      <c r="U40" s="85"/>
      <c r="V40" s="85"/>
      <c r="W40" s="85"/>
      <c r="X40" s="85"/>
    </row>
    <row r="41" spans="2:24" ht="15.75" x14ac:dyDescent="0.25">
      <c r="B41" s="91" t="s">
        <v>232</v>
      </c>
      <c r="C41" s="89" t="s">
        <v>63</v>
      </c>
      <c r="D41" s="90" t="s">
        <v>55</v>
      </c>
      <c r="E41" s="92" t="s">
        <v>443</v>
      </c>
      <c r="F41" s="85" t="s">
        <v>199</v>
      </c>
      <c r="I41" s="85" t="s">
        <v>199</v>
      </c>
      <c r="J41" s="123"/>
      <c r="K41" s="85"/>
      <c r="L41" s="85"/>
      <c r="M41" s="85"/>
      <c r="N41" s="85"/>
      <c r="O41" s="85"/>
      <c r="P41" s="85"/>
      <c r="Q41" s="85"/>
      <c r="R41" s="85"/>
      <c r="S41" s="85"/>
      <c r="T41" s="85"/>
      <c r="U41" s="85"/>
      <c r="V41" s="85"/>
      <c r="W41" s="85"/>
      <c r="X41" s="85"/>
    </row>
    <row r="42" spans="2:24" ht="15.75" x14ac:dyDescent="0.25">
      <c r="B42" s="91" t="s">
        <v>232</v>
      </c>
      <c r="C42" s="89" t="s">
        <v>63</v>
      </c>
      <c r="D42" s="90" t="s">
        <v>135</v>
      </c>
      <c r="E42" s="92"/>
      <c r="F42" s="85" t="s">
        <v>199</v>
      </c>
      <c r="G42" s="87"/>
      <c r="H42" s="87"/>
      <c r="I42" s="85" t="s">
        <v>199</v>
      </c>
      <c r="J42" s="123"/>
      <c r="K42" s="85"/>
      <c r="L42" s="85"/>
      <c r="M42" s="85"/>
      <c r="N42" s="85"/>
      <c r="O42" s="85"/>
      <c r="P42" s="85"/>
      <c r="Q42" s="85"/>
      <c r="R42" s="85"/>
      <c r="S42" s="85"/>
      <c r="T42" s="85"/>
      <c r="U42" s="85"/>
      <c r="V42" s="85"/>
      <c r="W42" s="85"/>
      <c r="X42" s="85"/>
    </row>
    <row r="43" spans="2:24" ht="15.75" x14ac:dyDescent="0.25">
      <c r="B43" s="91" t="s">
        <v>232</v>
      </c>
      <c r="C43" s="89" t="s">
        <v>63</v>
      </c>
      <c r="D43" s="90" t="s">
        <v>33</v>
      </c>
      <c r="E43" s="92" t="s">
        <v>444</v>
      </c>
      <c r="F43" s="85" t="s">
        <v>199</v>
      </c>
      <c r="I43" s="85"/>
      <c r="J43" s="123"/>
      <c r="K43" s="85"/>
      <c r="L43" s="85"/>
      <c r="M43" s="85"/>
      <c r="N43" s="85"/>
      <c r="O43" s="85"/>
      <c r="P43" s="85"/>
      <c r="Q43" s="85"/>
      <c r="R43" s="85"/>
      <c r="S43" s="85"/>
      <c r="T43" s="85"/>
      <c r="U43" s="85"/>
      <c r="V43" s="85"/>
      <c r="W43" s="85"/>
      <c r="X43" s="85"/>
    </row>
    <row r="44" spans="2:24" ht="15" customHeight="1" x14ac:dyDescent="0.25">
      <c r="B44" s="155" t="s">
        <v>398</v>
      </c>
      <c r="C44" s="156" t="s">
        <v>57</v>
      </c>
      <c r="D44" s="156" t="s">
        <v>263</v>
      </c>
      <c r="E44" s="157" t="s">
        <v>261</v>
      </c>
      <c r="F44" s="85" t="s">
        <v>199</v>
      </c>
      <c r="I44" s="85" t="s">
        <v>199</v>
      </c>
      <c r="J44" s="123"/>
      <c r="K44" s="85"/>
      <c r="L44" s="85"/>
      <c r="M44" s="85"/>
      <c r="N44" s="85"/>
      <c r="O44" s="85"/>
      <c r="P44" s="85"/>
      <c r="Q44" s="85"/>
      <c r="R44" s="85"/>
      <c r="S44" s="85"/>
      <c r="T44" s="85"/>
      <c r="U44" s="85"/>
      <c r="V44" s="85"/>
      <c r="W44" s="85"/>
      <c r="X44" s="85"/>
    </row>
    <row r="45" spans="2:24" ht="15.75" x14ac:dyDescent="0.25">
      <c r="B45" s="91" t="s">
        <v>233</v>
      </c>
      <c r="C45" s="89" t="s">
        <v>263</v>
      </c>
      <c r="D45" s="90" t="s">
        <v>41</v>
      </c>
      <c r="E45" s="92" t="s">
        <v>445</v>
      </c>
      <c r="F45" s="85" t="s">
        <v>199</v>
      </c>
      <c r="G45" s="87"/>
      <c r="H45" s="87"/>
      <c r="I45" s="85" t="s">
        <v>199</v>
      </c>
      <c r="J45" s="123"/>
      <c r="K45" s="85"/>
      <c r="L45" s="85"/>
      <c r="M45" s="85"/>
      <c r="N45" s="85"/>
      <c r="O45" s="85"/>
      <c r="P45" s="85"/>
      <c r="Q45" s="85"/>
      <c r="R45" s="85"/>
      <c r="S45" s="85"/>
      <c r="T45" s="85"/>
      <c r="U45" s="85"/>
      <c r="V45" s="85"/>
      <c r="W45" s="85"/>
      <c r="X45" s="85"/>
    </row>
    <row r="46" spans="2:24" ht="15.75" x14ac:dyDescent="0.25">
      <c r="B46" s="91" t="s">
        <v>233</v>
      </c>
      <c r="C46" s="89" t="s">
        <v>263</v>
      </c>
      <c r="D46" s="90" t="s">
        <v>136</v>
      </c>
      <c r="E46" s="92" t="s">
        <v>199</v>
      </c>
      <c r="F46" s="85" t="s">
        <v>199</v>
      </c>
      <c r="I46" s="85"/>
      <c r="J46" s="123"/>
      <c r="K46" s="85"/>
      <c r="L46" s="85"/>
      <c r="M46" s="85"/>
      <c r="N46" s="85"/>
      <c r="O46" s="85"/>
      <c r="P46" s="85"/>
      <c r="Q46" s="85"/>
      <c r="R46" s="85"/>
      <c r="S46" s="85"/>
      <c r="T46" s="85"/>
      <c r="U46" s="85"/>
      <c r="V46" s="85"/>
      <c r="W46" s="85"/>
      <c r="X46" s="85"/>
    </row>
    <row r="47" spans="2:24" ht="15.75" x14ac:dyDescent="0.25">
      <c r="B47" s="155" t="s">
        <v>398</v>
      </c>
      <c r="C47" s="156" t="s">
        <v>57</v>
      </c>
      <c r="D47" s="156" t="s">
        <v>121</v>
      </c>
      <c r="E47" s="157" t="s">
        <v>261</v>
      </c>
      <c r="F47" s="85" t="s">
        <v>199</v>
      </c>
      <c r="I47" s="85" t="s">
        <v>199</v>
      </c>
      <c r="J47" s="123"/>
      <c r="K47" s="85"/>
      <c r="L47" s="85"/>
      <c r="M47" s="85"/>
      <c r="N47" s="85"/>
      <c r="O47" s="85"/>
      <c r="P47" s="85"/>
      <c r="Q47" s="85"/>
      <c r="R47" s="85"/>
      <c r="S47" s="85"/>
      <c r="T47" s="85"/>
      <c r="U47" s="85"/>
      <c r="V47" s="85"/>
      <c r="W47" s="85"/>
      <c r="X47" s="85"/>
    </row>
    <row r="48" spans="2:24" ht="16.5" thickBot="1" x14ac:dyDescent="0.3">
      <c r="B48" s="95" t="s">
        <v>120</v>
      </c>
      <c r="C48" s="96" t="s">
        <v>121</v>
      </c>
      <c r="D48" s="97" t="s">
        <v>122</v>
      </c>
      <c r="E48" s="98" t="s">
        <v>446</v>
      </c>
      <c r="F48" s="85" t="s">
        <v>199</v>
      </c>
    </row>
  </sheetData>
  <sheetProtection sheet="1" objects="1" scenarios="1"/>
  <mergeCells count="21">
    <mergeCell ref="AA2:AB2"/>
    <mergeCell ref="AD2:AE2"/>
    <mergeCell ref="B2:E2"/>
    <mergeCell ref="G2:I2"/>
    <mergeCell ref="K2:N2"/>
    <mergeCell ref="R2:T2"/>
    <mergeCell ref="W2:Y2"/>
    <mergeCell ref="R15:R17"/>
    <mergeCell ref="R18:R20"/>
    <mergeCell ref="R21:R22"/>
    <mergeCell ref="B3:D3"/>
    <mergeCell ref="R4:R5"/>
    <mergeCell ref="R6:R8"/>
    <mergeCell ref="R9:R11"/>
    <mergeCell ref="R12:R14"/>
    <mergeCell ref="L3:L4"/>
    <mergeCell ref="I3:I4"/>
    <mergeCell ref="H3:H4"/>
    <mergeCell ref="G3:G4"/>
    <mergeCell ref="K3:K4"/>
    <mergeCell ref="N3:N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B1:W42"/>
  <sheetViews>
    <sheetView showGridLines="0" zoomScaleNormal="100" workbookViewId="0"/>
  </sheetViews>
  <sheetFormatPr baseColWidth="10" defaultRowHeight="15" x14ac:dyDescent="0.25"/>
  <cols>
    <col min="1" max="1" width="3.5703125" customWidth="1"/>
    <col min="2" max="2" width="21.42578125" customWidth="1"/>
    <col min="3" max="3" width="1.42578125" customWidth="1"/>
    <col min="4" max="4" width="26.28515625" customWidth="1"/>
    <col min="5" max="5" width="1.5703125" customWidth="1"/>
    <col min="6" max="6" width="26.140625" customWidth="1"/>
    <col min="7" max="7" width="1.28515625" customWidth="1"/>
    <col min="8" max="8" width="31.28515625" customWidth="1"/>
    <col min="9" max="9" width="2" customWidth="1"/>
    <col min="10" max="10" width="13.42578125" customWidth="1"/>
    <col min="11" max="11" width="1.5703125" customWidth="1"/>
    <col min="12" max="12" width="27.7109375" style="7" customWidth="1"/>
    <col min="13" max="13" width="1.85546875" customWidth="1"/>
    <col min="14" max="14" width="23.140625" customWidth="1"/>
    <col min="15" max="15" width="2.7109375" customWidth="1"/>
  </cols>
  <sheetData>
    <row r="1" spans="2:23" s="2" customFormat="1" ht="15.75" thickBot="1" x14ac:dyDescent="0.3">
      <c r="L1" s="7"/>
    </row>
    <row r="2" spans="2:23" s="2" customFormat="1" ht="15.75" thickBot="1" x14ac:dyDescent="0.3">
      <c r="B2" s="421"/>
      <c r="C2" s="422"/>
      <c r="D2" s="241" t="s">
        <v>516</v>
      </c>
      <c r="E2" s="427"/>
      <c r="F2" s="427"/>
      <c r="G2" s="427"/>
      <c r="H2" s="427"/>
      <c r="I2" s="427"/>
      <c r="J2" s="427"/>
      <c r="K2" s="427"/>
      <c r="L2" s="428"/>
      <c r="M2" s="435" t="s">
        <v>510</v>
      </c>
      <c r="N2" s="436"/>
    </row>
    <row r="3" spans="2:23" s="2" customFormat="1" ht="15.75" thickBot="1" x14ac:dyDescent="0.3">
      <c r="B3" s="423"/>
      <c r="C3" s="424"/>
      <c r="D3" s="429"/>
      <c r="E3" s="430"/>
      <c r="F3" s="430"/>
      <c r="G3" s="430"/>
      <c r="H3" s="430"/>
      <c r="I3" s="430"/>
      <c r="J3" s="430"/>
      <c r="K3" s="430"/>
      <c r="L3" s="431"/>
      <c r="M3" s="435" t="s">
        <v>519</v>
      </c>
      <c r="N3" s="436"/>
    </row>
    <row r="4" spans="2:23" s="2" customFormat="1" ht="23.25" customHeight="1" thickBot="1" x14ac:dyDescent="0.3">
      <c r="B4" s="423"/>
      <c r="C4" s="424"/>
      <c r="D4" s="429"/>
      <c r="E4" s="430"/>
      <c r="F4" s="430"/>
      <c r="G4" s="430"/>
      <c r="H4" s="430"/>
      <c r="I4" s="430"/>
      <c r="J4" s="430"/>
      <c r="K4" s="430"/>
      <c r="L4" s="431"/>
      <c r="M4" s="471" t="s">
        <v>549</v>
      </c>
      <c r="N4" s="472"/>
    </row>
    <row r="5" spans="2:23" s="2" customFormat="1" ht="15.75" thickBot="1" x14ac:dyDescent="0.3">
      <c r="B5" s="425"/>
      <c r="C5" s="426"/>
      <c r="D5" s="432"/>
      <c r="E5" s="433"/>
      <c r="F5" s="433"/>
      <c r="G5" s="433"/>
      <c r="H5" s="433"/>
      <c r="I5" s="433"/>
      <c r="J5" s="433"/>
      <c r="K5" s="433"/>
      <c r="L5" s="434"/>
      <c r="M5" s="437" t="s">
        <v>511</v>
      </c>
      <c r="N5" s="438"/>
    </row>
    <row r="6" spans="2:23" ht="15.75" thickBot="1" x14ac:dyDescent="0.3">
      <c r="L6"/>
    </row>
    <row r="7" spans="2:23" ht="15.75" customHeight="1" thickBot="1" x14ac:dyDescent="0.3">
      <c r="B7" s="19" t="s">
        <v>17</v>
      </c>
      <c r="C7" s="8"/>
      <c r="D7" s="19" t="s">
        <v>0</v>
      </c>
      <c r="E7" s="8"/>
      <c r="F7" s="19" t="s">
        <v>1</v>
      </c>
      <c r="G7" s="8"/>
      <c r="H7" s="19" t="s">
        <v>18</v>
      </c>
      <c r="I7" s="8"/>
      <c r="J7" s="25" t="s">
        <v>201</v>
      </c>
      <c r="L7" s="25" t="s">
        <v>202</v>
      </c>
      <c r="N7" s="216" t="s">
        <v>213</v>
      </c>
      <c r="S7" s="174"/>
      <c r="T7" s="174"/>
      <c r="U7" s="124"/>
      <c r="V7" s="174"/>
      <c r="W7" s="174"/>
    </row>
    <row r="8" spans="2:23" ht="15" customHeight="1" x14ac:dyDescent="0.25">
      <c r="B8" s="11" t="s">
        <v>183</v>
      </c>
      <c r="C8" s="2" t="s">
        <v>199</v>
      </c>
      <c r="D8" s="20" t="s">
        <v>152</v>
      </c>
      <c r="E8" s="2" t="s">
        <v>199</v>
      </c>
      <c r="F8" s="20" t="s">
        <v>200</v>
      </c>
      <c r="G8" s="2" t="s">
        <v>199</v>
      </c>
      <c r="H8" s="20" t="s">
        <v>521</v>
      </c>
      <c r="I8" s="2" t="s">
        <v>199</v>
      </c>
      <c r="J8" s="24" t="s">
        <v>2</v>
      </c>
      <c r="L8" s="28" t="s">
        <v>225</v>
      </c>
      <c r="M8" s="2" t="s">
        <v>199</v>
      </c>
      <c r="N8" s="217" t="s">
        <v>42</v>
      </c>
      <c r="O8" s="2" t="s">
        <v>199</v>
      </c>
      <c r="S8" s="124"/>
      <c r="T8" s="72"/>
      <c r="U8" s="124"/>
      <c r="V8" s="124"/>
      <c r="W8" s="72"/>
    </row>
    <row r="9" spans="2:23" x14ac:dyDescent="0.25">
      <c r="B9" s="11" t="s">
        <v>184</v>
      </c>
      <c r="C9" s="2" t="s">
        <v>199</v>
      </c>
      <c r="D9" s="20" t="s">
        <v>153</v>
      </c>
      <c r="E9" s="2" t="s">
        <v>199</v>
      </c>
      <c r="F9" s="20" t="s">
        <v>161</v>
      </c>
      <c r="G9" s="2" t="s">
        <v>199</v>
      </c>
      <c r="H9" s="20" t="s">
        <v>522</v>
      </c>
      <c r="I9" s="2" t="s">
        <v>199</v>
      </c>
      <c r="J9" s="11" t="s">
        <v>3</v>
      </c>
      <c r="L9" s="20" t="s">
        <v>226</v>
      </c>
      <c r="M9" s="2" t="s">
        <v>199</v>
      </c>
      <c r="N9" s="20" t="s">
        <v>43</v>
      </c>
      <c r="O9" s="2" t="s">
        <v>199</v>
      </c>
      <c r="S9" s="124"/>
      <c r="T9" s="72"/>
      <c r="U9" s="124"/>
      <c r="V9" s="124"/>
      <c r="W9" s="72"/>
    </row>
    <row r="10" spans="2:23" x14ac:dyDescent="0.25">
      <c r="B10" s="11" t="s">
        <v>185</v>
      </c>
      <c r="C10" s="2" t="s">
        <v>199</v>
      </c>
      <c r="D10" s="20" t="s">
        <v>154</v>
      </c>
      <c r="E10" s="2" t="s">
        <v>199</v>
      </c>
      <c r="F10" s="20" t="s">
        <v>162</v>
      </c>
      <c r="G10" s="2" t="s">
        <v>199</v>
      </c>
      <c r="H10" s="20" t="s">
        <v>523</v>
      </c>
      <c r="I10" s="2" t="s">
        <v>199</v>
      </c>
      <c r="J10" s="11" t="s">
        <v>4</v>
      </c>
      <c r="L10" s="28" t="s">
        <v>227</v>
      </c>
      <c r="M10" s="2" t="s">
        <v>199</v>
      </c>
      <c r="N10" s="20" t="s">
        <v>44</v>
      </c>
      <c r="O10" s="2" t="s">
        <v>199</v>
      </c>
      <c r="S10" s="124"/>
      <c r="T10" s="72"/>
      <c r="U10" s="124"/>
      <c r="V10" s="124"/>
      <c r="W10" s="72"/>
    </row>
    <row r="11" spans="2:23" x14ac:dyDescent="0.25">
      <c r="B11" s="11" t="s">
        <v>186</v>
      </c>
      <c r="C11" s="2" t="s">
        <v>199</v>
      </c>
      <c r="D11" s="20" t="s">
        <v>335</v>
      </c>
      <c r="E11" s="2" t="s">
        <v>199</v>
      </c>
      <c r="F11" s="20" t="s">
        <v>163</v>
      </c>
      <c r="G11" s="2" t="s">
        <v>199</v>
      </c>
      <c r="H11" s="20" t="s">
        <v>524</v>
      </c>
      <c r="I11" s="2" t="s">
        <v>199</v>
      </c>
      <c r="J11" s="11" t="s">
        <v>5</v>
      </c>
      <c r="L11" s="28" t="s">
        <v>228</v>
      </c>
      <c r="M11" s="2" t="s">
        <v>199</v>
      </c>
      <c r="N11" s="20" t="s">
        <v>203</v>
      </c>
      <c r="O11" s="2" t="s">
        <v>199</v>
      </c>
      <c r="S11" s="124"/>
      <c r="T11" s="72"/>
      <c r="U11" s="124"/>
      <c r="V11" s="124"/>
      <c r="W11" s="72"/>
    </row>
    <row r="12" spans="2:23" x14ac:dyDescent="0.25">
      <c r="B12" s="11" t="s">
        <v>187</v>
      </c>
      <c r="C12" s="2" t="s">
        <v>199</v>
      </c>
      <c r="D12" s="20" t="s">
        <v>336</v>
      </c>
      <c r="E12" s="2" t="s">
        <v>199</v>
      </c>
      <c r="F12" s="20" t="s">
        <v>164</v>
      </c>
      <c r="G12" s="2" t="s">
        <v>199</v>
      </c>
      <c r="H12" s="20" t="s">
        <v>525</v>
      </c>
      <c r="I12" s="2" t="s">
        <v>199</v>
      </c>
      <c r="J12" s="11" t="s">
        <v>6</v>
      </c>
      <c r="L12" s="28" t="s">
        <v>229</v>
      </c>
      <c r="M12" s="2" t="s">
        <v>199</v>
      </c>
      <c r="N12" s="20" t="s">
        <v>45</v>
      </c>
      <c r="O12" s="2" t="s">
        <v>199</v>
      </c>
      <c r="S12" s="124"/>
      <c r="T12" s="72"/>
      <c r="U12" s="124"/>
      <c r="V12" s="124"/>
      <c r="W12" s="72"/>
    </row>
    <row r="13" spans="2:23" ht="16.5" thickBot="1" x14ac:dyDescent="0.3">
      <c r="B13" s="11" t="s">
        <v>188</v>
      </c>
      <c r="C13" s="2" t="s">
        <v>199</v>
      </c>
      <c r="D13" s="20" t="s">
        <v>338</v>
      </c>
      <c r="E13" s="2" t="s">
        <v>199</v>
      </c>
      <c r="F13" s="20" t="s">
        <v>165</v>
      </c>
      <c r="G13" s="2" t="s">
        <v>199</v>
      </c>
      <c r="H13" s="20" t="s">
        <v>526</v>
      </c>
      <c r="I13" s="2" t="s">
        <v>199</v>
      </c>
      <c r="J13" s="13" t="s">
        <v>7</v>
      </c>
      <c r="L13" s="28" t="s">
        <v>230</v>
      </c>
      <c r="M13" s="2" t="s">
        <v>199</v>
      </c>
      <c r="N13" s="105" t="s">
        <v>426</v>
      </c>
      <c r="O13" s="2" t="s">
        <v>199</v>
      </c>
      <c r="S13" s="124"/>
      <c r="T13" s="72"/>
      <c r="U13" s="124"/>
      <c r="V13" s="124"/>
      <c r="W13" s="72"/>
    </row>
    <row r="14" spans="2:23" ht="15.75" x14ac:dyDescent="0.25">
      <c r="B14" s="12" t="s">
        <v>189</v>
      </c>
      <c r="C14" s="2" t="s">
        <v>199</v>
      </c>
      <c r="D14" s="21" t="s">
        <v>341</v>
      </c>
      <c r="E14" s="2" t="s">
        <v>199</v>
      </c>
      <c r="F14" s="20" t="s">
        <v>166</v>
      </c>
      <c r="G14" s="2" t="s">
        <v>199</v>
      </c>
      <c r="H14" s="20" t="s">
        <v>527</v>
      </c>
      <c r="I14" s="2" t="s">
        <v>199</v>
      </c>
      <c r="L14" s="28" t="s">
        <v>231</v>
      </c>
      <c r="M14" s="2" t="s">
        <v>199</v>
      </c>
      <c r="N14" s="105" t="s">
        <v>427</v>
      </c>
      <c r="O14" s="2" t="s">
        <v>199</v>
      </c>
      <c r="S14" s="124"/>
      <c r="T14" s="72"/>
      <c r="U14" s="124"/>
      <c r="V14" s="124"/>
      <c r="W14" s="72"/>
    </row>
    <row r="15" spans="2:23" x14ac:dyDescent="0.25">
      <c r="B15" s="11" t="s">
        <v>190</v>
      </c>
      <c r="C15" s="2" t="s">
        <v>199</v>
      </c>
      <c r="D15" s="21" t="s">
        <v>343</v>
      </c>
      <c r="E15" s="2" t="s">
        <v>199</v>
      </c>
      <c r="F15" s="20" t="s">
        <v>167</v>
      </c>
      <c r="G15" s="2" t="s">
        <v>199</v>
      </c>
      <c r="H15" s="20" t="s">
        <v>528</v>
      </c>
      <c r="I15" s="2" t="s">
        <v>199</v>
      </c>
      <c r="L15" s="28" t="s">
        <v>232</v>
      </c>
      <c r="M15" s="2" t="s">
        <v>199</v>
      </c>
      <c r="N15" s="20" t="s">
        <v>46</v>
      </c>
      <c r="O15" s="2" t="s">
        <v>199</v>
      </c>
      <c r="S15" s="124"/>
      <c r="T15" s="72"/>
      <c r="U15" s="124"/>
      <c r="V15" s="124"/>
      <c r="W15" s="72"/>
    </row>
    <row r="16" spans="2:23" x14ac:dyDescent="0.25">
      <c r="B16" s="11" t="s">
        <v>191</v>
      </c>
      <c r="C16" s="2" t="s">
        <v>199</v>
      </c>
      <c r="D16" s="21" t="s">
        <v>399</v>
      </c>
      <c r="E16" s="2" t="s">
        <v>199</v>
      </c>
      <c r="F16" s="20" t="s">
        <v>168</v>
      </c>
      <c r="G16" s="2" t="s">
        <v>199</v>
      </c>
      <c r="H16" s="20" t="s">
        <v>529</v>
      </c>
      <c r="I16" s="2" t="s">
        <v>199</v>
      </c>
      <c r="L16" s="28" t="s">
        <v>233</v>
      </c>
      <c r="M16" s="2" t="s">
        <v>199</v>
      </c>
      <c r="N16" s="20" t="s">
        <v>47</v>
      </c>
      <c r="O16" s="2" t="s">
        <v>199</v>
      </c>
      <c r="S16" s="124"/>
      <c r="T16" s="72"/>
      <c r="U16" s="124"/>
      <c r="V16" s="124"/>
      <c r="W16" s="72"/>
    </row>
    <row r="17" spans="2:23" ht="15.75" thickBot="1" x14ac:dyDescent="0.3">
      <c r="B17" s="11" t="s">
        <v>192</v>
      </c>
      <c r="C17" s="2" t="s">
        <v>199</v>
      </c>
      <c r="D17" s="21" t="s">
        <v>400</v>
      </c>
      <c r="E17" s="2" t="s">
        <v>199</v>
      </c>
      <c r="F17" s="20" t="s">
        <v>169</v>
      </c>
      <c r="G17" s="2" t="s">
        <v>199</v>
      </c>
      <c r="H17" s="20" t="s">
        <v>530</v>
      </c>
      <c r="I17" s="2" t="s">
        <v>199</v>
      </c>
      <c r="L17" s="23" t="s">
        <v>120</v>
      </c>
      <c r="M17" s="2" t="s">
        <v>199</v>
      </c>
      <c r="N17" s="20" t="s">
        <v>30</v>
      </c>
      <c r="O17" s="2" t="s">
        <v>199</v>
      </c>
      <c r="S17" s="124"/>
      <c r="T17" s="72"/>
      <c r="U17" s="124"/>
      <c r="V17" s="124"/>
      <c r="W17" s="72"/>
    </row>
    <row r="18" spans="2:23" x14ac:dyDescent="0.25">
      <c r="B18" s="11" t="s">
        <v>193</v>
      </c>
      <c r="C18" s="2" t="s">
        <v>199</v>
      </c>
      <c r="D18" s="21" t="s">
        <v>344</v>
      </c>
      <c r="E18" s="2" t="s">
        <v>199</v>
      </c>
      <c r="F18" s="20" t="s">
        <v>352</v>
      </c>
      <c r="G18" s="2" t="s">
        <v>199</v>
      </c>
      <c r="H18" s="20" t="s">
        <v>531</v>
      </c>
      <c r="I18" s="2" t="s">
        <v>199</v>
      </c>
      <c r="L18" s="26"/>
      <c r="N18" s="20" t="s">
        <v>31</v>
      </c>
      <c r="O18" s="2" t="s">
        <v>199</v>
      </c>
      <c r="S18" s="124"/>
      <c r="T18" s="72"/>
      <c r="U18" s="124"/>
      <c r="V18" s="124"/>
      <c r="W18" s="72"/>
    </row>
    <row r="19" spans="2:23" x14ac:dyDescent="0.25">
      <c r="B19" s="11" t="s">
        <v>194</v>
      </c>
      <c r="C19" s="2" t="s">
        <v>199</v>
      </c>
      <c r="D19" s="21" t="s">
        <v>401</v>
      </c>
      <c r="E19" s="2" t="s">
        <v>199</v>
      </c>
      <c r="F19" s="20" t="s">
        <v>353</v>
      </c>
      <c r="G19" s="2" t="s">
        <v>199</v>
      </c>
      <c r="H19" s="20" t="s">
        <v>532</v>
      </c>
      <c r="I19" s="2" t="s">
        <v>199</v>
      </c>
      <c r="L19" s="26"/>
      <c r="N19" s="20" t="s">
        <v>48</v>
      </c>
      <c r="O19" s="2" t="s">
        <v>199</v>
      </c>
      <c r="S19" s="124"/>
      <c r="T19" s="72"/>
      <c r="U19" s="124"/>
      <c r="V19" s="124"/>
      <c r="W19" s="72"/>
    </row>
    <row r="20" spans="2:23" x14ac:dyDescent="0.25">
      <c r="B20" s="11" t="s">
        <v>195</v>
      </c>
      <c r="C20" s="2" t="s">
        <v>199</v>
      </c>
      <c r="D20" s="21" t="s">
        <v>345</v>
      </c>
      <c r="E20" s="2" t="s">
        <v>199</v>
      </c>
      <c r="F20" s="20" t="s">
        <v>354</v>
      </c>
      <c r="G20" s="2" t="s">
        <v>199</v>
      </c>
      <c r="H20" s="20" t="s">
        <v>533</v>
      </c>
      <c r="I20" s="2" t="s">
        <v>199</v>
      </c>
      <c r="L20" s="26"/>
      <c r="N20" s="20" t="s">
        <v>128</v>
      </c>
      <c r="O20" s="2" t="s">
        <v>199</v>
      </c>
      <c r="S20" s="124"/>
      <c r="T20" s="72"/>
      <c r="U20" s="124"/>
      <c r="V20" s="124"/>
      <c r="W20" s="72"/>
    </row>
    <row r="21" spans="2:23" x14ac:dyDescent="0.25">
      <c r="B21" s="11" t="s">
        <v>196</v>
      </c>
      <c r="C21" s="2" t="s">
        <v>199</v>
      </c>
      <c r="D21" s="21" t="s">
        <v>349</v>
      </c>
      <c r="E21" s="2" t="s">
        <v>199</v>
      </c>
      <c r="F21" s="20" t="s">
        <v>405</v>
      </c>
      <c r="G21" s="2" t="s">
        <v>199</v>
      </c>
      <c r="H21" s="20" t="s">
        <v>534</v>
      </c>
      <c r="I21" s="2" t="s">
        <v>199</v>
      </c>
      <c r="L21" s="26"/>
      <c r="N21" s="20" t="s">
        <v>49</v>
      </c>
      <c r="O21" s="2" t="s">
        <v>199</v>
      </c>
      <c r="S21" s="124"/>
      <c r="T21" s="72"/>
      <c r="U21" s="124"/>
      <c r="V21" s="124"/>
      <c r="W21" s="72"/>
    </row>
    <row r="22" spans="2:23" x14ac:dyDescent="0.25">
      <c r="B22" s="11" t="s">
        <v>197</v>
      </c>
      <c r="C22" s="2" t="s">
        <v>199</v>
      </c>
      <c r="D22" s="21" t="s">
        <v>351</v>
      </c>
      <c r="E22" s="2" t="s">
        <v>199</v>
      </c>
      <c r="F22" s="20" t="s">
        <v>342</v>
      </c>
      <c r="G22" s="2" t="s">
        <v>199</v>
      </c>
      <c r="H22" s="20" t="s">
        <v>535</v>
      </c>
      <c r="I22" s="2" t="s">
        <v>199</v>
      </c>
      <c r="L22" s="26"/>
      <c r="N22" s="20" t="s">
        <v>129</v>
      </c>
      <c r="O22" s="2" t="s">
        <v>199</v>
      </c>
      <c r="S22" s="124"/>
      <c r="T22" s="72"/>
      <c r="U22" s="124"/>
      <c r="V22" s="124"/>
      <c r="W22" s="72"/>
    </row>
    <row r="23" spans="2:23" x14ac:dyDescent="0.25">
      <c r="B23" s="11" t="s">
        <v>217</v>
      </c>
      <c r="C23" s="2" t="s">
        <v>199</v>
      </c>
      <c r="D23" s="21" t="s">
        <v>216</v>
      </c>
      <c r="E23" s="2" t="s">
        <v>199</v>
      </c>
      <c r="F23" s="20" t="s">
        <v>170</v>
      </c>
      <c r="G23" s="2" t="s">
        <v>199</v>
      </c>
      <c r="H23" s="20" t="s">
        <v>536</v>
      </c>
      <c r="I23" s="2" t="s">
        <v>199</v>
      </c>
      <c r="L23" s="26"/>
      <c r="N23" s="20" t="s">
        <v>50</v>
      </c>
      <c r="O23" s="2" t="s">
        <v>199</v>
      </c>
      <c r="S23" s="124"/>
      <c r="T23" s="72"/>
      <c r="U23" s="124"/>
      <c r="V23" s="124"/>
      <c r="W23" s="72"/>
    </row>
    <row r="24" spans="2:23" x14ac:dyDescent="0.25">
      <c r="B24" s="11" t="s">
        <v>198</v>
      </c>
      <c r="C24" s="2" t="s">
        <v>199</v>
      </c>
      <c r="D24" s="21" t="s">
        <v>355</v>
      </c>
      <c r="E24" s="2" t="s">
        <v>199</v>
      </c>
      <c r="F24" s="20" t="s">
        <v>171</v>
      </c>
      <c r="G24" s="2" t="s">
        <v>199</v>
      </c>
      <c r="H24" s="20" t="s">
        <v>537</v>
      </c>
      <c r="I24" s="2" t="s">
        <v>199</v>
      </c>
      <c r="L24" s="26"/>
      <c r="N24" s="20" t="s">
        <v>130</v>
      </c>
      <c r="O24" s="2" t="s">
        <v>199</v>
      </c>
      <c r="S24" s="124"/>
      <c r="T24" s="72"/>
      <c r="U24" s="124"/>
      <c r="V24" s="124"/>
      <c r="W24" s="72"/>
    </row>
    <row r="25" spans="2:23" ht="15.75" thickBot="1" x14ac:dyDescent="0.3">
      <c r="B25" s="17" t="s">
        <v>408</v>
      </c>
      <c r="D25" s="21" t="s">
        <v>356</v>
      </c>
      <c r="E25" s="2" t="s">
        <v>199</v>
      </c>
      <c r="F25" s="20" t="s">
        <v>214</v>
      </c>
      <c r="G25" s="2" t="s">
        <v>199</v>
      </c>
      <c r="H25" s="20" t="s">
        <v>538</v>
      </c>
      <c r="I25" s="2" t="s">
        <v>199</v>
      </c>
      <c r="L25" s="26"/>
      <c r="N25" s="20" t="s">
        <v>51</v>
      </c>
      <c r="O25" s="2" t="s">
        <v>199</v>
      </c>
      <c r="S25" s="124"/>
      <c r="T25" s="72"/>
      <c r="U25" s="124"/>
      <c r="V25" s="124"/>
      <c r="W25" s="72"/>
    </row>
    <row r="26" spans="2:23" ht="15.75" thickBot="1" x14ac:dyDescent="0.3">
      <c r="D26" s="21" t="s">
        <v>357</v>
      </c>
      <c r="E26" s="2" t="s">
        <v>199</v>
      </c>
      <c r="F26" s="20" t="s">
        <v>406</v>
      </c>
      <c r="G26" s="2" t="s">
        <v>199</v>
      </c>
      <c r="H26" s="20" t="s">
        <v>539</v>
      </c>
      <c r="I26" s="2" t="s">
        <v>199</v>
      </c>
      <c r="L26" s="26"/>
      <c r="N26" s="20" t="s">
        <v>131</v>
      </c>
      <c r="O26" s="2" t="s">
        <v>199</v>
      </c>
      <c r="S26" s="124"/>
      <c r="T26" s="72"/>
      <c r="U26" s="124"/>
      <c r="V26" s="124"/>
      <c r="W26" s="72"/>
    </row>
    <row r="27" spans="2:23" ht="15.75" thickBot="1" x14ac:dyDescent="0.3">
      <c r="B27" s="14" t="s">
        <v>148</v>
      </c>
      <c r="C27" t="s">
        <v>199</v>
      </c>
      <c r="D27" s="21" t="s">
        <v>358</v>
      </c>
      <c r="E27" s="2" t="s">
        <v>199</v>
      </c>
      <c r="F27" s="20" t="s">
        <v>407</v>
      </c>
      <c r="G27" s="2" t="s">
        <v>199</v>
      </c>
      <c r="H27" s="16" t="s">
        <v>540</v>
      </c>
      <c r="I27" s="2" t="s">
        <v>199</v>
      </c>
      <c r="L27" s="26"/>
      <c r="N27" s="20" t="s">
        <v>52</v>
      </c>
      <c r="O27" s="2" t="s">
        <v>199</v>
      </c>
      <c r="S27" s="124"/>
      <c r="T27" s="72"/>
      <c r="U27" s="124"/>
      <c r="V27" s="124"/>
      <c r="W27" s="72"/>
    </row>
    <row r="28" spans="2:23" ht="15.75" thickBot="1" x14ac:dyDescent="0.3">
      <c r="B28" s="15" t="s">
        <v>149</v>
      </c>
      <c r="C28" t="s">
        <v>199</v>
      </c>
      <c r="D28" s="21" t="s">
        <v>277</v>
      </c>
      <c r="E28" s="2" t="s">
        <v>199</v>
      </c>
      <c r="F28" s="23" t="s">
        <v>215</v>
      </c>
      <c r="G28" s="2" t="s">
        <v>199</v>
      </c>
      <c r="H28" s="17" t="s">
        <v>541</v>
      </c>
      <c r="I28" s="2" t="s">
        <v>199</v>
      </c>
      <c r="L28" s="26"/>
      <c r="N28" s="20" t="s">
        <v>415</v>
      </c>
      <c r="O28" s="2" t="s">
        <v>199</v>
      </c>
      <c r="S28" s="124"/>
      <c r="T28" s="72"/>
      <c r="U28" s="124"/>
      <c r="V28" s="124"/>
      <c r="W28" s="72"/>
    </row>
    <row r="29" spans="2:23" x14ac:dyDescent="0.25">
      <c r="B29" s="16" t="s">
        <v>150</v>
      </c>
      <c r="C29" t="s">
        <v>199</v>
      </c>
      <c r="D29" s="21" t="s">
        <v>545</v>
      </c>
      <c r="E29" s="2" t="s">
        <v>199</v>
      </c>
      <c r="L29" s="26"/>
      <c r="N29" s="20" t="s">
        <v>415</v>
      </c>
      <c r="O29" s="2" t="s">
        <v>199</v>
      </c>
      <c r="S29" s="124"/>
      <c r="T29" s="72"/>
      <c r="U29" s="124"/>
      <c r="V29" s="124"/>
      <c r="W29" s="124"/>
    </row>
    <row r="30" spans="2:23" ht="15.75" thickBot="1" x14ac:dyDescent="0.3">
      <c r="B30" s="17" t="s">
        <v>151</v>
      </c>
      <c r="C30" s="2" t="s">
        <v>199</v>
      </c>
      <c r="D30" s="22" t="s">
        <v>403</v>
      </c>
      <c r="E30" s="2" t="s">
        <v>199</v>
      </c>
      <c r="L30" s="26"/>
      <c r="N30" s="20" t="s">
        <v>132</v>
      </c>
      <c r="O30" s="2" t="s">
        <v>199</v>
      </c>
      <c r="S30" s="124"/>
      <c r="T30" s="72"/>
      <c r="U30" s="124"/>
      <c r="V30" s="124"/>
      <c r="W30" s="124"/>
    </row>
    <row r="31" spans="2:23" ht="15.75" thickBot="1" x14ac:dyDescent="0.3">
      <c r="D31" s="18"/>
      <c r="E31" s="2" t="s">
        <v>199</v>
      </c>
      <c r="L31" s="26"/>
      <c r="N31" s="20" t="s">
        <v>133</v>
      </c>
      <c r="O31" s="2" t="s">
        <v>199</v>
      </c>
      <c r="S31" s="124"/>
      <c r="T31" s="124"/>
      <c r="U31" s="124"/>
      <c r="V31" s="124"/>
      <c r="W31" s="124"/>
    </row>
    <row r="32" spans="2:23" ht="15.75" thickBot="1" x14ac:dyDescent="0.3">
      <c r="H32" s="14" t="s">
        <v>265</v>
      </c>
      <c r="L32" s="26"/>
      <c r="N32" s="20" t="s">
        <v>134</v>
      </c>
      <c r="O32" s="2" t="s">
        <v>199</v>
      </c>
    </row>
    <row r="33" spans="8:15" x14ac:dyDescent="0.25">
      <c r="H33" s="70" t="s">
        <v>67</v>
      </c>
      <c r="L33" s="26"/>
      <c r="N33" s="20" t="s">
        <v>53</v>
      </c>
      <c r="O33" s="2" t="s">
        <v>199</v>
      </c>
    </row>
    <row r="34" spans="8:15" ht="15.75" thickBot="1" x14ac:dyDescent="0.3">
      <c r="H34" s="71" t="s">
        <v>68</v>
      </c>
      <c r="L34" s="26"/>
      <c r="N34" s="20" t="s">
        <v>54</v>
      </c>
      <c r="O34" s="2" t="s">
        <v>199</v>
      </c>
    </row>
    <row r="35" spans="8:15" x14ac:dyDescent="0.25">
      <c r="L35" s="26"/>
      <c r="N35" s="20" t="s">
        <v>32</v>
      </c>
      <c r="O35" s="2" t="s">
        <v>199</v>
      </c>
    </row>
    <row r="36" spans="8:15" x14ac:dyDescent="0.25">
      <c r="L36" s="26"/>
      <c r="N36" s="20" t="s">
        <v>55</v>
      </c>
      <c r="O36" s="2" t="s">
        <v>199</v>
      </c>
    </row>
    <row r="37" spans="8:15" x14ac:dyDescent="0.25">
      <c r="L37" s="26"/>
      <c r="N37" s="20" t="s">
        <v>135</v>
      </c>
      <c r="O37" s="2" t="s">
        <v>199</v>
      </c>
    </row>
    <row r="38" spans="8:15" x14ac:dyDescent="0.25">
      <c r="L38" s="26"/>
      <c r="N38" s="20" t="s">
        <v>33</v>
      </c>
      <c r="O38" s="2" t="s">
        <v>199</v>
      </c>
    </row>
    <row r="39" spans="8:15" x14ac:dyDescent="0.25">
      <c r="L39" s="26"/>
      <c r="N39" s="20" t="s">
        <v>41</v>
      </c>
      <c r="O39" s="2" t="s">
        <v>199</v>
      </c>
    </row>
    <row r="40" spans="8:15" x14ac:dyDescent="0.25">
      <c r="L40" s="27"/>
      <c r="N40" s="20" t="s">
        <v>136</v>
      </c>
      <c r="O40" s="2" t="s">
        <v>199</v>
      </c>
    </row>
    <row r="41" spans="8:15" x14ac:dyDescent="0.25">
      <c r="N41" s="20" t="s">
        <v>122</v>
      </c>
      <c r="O41" s="2" t="s">
        <v>199</v>
      </c>
    </row>
    <row r="42" spans="8:15" ht="15.75" thickBot="1" x14ac:dyDescent="0.3">
      <c r="N42" s="23" t="s">
        <v>423</v>
      </c>
      <c r="O42" s="2" t="s">
        <v>199</v>
      </c>
    </row>
  </sheetData>
  <mergeCells count="6">
    <mergeCell ref="B2:C5"/>
    <mergeCell ref="D2:L5"/>
    <mergeCell ref="M2:N2"/>
    <mergeCell ref="M3:N3"/>
    <mergeCell ref="M5:N5"/>
    <mergeCell ref="M4:N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B1:M29"/>
  <sheetViews>
    <sheetView showGridLines="0" zoomScale="90" zoomScaleNormal="90" workbookViewId="0"/>
  </sheetViews>
  <sheetFormatPr baseColWidth="10" defaultColWidth="11.42578125" defaultRowHeight="15" x14ac:dyDescent="0.25"/>
  <cols>
    <col min="1" max="1" width="5" customWidth="1"/>
    <col min="2" max="2" width="32.42578125" customWidth="1"/>
    <col min="3" max="3" width="36.28515625" style="2" customWidth="1"/>
    <col min="4" max="4" width="4" style="3" bestFit="1" customWidth="1"/>
    <col min="5" max="5" width="59.7109375" style="1" customWidth="1"/>
    <col min="6" max="6" width="3" customWidth="1"/>
    <col min="7" max="7" width="12.5703125" customWidth="1"/>
    <col min="8" max="8" width="16.28515625" style="2" customWidth="1"/>
    <col min="9" max="9" width="18.140625" customWidth="1"/>
    <col min="10" max="10" width="4.7109375" customWidth="1"/>
    <col min="11" max="11" width="12.85546875" customWidth="1"/>
    <col min="12" max="12" width="11.7109375" style="2" customWidth="1"/>
    <col min="13" max="13" width="19" customWidth="1"/>
  </cols>
  <sheetData>
    <row r="1" spans="2:13" s="2" customFormat="1" x14ac:dyDescent="0.25">
      <c r="B1" s="1"/>
      <c r="C1" s="1"/>
      <c r="D1" s="1"/>
      <c r="E1" s="1"/>
      <c r="F1" s="1"/>
      <c r="G1" s="1"/>
      <c r="H1" s="1"/>
      <c r="I1" s="1"/>
      <c r="J1" s="1"/>
      <c r="K1" s="1"/>
      <c r="L1" s="1"/>
      <c r="M1" s="1"/>
    </row>
    <row r="2" spans="2:13" s="2" customFormat="1" ht="15.75" customHeight="1" thickBot="1" x14ac:dyDescent="0.3">
      <c r="B2" s="1"/>
      <c r="C2" s="1"/>
      <c r="D2" s="1"/>
      <c r="E2" s="1"/>
      <c r="F2" s="1"/>
      <c r="G2" s="1"/>
      <c r="H2" s="1"/>
      <c r="I2" s="1"/>
      <c r="J2" s="1"/>
      <c r="K2" s="1"/>
      <c r="L2" s="1"/>
      <c r="M2" s="1"/>
    </row>
    <row r="3" spans="2:13" s="2" customFormat="1" ht="18.75" customHeight="1" x14ac:dyDescent="0.25">
      <c r="B3" s="439"/>
      <c r="C3" s="241" t="s">
        <v>516</v>
      </c>
      <c r="D3" s="242"/>
      <c r="E3" s="242"/>
      <c r="F3" s="242"/>
      <c r="G3" s="242"/>
      <c r="H3" s="242"/>
      <c r="I3" s="242"/>
      <c r="J3" s="243"/>
      <c r="K3" s="250" t="s">
        <v>510</v>
      </c>
      <c r="L3" s="251"/>
      <c r="M3" s="252"/>
    </row>
    <row r="4" spans="2:13" s="2" customFormat="1" ht="18.75" customHeight="1" x14ac:dyDescent="0.25">
      <c r="B4" s="440"/>
      <c r="C4" s="244"/>
      <c r="D4" s="245"/>
      <c r="E4" s="245"/>
      <c r="F4" s="245"/>
      <c r="G4" s="245"/>
      <c r="H4" s="245"/>
      <c r="I4" s="245"/>
      <c r="J4" s="246"/>
      <c r="K4" s="442" t="s">
        <v>519</v>
      </c>
      <c r="L4" s="443"/>
      <c r="M4" s="444"/>
    </row>
    <row r="5" spans="2:13" s="2" customFormat="1" ht="18.75" customHeight="1" x14ac:dyDescent="0.25">
      <c r="B5" s="440"/>
      <c r="C5" s="244"/>
      <c r="D5" s="245"/>
      <c r="E5" s="245"/>
      <c r="F5" s="245"/>
      <c r="G5" s="245"/>
      <c r="H5" s="245"/>
      <c r="I5" s="245"/>
      <c r="J5" s="246"/>
      <c r="K5" s="253" t="s">
        <v>549</v>
      </c>
      <c r="L5" s="254"/>
      <c r="M5" s="255"/>
    </row>
    <row r="6" spans="2:13" s="2" customFormat="1" ht="18.75" customHeight="1" thickBot="1" x14ac:dyDescent="0.3">
      <c r="B6" s="441"/>
      <c r="C6" s="247"/>
      <c r="D6" s="248"/>
      <c r="E6" s="248"/>
      <c r="F6" s="248"/>
      <c r="G6" s="248"/>
      <c r="H6" s="248"/>
      <c r="I6" s="248"/>
      <c r="J6" s="249"/>
      <c r="K6" s="256" t="s">
        <v>509</v>
      </c>
      <c r="L6" s="257"/>
      <c r="M6" s="258"/>
    </row>
    <row r="7" spans="2:13" s="2" customFormat="1" ht="15.75" thickBot="1" x14ac:dyDescent="0.3">
      <c r="B7" s="1"/>
      <c r="C7" s="1"/>
      <c r="D7" s="1"/>
      <c r="E7" s="1"/>
      <c r="F7" s="1"/>
      <c r="G7" s="1"/>
      <c r="H7" s="1"/>
      <c r="I7" s="1"/>
      <c r="J7" s="1"/>
      <c r="K7" s="1"/>
      <c r="L7" s="1"/>
      <c r="M7" s="1"/>
    </row>
    <row r="8" spans="2:13" ht="38.25" customHeight="1" thickBot="1" x14ac:dyDescent="0.3">
      <c r="B8" s="14" t="s">
        <v>8</v>
      </c>
      <c r="C8" s="14" t="s">
        <v>10</v>
      </c>
      <c r="D8" s="39" t="s">
        <v>9</v>
      </c>
      <c r="E8" s="14" t="s">
        <v>85</v>
      </c>
      <c r="G8" s="457" t="s">
        <v>34</v>
      </c>
      <c r="H8" s="458"/>
      <c r="I8" s="455" t="s">
        <v>22</v>
      </c>
      <c r="J8" s="8"/>
      <c r="K8" s="457" t="s">
        <v>38</v>
      </c>
      <c r="L8" s="458"/>
      <c r="M8" s="455" t="s">
        <v>22</v>
      </c>
    </row>
    <row r="9" spans="2:13" s="2" customFormat="1" ht="15.75" thickBot="1" x14ac:dyDescent="0.3">
      <c r="B9" s="447" t="s">
        <v>204</v>
      </c>
      <c r="C9" s="40" t="s">
        <v>67</v>
      </c>
      <c r="D9" s="29">
        <v>1</v>
      </c>
      <c r="E9" s="41" t="s">
        <v>65</v>
      </c>
      <c r="F9" s="2" t="s">
        <v>199</v>
      </c>
      <c r="G9" s="459"/>
      <c r="H9" s="460"/>
      <c r="I9" s="456"/>
      <c r="J9" s="8"/>
      <c r="K9" s="459"/>
      <c r="L9" s="460"/>
      <c r="M9" s="456"/>
    </row>
    <row r="10" spans="2:13" s="2" customFormat="1" ht="15.75" thickBot="1" x14ac:dyDescent="0.3">
      <c r="B10" s="448"/>
      <c r="C10" s="42" t="s">
        <v>68</v>
      </c>
      <c r="D10" s="30">
        <v>-1</v>
      </c>
      <c r="E10" s="43" t="s">
        <v>66</v>
      </c>
      <c r="F10" s="2" t="s">
        <v>199</v>
      </c>
      <c r="G10" s="110">
        <v>-1</v>
      </c>
      <c r="H10" s="111">
        <v>-25000</v>
      </c>
      <c r="I10" s="112" t="s">
        <v>35</v>
      </c>
      <c r="J10" s="8"/>
      <c r="K10" s="110">
        <v>1</v>
      </c>
      <c r="L10" s="111">
        <v>25000</v>
      </c>
      <c r="M10" s="113" t="s">
        <v>39</v>
      </c>
    </row>
    <row r="11" spans="2:13" s="2" customFormat="1" ht="14.25" customHeight="1" thickBot="1" x14ac:dyDescent="0.3">
      <c r="B11" s="461" t="s">
        <v>205</v>
      </c>
      <c r="C11" s="40" t="s">
        <v>87</v>
      </c>
      <c r="D11" s="31">
        <v>1</v>
      </c>
      <c r="E11" s="44" t="s">
        <v>69</v>
      </c>
      <c r="F11" s="2" t="s">
        <v>199</v>
      </c>
      <c r="G11" s="114">
        <v>-25001</v>
      </c>
      <c r="H11" s="111">
        <v>-125000</v>
      </c>
      <c r="I11" s="115" t="s">
        <v>36</v>
      </c>
      <c r="J11" s="8"/>
      <c r="K11" s="114">
        <v>25001</v>
      </c>
      <c r="L11" s="111">
        <v>125000</v>
      </c>
      <c r="M11" s="116" t="s">
        <v>23</v>
      </c>
    </row>
    <row r="12" spans="2:13" s="2" customFormat="1" ht="15.75" thickBot="1" x14ac:dyDescent="0.3">
      <c r="B12" s="462"/>
      <c r="C12" s="45" t="s">
        <v>86</v>
      </c>
      <c r="D12" s="32">
        <v>5</v>
      </c>
      <c r="E12" s="46" t="s">
        <v>70</v>
      </c>
      <c r="F12" s="2" t="s">
        <v>199</v>
      </c>
      <c r="G12" s="110">
        <v>-125001</v>
      </c>
      <c r="H12" s="111">
        <v>-1000000</v>
      </c>
      <c r="I12" s="117" t="s">
        <v>37</v>
      </c>
      <c r="J12" s="8"/>
      <c r="K12" s="110">
        <v>125001</v>
      </c>
      <c r="L12" s="111">
        <v>1000000</v>
      </c>
      <c r="M12" s="118" t="s">
        <v>24</v>
      </c>
    </row>
    <row r="13" spans="2:13" s="2" customFormat="1" ht="15.75" thickBot="1" x14ac:dyDescent="0.3">
      <c r="B13" s="463"/>
      <c r="C13" s="42" t="s">
        <v>88</v>
      </c>
      <c r="D13" s="33">
        <v>10</v>
      </c>
      <c r="E13" s="47" t="s">
        <v>71</v>
      </c>
      <c r="F13" s="2" t="s">
        <v>199</v>
      </c>
    </row>
    <row r="14" spans="2:13" s="2" customFormat="1" x14ac:dyDescent="0.25">
      <c r="B14" s="449" t="s">
        <v>206</v>
      </c>
      <c r="C14" s="40" t="s">
        <v>89</v>
      </c>
      <c r="D14" s="29">
        <v>1</v>
      </c>
      <c r="E14" s="48" t="s">
        <v>72</v>
      </c>
      <c r="F14" s="2" t="s">
        <v>199</v>
      </c>
    </row>
    <row r="15" spans="2:13" s="2" customFormat="1" x14ac:dyDescent="0.25">
      <c r="B15" s="450"/>
      <c r="C15" s="45" t="s">
        <v>19</v>
      </c>
      <c r="D15" s="34">
        <v>5</v>
      </c>
      <c r="E15" s="46" t="s">
        <v>73</v>
      </c>
      <c r="F15" s="2" t="s">
        <v>199</v>
      </c>
    </row>
    <row r="16" spans="2:13" s="2" customFormat="1" ht="15.75" thickBot="1" x14ac:dyDescent="0.3">
      <c r="B16" s="451"/>
      <c r="C16" s="42" t="s">
        <v>20</v>
      </c>
      <c r="D16" s="30">
        <v>10</v>
      </c>
      <c r="E16" s="47" t="s">
        <v>74</v>
      </c>
      <c r="F16" s="2" t="s">
        <v>199</v>
      </c>
    </row>
    <row r="17" spans="2:6" s="2" customFormat="1" x14ac:dyDescent="0.25">
      <c r="B17" s="452" t="s">
        <v>207</v>
      </c>
      <c r="C17" s="49" t="s">
        <v>90</v>
      </c>
      <c r="D17" s="35">
        <v>1</v>
      </c>
      <c r="E17" s="50" t="s">
        <v>77</v>
      </c>
      <c r="F17" s="2" t="s">
        <v>199</v>
      </c>
    </row>
    <row r="18" spans="2:6" s="2" customFormat="1" x14ac:dyDescent="0.25">
      <c r="B18" s="453"/>
      <c r="C18" s="45" t="s">
        <v>91</v>
      </c>
      <c r="D18" s="34">
        <v>5</v>
      </c>
      <c r="E18" s="46" t="s">
        <v>76</v>
      </c>
      <c r="F18" s="2" t="s">
        <v>199</v>
      </c>
    </row>
    <row r="19" spans="2:6" s="2" customFormat="1" ht="15.75" thickBot="1" x14ac:dyDescent="0.3">
      <c r="B19" s="453"/>
      <c r="C19" s="51" t="s">
        <v>92</v>
      </c>
      <c r="D19" s="36">
        <v>10</v>
      </c>
      <c r="E19" s="52" t="s">
        <v>75</v>
      </c>
      <c r="F19" s="2" t="s">
        <v>199</v>
      </c>
    </row>
    <row r="20" spans="2:6" s="2" customFormat="1" x14ac:dyDescent="0.25">
      <c r="B20" s="452" t="s">
        <v>208</v>
      </c>
      <c r="C20" s="40" t="s">
        <v>145</v>
      </c>
      <c r="D20" s="29">
        <v>1</v>
      </c>
      <c r="E20" s="48" t="s">
        <v>143</v>
      </c>
      <c r="F20" s="2" t="s">
        <v>199</v>
      </c>
    </row>
    <row r="21" spans="2:6" s="2" customFormat="1" x14ac:dyDescent="0.25">
      <c r="B21" s="453"/>
      <c r="C21" s="45" t="s">
        <v>146</v>
      </c>
      <c r="D21" s="34">
        <v>5</v>
      </c>
      <c r="E21" s="46" t="s">
        <v>144</v>
      </c>
      <c r="F21" s="2" t="s">
        <v>199</v>
      </c>
    </row>
    <row r="22" spans="2:6" s="2" customFormat="1" ht="15.75" thickBot="1" x14ac:dyDescent="0.3">
      <c r="B22" s="454"/>
      <c r="C22" s="42" t="s">
        <v>147</v>
      </c>
      <c r="D22" s="30">
        <v>10</v>
      </c>
      <c r="E22" s="10" t="s">
        <v>78</v>
      </c>
      <c r="F22" s="2" t="s">
        <v>199</v>
      </c>
    </row>
    <row r="23" spans="2:6" s="2" customFormat="1" x14ac:dyDescent="0.25">
      <c r="B23" s="452" t="s">
        <v>209</v>
      </c>
      <c r="C23" s="49" t="s">
        <v>79</v>
      </c>
      <c r="D23" s="29">
        <v>1</v>
      </c>
      <c r="E23" s="53" t="s">
        <v>80</v>
      </c>
      <c r="F23" s="2" t="s">
        <v>199</v>
      </c>
    </row>
    <row r="24" spans="2:6" s="2" customFormat="1" x14ac:dyDescent="0.25">
      <c r="B24" s="453"/>
      <c r="C24" s="45" t="s">
        <v>81</v>
      </c>
      <c r="D24" s="34">
        <v>5</v>
      </c>
      <c r="E24" s="9" t="s">
        <v>82</v>
      </c>
      <c r="F24" s="2" t="s">
        <v>199</v>
      </c>
    </row>
    <row r="25" spans="2:6" ht="15.75" thickBot="1" x14ac:dyDescent="0.3">
      <c r="B25" s="453"/>
      <c r="C25" s="51" t="s">
        <v>83</v>
      </c>
      <c r="D25" s="36">
        <v>10</v>
      </c>
      <c r="E25" s="52" t="s">
        <v>84</v>
      </c>
      <c r="F25" s="2" t="s">
        <v>199</v>
      </c>
    </row>
    <row r="26" spans="2:6" x14ac:dyDescent="0.25">
      <c r="B26" s="445" t="s">
        <v>210</v>
      </c>
      <c r="C26" s="40" t="s">
        <v>506</v>
      </c>
      <c r="D26" s="37">
        <v>1</v>
      </c>
      <c r="E26" s="44" t="s">
        <v>211</v>
      </c>
      <c r="F26" s="2" t="s">
        <v>199</v>
      </c>
    </row>
    <row r="27" spans="2:6" ht="15.75" thickBot="1" x14ac:dyDescent="0.3">
      <c r="B27" s="446"/>
      <c r="C27" s="42" t="s">
        <v>274</v>
      </c>
      <c r="D27" s="38">
        <v>10</v>
      </c>
      <c r="E27" s="54" t="s">
        <v>212</v>
      </c>
      <c r="F27" s="2" t="s">
        <v>199</v>
      </c>
    </row>
    <row r="29" spans="2:6" ht="30" customHeight="1" x14ac:dyDescent="0.25"/>
  </sheetData>
  <mergeCells count="17">
    <mergeCell ref="I8:I9"/>
    <mergeCell ref="M8:M9"/>
    <mergeCell ref="G8:H9"/>
    <mergeCell ref="K8:L9"/>
    <mergeCell ref="B11:B13"/>
    <mergeCell ref="B26:B27"/>
    <mergeCell ref="B9:B10"/>
    <mergeCell ref="B14:B16"/>
    <mergeCell ref="B23:B25"/>
    <mergeCell ref="B20:B22"/>
    <mergeCell ref="B17:B19"/>
    <mergeCell ref="C3:J6"/>
    <mergeCell ref="B3:B6"/>
    <mergeCell ref="K5:M5"/>
    <mergeCell ref="K3:M3"/>
    <mergeCell ref="K6:M6"/>
    <mergeCell ref="K4:M4"/>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26</vt:i4>
      </vt:variant>
    </vt:vector>
  </HeadingPairs>
  <TitlesOfParts>
    <vt:vector size="34" baseType="lpstr">
      <vt:lpstr>Menú</vt:lpstr>
      <vt:lpstr>Instrucciones</vt:lpstr>
      <vt:lpstr>Matriz</vt:lpstr>
      <vt:lpstr>Informe</vt:lpstr>
      <vt:lpstr>Validación 2</vt:lpstr>
      <vt:lpstr>Validación</vt:lpstr>
      <vt:lpstr>Descripción de ítems</vt:lpstr>
      <vt:lpstr>Parámetros calificación</vt:lpstr>
      <vt:lpstr>Actividades2</vt:lpstr>
      <vt:lpstr>Administrativos</vt:lpstr>
      <vt:lpstr>Alcance1</vt:lpstr>
      <vt:lpstr>Informe!Área_de_impresión</vt:lpstr>
      <vt:lpstr>Instrucciones!Área_de_impresión</vt:lpstr>
      <vt:lpstr>Menú!Área_de_impresión</vt:lpstr>
      <vt:lpstr>Aspectos2</vt:lpstr>
      <vt:lpstr>Cantidad1</vt:lpstr>
      <vt:lpstr>Discapacidad</vt:lpstr>
      <vt:lpstr>Duración1</vt:lpstr>
      <vt:lpstr>Familia</vt:lpstr>
      <vt:lpstr>Fortalecimiento</vt:lpstr>
      <vt:lpstr>Habitante_calle</vt:lpstr>
      <vt:lpstr>Impactos2</vt:lpstr>
      <vt:lpstr>Infancia</vt:lpstr>
      <vt:lpstr>Juventud</vt:lpstr>
      <vt:lpstr>LGBTI</vt:lpstr>
      <vt:lpstr>Normatividad1</vt:lpstr>
      <vt:lpstr>Probabilidad1</vt:lpstr>
      <vt:lpstr>Recuperabilidad</vt:lpstr>
      <vt:lpstr>Recursos1</vt:lpstr>
      <vt:lpstr>Regularidad1</vt:lpstr>
      <vt:lpstr>Seguridad_alimentaria</vt:lpstr>
      <vt:lpstr>Selección</vt:lpstr>
      <vt:lpstr>Tipo1</vt:lpstr>
      <vt:lpstr>Vejez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Tatiana Montenegro Orozco</dc:creator>
  <cp:lastModifiedBy>Viviana Mendoza</cp:lastModifiedBy>
  <cp:lastPrinted>2020-01-09T12:54:36Z</cp:lastPrinted>
  <dcterms:created xsi:type="dcterms:W3CDTF">2017-02-15T19:37:43Z</dcterms:created>
  <dcterms:modified xsi:type="dcterms:W3CDTF">2021-06-02T21:54:29Z</dcterms:modified>
</cp:coreProperties>
</file>