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usuario\Desktop\Helena\Contrato 2708 de 2022\Enero 2022\Obligación 3. Gestión de Riesgos\"/>
    </mc:Choice>
  </mc:AlternateContent>
  <xr:revisionPtr revIDLastSave="0" documentId="13_ncr:1_{B1C937BA-92FC-4178-BC00-2862DF8A2CCE}" xr6:coauthVersionLast="47" xr6:coauthVersionMax="47" xr10:uidLastSave="{00000000-0000-0000-0000-000000000000}"/>
  <bookViews>
    <workbookView xWindow="-120" yWindow="-120" windowWidth="20730" windowHeight="11040" tabRatio="766" xr2:uid="{00000000-000D-0000-FFFF-FFFF00000000}"/>
  </bookViews>
  <sheets>
    <sheet name="1. Mapa y plan de riesgos" sheetId="5" r:id="rId1"/>
    <sheet name="2. Anexos" sheetId="7" r:id="rId2"/>
  </sheets>
  <definedNames>
    <definedName name="_xlnm.Print_Area" localSheetId="0">'1. Mapa y plan de riesgos'!$A$1:$AW$26</definedName>
    <definedName name="_xlnm.Print_Area" localSheetId="1">'2. Anexos'!$A$1:$G$43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3" i="5" l="1"/>
  <c r="AL20" i="5"/>
  <c r="AM20" i="5"/>
  <c r="AM15" i="5"/>
  <c r="AL15" i="5"/>
  <c r="AL11" i="5"/>
  <c r="AM11" i="5"/>
  <c r="L11" i="5"/>
  <c r="R13" i="5"/>
  <c r="R15" i="5"/>
  <c r="R18" i="5"/>
  <c r="R21" i="5"/>
  <c r="R23" i="5"/>
  <c r="R11" i="5"/>
  <c r="L13" i="5"/>
  <c r="L15" i="5"/>
  <c r="L18" i="5"/>
  <c r="L21" i="5"/>
  <c r="L23" i="5"/>
</calcChain>
</file>

<file path=xl/sharedStrings.xml><?xml version="1.0" encoding="utf-8"?>
<sst xmlns="http://schemas.openxmlformats.org/spreadsheetml/2006/main" count="543" uniqueCount="271">
  <si>
    <t>Moderado</t>
  </si>
  <si>
    <t>Financiero</t>
  </si>
  <si>
    <t>2 de 2</t>
  </si>
  <si>
    <t>SI</t>
  </si>
  <si>
    <t>NO</t>
  </si>
  <si>
    <t>1 de 2</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</si>
  <si>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</si>
  <si>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</si>
  <si>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</si>
  <si>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</si>
  <si>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</si>
  <si>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</si>
  <si>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</si>
  <si>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</si>
  <si>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</si>
  <si>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</si>
  <si>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</si>
  <si>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</si>
  <si>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</si>
  <si>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</si>
  <si>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</si>
  <si>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</si>
  <si>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</si>
  <si>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</si>
  <si>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</si>
  <si>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</si>
  <si>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</si>
  <si>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</si>
  <si>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</si>
  <si>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</si>
  <si>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</si>
  <si>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</si>
  <si>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</si>
  <si>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</si>
  <si>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</si>
  <si>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</si>
  <si>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</si>
  <si>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</si>
  <si>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</si>
  <si>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</si>
  <si>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</si>
  <si>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</si>
  <si>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</si>
  <si>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</si>
  <si>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</si>
  <si>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</si>
  <si>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</si>
  <si>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</si>
  <si>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</si>
  <si>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</si>
  <si>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</si>
  <si>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</si>
  <si>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</si>
  <si>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</si>
  <si>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</si>
  <si>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</si>
  <si>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</si>
  <si>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</si>
  <si>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</si>
  <si>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</si>
  <si>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</si>
  <si>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</si>
  <si>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</si>
  <si>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</si>
  <si>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</si>
  <si>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</si>
  <si>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</si>
  <si>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</si>
  <si>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</si>
  <si>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</si>
  <si>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</si>
  <si>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</si>
  <si>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</si>
  <si>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</si>
  <si>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</si>
  <si>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</si>
  <si>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</si>
  <si>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</si>
  <si>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</si>
  <si>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</si>
  <si>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PROCESO SISTEMA DE GESTIÓN
FORMATO MAPA Y PLAN DE TRATAMIENTO DE RIESGOS</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</si>
  <si>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</si>
  <si>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</si>
  <si>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</si>
  <si>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</si>
  <si>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</si>
  <si>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</si>
  <si>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</si>
  <si>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</si>
  <si>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</si>
  <si>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</si>
  <si>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</si>
  <si>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</si>
  <si>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</si>
  <si>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</si>
  <si>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</si>
  <si>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</si>
  <si>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</si>
  <si>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</si>
  <si>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</si>
  <si>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</si>
  <si>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</si>
  <si>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</si>
  <si>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</si>
  <si>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</si>
  <si>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Daños a activos fijos/eventos externos / interrupción.</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</si>
  <si>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</si>
  <si>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</si>
  <si>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</si>
  <si>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</si>
  <si>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</si>
  <si>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</si>
  <si>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</si>
  <si>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</si>
  <si>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</si>
  <si>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</si>
  <si>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</si>
  <si>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</si>
  <si>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</si>
  <si>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</si>
  <si>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</si>
  <si>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</si>
  <si>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</si>
  <si>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</si>
  <si>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</si>
  <si>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</si>
  <si>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</si>
  <si>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</si>
  <si>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</si>
  <si>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</si>
  <si>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</si>
  <si>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</si>
  <si>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</si>
  <si>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</si>
  <si>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</si>
  <si>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</si>
  <si>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</si>
  <si>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</si>
  <si>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</si>
  <si>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Memo I2021039704 – 24/12/2021</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</si>
  <si>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</si>
  <si>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</si>
  <si>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Circular No. 007 del 28/02/2022</t>
  </si>
  <si>
    <t>R-GA-001</t>
  </si>
  <si>
    <t>Falta de conocimiento y apropiación en la gestión y manejo de los residuos aprovechables en la SDIS.</t>
  </si>
  <si>
    <t>Posibilidad de que no se reciclen los residuos aprovechables en el desarrollo misional de la entidad por la mala disposición de los mismos en los contenedores dispuestos para la separación en la fuente.</t>
  </si>
  <si>
    <t>Gestores ambientales locales - Referentes ambientales técnicos.</t>
  </si>
  <si>
    <t>Líder del programa de consumo sostenible del PIGA.</t>
  </si>
  <si>
    <t>R-GA-002</t>
  </si>
  <si>
    <t>Gestión Ambiental</t>
  </si>
  <si>
    <t>Comunicación enviada</t>
  </si>
  <si>
    <t>R-GA-003</t>
  </si>
  <si>
    <t>Posibilidad de que se lleve a cabo una inadecuada disposición de los residuos peligrosos, hospitalarios, especiales (colchones, llantas y/o escombros) por la no implementación de los lineamientos ambientales institucionales.</t>
  </si>
  <si>
    <t>Líder del programa de Gestión Integral Residuos del PIGA.</t>
  </si>
  <si>
    <t>Seguimientos realizados a la implementación de los Instructivos de RCD, colchones y colchonetas</t>
  </si>
  <si>
    <t>R-GA-004</t>
  </si>
  <si>
    <t>Falta de conocimiento e implementación de los lineamientos ambientales en materia de emisiones atmosféricas, ruido y vertimientos en la SDIS.</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</si>
  <si>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</si>
  <si>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Líder del programa de gestión integral de residuos del PIGA.</t>
  </si>
  <si>
    <t>Seguimientos realizados al procesos de mantenimiento preventivo o correctivo para los equipos y elementos fijos que generan emisiones atmosféricas.</t>
  </si>
  <si>
    <t>R-GA-005</t>
  </si>
  <si>
    <t>Posibilidad de que se realice el diseño, uso y/o ubicación inadecuado de la Publicidad Exterior Visual (PEV) por la no implementación de los lineamientos ambientales institucionales.</t>
  </si>
  <si>
    <t>Líder del programa de practicas sostenibles del PIGA.</t>
  </si>
  <si>
    <t>Seguimientos realizados a la implementación, control y manejo de PEV de la SDIS.</t>
  </si>
  <si>
    <t>R-GA-006</t>
  </si>
  <si>
    <t>Falta de conocimiento e implementación de los lineamientos ambientales en la gestión, manejo y uso del agua y la energía en la SDIS.</t>
  </si>
  <si>
    <t>Posibilidad de que se desperdicie o se haga mal uso del agua y la energía por la no implementación de los lineamientos ambientales institucionales.</t>
  </si>
  <si>
    <t>Líder del programa de uso eficiente del agua y uso eficiente de la energía del PIGA.</t>
  </si>
  <si>
    <t>Actividades cumplidas del plan de acción anual PIGA</t>
  </si>
  <si>
    <t>Causa raíz</t>
  </si>
  <si>
    <t>No se remiten al equipo de gestión ambiental las solicitudes de inclusión de cláusulas ambientales.</t>
  </si>
  <si>
    <t>Falta de conocimiento y apropiación en la gestión y manejo de los residuos peligrosos, hospitalarios, especiales (colchones, llantas y/o escombros) en la SDIS.</t>
  </si>
  <si>
    <t>Falta de conocimiento y apropiación en la gestión, manejo y uso de Publicidad Exterior Visual (PEV) en la SDIS.</t>
  </si>
  <si>
    <t xml:space="preserve">1. Anualmente, los gestores ambientales y referentes ambientales técnicos, realizan seguimiento a la implementación del Plan de acción interno para el aprovechamiento eficiente de los residuos sólidos - PAIPAERS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</si>
  <si>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100% de contratos con cláusulas ambientales, remitidos al área ambiental</t>
  </si>
  <si>
    <t>Posibilidad de que se aumente la generación de residuos no aprovechables en el desarrollo misional de la entidad por la no inclusión e implementación de cláusulas ambientales.</t>
  </si>
  <si>
    <t>2. Anualmente la líder del programa de consumo sostenible informa a las dependencia de la entidad a través de un mecanismo de comunicación, las directrices para la inclusión e implementación de cláusulas ambientales relacionadas con la potencialización del uso de materiales aprovechables. Como evidencia se cuenta con el registro de la comunicación envidada.
En caso de que no se remita la comunicación, se generan recordatorios de la inclusión de cláusulas en la reuniones de mesas ambientales.</t>
  </si>
  <si>
    <t>2.Cada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Como evidencia queda el correo electrónico con la trazabilidad de la solicitud y respuesta. 
En caso que no se realice la inclusión de las cláusulas ambientales, el área solicitante reitera la solicitud hasta que el responsable del área de gestión ambiental genere la respuesta.</t>
  </si>
  <si>
    <t>100% de contratos con cláusulas ambientales, remitidos al área ambiental que aplique</t>
  </si>
  <si>
    <t>(Número de unidades operativas con seguimiento a la implementación del PAIPAERS bajo intervención ambiental / Número de unidades operativas de la entidad programadas por año) * 100</t>
  </si>
  <si>
    <t>(Número de contratos con cláusulas ambientales / Número de contratos remitidos al área de gestión ambiental) * 100</t>
  </si>
  <si>
    <t>(Número de unidades operativas con seguimiento a la implementación del PGIRP, PGIRH y residuos especiales bajo intervención ambiental / Número de unidades operativas de la entidad programadas por año) * 100</t>
  </si>
  <si>
    <t>(Número de contratos con cláusulas ambientales / Número de contratos remitidos al área de gestión ambiental que aplique) * 100</t>
  </si>
  <si>
    <t>(Número de unidades operativas con seguimiento a la implementación del Plan de Gestión Integral de aceite vegetal usado (AVU) y grasas y el Instructivo para Mejorar los Vertimientos bajo intervención ambiental / Número de unidades operativas de la entidad programadas por año) * 100</t>
  </si>
  <si>
    <t>(Número de unidades operativas con seguimiento a la implementación de las políticas, programas y metodologías de agua y energía bajo intervención ambiental / Número de unidades operativas de la entidad programadas por año) * 100</t>
  </si>
  <si>
    <t>100% de unidades operativas intervenidas de acuerdo con la programación por año</t>
  </si>
  <si>
    <t>100% de contratos con cláusulas ambientales remitidos al área ambiental</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</si>
  <si>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genere la respuesta.</t>
  </si>
  <si>
    <t>Una (1) comunicación enviada</t>
  </si>
  <si>
    <t>Realizar la verificación del cumplimiento de los lineamientos ambientales en cada unidad operativa bajo el plan de intervención ambiental.</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</si>
  <si>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genere la respuesta.</t>
  </si>
  <si>
    <t>3. Semestralmente el líder del programa de Gestión Integral Residuos del área ambiental realiza un seguimiento a la implementación del instructivo RCD y del instructivo de manejo y disposición de colchones y colchonetas, con el propósito de valorar la implementación y gestión integral de estos residuos al interior de la entidad. Como evidencia se tiene dos matrices en Excel consolidando la información de implementación. En caso de que no se realice el seguimiento, se adelantará la verificación del cumplimento bajo las herramienta Storm User y aplicativo web de la Secretaría Distrital de Ambiente.</t>
  </si>
  <si>
    <t xml:space="preserve">1. Anualmente, los gestores ambientales y referentes ambientales técnicos, realizan seguimiento a la implementación del Plan de gestión integral de residuos peligrosos - PGIRP, Plan de gestión integral de residuos hospitalarios y similares - PGIRH, la generación y manejo de residuos especiales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</si>
  <si>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Dos (2) seguimientos realizados</t>
  </si>
  <si>
    <t>2.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Como evidencia se tiene una matriz en Excel consolidando la información de los equipos y elementos de la entidad.
En caso de que no se realice el seguimiento se adelantará la verificación del cumplimento bajo la respuesta anual de auditoría a la Secretaría Distrital de Ambiente.</t>
  </si>
  <si>
    <t>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el informe de intervención y la lista de asistencia de intervención.</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</si>
  <si>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genere la respuesta.</t>
  </si>
  <si>
    <t>2. Semestralmente el líder del programa de Prácticas Sostenibles del área ambiental realiza un seguimiento a la implementación, control y manejo de Publicidad Exterior Visual (PEV) de la SDIS, con el propósito de verificar el cumplimiento de los lineamientos ambientales en el tema. Como evidencia se tiene una matriz en Excel consolidando la información del diagnóstico y necesidades de cada elemento PEV de la entidad. En caso de que no se realice el seguimiento se adelantará la verificación del cumplimento bajo la respuesta anual de auditoría a la Secretaría Distrital de Ambiente.</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</si>
  <si>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el informe de intervención y la lista de asistencia de intervención. </t>
  </si>
  <si>
    <t>2. Semestralmente, el líder del programa de uso eficiente del agua y energía realiza seguimiento al avance de las actividades del plan de acción de la Secretaría Distrital de Ambiente, mediante la revisión de la matriz de seguimiento de la herramienta Storm User, con el fin de garantizar el cumplimiento del plan. En caso de que se identifiquen retrasos en la ejecución de actividades, se generan mediante correo electrónico las alertas a los respectivos responsables o los ajustes requeridos al plan. Como evidencia se tiene la matriz en Excel consolidando el seguimiento al cumplimiento y sus respectivos soportes de envío.</t>
  </si>
  <si>
    <t>3.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las incluya.</t>
  </si>
  <si>
    <t>17 actividades cumplidas</t>
  </si>
  <si>
    <t>100% de contratos con cláusulas ambientales remitidos al área ambiental que aplique</t>
  </si>
  <si>
    <t>Las matrices del primer seguimiento de la implementación a la gestión, manejo y disposición de colchones y colchonetas y al Instructivos de RCD, se tienen establecidas para el segundo trimestre del año 2022.</t>
  </si>
  <si>
    <t>Las matrices del primer seguimiento a los procesos de mantenimiento preventivo para los equipos y elementos fijos que generan emisiones atmosféricas, se tienen establecidas para el segundo trimestre del año 2022.</t>
  </si>
  <si>
    <t>Los resultados iniciales de la implementación de las actividades del plan de acción de los Programas de uso eficiente del agua y uso eficiente de la energía, se tendrán desde el segundo trimestre y cuarto trimestre de 2022.</t>
  </si>
  <si>
    <t>Se remite las 184 actas de intervención ambiental con sus respectivas listas de asistencia de las 727 programadas en el 2022, donde se puede evidenciar el seguimiento al cumplimiento e implementación del PAIPAERS. Estas intervenciones se adelantaron de la siguiente manera: 64 unidades operativas visitadas en el mes de febrero y 120 en el mes de marzo.</t>
  </si>
  <si>
    <t>22/04/2022. No se generan observaciones por parte de la segunda línea de defensa, respecto a los avances y evidencias presentados en el monitoreo al riesgo de gestión.</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</si>
  <si>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la sustitución, cambio y/o uso de material reciclable por no aprovechable en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genere la respuesta.</t>
  </si>
  <si>
    <t>Se remite el memorando interno por el cual desde la Dirección Corporativa se comunica a las diferentes dependencias el proceso para la inclusión de obligaciones ambientales bajo la implementación del manual de compras verdes.
Es importante resaltar que se estableció como mecanismo de comunicación para la vigencia, el envío de tres productos: un memorando, una pieza informativa por correo masivo y el envío de un video.</t>
  </si>
  <si>
    <t>Promover la protección y conservación del ambiente, brindando las herramientas y el apoyo necesario para la planificación, implementación, seguimiento, control y reporte de la gestión ambiental institucional, aportando al mejoramiento continuo del desempeño ambiental de los procesos y servicios sociales de la Secretaria Distrital de Integración Social - SDIS, en cumplimiento de la normativa ambiental vigente.</t>
  </si>
  <si>
    <t>2. Anualmente la líder del programa de consumo sostenible informa a las dependencias de la entidad, a través de un mecanismo de comunicación, las directrices para la inclusión e implementación de cláusulas ambientales relacionadas con la potencialización del uso de materiales aprovechables. Como evidencia se cuenta con el registro de la comunicación envidada.
En caso de que no se remita la comunicación, se generan recordatorios de la inclusión de cláusulas en la reuniones de mesas ambientales.</t>
  </si>
  <si>
    <t>Se remite las 184 actas de intervención ambiental con sus respectivas listas de asistencia de las 727 programadas en el 2022,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64 unidades operativas visitadas en el mes de febrero y 120 en el mes de marzo.</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</si>
  <si>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Como evidencia queda el correo electrónico con la trazabilidad de la solicitud y respuesta. 
En caso de que no se realice la inclusión de las cláusulas ambientales, el área solicitante reitera la solicitud hasta que el responsable del área de gestión ambiental genere la respuesta.</t>
  </si>
  <si>
    <t>La matriz del primer seguimiento a la implementación, control y manejo de Publicidad Exterior Visual (PEV) de la SDIS, se tienen establecidas para el segundo trimestre del año 2022.</t>
  </si>
  <si>
    <t>Se remite la matriz de inclusión de cláusulas ambientales del primer trimestre del año, donde se informa por mes las cláusulas incluidas en los 13 procesos precontractuales, de conformidad con las 13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
Es importante resaltar que a la fecha de corte se dio respuesta al 100% de solicitudes de inclusión de cláusulas ambientales.</t>
  </si>
  <si>
    <t>Se remite la matriz de inclusión de cláusulas ambientales del primer trimestre del año, donde se informa por mes las cláusulas incluidas en los 13 procesos precontractuales, de conformidad con las 13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
Es importante resaltar que a la fecha de corte se dio respuesta al 100% de solicitudes de inclusión de cláusulas ambientales.</t>
  </si>
  <si>
    <t>Se remite la matriz de inclusión de cláusulas ambientales del primer trimestre del año, donde se informa por mes las cláusulas incluidas a los 10 procesos precontractuales, de conformidad con las 10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</si>
  <si>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Se remite la matriz de inclusión de cláusulas ambientales del primer trimestre del año, donde se informa por mes las cláusulas incluidas a los 9 procesos precontractuales, de conformidad con las 9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</si>
  <si>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Se remite las 184 actas de intervención ambiental con sus respectivas listas de asistencia de las 727 programadas en el 2022, donde se puede evidenciar el seguimiento al cumplimiento e implementación de la Política Cero desperdicio de agua y cero desperdicio de energía. Estas intervenciones se adelantaron de la siguiente manera: 64 unidades operativas visitadas en el mes de febrero y 120 en el mes de marzo.</t>
  </si>
  <si>
    <t>Se remite la matriz de inclusión de cláusulas ambientales del primer trimestre del año, donde se informa por mes las cláusulas incluidas a 4 los procesos precontractuales, de conformidad con las 4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</si>
  <si>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22/04/2022. No se generan observaciones por parte de la segunda línea de defensa, respecto a los avances y evidencias presentados en el monitoreo al riesgo de gestión.
La evaluación de controles se encuentra disponible en: https://sig.sdis.gov.co/index.php/es/gestion-ambiental-riesgos</t>
  </si>
  <si>
    <t>N/A</t>
  </si>
  <si>
    <t>19/07/2022. No se generan observaciones por parte de la segunda línea de defensa, respecto a los avances y evidencias presentados en el monitoreo al riesgo de gestión.</t>
  </si>
  <si>
    <t>Las dos actividades restantes se adelantarán en el segundo semestre del año.</t>
  </si>
  <si>
    <t>Se remiten las dos matrices (una para calderas y calderines y la otra para plantas eléctricas) correspondientes al primer seguimiento a los procesos de mantenimiento preventivo para los equipos y elementos que generan emisiones atmosféricas que se encuentran en las diferentes unidades operativas a las cuales les aplica.</t>
  </si>
  <si>
    <t>Se remiten las dos matrices correspondientes al primer seguimiento a la implementación de la gestión, manejo y disposición de colchones y colchonetas y del Instructivos de Residuos de Construcción y Demolición en las diferentes unidades operativas a las cuales les aplica el cumplimiento.</t>
  </si>
  <si>
    <t>Se remiten las 132 actas de intervención ambiental con sus respectivas listas de asistencia de las 467 programadas en el 2022, donde se puede evidenciar el seguimiento al cumplimiento e implementación del Plan de encapsulamiento de aceite vegetal usado (AVU) y recolección de grasas. Estas intervenciones se adelantaron de la siguiente manera: 41 unidades operativas visitadas en el mes de febrero y 91 en el mes de marzo.</t>
  </si>
  <si>
    <t>Se remite las 340 actas de intervención ambiental con sus respectivas listas de asistencia más las 132 del primer trimestre, para un total de 472 intervenciones realizadas de las 504 programadas en el 2022, en las cuales se puede evidenciar el seguimiento al cumplimiento e implementación del Plan de encapsulamiento de aceite vegetal usado (AVU) y recolección de grasas. Las intervenciones de este trimestre se adelantaron de la siguiente manera: 136 unidades operativas visitadas en el mes de abril, 114 en el mes de mayo y 90 en el mes de junio.</t>
  </si>
  <si>
    <t>Se remite la matriz de inclusión de cláusulas ambientales del segundo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y control de la Publicidad Exterior Visual (PEV) en los diferentes procesos precontractuales.
Es importante resaltar que a la fecha de reporte se le ha dado respuesta al 100% de solicitudes de inclusión de cláusulas ambientales.</t>
  </si>
  <si>
    <t>Se remite la matriz correspondiente al primer seguimiento a la implementación, control y manejo del cumplimiento normativo de la Publicidad Exterior Visual de la unidades operativas de la SDIS que cuentan con avisos con la información de la prestación del servicio social ofrecido.</t>
  </si>
  <si>
    <t>Se remiten para este trimestre las 383 actas de intervención ambiental desarrolladas con sus respectivas listas de asistencia. Sumadas a las 184 del anterior trimestre, se tienen 567 de las 728 programadas en el 2022, en las cuales se puede evidenciar el seguimiento al cumplimiento e implementación del PAIPAERS. Las intervenciones de este trimestre se adelantaron de la siguiente manera: 136 unidades operativas visitadas en el mes de abril, 143 en el mes de mayo y 104 en el mes de junio.</t>
  </si>
  <si>
    <t>Se remiten para este trimestre las 383 actas de intervención ambiental desarrolladas con sus respectivas listas de asistencia. Sumadas a las 184 del anterior trimestre se tienen 567 de las 728 programadas en el 2022, en las cuales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136 unidades operativas visitadas en el mes de abril, 143 en el mes de mayo y 104 en el mes de junio.</t>
  </si>
  <si>
    <t>Se remiten para este trimestre las 383 actas de intervención ambiental desarrolladas con sus respectivas listas de asistencia. Sumadas a las 184 del anterior trimestre, se tienen 567 de las 728 programadas en el 2022, en las cuales se puede evidenciar el seguimiento al cumplimiento e implementación de la Política Cero desperdicio de agua y cero desperdicio de energía. Las intervenciones de este trimestre se adelantaron de la siguiente manera: 136 unidades operativas visitadas en el mes de abril, 143 en el mes de mayo y 104 en el mes de junio.</t>
  </si>
  <si>
    <t>Se remite la matriz con el consolidado del seguimiento al cumplimiento de las actividades del primer semestre del año, de los programas uso eficiente del agua y uso eficiente de la energía bajo el formato plan de acción anual del PIGA reportado a la Secretaría Distrital de Ambiente.
Los resultados obtenidos son los iniciales de la implementación de las actividades del plan de acción. Es importante resaltar que se tiene un promedio del cumplimiento de 7,3 actividades de las 17 programadas.</t>
  </si>
  <si>
    <t>Se remite la matriz de inclusión de cláusulas ambientales del segundo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control y manejo integral a la generación de emisiones atmosféricas, ruido y vertimientos en los diferentes procesos precontractuales.
Es importante resaltar que a la fecha de reporte se le ha dado respuesta al 100% de solicitudes de inclusión de cláusulas ambientales.</t>
  </si>
  <si>
    <t>Se remite la matriz de inclusión de cláusulas ambientales del segundo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hospitalarios, peligrosos y especiales en los diferentes procesos precontractuales.
Es importante resaltar que a la fecha de reporte se le ha dado respuesta al 100% de solicitudes de inclusión de cláusulas ambientales.</t>
  </si>
  <si>
    <t>Se remite la matriz de inclusión de cláusulas ambientales del segundo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la sustitución, cambio y/o uso de material reciclable por no aprovechable en los diferentes procesos precontractuales.
Es importante resaltar que a la fecha de reporte se le ha dado respuesta al 100% de solicitudes de inclusión de cláusulas ambientales.</t>
  </si>
  <si>
    <t>Se remite la matriz de inclusión de cláusulas ambientales del segundo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aprovechables en los diferentes procesos precontractuales.
Es importante resaltar que a la fecha de reporte se le ha dado respuesta al 100% de solicitudes de inclusión de cláusulas ambientales.</t>
  </si>
  <si>
    <t>Las dos actividades restantes se adelantarán en el cuarto trimestre del año.</t>
  </si>
  <si>
    <t>Las matrices del segundo seguimiento de la implementación a la gestión, manejo y disposición de colchones y colchonetas y al Instructivos de RCD, se tienen establecidas para el cuarto trimestre del año 2022.</t>
  </si>
  <si>
    <t>Se remite la matriz de inclusión de cláusulas ambientales del tercer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aprovechables en los diferentes procesos precontractuales.
Es importante resaltar que a la fecha de reporte se le ha dado respuesta al 100% de solicitudes de inclusión de cláusulas ambientales.</t>
  </si>
  <si>
    <t>Se remite la matriz de inclusión de cláusulas ambientales del tercer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la sustitución, cambio y/o uso de material reciclable por no aprovechable en los diferentes procesos precontractuales.
Es importante resaltar que a la fecha de reporte se le ha dado respuesta al 100% de solicitudes de inclusión de cláusulas ambientales.</t>
  </si>
  <si>
    <t>Se remite la matriz de inclusión de cláusulas ambientales del tercer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hospitalarios, peligrosos y especiales en los diferentes procesos precontractuales.
Es importante resaltar que a la fecha de reporte se le ha dado respuesta al 100% de solicitudes de inclusión de cláusulas ambientales.</t>
  </si>
  <si>
    <t>Se remite la matriz de inclusión de cláusulas ambientales del tercer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control y manejo integral a la generación de emisiones atmosféricas, ruido y vertimientos en los diferentes procesos precontractuales.
Es importante resaltar que a la fecha de reporte se le ha dado respuesta al 100% de solicitudes de inclusión de cláusulas ambientales.</t>
  </si>
  <si>
    <t>Las matrices del segundo seguimiento a los procesos de mantenimiento preventivo para los equipos y elementos fijos que generan emisiones atmosféricas, se tienen establecidas para el cuarto trimestre del año 2022.</t>
  </si>
  <si>
    <t>Se remiten para este trimestre las 74 actas de intervención ambiental desarrolladas con sus respectivas listas de asistencia. Sumadas a las 472 de los anteriores trimestres, se tiene un total de 546 intervenciones desarrolladas, de las 546 programadas a las unidades activas a la fecha, en estas visitas se pudo evidenciar el seguimiento al cumplimiento e implementación del  Plan de encapsulamiento de aceite vegetal usado (AVU) y recolección de grasas. Las intervenciones de este trimestre se adelantaron de la siguiente manera:  29 unidades operativas visitadas en el mes de julio, 35 en el mes de agosto y 10 en el mes de septiembre.</t>
  </si>
  <si>
    <t>Se remite la matriz de inclusión de cláusulas ambientales del tercer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y control de la Publicidad Exterior Visual (PEV) en los diferentes procesos precontractuales.
Es importante resaltar que a la fecha de reporte se le ha dado respuesta al 100% de solicitudes de inclusión de cláusulas ambientales.</t>
  </si>
  <si>
    <t>Los resultados finales de la implementación de las actividades del plan de acción de los Programas de uso eficiente del agua y uso eficiente de la energía, se tendrán para el cuarto trimestre de la vigencia 2022.</t>
  </si>
  <si>
    <t>Se remiten para este trimestre las 94 actas de intervención ambiental desarrolladas con sus respectivas listas de asistencia. Sumadas a las 567 de los anteriores trimestres, se tiene un total de 661 intervenciones desarrolladas, de las 661 programadas a las unidades activas a la fecha. En estas visitas se pudo evidenciar el seguimiento al cumplimiento e implementación del PAIPAERS. Las intervenciones de este trimestre se adelantaron de la siguiente manera:  36 unidades operativas visitadas en el mes de julio, 48 en el mes de agosto y 10 en el mes de septiembre.</t>
  </si>
  <si>
    <t>10/10/2022. No se generan observaciones por parte de la segunda línea de defensa, respecto a los avances y evidencias presentados en el monitoreo al riesgo de gestión.</t>
  </si>
  <si>
    <t>Se remiten para este trimestre las 94 actas de intervención ambiental desarrolladas con sus respectivas listas de asistencia. Sumadas a las 567 de los anteriores trimestres, se tiene un total de 661 intervenciones desarrolladas, de las 661 programadas a las unidades activas a la fecha. En estas visitas se pudo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36 unidades operativas visitadas en el mes de julio, 48 en el mes de agosto y 10 en el mes de septiembre.</t>
  </si>
  <si>
    <t>La matriz del segundo seguimiento a la implementación, control y manejo de Publicidad Exterior Visual (PEV) de la SDIS, se tiene establecida para el cuarto trimestre del año 2022.</t>
  </si>
  <si>
    <t>Se remiten para este trimestre las 94 actas de intervención ambiental desarrolladas con sus respectivas listas de asistencia. Sumadas a las 567 de los anteriores trimestres, se tiene un total de 661 intervenciones desarrolladas, de las 661 programadas a las unidades activas a la fecha. En estas visitas se pudo evidenciar el seguimiento al cumplimiento e implementación de la Política Cero desperdicio de agua y cero desperdicio de energía. Las intervenciones de este trimestre se adelantaron de la siguiente manera:  36 unidades operativas visitadas en el mes de julio, 48 en el mes de agosto y 10 en el mes de septiembre.</t>
  </si>
  <si>
    <t>Se remite la matriz de inclusión de cláusulas ambientales del primer trimestre del año, donde se informa por mes las cláusulas incluidas a los 13 procesos precontractuales, de conformidad con las 13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
Es importante resaltar que a la fecha de corte se dio respuesta al 100% de solicitudes de inclusión de cláusulas ambientales.</t>
  </si>
  <si>
    <t>Se remite la matriz de inclusión de cláusulas ambientales del segundo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uso eficiente y óptimo del agua y la energía en los diferentes procesos precontractuales.
Es importante resaltar que a la fecha de reporte se le ha dado respuesta al 100% de solicitudes de inclusión de cláusulas ambientales.</t>
  </si>
  <si>
    <t>Se remite la matriz de inclusión de cláusulas ambientales del tercer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uso eficiente y óptimo del agua y la energía en los diferentes procesos precontractuales.
Es importante resaltar que a la fecha de reporte se le ha dado respuesta al 100% de solicitudes de inclusión de cláusulas ambientales.</t>
  </si>
  <si>
    <t>Acción cumplida en el trimestre anterior</t>
  </si>
  <si>
    <t>Se remite la matriz de inclusión de cláusulas ambientales del Cuarto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aprovechables en los diferentes procesos precontractuales.
Es importante resaltar que a la fecha de reporte se le ha dado respuesta al 100% de solicitudes de inclusión de cláusulas ambientales.</t>
  </si>
  <si>
    <t>Se remite la matriz de inclusión de cláusulas ambientales del cuarto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la sustitución, cambio y/o uso de material reciclable por no aprovechable en los diferentes procesos precontractuales.
Es importante resaltar que a la fecha de reporte se le ha dado respuesta al 100% de solicitudes de inclusión de cláusulas ambientales.</t>
  </si>
  <si>
    <t>Se remite una pieza en el cual se comunica a las diferentes dependencias el proceso para la inclusión de obligaciones ambientales bajo la implementación del manual de compras verdes, otra pieza comunicando el proceso de verificación del cumplimiento de las obligaciones ambientales y un video de las generalidades de las compras publicas sostenibles.
Es importante resaltar que se estableció como mecanismo de comunicación para la vigencia, el envío de tres productos: un memorando, una pieza informativa por correo masivo y el envío de un video.</t>
  </si>
  <si>
    <t>Se remite la matriz de inclusión de cláusulas ambientales del cuarto trimestre del año, en la cual se informa por mes las cláusulas incluidas en los procesos precontractuales, de conformidad con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integral de los residuos hospitalarios, peligrosos y especiales en los diferentes procesos precontractuales.
Es importante resaltar que a la fecha de reporte se le ha dado respuesta al 100% de solicitudes de inclusión de cláusulas ambientales.</t>
  </si>
  <si>
    <t>Se remiten las dos matrices correspondientes al segundo seguimiento a la implementación de la gestión, manejo y disposición de colchones y colchonetas y del Instructivos de Residuos de Construcción y Demolición en las diferentes unidades operativas a las cuales les aplica el cumplimiento.</t>
  </si>
  <si>
    <t>Se remite la matriz de inclusión de cláusulas ambientales del cuarto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control y manejo integral a la generación de emisiones atmosféricas, ruido y vertimientos en los diferentes procesos precontractuales.
Es importante resaltar que a la fecha de reporte se le ha dado respuesta al 100% de solicitudes de inclusión de cláusulas ambientales.</t>
  </si>
  <si>
    <t>Se remite la matriz correspondiente al segundo seguimiento a la implementación, control y manejo del cumplimiento normativo de la Publicidad Exterior Visual de la unidades operativas de la SDIS que cuentan con avisos con la información de la prestación del servicio social ofrecido.</t>
  </si>
  <si>
    <t>Se remite la matriz de inclusión de cláusulas ambientales del Cuarto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manejo y control de la Publicidad Exterior Visual (PEV) en los diferentes procesos precontractuales.
Es importante resaltar que a la fecha de reporte se le ha dado respuesta al 100% de solicitudes de inclusión de cláusulas ambientales.</t>
  </si>
  <si>
    <t>Se remite la matriz de inclusión de cláusulas ambientales del cuarto trimestre del año, en la cual se informa por mes las cláusulas incluidas en los procesos precontractuales, de conformidad a las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como soportes de la ejecución del control de este riesgo, aplican para el uso eficiente y óptimo del agua y la energía en los diferentes procesos precontractuales.
Es importante resaltar que a la fecha de reporte se le ha dado respuesta al 100% de solicitudes de inclusión de cláusulas ambientales.</t>
  </si>
  <si>
    <t>Se remite la matriz con el consolidado del seguimiento al cumplimiento de las actividades del segundo semestre del año, de los Programa uso eficiente del agua y uso eficiente de la energía bajo el formato plan de acción anual del PIGA reportado a la SDA.
Los resultados obtenidos son los de la implementación de las actividades del plan de acción y se remite certificado que soporta el envió y cumplimiento.
Es importante resaltar que se tiene un promedio del cumplimiento de100%  de las actividades del año, se cumplieron un total de 17 actividades programadas.</t>
  </si>
  <si>
    <t>Se remiten las dos matrices (una para calderas y calderines y la otra para plantas eléctricas) correspondientes al segundo seguimiento a los procesos de mantenimiento preventivo para los equipos y elementos que generan emisiones atmosféricas que se encuentran en las diferentes unidades operativas a las cuales les aplica.</t>
  </si>
  <si>
    <t>17/01/2023. No se generan observaciones por parte de la segunda línea de defensa, respecto a los avances y evidencias presentados en el monitoreo al riesgo de gestión.</t>
  </si>
  <si>
    <t>17/01/2023. No se generan observaciones por parte de la segunda línea de defensa, respecto a los avances y evidencias presentados en el monitoreo al riesgo de gestión.
La evaluación de controles se encuentra disponible en: https://sig.sdis.gov.co/index.php/es/gestion-ambiental-riesgos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</si>
</sst>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41">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4" fillId="0" borderId="0" xfId="0" applyFont="1"/>
    <xf numFmtId="0" fontId="4" fillId="3" borderId="2" xfId="0" applyFont="1" applyFill="1" applyBorder="1" applyAlignment="1">
      <alignment vertical="center"/>
    </xf>
    <xf numFmtId="0" fontId="2" fillId="0" borderId="0" xfId="0" applyFont="1" applyAlignment="1">
      <alignment vertical="center"/>
    </xf>
    <xf numFmtId="0" fontId="4" fillId="2" borderId="1" xfId="0" applyFont="1" applyFill="1" applyBorder="1" applyAlignment="1" applyProtection="1">
      <alignment horizontal="center" vertical="center" wrapText="1"/>
      <protection locked="0"/>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14" fontId="4" fillId="2" borderId="1" xfId="0" applyNumberFormat="1" applyFont="1" applyFill="1" applyBorder="1" applyAlignment="1" applyProtection="1">
      <alignment horizontal="center" vertical="center" wrapText="1"/>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9" fontId="4" fillId="3" borderId="2" xfId="0" applyNumberFormat="1" applyFont="1" applyFill="1" applyBorder="1" applyAlignment="1">
      <alignment horizontal="center" vertical="center"/>
    </xf>
    <xf numFmtId="0" fontId="1" fillId="3" borderId="2" xfId="0" applyFont="1" applyFill="1" applyBorder="1" applyAlignment="1">
      <alignment vertical="center" wrapText="1"/>
    </xf>
    <xf numFmtId="0" fontId="0" fillId="8" borderId="0" xfId="0" applyFill="1" applyProtection="1">
      <protection locked="0"/>
    </xf>
    <xf numFmtId="0" fontId="4" fillId="8" borderId="0" xfId="0" applyFont="1" applyFill="1" applyProtection="1">
      <protection locked="0"/>
    </xf>
    <xf numFmtId="0" fontId="4" fillId="8" borderId="0" xfId="0" applyFont="1" applyFill="1" applyAlignment="1" applyProtection="1">
      <alignment vertical="center"/>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4" fillId="2" borderId="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 xfId="0" applyFont="1" applyFill="1" applyBorder="1" applyAlignment="1">
      <alignment horizontal="center" vertical="center"/>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2" borderId="1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5" xfId="0"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0" borderId="2" xfId="0" applyFont="1" applyBorder="1" applyAlignment="1">
      <alignment vertical="center" wrapText="1"/>
    </xf>
    <xf numFmtId="0" fontId="4" fillId="0" borderId="2" xfId="0" applyFont="1" applyBorder="1" applyAlignment="1">
      <alignment vertical="center" wrapText="1"/>
    </xf>
    <xf numFmtId="0" fontId="4"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0" borderId="2" xfId="0" applyFont="1" applyBorder="1" applyAlignment="1">
      <alignment horizontal="left" vertical="center" wrapText="1"/>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14" fontId="1" fillId="2" borderId="1" xfId="1" applyNumberFormat="1" applyFont="1" applyFill="1" applyBorder="1" applyAlignment="1" applyProtection="1">
      <alignment horizontal="right" vertical="center" wrapText="1"/>
      <protection locked="0"/>
    </xf>
    <xf numFmtId="9" fontId="4" fillId="2" borderId="1" xfId="1" applyFont="1" applyFill="1" applyBorder="1" applyAlignment="1" applyProtection="1">
      <alignment horizontal="right" vertical="center" wrapText="1"/>
      <protection locked="0"/>
    </xf>
    <xf numFmtId="9" fontId="1" fillId="2" borderId="1" xfId="1" applyFont="1" applyFill="1" applyBorder="1" applyAlignment="1" applyProtection="1">
      <alignment horizontal="right" vertical="center" wrapText="1"/>
      <protection locked="0"/>
    </xf>
    <xf numFmtId="14" fontId="4" fillId="2" borderId="1" xfId="1" applyNumberFormat="1" applyFont="1" applyFill="1" applyBorder="1" applyAlignment="1" applyProtection="1">
      <alignment horizontal="right" vertical="center" wrapText="1"/>
      <protection locked="0"/>
    </xf>
    <xf numFmtId="9" fontId="4" fillId="0" borderId="1" xfId="1" applyFont="1" applyFill="1" applyBorder="1" applyAlignment="1" applyProtection="1">
      <alignment horizontal="right" vertical="center" wrapText="1"/>
      <protection locked="0"/>
    </xf>
    <xf numFmtId="9" fontId="1" fillId="0" borderId="1" xfId="1" applyFont="1" applyFill="1" applyBorder="1" applyAlignment="1" applyProtection="1">
      <alignment horizontal="right" vertical="center" wrapText="1"/>
      <protection locked="0"/>
    </xf>
  </cellXfs>
  <cellStyles count="2">
    <cellStyle name="Normal" xfId="0" builtinId="0"/>
    <cellStyle name="Porcentaje" xfId="1" builtinId="5"/>
  </cellStyles>
  <dxfs count="13">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6"/>
  <sheetViews>
    <sheetView showGridLines="0" tabSelected="1" zoomScale="60" zoomScaleNormal="60" zoomScaleSheetLayoutView="80" zoomScalePageLayoutView="51" workbookViewId="0">
      <selection activeCell="A9" sqref="A9:A10"/>
    </sheetView>
  </sheetViews>
  <sheetFormatPr baseColWidth="10" defaultColWidth="11.42578125" defaultRowHeight="12.75" x14ac:dyDescent="0.2"/>
  <cols>
    <col min="1" max="1" width="15.28515625" style="16" customWidth="1"/>
    <col min="2" max="2" width="18.5703125" style="16" customWidth="1"/>
    <col min="3" max="3" width="27.140625" style="16" customWidth="1"/>
    <col min="4" max="4" width="15.28515625" style="16" customWidth="1"/>
    <col min="5" max="5" width="9.7109375" style="16" customWidth="1"/>
    <col min="6" max="6" width="30.7109375" style="16" customWidth="1"/>
    <col min="7" max="7" width="47" style="16" customWidth="1"/>
    <col min="8" max="8" width="30.7109375" style="16" customWidth="1"/>
    <col min="9" max="9" width="18.85546875" style="16" customWidth="1"/>
    <col min="10" max="10" width="16.28515625" style="16" customWidth="1"/>
    <col min="11" max="11" width="10" style="16" customWidth="1"/>
    <col min="12" max="12" width="10.85546875" style="16" customWidth="1"/>
    <col min="13" max="13" width="72.28515625" style="16" customWidth="1"/>
    <col min="14" max="15" width="10.85546875" style="16" customWidth="1"/>
    <col min="16" max="16" width="16.28515625" style="16" customWidth="1"/>
    <col min="17" max="17" width="10" style="16" customWidth="1"/>
    <col min="18" max="18" width="9.85546875" style="16" customWidth="1"/>
    <col min="19" max="19" width="11.7109375" style="16" customWidth="1"/>
    <col min="20" max="20" width="72.28515625" style="16" customWidth="1"/>
    <col min="21" max="21" width="14.85546875" style="16" customWidth="1"/>
    <col min="22" max="22" width="31.85546875" style="16" customWidth="1"/>
    <col min="23" max="23" width="26" style="16" customWidth="1"/>
    <col min="24" max="24" width="12.5703125" style="16" customWidth="1"/>
    <col min="25" max="25" width="14.140625" style="16" customWidth="1"/>
    <col min="26" max="26" width="15.7109375" style="16" customWidth="1"/>
    <col min="27" max="27" width="12.42578125" style="16" customWidth="1"/>
    <col min="28" max="28" width="83.28515625" style="16" customWidth="1"/>
    <col min="29" max="29" width="15.5703125" style="16" customWidth="1"/>
    <col min="30" max="30" width="47.85546875" style="16" customWidth="1"/>
    <col min="31" max="31" width="11.42578125" style="16" customWidth="1"/>
    <col min="32" max="33" width="12.5703125" style="16" customWidth="1"/>
    <col min="34" max="34" width="79.7109375" style="16" customWidth="1"/>
    <col min="35" max="35" width="15" style="16" customWidth="1"/>
    <col min="36" max="36" width="34.7109375" style="16" customWidth="1"/>
    <col min="37" max="37" width="13.7109375" style="16" customWidth="1"/>
    <col min="38" max="38" width="12.85546875" style="16" customWidth="1"/>
    <col min="39" max="39" width="13.140625" style="16" customWidth="1"/>
    <col min="40" max="40" width="76.5703125" style="16" customWidth="1"/>
    <col min="41" max="41" width="15.140625" style="16" customWidth="1"/>
    <col min="42" max="42" width="34.7109375" style="16" customWidth="1"/>
    <col min="43" max="43" width="14.42578125" style="16" customWidth="1"/>
    <col min="44" max="44" width="13.140625" style="16" customWidth="1"/>
    <col min="45" max="45" width="12.5703125" style="16" customWidth="1"/>
    <col min="46" max="46" width="82.85546875" style="16" customWidth="1"/>
    <col min="47" max="47" width="16.42578125" style="16" customWidth="1"/>
    <col min="48" max="48" width="50.28515625" style="16" customWidth="1"/>
    <col min="49" max="49" width="2.42578125" style="16" customWidth="1"/>
    <col min="50" max="52" width="11.42578125" style="16" customWidth="1"/>
    <col min="53" max="16384" width="11.42578125" style="16"/>
  </cols>
  <sheetData>
    <row r="1" spans="1:53" ht="21" customHeight="1" x14ac:dyDescent="0.2">
      <c r="A1" s="83"/>
      <c r="B1" s="83"/>
      <c r="C1" s="87" t="s">
        <v>80</v>
      </c>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9"/>
      <c r="AU1" s="50" t="s">
        <v>36</v>
      </c>
      <c r="AV1" s="48" t="s">
        <v>140</v>
      </c>
      <c r="AW1" s="30"/>
      <c r="AX1" s="17"/>
      <c r="AY1" s="17"/>
      <c r="AZ1" s="17"/>
      <c r="BA1" s="17"/>
    </row>
    <row r="2" spans="1:53" ht="21" customHeight="1" x14ac:dyDescent="0.2">
      <c r="A2" s="83"/>
      <c r="B2" s="83"/>
      <c r="C2" s="90"/>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2"/>
      <c r="AU2" s="50" t="s">
        <v>37</v>
      </c>
      <c r="AV2" s="48">
        <v>2</v>
      </c>
      <c r="AW2" s="30"/>
      <c r="AX2" s="17"/>
      <c r="AY2" s="17"/>
      <c r="AZ2" s="17"/>
      <c r="BA2" s="17"/>
    </row>
    <row r="3" spans="1:53" ht="21" customHeight="1" x14ac:dyDescent="0.2">
      <c r="A3" s="83"/>
      <c r="B3" s="83"/>
      <c r="C3" s="90"/>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2"/>
      <c r="AU3" s="50" t="s">
        <v>38</v>
      </c>
      <c r="AV3" s="48" t="s">
        <v>139</v>
      </c>
      <c r="AW3" s="30"/>
      <c r="AX3" s="17"/>
      <c r="AY3" s="17"/>
      <c r="AZ3" s="17"/>
      <c r="BA3" s="17"/>
    </row>
    <row r="4" spans="1:53" ht="21" customHeight="1" x14ac:dyDescent="0.2">
      <c r="A4" s="83"/>
      <c r="B4" s="83"/>
      <c r="C4" s="93"/>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5"/>
      <c r="AU4" s="50" t="s">
        <v>39</v>
      </c>
      <c r="AV4" s="48" t="s">
        <v>5</v>
      </c>
      <c r="AW4" s="30"/>
      <c r="AX4" s="17"/>
      <c r="AY4" s="17"/>
      <c r="AZ4" s="17"/>
      <c r="BA4" s="17"/>
    </row>
    <row r="5" spans="1:53"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22"/>
      <c r="AW5" s="30"/>
      <c r="AX5" s="17"/>
      <c r="AY5" s="17"/>
      <c r="AZ5" s="17"/>
      <c r="BA5" s="17"/>
    </row>
    <row r="6" spans="1:53" x14ac:dyDescent="0.2">
      <c r="A6" s="101" t="s">
        <v>65</v>
      </c>
      <c r="B6" s="101"/>
      <c r="C6" s="26" t="s">
        <v>66</v>
      </c>
      <c r="D6" s="25"/>
      <c r="E6" s="25"/>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30"/>
      <c r="AX6" s="17"/>
      <c r="AY6" s="17"/>
      <c r="AZ6" s="17"/>
      <c r="BA6" s="17"/>
    </row>
    <row r="7" spans="1:53"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30"/>
      <c r="AX7" s="17"/>
      <c r="AY7" s="17"/>
      <c r="AZ7" s="17"/>
      <c r="BA7" s="17"/>
    </row>
    <row r="8" spans="1:53" ht="26.25" customHeight="1" x14ac:dyDescent="0.2">
      <c r="A8" s="98" t="s">
        <v>42</v>
      </c>
      <c r="B8" s="99"/>
      <c r="C8" s="99"/>
      <c r="D8" s="99"/>
      <c r="E8" s="99"/>
      <c r="F8" s="99"/>
      <c r="G8" s="99"/>
      <c r="H8" s="99"/>
      <c r="I8" s="99"/>
      <c r="J8" s="99"/>
      <c r="K8" s="99"/>
      <c r="L8" s="100"/>
      <c r="M8" s="109" t="s">
        <v>54</v>
      </c>
      <c r="N8" s="110"/>
      <c r="O8" s="110"/>
      <c r="P8" s="110"/>
      <c r="Q8" s="110"/>
      <c r="R8" s="110"/>
      <c r="S8" s="110"/>
      <c r="T8" s="110"/>
      <c r="U8" s="110"/>
      <c r="V8" s="110"/>
      <c r="W8" s="110"/>
      <c r="X8" s="110"/>
      <c r="Y8" s="111"/>
      <c r="Z8" s="106" t="s">
        <v>43</v>
      </c>
      <c r="AA8" s="106"/>
      <c r="AB8" s="106"/>
      <c r="AC8" s="106"/>
      <c r="AD8" s="106"/>
      <c r="AE8" s="106"/>
      <c r="AF8" s="106"/>
      <c r="AG8" s="106"/>
      <c r="AH8" s="106"/>
      <c r="AI8" s="106"/>
      <c r="AJ8" s="106"/>
      <c r="AK8" s="106"/>
      <c r="AL8" s="106"/>
      <c r="AM8" s="106"/>
      <c r="AN8" s="106"/>
      <c r="AO8" s="106"/>
      <c r="AP8" s="106"/>
      <c r="AQ8" s="106"/>
      <c r="AR8" s="106"/>
      <c r="AS8" s="106"/>
      <c r="AT8" s="106"/>
      <c r="AU8" s="106"/>
      <c r="AV8" s="106"/>
      <c r="AW8" s="31"/>
    </row>
    <row r="9" spans="1:53" s="18" customFormat="1" ht="46.5" customHeight="1" x14ac:dyDescent="0.2">
      <c r="A9" s="81" t="s">
        <v>8</v>
      </c>
      <c r="B9" s="81" t="s">
        <v>10</v>
      </c>
      <c r="C9" s="81" t="s">
        <v>69</v>
      </c>
      <c r="D9" s="81" t="s">
        <v>7</v>
      </c>
      <c r="E9" s="81" t="s">
        <v>9</v>
      </c>
      <c r="F9" s="81" t="s">
        <v>169</v>
      </c>
      <c r="G9" s="82" t="s">
        <v>11</v>
      </c>
      <c r="H9" s="82" t="s">
        <v>114</v>
      </c>
      <c r="I9" s="85" t="s">
        <v>12</v>
      </c>
      <c r="J9" s="107" t="s">
        <v>19</v>
      </c>
      <c r="K9" s="108"/>
      <c r="L9" s="108"/>
      <c r="M9" s="86" t="s">
        <v>25</v>
      </c>
      <c r="N9" s="86" t="s">
        <v>28</v>
      </c>
      <c r="O9" s="86" t="s">
        <v>106</v>
      </c>
      <c r="P9" s="96" t="s">
        <v>29</v>
      </c>
      <c r="Q9" s="96"/>
      <c r="R9" s="96"/>
      <c r="S9" s="105" t="s">
        <v>55</v>
      </c>
      <c r="T9" s="112" t="s">
        <v>31</v>
      </c>
      <c r="U9" s="113"/>
      <c r="V9" s="113"/>
      <c r="W9" s="113"/>
      <c r="X9" s="113"/>
      <c r="Y9" s="114"/>
      <c r="Z9" s="102" t="s">
        <v>62</v>
      </c>
      <c r="AA9" s="103"/>
      <c r="AB9" s="103"/>
      <c r="AC9" s="103"/>
      <c r="AD9" s="104"/>
      <c r="AE9" s="102" t="s">
        <v>63</v>
      </c>
      <c r="AF9" s="103"/>
      <c r="AG9" s="103"/>
      <c r="AH9" s="103"/>
      <c r="AI9" s="103"/>
      <c r="AJ9" s="104"/>
      <c r="AK9" s="102" t="s">
        <v>64</v>
      </c>
      <c r="AL9" s="103"/>
      <c r="AM9" s="103"/>
      <c r="AN9" s="103"/>
      <c r="AO9" s="103"/>
      <c r="AP9" s="104"/>
      <c r="AQ9" s="102" t="s">
        <v>61</v>
      </c>
      <c r="AR9" s="103"/>
      <c r="AS9" s="103"/>
      <c r="AT9" s="103"/>
      <c r="AU9" s="103"/>
      <c r="AV9" s="104"/>
      <c r="AW9" s="32"/>
    </row>
    <row r="10" spans="1:53" ht="46.5" customHeight="1" x14ac:dyDescent="0.2">
      <c r="A10" s="82"/>
      <c r="B10" s="82"/>
      <c r="C10" s="82"/>
      <c r="D10" s="82"/>
      <c r="E10" s="82"/>
      <c r="F10" s="82"/>
      <c r="G10" s="84"/>
      <c r="H10" s="84"/>
      <c r="I10" s="86"/>
      <c r="J10" s="27" t="s">
        <v>17</v>
      </c>
      <c r="K10" s="27" t="s">
        <v>18</v>
      </c>
      <c r="L10" s="27" t="s">
        <v>24</v>
      </c>
      <c r="M10" s="86"/>
      <c r="N10" s="86"/>
      <c r="O10" s="86"/>
      <c r="P10" s="27" t="s">
        <v>17</v>
      </c>
      <c r="Q10" s="27" t="s">
        <v>18</v>
      </c>
      <c r="R10" s="27" t="s">
        <v>24</v>
      </c>
      <c r="S10" s="85"/>
      <c r="T10" s="27" t="s">
        <v>30</v>
      </c>
      <c r="U10" s="27" t="s">
        <v>32</v>
      </c>
      <c r="V10" s="27" t="s">
        <v>45</v>
      </c>
      <c r="W10" s="15" t="s">
        <v>44</v>
      </c>
      <c r="X10" s="15" t="s">
        <v>40</v>
      </c>
      <c r="Y10" s="15" t="s">
        <v>41</v>
      </c>
      <c r="Z10" s="1" t="s">
        <v>35</v>
      </c>
      <c r="AA10" s="1" t="s">
        <v>104</v>
      </c>
      <c r="AB10" s="1" t="s">
        <v>60</v>
      </c>
      <c r="AC10" s="1" t="s">
        <v>33</v>
      </c>
      <c r="AD10" s="21" t="s">
        <v>137</v>
      </c>
      <c r="AE10" s="1" t="s">
        <v>35</v>
      </c>
      <c r="AF10" s="1" t="s">
        <v>104</v>
      </c>
      <c r="AG10" s="1" t="s">
        <v>136</v>
      </c>
      <c r="AH10" s="1" t="s">
        <v>60</v>
      </c>
      <c r="AI10" s="1" t="s">
        <v>33</v>
      </c>
      <c r="AJ10" s="21" t="s">
        <v>137</v>
      </c>
      <c r="AK10" s="1" t="s">
        <v>35</v>
      </c>
      <c r="AL10" s="1" t="s">
        <v>104</v>
      </c>
      <c r="AM10" s="1" t="s">
        <v>136</v>
      </c>
      <c r="AN10" s="1" t="s">
        <v>60</v>
      </c>
      <c r="AO10" s="1" t="s">
        <v>33</v>
      </c>
      <c r="AP10" s="21" t="s">
        <v>137</v>
      </c>
      <c r="AQ10" s="1" t="s">
        <v>35</v>
      </c>
      <c r="AR10" s="1" t="s">
        <v>104</v>
      </c>
      <c r="AS10" s="1" t="s">
        <v>136</v>
      </c>
      <c r="AT10" s="1" t="s">
        <v>60</v>
      </c>
      <c r="AU10" s="1" t="s">
        <v>33</v>
      </c>
      <c r="AV10" s="21" t="s">
        <v>137</v>
      </c>
    </row>
    <row r="11" spans="1:53" s="20" customFormat="1" ht="136.5" customHeight="1" x14ac:dyDescent="0.2">
      <c r="A11" s="65" t="s">
        <v>149</v>
      </c>
      <c r="B11" s="65" t="s">
        <v>210</v>
      </c>
      <c r="C11" s="65" t="s">
        <v>189</v>
      </c>
      <c r="D11" s="59" t="s">
        <v>142</v>
      </c>
      <c r="E11" s="67" t="s">
        <v>143</v>
      </c>
      <c r="F11" s="79" t="s">
        <v>144</v>
      </c>
      <c r="G11" s="67" t="s">
        <v>145</v>
      </c>
      <c r="H11" s="65" t="s">
        <v>111</v>
      </c>
      <c r="I11" s="75" t="s">
        <v>13</v>
      </c>
      <c r="J11" s="67" t="s">
        <v>128</v>
      </c>
      <c r="K11" s="67" t="s">
        <v>132</v>
      </c>
      <c r="L11" s="62" t="str">
        <f>VLOOKUP(J11,'2. Anexos'!$B$35:$G$41,(HLOOKUP(K11,'2. Anexos'!$C$35:$G$36,2,0)),0)</f>
        <v>Alto</v>
      </c>
      <c r="M11" s="52" t="s">
        <v>173</v>
      </c>
      <c r="N11" s="6" t="s">
        <v>26</v>
      </c>
      <c r="O11" s="6" t="s">
        <v>108</v>
      </c>
      <c r="P11" s="59" t="s">
        <v>126</v>
      </c>
      <c r="Q11" s="67" t="s">
        <v>132</v>
      </c>
      <c r="R11" s="62" t="str">
        <f>VLOOKUP(P11,'2. Anexos'!$B$35:$G$41,(HLOOKUP(Q11,'2. Anexos'!$C$35:$G$36,2,0)),0)</f>
        <v>Moderado</v>
      </c>
      <c r="S11" s="70" t="s">
        <v>58</v>
      </c>
      <c r="T11" s="52" t="s">
        <v>173</v>
      </c>
      <c r="U11" s="52" t="s">
        <v>146</v>
      </c>
      <c r="V11" s="52" t="s">
        <v>179</v>
      </c>
      <c r="W11" s="51" t="s">
        <v>185</v>
      </c>
      <c r="X11" s="19">
        <v>44620</v>
      </c>
      <c r="Y11" s="53">
        <v>44926</v>
      </c>
      <c r="Z11" s="135">
        <v>44651</v>
      </c>
      <c r="AA11" s="136">
        <v>0.25</v>
      </c>
      <c r="AB11" s="56" t="s">
        <v>206</v>
      </c>
      <c r="AC11" s="59" t="s">
        <v>4</v>
      </c>
      <c r="AD11" s="57" t="s">
        <v>221</v>
      </c>
      <c r="AE11" s="138">
        <v>44742</v>
      </c>
      <c r="AF11" s="136">
        <v>0.53</v>
      </c>
      <c r="AG11" s="136">
        <v>0.78</v>
      </c>
      <c r="AH11" s="56" t="s">
        <v>231</v>
      </c>
      <c r="AI11" s="59" t="s">
        <v>4</v>
      </c>
      <c r="AJ11" s="57" t="s">
        <v>223</v>
      </c>
      <c r="AK11" s="138">
        <v>44834</v>
      </c>
      <c r="AL11" s="139">
        <f>94/661</f>
        <v>0.14220877458396369</v>
      </c>
      <c r="AM11" s="136">
        <f>661/661</f>
        <v>1</v>
      </c>
      <c r="AN11" s="57" t="s">
        <v>249</v>
      </c>
      <c r="AO11" s="59" t="s">
        <v>4</v>
      </c>
      <c r="AP11" s="57" t="s">
        <v>250</v>
      </c>
      <c r="AQ11" s="138">
        <v>44925</v>
      </c>
      <c r="AR11" s="136">
        <v>0</v>
      </c>
      <c r="AS11" s="136">
        <v>1</v>
      </c>
      <c r="AT11" s="57" t="s">
        <v>257</v>
      </c>
      <c r="AU11" s="59" t="s">
        <v>4</v>
      </c>
      <c r="AV11" s="57" t="s">
        <v>270</v>
      </c>
    </row>
    <row r="12" spans="1:53" s="20" customFormat="1" ht="162.75" customHeight="1" x14ac:dyDescent="0.2">
      <c r="A12" s="69"/>
      <c r="B12" s="69"/>
      <c r="C12" s="73"/>
      <c r="D12" s="61"/>
      <c r="E12" s="68"/>
      <c r="F12" s="80"/>
      <c r="G12" s="68"/>
      <c r="H12" s="66"/>
      <c r="I12" s="77"/>
      <c r="J12" s="68"/>
      <c r="K12" s="68"/>
      <c r="L12" s="64"/>
      <c r="M12" s="52" t="s">
        <v>187</v>
      </c>
      <c r="N12" s="6" t="s">
        <v>26</v>
      </c>
      <c r="O12" s="6" t="s">
        <v>108</v>
      </c>
      <c r="P12" s="61"/>
      <c r="Q12" s="68"/>
      <c r="R12" s="64"/>
      <c r="S12" s="71"/>
      <c r="T12" s="52" t="s">
        <v>187</v>
      </c>
      <c r="U12" s="52" t="s">
        <v>147</v>
      </c>
      <c r="V12" s="52" t="s">
        <v>180</v>
      </c>
      <c r="W12" s="51" t="s">
        <v>186</v>
      </c>
      <c r="X12" s="19">
        <v>44620</v>
      </c>
      <c r="Y12" s="53">
        <v>44926</v>
      </c>
      <c r="Z12" s="135">
        <v>44651</v>
      </c>
      <c r="AA12" s="136">
        <v>0.25</v>
      </c>
      <c r="AB12" s="57" t="s">
        <v>215</v>
      </c>
      <c r="AC12" s="61"/>
      <c r="AD12" s="57" t="s">
        <v>221</v>
      </c>
      <c r="AE12" s="138">
        <v>44742</v>
      </c>
      <c r="AF12" s="136">
        <v>0.25</v>
      </c>
      <c r="AG12" s="136">
        <v>0.5</v>
      </c>
      <c r="AH12" s="56" t="s">
        <v>238</v>
      </c>
      <c r="AI12" s="61"/>
      <c r="AJ12" s="57" t="s">
        <v>223</v>
      </c>
      <c r="AK12" s="138">
        <v>44834</v>
      </c>
      <c r="AL12" s="139">
        <v>0.25</v>
      </c>
      <c r="AM12" s="136">
        <v>0.75</v>
      </c>
      <c r="AN12" s="56" t="s">
        <v>241</v>
      </c>
      <c r="AO12" s="61"/>
      <c r="AP12" s="57" t="s">
        <v>250</v>
      </c>
      <c r="AQ12" s="138">
        <v>44925</v>
      </c>
      <c r="AR12" s="139">
        <v>0.25</v>
      </c>
      <c r="AS12" s="136">
        <v>1</v>
      </c>
      <c r="AT12" s="56" t="s">
        <v>258</v>
      </c>
      <c r="AU12" s="61"/>
      <c r="AV12" s="57" t="s">
        <v>270</v>
      </c>
    </row>
    <row r="13" spans="1:53" s="20" customFormat="1" ht="180.75" customHeight="1" x14ac:dyDescent="0.2">
      <c r="A13" s="69"/>
      <c r="B13" s="69"/>
      <c r="C13" s="65" t="s">
        <v>189</v>
      </c>
      <c r="D13" s="59" t="s">
        <v>142</v>
      </c>
      <c r="E13" s="67" t="s">
        <v>148</v>
      </c>
      <c r="F13" s="65" t="s">
        <v>170</v>
      </c>
      <c r="G13" s="67" t="s">
        <v>175</v>
      </c>
      <c r="H13" s="65" t="s">
        <v>111</v>
      </c>
      <c r="I13" s="75" t="s">
        <v>13</v>
      </c>
      <c r="J13" s="67" t="s">
        <v>127</v>
      </c>
      <c r="K13" s="67" t="s">
        <v>130</v>
      </c>
      <c r="L13" s="62" t="str">
        <f>VLOOKUP(J13,'2. Anexos'!$B$35:$G$41,(HLOOKUP(K13,'2. Anexos'!$C$35:$G$36,2,0)),0)</f>
        <v>Moderado</v>
      </c>
      <c r="M13" s="52" t="s">
        <v>208</v>
      </c>
      <c r="N13" s="51" t="s">
        <v>26</v>
      </c>
      <c r="O13" s="51" t="s">
        <v>108</v>
      </c>
      <c r="P13" s="67" t="s">
        <v>126</v>
      </c>
      <c r="Q13" s="67" t="s">
        <v>130</v>
      </c>
      <c r="R13" s="62" t="str">
        <f>VLOOKUP(P13,'2. Anexos'!$B$35:$G$41,(HLOOKUP(Q13,'2. Anexos'!$C$35:$G$36,2,0)),0)</f>
        <v>Bajo</v>
      </c>
      <c r="S13" s="70" t="s">
        <v>58</v>
      </c>
      <c r="T13" s="52" t="s">
        <v>208</v>
      </c>
      <c r="U13" s="52" t="s">
        <v>147</v>
      </c>
      <c r="V13" s="52" t="s">
        <v>180</v>
      </c>
      <c r="W13" s="51" t="s">
        <v>174</v>
      </c>
      <c r="X13" s="19">
        <v>44620</v>
      </c>
      <c r="Y13" s="53">
        <v>44926</v>
      </c>
      <c r="Z13" s="135">
        <v>44651</v>
      </c>
      <c r="AA13" s="136">
        <v>0.25</v>
      </c>
      <c r="AB13" s="57" t="s">
        <v>216</v>
      </c>
      <c r="AC13" s="67" t="s">
        <v>4</v>
      </c>
      <c r="AD13" s="57" t="s">
        <v>221</v>
      </c>
      <c r="AE13" s="138">
        <v>44742</v>
      </c>
      <c r="AF13" s="136">
        <v>0.25</v>
      </c>
      <c r="AG13" s="136">
        <v>0.5</v>
      </c>
      <c r="AH13" s="56" t="s">
        <v>237</v>
      </c>
      <c r="AI13" s="67" t="s">
        <v>4</v>
      </c>
      <c r="AJ13" s="57" t="s">
        <v>223</v>
      </c>
      <c r="AK13" s="138">
        <v>44834</v>
      </c>
      <c r="AL13" s="139">
        <v>0.25</v>
      </c>
      <c r="AM13" s="136">
        <v>0.75</v>
      </c>
      <c r="AN13" s="56" t="s">
        <v>242</v>
      </c>
      <c r="AO13" s="67" t="s">
        <v>4</v>
      </c>
      <c r="AP13" s="57" t="s">
        <v>250</v>
      </c>
      <c r="AQ13" s="138">
        <v>44925</v>
      </c>
      <c r="AR13" s="139">
        <v>0.25</v>
      </c>
      <c r="AS13" s="136">
        <v>1</v>
      </c>
      <c r="AT13" s="56" t="s">
        <v>259</v>
      </c>
      <c r="AU13" s="67" t="s">
        <v>4</v>
      </c>
      <c r="AV13" s="57" t="s">
        <v>270</v>
      </c>
    </row>
    <row r="14" spans="1:53" s="20" customFormat="1" ht="120.75" customHeight="1" x14ac:dyDescent="0.2">
      <c r="A14" s="69"/>
      <c r="B14" s="69"/>
      <c r="C14" s="66"/>
      <c r="D14" s="61"/>
      <c r="E14" s="68"/>
      <c r="F14" s="66"/>
      <c r="G14" s="68"/>
      <c r="H14" s="66"/>
      <c r="I14" s="77"/>
      <c r="J14" s="68"/>
      <c r="K14" s="68"/>
      <c r="L14" s="64"/>
      <c r="M14" s="52" t="s">
        <v>176</v>
      </c>
      <c r="N14" s="51" t="s">
        <v>26</v>
      </c>
      <c r="O14" s="51" t="s">
        <v>108</v>
      </c>
      <c r="P14" s="68"/>
      <c r="Q14" s="68"/>
      <c r="R14" s="64"/>
      <c r="S14" s="71"/>
      <c r="T14" s="52" t="s">
        <v>211</v>
      </c>
      <c r="U14" s="52" t="s">
        <v>147</v>
      </c>
      <c r="V14" s="52" t="s">
        <v>150</v>
      </c>
      <c r="W14" s="51" t="s">
        <v>188</v>
      </c>
      <c r="X14" s="19">
        <v>44620</v>
      </c>
      <c r="Y14" s="53">
        <v>44926</v>
      </c>
      <c r="Z14" s="135">
        <v>44651</v>
      </c>
      <c r="AA14" s="136">
        <v>0.34</v>
      </c>
      <c r="AB14" s="57" t="s">
        <v>209</v>
      </c>
      <c r="AC14" s="61"/>
      <c r="AD14" s="57" t="s">
        <v>221</v>
      </c>
      <c r="AE14" s="138">
        <v>44742</v>
      </c>
      <c r="AF14" s="137" t="s">
        <v>222</v>
      </c>
      <c r="AG14" s="136">
        <v>0.34</v>
      </c>
      <c r="AH14" s="57" t="s">
        <v>224</v>
      </c>
      <c r="AI14" s="61"/>
      <c r="AJ14" s="57" t="s">
        <v>223</v>
      </c>
      <c r="AK14" s="138">
        <v>44834</v>
      </c>
      <c r="AL14" s="140" t="s">
        <v>222</v>
      </c>
      <c r="AM14" s="136">
        <v>0.34</v>
      </c>
      <c r="AN14" s="57" t="s">
        <v>239</v>
      </c>
      <c r="AO14" s="61"/>
      <c r="AP14" s="57" t="s">
        <v>250</v>
      </c>
      <c r="AQ14" s="138">
        <v>44925</v>
      </c>
      <c r="AR14" s="136">
        <v>0.66</v>
      </c>
      <c r="AS14" s="136">
        <v>1</v>
      </c>
      <c r="AT14" s="57" t="s">
        <v>260</v>
      </c>
      <c r="AU14" s="61"/>
      <c r="AV14" s="57" t="s">
        <v>270</v>
      </c>
    </row>
    <row r="15" spans="1:53" s="20" customFormat="1" ht="127.5" x14ac:dyDescent="0.2">
      <c r="A15" s="69"/>
      <c r="B15" s="69"/>
      <c r="C15" s="65" t="s">
        <v>189</v>
      </c>
      <c r="D15" s="59" t="s">
        <v>142</v>
      </c>
      <c r="E15" s="67" t="s">
        <v>151</v>
      </c>
      <c r="F15" s="65" t="s">
        <v>171</v>
      </c>
      <c r="G15" s="67" t="s">
        <v>152</v>
      </c>
      <c r="H15" s="65" t="s">
        <v>111</v>
      </c>
      <c r="I15" s="75" t="s">
        <v>13</v>
      </c>
      <c r="J15" s="67" t="s">
        <v>127</v>
      </c>
      <c r="K15" s="59" t="s">
        <v>132</v>
      </c>
      <c r="L15" s="62" t="str">
        <f>VLOOKUP(J15,'2. Anexos'!$B$35:$G$41,(HLOOKUP(K15,'2. Anexos'!$C$35:$G$36,2,0)),0)</f>
        <v>Moderado</v>
      </c>
      <c r="M15" s="52" t="s">
        <v>192</v>
      </c>
      <c r="N15" s="51" t="s">
        <v>26</v>
      </c>
      <c r="O15" s="51" t="s">
        <v>108</v>
      </c>
      <c r="P15" s="59" t="s">
        <v>125</v>
      </c>
      <c r="Q15" s="59" t="s">
        <v>132</v>
      </c>
      <c r="R15" s="62" t="str">
        <f>VLOOKUP(P15,'2. Anexos'!$B$35:$G$41,(HLOOKUP(Q15,'2. Anexos'!$C$35:$G$36,2,0)),0)</f>
        <v>Moderado</v>
      </c>
      <c r="S15" s="70" t="s">
        <v>58</v>
      </c>
      <c r="T15" s="52" t="s">
        <v>192</v>
      </c>
      <c r="U15" s="52" t="s">
        <v>146</v>
      </c>
      <c r="V15" s="52" t="s">
        <v>181</v>
      </c>
      <c r="W15" s="51" t="s">
        <v>185</v>
      </c>
      <c r="X15" s="19">
        <v>44620</v>
      </c>
      <c r="Y15" s="53">
        <v>44926</v>
      </c>
      <c r="Z15" s="135">
        <v>44651</v>
      </c>
      <c r="AA15" s="136">
        <v>0.25</v>
      </c>
      <c r="AB15" s="57" t="s">
        <v>212</v>
      </c>
      <c r="AC15" s="67" t="s">
        <v>4</v>
      </c>
      <c r="AD15" s="57" t="s">
        <v>221</v>
      </c>
      <c r="AE15" s="138">
        <v>44742</v>
      </c>
      <c r="AF15" s="136">
        <v>0.53</v>
      </c>
      <c r="AG15" s="136">
        <v>0.78</v>
      </c>
      <c r="AH15" s="56" t="s">
        <v>232</v>
      </c>
      <c r="AI15" s="67" t="s">
        <v>4</v>
      </c>
      <c r="AJ15" s="57" t="s">
        <v>223</v>
      </c>
      <c r="AK15" s="138">
        <v>44834</v>
      </c>
      <c r="AL15" s="139">
        <f>94/661</f>
        <v>0.14220877458396369</v>
      </c>
      <c r="AM15" s="136">
        <f>661/661</f>
        <v>1</v>
      </c>
      <c r="AN15" s="57" t="s">
        <v>251</v>
      </c>
      <c r="AO15" s="67" t="s">
        <v>4</v>
      </c>
      <c r="AP15" s="57" t="s">
        <v>250</v>
      </c>
      <c r="AQ15" s="138">
        <v>44925</v>
      </c>
      <c r="AR15" s="136">
        <v>0</v>
      </c>
      <c r="AS15" s="136">
        <v>1</v>
      </c>
      <c r="AT15" s="57" t="s">
        <v>257</v>
      </c>
      <c r="AU15" s="67" t="s">
        <v>4</v>
      </c>
      <c r="AV15" s="57" t="s">
        <v>270</v>
      </c>
    </row>
    <row r="16" spans="1:53" s="20" customFormat="1" ht="175.5" customHeight="1" x14ac:dyDescent="0.2">
      <c r="A16" s="69"/>
      <c r="B16" s="69"/>
      <c r="C16" s="72"/>
      <c r="D16" s="60"/>
      <c r="E16" s="74"/>
      <c r="F16" s="69"/>
      <c r="G16" s="74"/>
      <c r="H16" s="69"/>
      <c r="I16" s="76"/>
      <c r="J16" s="74"/>
      <c r="K16" s="60"/>
      <c r="L16" s="63"/>
      <c r="M16" s="52" t="s">
        <v>177</v>
      </c>
      <c r="N16" s="51" t="s">
        <v>26</v>
      </c>
      <c r="O16" s="51" t="s">
        <v>108</v>
      </c>
      <c r="P16" s="60"/>
      <c r="Q16" s="60"/>
      <c r="R16" s="63"/>
      <c r="S16" s="78"/>
      <c r="T16" s="52" t="s">
        <v>177</v>
      </c>
      <c r="U16" s="52" t="s">
        <v>147</v>
      </c>
      <c r="V16" s="52" t="s">
        <v>182</v>
      </c>
      <c r="W16" s="51" t="s">
        <v>178</v>
      </c>
      <c r="X16" s="19">
        <v>44620</v>
      </c>
      <c r="Y16" s="53">
        <v>44926</v>
      </c>
      <c r="Z16" s="135">
        <v>44651</v>
      </c>
      <c r="AA16" s="136">
        <v>0.25</v>
      </c>
      <c r="AB16" s="56" t="s">
        <v>217</v>
      </c>
      <c r="AC16" s="60"/>
      <c r="AD16" s="57" t="s">
        <v>221</v>
      </c>
      <c r="AE16" s="138">
        <v>44742</v>
      </c>
      <c r="AF16" s="136">
        <v>0.25</v>
      </c>
      <c r="AG16" s="136">
        <v>0.5</v>
      </c>
      <c r="AH16" s="56" t="s">
        <v>236</v>
      </c>
      <c r="AI16" s="60"/>
      <c r="AJ16" s="57" t="s">
        <v>223</v>
      </c>
      <c r="AK16" s="138">
        <v>44834</v>
      </c>
      <c r="AL16" s="139">
        <v>0.25</v>
      </c>
      <c r="AM16" s="136">
        <v>0.75</v>
      </c>
      <c r="AN16" s="56" t="s">
        <v>243</v>
      </c>
      <c r="AO16" s="60"/>
      <c r="AP16" s="57" t="s">
        <v>250</v>
      </c>
      <c r="AQ16" s="138">
        <v>44925</v>
      </c>
      <c r="AR16" s="139">
        <v>0.25</v>
      </c>
      <c r="AS16" s="136">
        <v>1</v>
      </c>
      <c r="AT16" s="56" t="s">
        <v>261</v>
      </c>
      <c r="AU16" s="60"/>
      <c r="AV16" s="57" t="s">
        <v>270</v>
      </c>
    </row>
    <row r="17" spans="1:48" ht="120" customHeight="1" x14ac:dyDescent="0.2">
      <c r="A17" s="69"/>
      <c r="B17" s="69"/>
      <c r="C17" s="73"/>
      <c r="D17" s="61"/>
      <c r="E17" s="68"/>
      <c r="F17" s="66"/>
      <c r="G17" s="68"/>
      <c r="H17" s="66"/>
      <c r="I17" s="77"/>
      <c r="J17" s="68"/>
      <c r="K17" s="61"/>
      <c r="L17" s="64"/>
      <c r="M17" s="52" t="s">
        <v>191</v>
      </c>
      <c r="N17" s="51" t="s">
        <v>26</v>
      </c>
      <c r="O17" s="51" t="s">
        <v>108</v>
      </c>
      <c r="P17" s="61"/>
      <c r="Q17" s="61"/>
      <c r="R17" s="64"/>
      <c r="S17" s="71"/>
      <c r="T17" s="52" t="s">
        <v>191</v>
      </c>
      <c r="U17" s="52" t="s">
        <v>153</v>
      </c>
      <c r="V17" s="52" t="s">
        <v>154</v>
      </c>
      <c r="W17" s="51" t="s">
        <v>193</v>
      </c>
      <c r="X17" s="19">
        <v>44620</v>
      </c>
      <c r="Y17" s="53">
        <v>44926</v>
      </c>
      <c r="Z17" s="135">
        <v>44651</v>
      </c>
      <c r="AA17" s="137"/>
      <c r="AB17" s="56" t="s">
        <v>203</v>
      </c>
      <c r="AC17" s="61"/>
      <c r="AD17" s="57" t="s">
        <v>207</v>
      </c>
      <c r="AE17" s="138">
        <v>44742</v>
      </c>
      <c r="AF17" s="136">
        <v>0.5</v>
      </c>
      <c r="AG17" s="136">
        <v>0.5</v>
      </c>
      <c r="AH17" s="56" t="s">
        <v>226</v>
      </c>
      <c r="AI17" s="61"/>
      <c r="AJ17" s="57" t="s">
        <v>223</v>
      </c>
      <c r="AK17" s="138">
        <v>44834</v>
      </c>
      <c r="AL17" s="140" t="s">
        <v>222</v>
      </c>
      <c r="AM17" s="136">
        <v>0.5</v>
      </c>
      <c r="AN17" s="56" t="s">
        <v>240</v>
      </c>
      <c r="AO17" s="61"/>
      <c r="AP17" s="57" t="s">
        <v>250</v>
      </c>
      <c r="AQ17" s="138">
        <v>44925</v>
      </c>
      <c r="AR17" s="136">
        <v>0.5</v>
      </c>
      <c r="AS17" s="136">
        <v>1</v>
      </c>
      <c r="AT17" s="56" t="s">
        <v>262</v>
      </c>
      <c r="AU17" s="61"/>
      <c r="AV17" s="57" t="s">
        <v>270</v>
      </c>
    </row>
    <row r="18" spans="1:48" ht="174" customHeight="1" x14ac:dyDescent="0.2">
      <c r="A18" s="69"/>
      <c r="B18" s="69"/>
      <c r="C18" s="65" t="s">
        <v>189</v>
      </c>
      <c r="D18" s="59" t="s">
        <v>142</v>
      </c>
      <c r="E18" s="67" t="s">
        <v>155</v>
      </c>
      <c r="F18" s="65" t="s">
        <v>156</v>
      </c>
      <c r="G18" s="67" t="s">
        <v>157</v>
      </c>
      <c r="H18" s="65" t="s">
        <v>111</v>
      </c>
      <c r="I18" s="75" t="s">
        <v>13</v>
      </c>
      <c r="J18" s="59" t="s">
        <v>126</v>
      </c>
      <c r="K18" s="59" t="s">
        <v>131</v>
      </c>
      <c r="L18" s="62" t="str">
        <f>VLOOKUP(J18,'2. Anexos'!$B$35:$G$41,(HLOOKUP(K18,'2. Anexos'!$C$35:$G$36,2,0)),0)</f>
        <v>Moderado</v>
      </c>
      <c r="M18" s="52" t="s">
        <v>190</v>
      </c>
      <c r="N18" s="51" t="s">
        <v>26</v>
      </c>
      <c r="O18" s="51" t="s">
        <v>108</v>
      </c>
      <c r="P18" s="59" t="s">
        <v>125</v>
      </c>
      <c r="Q18" s="59" t="s">
        <v>132</v>
      </c>
      <c r="R18" s="62" t="str">
        <f>VLOOKUP(P18,'2. Anexos'!$B$35:$G$41,(HLOOKUP(Q18,'2. Anexos'!$C$35:$G$36,2,0)),0)</f>
        <v>Moderado</v>
      </c>
      <c r="S18" s="70" t="s">
        <v>58</v>
      </c>
      <c r="T18" s="52" t="s">
        <v>190</v>
      </c>
      <c r="U18" s="52" t="s">
        <v>147</v>
      </c>
      <c r="V18" s="52" t="s">
        <v>182</v>
      </c>
      <c r="W18" s="51" t="s">
        <v>178</v>
      </c>
      <c r="X18" s="19">
        <v>44620</v>
      </c>
      <c r="Y18" s="53">
        <v>44926</v>
      </c>
      <c r="Z18" s="135">
        <v>44651</v>
      </c>
      <c r="AA18" s="136">
        <v>0.25</v>
      </c>
      <c r="AB18" s="56" t="s">
        <v>218</v>
      </c>
      <c r="AC18" s="67" t="s">
        <v>4</v>
      </c>
      <c r="AD18" s="57" t="s">
        <v>221</v>
      </c>
      <c r="AE18" s="138">
        <v>44742</v>
      </c>
      <c r="AF18" s="136">
        <v>0.25</v>
      </c>
      <c r="AG18" s="136">
        <v>0.5</v>
      </c>
      <c r="AH18" s="56" t="s">
        <v>235</v>
      </c>
      <c r="AI18" s="67" t="s">
        <v>4</v>
      </c>
      <c r="AJ18" s="57" t="s">
        <v>223</v>
      </c>
      <c r="AK18" s="138">
        <v>44834</v>
      </c>
      <c r="AL18" s="139">
        <v>0.25</v>
      </c>
      <c r="AM18" s="136">
        <v>0.75</v>
      </c>
      <c r="AN18" s="56" t="s">
        <v>244</v>
      </c>
      <c r="AO18" s="67" t="s">
        <v>4</v>
      </c>
      <c r="AP18" s="57" t="s">
        <v>250</v>
      </c>
      <c r="AQ18" s="138">
        <v>44925</v>
      </c>
      <c r="AR18" s="139">
        <v>0.25</v>
      </c>
      <c r="AS18" s="136">
        <v>1</v>
      </c>
      <c r="AT18" s="56" t="s">
        <v>263</v>
      </c>
      <c r="AU18" s="67" t="s">
        <v>4</v>
      </c>
      <c r="AV18" s="57" t="s">
        <v>269</v>
      </c>
    </row>
    <row r="19" spans="1:48" ht="140.25" customHeight="1" x14ac:dyDescent="0.2">
      <c r="A19" s="69"/>
      <c r="B19" s="69"/>
      <c r="C19" s="72"/>
      <c r="D19" s="60"/>
      <c r="E19" s="74"/>
      <c r="F19" s="69"/>
      <c r="G19" s="74"/>
      <c r="H19" s="69"/>
      <c r="I19" s="76"/>
      <c r="J19" s="60"/>
      <c r="K19" s="60"/>
      <c r="L19" s="63"/>
      <c r="M19" s="52" t="s">
        <v>194</v>
      </c>
      <c r="N19" s="51" t="s">
        <v>26</v>
      </c>
      <c r="O19" s="51" t="s">
        <v>108</v>
      </c>
      <c r="P19" s="60"/>
      <c r="Q19" s="60"/>
      <c r="R19" s="63"/>
      <c r="S19" s="78"/>
      <c r="T19" s="52" t="s">
        <v>194</v>
      </c>
      <c r="U19" s="52" t="s">
        <v>158</v>
      </c>
      <c r="V19" s="52" t="s">
        <v>159</v>
      </c>
      <c r="W19" s="51" t="s">
        <v>193</v>
      </c>
      <c r="X19" s="19">
        <v>44620</v>
      </c>
      <c r="Y19" s="53">
        <v>44926</v>
      </c>
      <c r="Z19" s="135">
        <v>44651</v>
      </c>
      <c r="AA19" s="137"/>
      <c r="AB19" s="56" t="s">
        <v>204</v>
      </c>
      <c r="AC19" s="60"/>
      <c r="AD19" s="57" t="s">
        <v>207</v>
      </c>
      <c r="AE19" s="138">
        <v>44742</v>
      </c>
      <c r="AF19" s="136">
        <v>0.5</v>
      </c>
      <c r="AG19" s="136">
        <v>0.5</v>
      </c>
      <c r="AH19" s="56" t="s">
        <v>225</v>
      </c>
      <c r="AI19" s="60"/>
      <c r="AJ19" s="57" t="s">
        <v>223</v>
      </c>
      <c r="AK19" s="138">
        <v>44834</v>
      </c>
      <c r="AL19" s="140" t="s">
        <v>222</v>
      </c>
      <c r="AM19" s="136">
        <v>0.5</v>
      </c>
      <c r="AN19" s="56" t="s">
        <v>245</v>
      </c>
      <c r="AO19" s="60"/>
      <c r="AP19" s="57" t="s">
        <v>250</v>
      </c>
      <c r="AQ19" s="138">
        <v>44925</v>
      </c>
      <c r="AR19" s="136">
        <v>0.5</v>
      </c>
      <c r="AS19" s="136">
        <v>1</v>
      </c>
      <c r="AT19" s="56" t="s">
        <v>268</v>
      </c>
      <c r="AU19" s="60"/>
      <c r="AV19" s="57" t="s">
        <v>270</v>
      </c>
    </row>
    <row r="20" spans="1:48" ht="130.5" customHeight="1" x14ac:dyDescent="0.2">
      <c r="A20" s="69"/>
      <c r="B20" s="69"/>
      <c r="C20" s="73"/>
      <c r="D20" s="61"/>
      <c r="E20" s="68"/>
      <c r="F20" s="66"/>
      <c r="G20" s="68"/>
      <c r="H20" s="66"/>
      <c r="I20" s="77"/>
      <c r="J20" s="61"/>
      <c r="K20" s="61"/>
      <c r="L20" s="64"/>
      <c r="M20" s="52" t="s">
        <v>195</v>
      </c>
      <c r="N20" s="51" t="s">
        <v>26</v>
      </c>
      <c r="O20" s="51" t="s">
        <v>108</v>
      </c>
      <c r="P20" s="61"/>
      <c r="Q20" s="61"/>
      <c r="R20" s="64"/>
      <c r="S20" s="71"/>
      <c r="T20" s="52" t="s">
        <v>195</v>
      </c>
      <c r="U20" s="52" t="s">
        <v>146</v>
      </c>
      <c r="V20" s="52" t="s">
        <v>183</v>
      </c>
      <c r="W20" s="51" t="s">
        <v>185</v>
      </c>
      <c r="X20" s="19">
        <v>44620</v>
      </c>
      <c r="Y20" s="53">
        <v>44926</v>
      </c>
      <c r="Z20" s="135">
        <v>44651</v>
      </c>
      <c r="AA20" s="136">
        <v>0.28199999999999997</v>
      </c>
      <c r="AB20" s="56" t="s">
        <v>227</v>
      </c>
      <c r="AC20" s="61"/>
      <c r="AD20" s="57" t="s">
        <v>221</v>
      </c>
      <c r="AE20" s="138">
        <v>44742</v>
      </c>
      <c r="AF20" s="136">
        <v>0.66</v>
      </c>
      <c r="AG20" s="136">
        <v>0.94</v>
      </c>
      <c r="AH20" s="56" t="s">
        <v>228</v>
      </c>
      <c r="AI20" s="61"/>
      <c r="AJ20" s="57" t="s">
        <v>223</v>
      </c>
      <c r="AK20" s="138">
        <v>44834</v>
      </c>
      <c r="AL20" s="139">
        <f>74/546</f>
        <v>0.13553113553113552</v>
      </c>
      <c r="AM20" s="136">
        <f>546/546</f>
        <v>1</v>
      </c>
      <c r="AN20" s="57" t="s">
        <v>246</v>
      </c>
      <c r="AO20" s="61"/>
      <c r="AP20" s="57" t="s">
        <v>250</v>
      </c>
      <c r="AQ20" s="138">
        <v>44925</v>
      </c>
      <c r="AR20" s="136">
        <v>0</v>
      </c>
      <c r="AS20" s="136">
        <v>1</v>
      </c>
      <c r="AT20" s="57" t="s">
        <v>257</v>
      </c>
      <c r="AU20" s="61"/>
      <c r="AV20" s="57" t="s">
        <v>270</v>
      </c>
    </row>
    <row r="21" spans="1:48" ht="155.25" customHeight="1" x14ac:dyDescent="0.2">
      <c r="A21" s="69"/>
      <c r="B21" s="69"/>
      <c r="C21" s="65" t="s">
        <v>189</v>
      </c>
      <c r="D21" s="59" t="s">
        <v>142</v>
      </c>
      <c r="E21" s="67" t="s">
        <v>160</v>
      </c>
      <c r="F21" s="65" t="s">
        <v>172</v>
      </c>
      <c r="G21" s="67" t="s">
        <v>161</v>
      </c>
      <c r="H21" s="65" t="s">
        <v>111</v>
      </c>
      <c r="I21" s="75" t="s">
        <v>13</v>
      </c>
      <c r="J21" s="59" t="s">
        <v>127</v>
      </c>
      <c r="K21" s="59" t="s">
        <v>132</v>
      </c>
      <c r="L21" s="62" t="str">
        <f>VLOOKUP(J21,'2. Anexos'!$B$35:$G$41,(HLOOKUP(K21,'2. Anexos'!$C$35:$G$36,2,0)),0)</f>
        <v>Moderado</v>
      </c>
      <c r="M21" s="52" t="s">
        <v>196</v>
      </c>
      <c r="N21" s="51" t="s">
        <v>26</v>
      </c>
      <c r="O21" s="51" t="s">
        <v>108</v>
      </c>
      <c r="P21" s="59" t="s">
        <v>126</v>
      </c>
      <c r="Q21" s="59" t="s">
        <v>132</v>
      </c>
      <c r="R21" s="62" t="str">
        <f>VLOOKUP(P21,'2. Anexos'!$B$35:$G$41,(HLOOKUP(Q21,'2. Anexos'!$C$35:$G$36,2,0)),0)</f>
        <v>Moderado</v>
      </c>
      <c r="S21" s="70" t="s">
        <v>58</v>
      </c>
      <c r="T21" s="52" t="s">
        <v>213</v>
      </c>
      <c r="U21" s="52" t="s">
        <v>147</v>
      </c>
      <c r="V21" s="52" t="s">
        <v>182</v>
      </c>
      <c r="W21" s="51" t="s">
        <v>178</v>
      </c>
      <c r="X21" s="19">
        <v>44620</v>
      </c>
      <c r="Y21" s="53">
        <v>44926</v>
      </c>
      <c r="Z21" s="135">
        <v>44651</v>
      </c>
      <c r="AA21" s="136">
        <v>0.25</v>
      </c>
      <c r="AB21" s="56" t="s">
        <v>220</v>
      </c>
      <c r="AC21" s="67" t="s">
        <v>4</v>
      </c>
      <c r="AD21" s="57" t="s">
        <v>221</v>
      </c>
      <c r="AE21" s="138">
        <v>44742</v>
      </c>
      <c r="AF21" s="136">
        <v>0.25</v>
      </c>
      <c r="AG21" s="136">
        <v>0.5</v>
      </c>
      <c r="AH21" s="56" t="s">
        <v>229</v>
      </c>
      <c r="AI21" s="67" t="s">
        <v>4</v>
      </c>
      <c r="AJ21" s="57" t="s">
        <v>223</v>
      </c>
      <c r="AK21" s="138">
        <v>44834</v>
      </c>
      <c r="AL21" s="139">
        <v>0.25</v>
      </c>
      <c r="AM21" s="136">
        <v>0.75</v>
      </c>
      <c r="AN21" s="56" t="s">
        <v>247</v>
      </c>
      <c r="AO21" s="67" t="s">
        <v>4</v>
      </c>
      <c r="AP21" s="57" t="s">
        <v>250</v>
      </c>
      <c r="AQ21" s="138">
        <v>44925</v>
      </c>
      <c r="AR21" s="139">
        <v>0.25</v>
      </c>
      <c r="AS21" s="136">
        <v>1</v>
      </c>
      <c r="AT21" s="56" t="s">
        <v>265</v>
      </c>
      <c r="AU21" s="67" t="s">
        <v>4</v>
      </c>
      <c r="AV21" s="57" t="s">
        <v>270</v>
      </c>
    </row>
    <row r="22" spans="1:48" ht="113.25" customHeight="1" x14ac:dyDescent="0.2">
      <c r="A22" s="69"/>
      <c r="B22" s="69"/>
      <c r="C22" s="73"/>
      <c r="D22" s="61"/>
      <c r="E22" s="68"/>
      <c r="F22" s="66"/>
      <c r="G22" s="68"/>
      <c r="H22" s="66"/>
      <c r="I22" s="77"/>
      <c r="J22" s="61"/>
      <c r="K22" s="61"/>
      <c r="L22" s="64"/>
      <c r="M22" s="52" t="s">
        <v>197</v>
      </c>
      <c r="N22" s="51" t="s">
        <v>26</v>
      </c>
      <c r="O22" s="51" t="s">
        <v>108</v>
      </c>
      <c r="P22" s="61"/>
      <c r="Q22" s="61"/>
      <c r="R22" s="64"/>
      <c r="S22" s="71"/>
      <c r="T22" s="52" t="s">
        <v>197</v>
      </c>
      <c r="U22" s="52" t="s">
        <v>162</v>
      </c>
      <c r="V22" s="52" t="s">
        <v>163</v>
      </c>
      <c r="W22" s="51" t="s">
        <v>193</v>
      </c>
      <c r="X22" s="19">
        <v>44620</v>
      </c>
      <c r="Y22" s="53">
        <v>44926</v>
      </c>
      <c r="Z22" s="135">
        <v>44651</v>
      </c>
      <c r="AA22" s="137"/>
      <c r="AB22" s="56" t="s">
        <v>214</v>
      </c>
      <c r="AC22" s="61"/>
      <c r="AD22" s="57" t="s">
        <v>207</v>
      </c>
      <c r="AE22" s="138">
        <v>44742</v>
      </c>
      <c r="AF22" s="136">
        <v>0.5</v>
      </c>
      <c r="AG22" s="136">
        <v>0.5</v>
      </c>
      <c r="AH22" s="56" t="s">
        <v>230</v>
      </c>
      <c r="AI22" s="61"/>
      <c r="AJ22" s="57" t="s">
        <v>223</v>
      </c>
      <c r="AK22" s="138">
        <v>44834</v>
      </c>
      <c r="AL22" s="140" t="s">
        <v>222</v>
      </c>
      <c r="AM22" s="136">
        <v>0.5</v>
      </c>
      <c r="AN22" s="56" t="s">
        <v>252</v>
      </c>
      <c r="AO22" s="61"/>
      <c r="AP22" s="57" t="s">
        <v>250</v>
      </c>
      <c r="AQ22" s="138">
        <v>44925</v>
      </c>
      <c r="AR22" s="136">
        <v>0.5</v>
      </c>
      <c r="AS22" s="136">
        <v>1</v>
      </c>
      <c r="AT22" s="56" t="s">
        <v>264</v>
      </c>
      <c r="AU22" s="61"/>
      <c r="AV22" s="57" t="s">
        <v>270</v>
      </c>
    </row>
    <row r="23" spans="1:48" ht="139.5" customHeight="1" x14ac:dyDescent="0.2">
      <c r="A23" s="69"/>
      <c r="B23" s="69"/>
      <c r="C23" s="65" t="s">
        <v>189</v>
      </c>
      <c r="D23" s="59" t="s">
        <v>142</v>
      </c>
      <c r="E23" s="67" t="s">
        <v>164</v>
      </c>
      <c r="F23" s="65" t="s">
        <v>165</v>
      </c>
      <c r="G23" s="67" t="s">
        <v>166</v>
      </c>
      <c r="H23" s="65" t="s">
        <v>111</v>
      </c>
      <c r="I23" s="75" t="s">
        <v>13</v>
      </c>
      <c r="J23" s="59" t="s">
        <v>127</v>
      </c>
      <c r="K23" s="59" t="s">
        <v>130</v>
      </c>
      <c r="L23" s="62" t="str">
        <f>VLOOKUP(J23,'2. Anexos'!$B$35:$G$41,(HLOOKUP(K23,'2. Anexos'!$C$35:$G$36,2,0)),0)</f>
        <v>Moderado</v>
      </c>
      <c r="M23" s="52" t="s">
        <v>198</v>
      </c>
      <c r="N23" s="51" t="s">
        <v>26</v>
      </c>
      <c r="O23" s="51" t="s">
        <v>108</v>
      </c>
      <c r="P23" s="59" t="s">
        <v>126</v>
      </c>
      <c r="Q23" s="59" t="s">
        <v>130</v>
      </c>
      <c r="R23" s="62" t="str">
        <f>VLOOKUP(P23,'2. Anexos'!$B$35:$G$41,(HLOOKUP(Q23,'2. Anexos'!$C$35:$G$36,2,0)),0)</f>
        <v>Bajo</v>
      </c>
      <c r="S23" s="70" t="s">
        <v>58</v>
      </c>
      <c r="T23" s="52" t="s">
        <v>198</v>
      </c>
      <c r="U23" s="52" t="s">
        <v>146</v>
      </c>
      <c r="V23" s="52" t="s">
        <v>184</v>
      </c>
      <c r="W23" s="51" t="s">
        <v>185</v>
      </c>
      <c r="X23" s="19">
        <v>44620</v>
      </c>
      <c r="Y23" s="53">
        <v>44926</v>
      </c>
      <c r="Z23" s="135">
        <v>44651</v>
      </c>
      <c r="AA23" s="136">
        <v>0.25</v>
      </c>
      <c r="AB23" s="58" t="s">
        <v>219</v>
      </c>
      <c r="AC23" s="67" t="s">
        <v>4</v>
      </c>
      <c r="AD23" s="57" t="s">
        <v>221</v>
      </c>
      <c r="AE23" s="138">
        <v>44742</v>
      </c>
      <c r="AF23" s="136">
        <v>0.53</v>
      </c>
      <c r="AG23" s="136">
        <v>0.78</v>
      </c>
      <c r="AH23" s="56" t="s">
        <v>233</v>
      </c>
      <c r="AI23" s="67" t="s">
        <v>4</v>
      </c>
      <c r="AJ23" s="57" t="s">
        <v>223</v>
      </c>
      <c r="AK23" s="138">
        <v>44834</v>
      </c>
      <c r="AL23" s="139">
        <f>94/661</f>
        <v>0.14220877458396369</v>
      </c>
      <c r="AM23" s="136">
        <v>1</v>
      </c>
      <c r="AN23" s="57" t="s">
        <v>253</v>
      </c>
      <c r="AO23" s="67" t="s">
        <v>4</v>
      </c>
      <c r="AP23" s="57" t="s">
        <v>250</v>
      </c>
      <c r="AQ23" s="138">
        <v>44925</v>
      </c>
      <c r="AR23" s="136">
        <v>0</v>
      </c>
      <c r="AS23" s="136">
        <v>1</v>
      </c>
      <c r="AT23" s="57" t="s">
        <v>257</v>
      </c>
      <c r="AU23" s="67" t="s">
        <v>4</v>
      </c>
      <c r="AV23" s="57" t="s">
        <v>270</v>
      </c>
    </row>
    <row r="24" spans="1:48" ht="136.5" customHeight="1" x14ac:dyDescent="0.2">
      <c r="A24" s="69"/>
      <c r="B24" s="69"/>
      <c r="C24" s="72"/>
      <c r="D24" s="60"/>
      <c r="E24" s="74"/>
      <c r="F24" s="69"/>
      <c r="G24" s="74"/>
      <c r="H24" s="69"/>
      <c r="I24" s="76"/>
      <c r="J24" s="60"/>
      <c r="K24" s="60"/>
      <c r="L24" s="63"/>
      <c r="M24" s="54" t="s">
        <v>199</v>
      </c>
      <c r="N24" s="51" t="s">
        <v>26</v>
      </c>
      <c r="O24" s="51" t="s">
        <v>108</v>
      </c>
      <c r="P24" s="60"/>
      <c r="Q24" s="60"/>
      <c r="R24" s="63"/>
      <c r="S24" s="78"/>
      <c r="T24" s="54" t="s">
        <v>199</v>
      </c>
      <c r="U24" s="54" t="s">
        <v>167</v>
      </c>
      <c r="V24" s="54" t="s">
        <v>168</v>
      </c>
      <c r="W24" s="55" t="s">
        <v>201</v>
      </c>
      <c r="X24" s="19">
        <v>44620</v>
      </c>
      <c r="Y24" s="53">
        <v>44926</v>
      </c>
      <c r="Z24" s="135">
        <v>44651</v>
      </c>
      <c r="AA24" s="137"/>
      <c r="AB24" s="58" t="s">
        <v>205</v>
      </c>
      <c r="AC24" s="60"/>
      <c r="AD24" s="57" t="s">
        <v>207</v>
      </c>
      <c r="AE24" s="138">
        <v>44742</v>
      </c>
      <c r="AF24" s="136">
        <v>0.43</v>
      </c>
      <c r="AG24" s="136">
        <v>0.43</v>
      </c>
      <c r="AH24" s="58" t="s">
        <v>234</v>
      </c>
      <c r="AI24" s="60"/>
      <c r="AJ24" s="57" t="s">
        <v>223</v>
      </c>
      <c r="AK24" s="138">
        <v>44834</v>
      </c>
      <c r="AL24" s="140" t="s">
        <v>222</v>
      </c>
      <c r="AM24" s="136">
        <v>0.43</v>
      </c>
      <c r="AN24" s="58" t="s">
        <v>248</v>
      </c>
      <c r="AO24" s="60"/>
      <c r="AP24" s="57" t="s">
        <v>250</v>
      </c>
      <c r="AQ24" s="138">
        <v>44925</v>
      </c>
      <c r="AR24" s="136">
        <v>0.56999999999999995</v>
      </c>
      <c r="AS24" s="136">
        <v>1</v>
      </c>
      <c r="AT24" s="57" t="s">
        <v>267</v>
      </c>
      <c r="AU24" s="60"/>
      <c r="AV24" s="57" t="s">
        <v>270</v>
      </c>
    </row>
    <row r="25" spans="1:48" ht="159.75" customHeight="1" x14ac:dyDescent="0.2">
      <c r="A25" s="66"/>
      <c r="B25" s="66"/>
      <c r="C25" s="73"/>
      <c r="D25" s="61"/>
      <c r="E25" s="68"/>
      <c r="F25" s="66"/>
      <c r="G25" s="68"/>
      <c r="H25" s="66"/>
      <c r="I25" s="77"/>
      <c r="J25" s="61"/>
      <c r="K25" s="61"/>
      <c r="L25" s="64"/>
      <c r="M25" s="52" t="s">
        <v>200</v>
      </c>
      <c r="N25" s="51" t="s">
        <v>26</v>
      </c>
      <c r="O25" s="51" t="s">
        <v>108</v>
      </c>
      <c r="P25" s="61"/>
      <c r="Q25" s="61"/>
      <c r="R25" s="64"/>
      <c r="S25" s="71"/>
      <c r="T25" s="52" t="s">
        <v>200</v>
      </c>
      <c r="U25" s="52" t="s">
        <v>147</v>
      </c>
      <c r="V25" s="52" t="s">
        <v>182</v>
      </c>
      <c r="W25" s="51" t="s">
        <v>202</v>
      </c>
      <c r="X25" s="19">
        <v>44620</v>
      </c>
      <c r="Y25" s="53">
        <v>44926</v>
      </c>
      <c r="Z25" s="135">
        <v>44651</v>
      </c>
      <c r="AA25" s="136">
        <v>0.25</v>
      </c>
      <c r="AB25" s="56" t="s">
        <v>254</v>
      </c>
      <c r="AC25" s="61"/>
      <c r="AD25" s="57" t="s">
        <v>221</v>
      </c>
      <c r="AE25" s="138">
        <v>44742</v>
      </c>
      <c r="AF25" s="136">
        <v>0.25</v>
      </c>
      <c r="AG25" s="136">
        <v>0.5</v>
      </c>
      <c r="AH25" s="56" t="s">
        <v>255</v>
      </c>
      <c r="AI25" s="61"/>
      <c r="AJ25" s="57" t="s">
        <v>223</v>
      </c>
      <c r="AK25" s="138">
        <v>44834</v>
      </c>
      <c r="AL25" s="139">
        <v>0.25</v>
      </c>
      <c r="AM25" s="136">
        <v>0.75</v>
      </c>
      <c r="AN25" s="56" t="s">
        <v>256</v>
      </c>
      <c r="AO25" s="61"/>
      <c r="AP25" s="57" t="s">
        <v>250</v>
      </c>
      <c r="AQ25" s="138">
        <v>44925</v>
      </c>
      <c r="AR25" s="139">
        <v>0.25</v>
      </c>
      <c r="AS25" s="136">
        <v>1</v>
      </c>
      <c r="AT25" s="56" t="s">
        <v>266</v>
      </c>
      <c r="AU25" s="61"/>
      <c r="AV25" s="57" t="s">
        <v>270</v>
      </c>
    </row>
    <row r="26" spans="1:48" x14ac:dyDescent="0.2">
      <c r="F26" s="20"/>
      <c r="G26" s="20"/>
    </row>
  </sheetData>
  <sheetProtection formatCells="0" formatColumns="0" formatRows="0" insertColumns="0" insertRows="0" insertHyperlinks="0" deleteColumns="0" deleteRows="0" sort="0" autoFilter="0" pivotTables="0"/>
  <mergeCells count="137">
    <mergeCell ref="AI11:AI12"/>
    <mergeCell ref="AI13:AI14"/>
    <mergeCell ref="AI15:AI17"/>
    <mergeCell ref="AI18:AI20"/>
    <mergeCell ref="L13:L14"/>
    <mergeCell ref="AU15:AU17"/>
    <mergeCell ref="AU18:AU20"/>
    <mergeCell ref="AU21:AU22"/>
    <mergeCell ref="AU23:AU25"/>
    <mergeCell ref="AI21:AI22"/>
    <mergeCell ref="AI23:AI25"/>
    <mergeCell ref="AC21:AC22"/>
    <mergeCell ref="AC23:AC25"/>
    <mergeCell ref="AU11:AU12"/>
    <mergeCell ref="AU13:AU14"/>
    <mergeCell ref="AO11:AO12"/>
    <mergeCell ref="AO13:AO14"/>
    <mergeCell ref="AO15:AO17"/>
    <mergeCell ref="AO18:AO20"/>
    <mergeCell ref="AO21:AO22"/>
    <mergeCell ref="AO23:AO25"/>
    <mergeCell ref="T9:Y9"/>
    <mergeCell ref="M9:M10"/>
    <mergeCell ref="AC11:AC12"/>
    <mergeCell ref="AC13:AC14"/>
    <mergeCell ref="AC15:AC17"/>
    <mergeCell ref="AC18:AC20"/>
    <mergeCell ref="P11:P12"/>
    <mergeCell ref="Q11:Q12"/>
    <mergeCell ref="R11:R12"/>
    <mergeCell ref="S11:S12"/>
    <mergeCell ref="S13:S14"/>
    <mergeCell ref="R13:R14"/>
    <mergeCell ref="P13:P14"/>
    <mergeCell ref="Q13:Q14"/>
    <mergeCell ref="Q18:Q20"/>
    <mergeCell ref="R18:R20"/>
    <mergeCell ref="S18:S20"/>
    <mergeCell ref="P15:P17"/>
    <mergeCell ref="Q15:Q17"/>
    <mergeCell ref="R15:R17"/>
    <mergeCell ref="S15:S17"/>
    <mergeCell ref="Z9:AD9"/>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J9:L9"/>
    <mergeCell ref="M8:Y8"/>
    <mergeCell ref="H13:H14"/>
    <mergeCell ref="I13:I14"/>
    <mergeCell ref="J13:J14"/>
    <mergeCell ref="K13:K14"/>
    <mergeCell ref="D11:D12"/>
    <mergeCell ref="C11:C12"/>
    <mergeCell ref="J11:J12"/>
    <mergeCell ref="K11:K12"/>
    <mergeCell ref="L11:L12"/>
    <mergeCell ref="E11:E12"/>
    <mergeCell ref="F11:F12"/>
    <mergeCell ref="G11:G12"/>
    <mergeCell ref="H11:H12"/>
    <mergeCell ref="I11:I12"/>
    <mergeCell ref="E18:E20"/>
    <mergeCell ref="F18:F20"/>
    <mergeCell ref="G18:G20"/>
    <mergeCell ref="E21:E22"/>
    <mergeCell ref="C13:C14"/>
    <mergeCell ref="D13:D14"/>
    <mergeCell ref="E13:E14"/>
    <mergeCell ref="F13:F14"/>
    <mergeCell ref="G13:G14"/>
    <mergeCell ref="S21:S22"/>
    <mergeCell ref="C23:C25"/>
    <mergeCell ref="D23:D25"/>
    <mergeCell ref="E23:E25"/>
    <mergeCell ref="F23:F25"/>
    <mergeCell ref="G23:G25"/>
    <mergeCell ref="H23:H25"/>
    <mergeCell ref="I23:I25"/>
    <mergeCell ref="J23:J25"/>
    <mergeCell ref="K23:K25"/>
    <mergeCell ref="L23:L25"/>
    <mergeCell ref="P23:P25"/>
    <mergeCell ref="Q23:Q25"/>
    <mergeCell ref="R23:R25"/>
    <mergeCell ref="S23:S25"/>
    <mergeCell ref="Q21:Q22"/>
    <mergeCell ref="I21:I22"/>
    <mergeCell ref="J21:J22"/>
    <mergeCell ref="K21:K22"/>
    <mergeCell ref="L21:L22"/>
    <mergeCell ref="P21:P22"/>
    <mergeCell ref="C21:C22"/>
    <mergeCell ref="D21:D22"/>
    <mergeCell ref="J18:J20"/>
    <mergeCell ref="K18:K20"/>
    <mergeCell ref="L18:L20"/>
    <mergeCell ref="F21:F22"/>
    <mergeCell ref="G21:G22"/>
    <mergeCell ref="H21:H22"/>
    <mergeCell ref="A11:A25"/>
    <mergeCell ref="B11:B25"/>
    <mergeCell ref="R21:R22"/>
    <mergeCell ref="H18:H20"/>
    <mergeCell ref="I18:I20"/>
    <mergeCell ref="C15:C17"/>
    <mergeCell ref="D15:D17"/>
    <mergeCell ref="E15:E17"/>
    <mergeCell ref="F15:F17"/>
    <mergeCell ref="G15:G17"/>
    <mergeCell ref="H15:H17"/>
    <mergeCell ref="I15:I17"/>
    <mergeCell ref="J15:J17"/>
    <mergeCell ref="K15:K17"/>
    <mergeCell ref="P18:P20"/>
    <mergeCell ref="L15:L17"/>
    <mergeCell ref="C18:C20"/>
    <mergeCell ref="D18:D20"/>
  </mergeCells>
  <phoneticPr fontId="3" type="noConversion"/>
  <conditionalFormatting sqref="L11 L13 L15 L18 L21 L23">
    <cfRule type="containsText" dxfId="12" priority="11" operator="containsText" text="Bajo">
      <formula>NOT(ISERROR(SEARCH("Bajo",L11)))</formula>
    </cfRule>
    <cfRule type="containsText" dxfId="11" priority="12" operator="containsText" text="Moderado">
      <formula>NOT(ISERROR(SEARCH("Moderado",L11)))</formula>
    </cfRule>
    <cfRule type="containsText" dxfId="10" priority="13" operator="containsText" text="Alto">
      <formula>NOT(ISERROR(SEARCH("Alto",L11)))</formula>
    </cfRule>
    <cfRule type="containsText" dxfId="9" priority="14" operator="containsText" text="Extremo">
      <formula>NOT(ISERROR(SEARCH("Extremo",L11)))</formula>
    </cfRule>
  </conditionalFormatting>
  <conditionalFormatting sqref="R11 R15 R18 R21 R23">
    <cfRule type="containsText" dxfId="8" priority="7" operator="containsText" text="Bajo">
      <formula>NOT(ISERROR(SEARCH("Bajo",R11)))</formula>
    </cfRule>
    <cfRule type="containsText" dxfId="7" priority="8" operator="containsText" text="Moderado">
      <formula>NOT(ISERROR(SEARCH("Moderado",R11)))</formula>
    </cfRule>
    <cfRule type="containsText" dxfId="6" priority="9" operator="containsText" text="Alto">
      <formula>NOT(ISERROR(SEARCH("Alto",R11)))</formula>
    </cfRule>
    <cfRule type="containsText" dxfId="5" priority="10" operator="containsText" text="Extremo">
      <formula>NOT(ISERROR(SEARCH("Extremo",R11)))</formula>
    </cfRule>
  </conditionalFormatting>
  <conditionalFormatting sqref="R13">
    <cfRule type="containsText" dxfId="4" priority="1" operator="containsText" text="Bajo">
      <formula>NOT(ISERROR(SEARCH("Bajo",R13)))</formula>
    </cfRule>
    <cfRule type="containsText" dxfId="3" priority="2" operator="containsText" text="Moderado">
      <formula>NOT(ISERROR(SEARCH("Moderado",R13)))</formula>
    </cfRule>
    <cfRule type="containsText" dxfId="2" priority="3" operator="containsText" text="Alto">
      <formula>NOT(ISERROR(SEARCH("Alto",R13)))</formula>
    </cfRule>
    <cfRule type="containsText" dxfId="1" priority="4" operator="containsText" text="Extremo">
      <formula>NOT(ISERROR(SEARCH("Extremo",R13)))</formula>
    </cfRule>
  </conditionalFormatting>
  <dataValidations xWindow="1324" yWindow="302"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C000000}"/>
    <dataValidation allowBlank="1" showInputMessage="1" showErrorMessage="1" prompt="Seleccione de la lista desplegable la probabilidad residual, resultante en la columna &quot;R&quot; del formato Evaluación de actividades de control (FOR-SG-014)." sqref="P10" xr:uid="{00000000-0002-0000-0000-00000D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12000000}"/>
    <dataValidation allowBlank="1" showInputMessage="1" showErrorMessage="1" prompt="Registre el resultado que se pretende alcanzar, considerando el indicador o criterio de medición definido." sqref="W10" xr:uid="{00000000-0002-0000-0000-000013000000}"/>
    <dataValidation allowBlank="1" showInputMessage="1" showErrorMessage="1" prompt="Registre la fecha de terminación de la actividad a desarrollar, en el formato DD/MM/AAAA. Esta fecha no podrá superar el 31 de diciembre de cada vigencia." sqref="Y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6000000}"/>
    <dataValidation allowBlank="1" showInputMessage="1" showErrorMessage="1" prompt="Registre la fecha de realización del monitoreo, DD/MM/AAA." sqref="AQ10 AE10 AK10 Z10" xr:uid="{00000000-0002-0000-0000-000017000000}"/>
    <dataValidation allowBlank="1" showInputMessage="1" showErrorMessage="1" prompt="Registre el nivel de avance en el cumplimiento de la actividad. Corresponde al resultado en términos porcentuales del indicador definido." sqref="AF10 AL10 AA10 AR10" xr:uid="{00000000-0002-0000-0000-000018000000}"/>
    <dataValidation allowBlank="1" showInputMessage="1" showErrorMessage="1" prompt="Registre la fecha de inicio de la actividad a desarrollar, en el formato DD/MM/AAAA. Esta no puede ser menor a la fecha de oficialización del riesgo." sqref="X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B000000}"/>
    <dataValidation allowBlank="1" showInputMessage="1" showErrorMessage="1" prompt="Seleccione de la lista desplegable, la decisión tomada respecto al riesgo." sqref="S9:S10" xr:uid="{B060B3EE-86AD-47F8-8FEB-461380F13AE0}"/>
    <dataValidation allowBlank="1" showInputMessage="1" showErrorMessage="1" prompt="Describa los avances en el cumplimiento de la actividad definida y relacione las evidencias que los soportan." sqref="AB10 AH10 AN10 AT10"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Q9:AR9 AT9:AV9" xr:uid="{F0EA420C-89A1-4D64-802F-566781B87415}"/>
    <dataValidation allowBlank="1" showInputMessage="1" showErrorMessage="1" prompt="Describa, tal como se encuentra en la caracterización del proceso, la actividad donde existe evidencia o se tienen indicios de que pueden ocurrir eventos de riesgo." sqref="C9:C10" xr:uid="{09E2F470-F99B-4561-AB6B-66D758A56480}"/>
    <dataValidation allowBlank="1" showInputMessage="1" showErrorMessage="1" prompt="Seleccione de la lista desplegable la forma como se ejecuta el control, dependiendo de que sea ejecutado por una persona (manual) o por un sistema (automático)." sqref="O9:O10" xr:uid="{35816047-32C6-460E-BDDC-C05CBEC3A6FF}"/>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2A215BA9-A82B-41B6-A8F2-51725200EAD4}"/>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3FECB3A3-4806-4C50-BDE6-79A5DF964D17}"/>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1324" yWindow="302" count="7">
        <x14:dataValidation type="list" allowBlank="1" showInputMessage="1" showErrorMessage="1" xr:uid="{00000000-0002-0000-0000-00001D000000}">
          <x14:formula1>
            <xm:f>'2. Anexos'!$I$37:$I$41</xm:f>
          </x14:formula1>
          <xm:sqref>J11 P11 J13 P13 J15 P15 J18 P18 J21 P21 J23 P23</xm:sqref>
        </x14:dataValidation>
        <x14:dataValidation type="list" allowBlank="1" showInputMessage="1" showErrorMessage="1" xr:uid="{00000000-0002-0000-0000-00001E000000}">
          <x14:formula1>
            <xm:f>'2. Anexos'!$J$37:$J$41</xm:f>
          </x14:formula1>
          <xm:sqref>K11 Q11 K13 Q13 K15 Q15 K18 Q18 K21 Q21 K23 Q23</xm:sqref>
        </x14:dataValidation>
        <x14:dataValidation type="list" allowBlank="1" showInputMessage="1" showErrorMessage="1" xr:uid="{00000000-0002-0000-0000-00001F000000}">
          <x14:formula1>
            <xm:f>'2. Anexos'!$I$46:$I$47</xm:f>
          </x14:formula1>
          <xm:sqref>N11:N12</xm:sqref>
        </x14:dataValidation>
        <x14:dataValidation type="list" allowBlank="1" showInputMessage="1" showErrorMessage="1" xr:uid="{00000000-0002-0000-0000-000020000000}">
          <x14:formula1>
            <xm:f>'2. Anexos'!$J$46:$J$47</xm:f>
          </x14:formula1>
          <xm:sqref>AI21 AO23 AC23 AC11 AC13 AC15 AC18 AC21 AI23 AI11 AI13 AI15 AI18 AO11 AO13 AO15 AO18 AO21 AU23 AU11 AU13 AU15 AU18 AU21</xm:sqref>
        </x14:dataValidation>
        <x14:dataValidation type="list" allowBlank="1" showInputMessage="1" showErrorMessage="1" xr:uid="{52C22EC8-4CBD-46DA-8ADB-262E01633560}">
          <x14:formula1>
            <xm:f>'2. Anexos'!$I$7:$I$9</xm:f>
          </x14:formula1>
          <xm:sqref>C6</xm:sqref>
        </x14:dataValidation>
        <x14:dataValidation type="list" allowBlank="1" showInputMessage="1" showErrorMessage="1" xr:uid="{19175752-985C-4FF8-BB18-1950F6E16C57}">
          <x14:formula1>
            <xm:f>'2. Anexos'!$K$46:$K$47</xm:f>
          </x14:formula1>
          <xm:sqref>O11:O12</xm:sqref>
        </x14:dataValidation>
        <x14:dataValidation type="list" allowBlank="1" showInputMessage="1" showErrorMessage="1" xr:uid="{6F393E32-B464-4AAC-ACC9-D7DC1B247C81}">
          <x14:formula1>
            <xm:f>'2. Anexos'!$J$50:$J$52</xm:f>
          </x14:formula1>
          <xm:sqref>S11 S13 S15 S18 S21 S23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zoomScaleNormal="100" zoomScaleSheetLayoutView="100" workbookViewId="0">
      <selection activeCell="C1" sqref="C1:E4"/>
    </sheetView>
  </sheetViews>
  <sheetFormatPr baseColWidth="10" defaultRowHeight="12.75" x14ac:dyDescent="0.2"/>
  <cols>
    <col min="1" max="1" width="0.7109375" style="39" customWidth="1"/>
    <col min="2" max="2" width="21.42578125" customWidth="1"/>
    <col min="3" max="7" width="20.5703125" customWidth="1"/>
    <col min="8" max="8" width="2.42578125" customWidth="1"/>
    <col min="9" max="11" width="11.42578125" hidden="1" customWidth="1"/>
  </cols>
  <sheetData>
    <row r="1" spans="1:10" ht="17.25" customHeight="1" x14ac:dyDescent="0.2">
      <c r="A1" s="119"/>
      <c r="B1" s="119"/>
      <c r="C1" s="120" t="s">
        <v>80</v>
      </c>
      <c r="D1" s="121"/>
      <c r="E1" s="122"/>
      <c r="F1" s="47" t="s">
        <v>36</v>
      </c>
      <c r="G1" s="48" t="s">
        <v>140</v>
      </c>
      <c r="I1" s="10"/>
      <c r="J1" s="10"/>
    </row>
    <row r="2" spans="1:10" ht="17.25" customHeight="1" x14ac:dyDescent="0.2">
      <c r="A2" s="119"/>
      <c r="B2" s="119"/>
      <c r="C2" s="123"/>
      <c r="D2" s="124"/>
      <c r="E2" s="125"/>
      <c r="F2" s="47" t="s">
        <v>37</v>
      </c>
      <c r="G2" s="48">
        <v>2</v>
      </c>
      <c r="I2" s="10"/>
      <c r="J2" s="10"/>
    </row>
    <row r="3" spans="1:10" ht="24.75" customHeight="1" x14ac:dyDescent="0.2">
      <c r="A3" s="119"/>
      <c r="B3" s="119"/>
      <c r="C3" s="123"/>
      <c r="D3" s="124"/>
      <c r="E3" s="125"/>
      <c r="F3" s="47" t="s">
        <v>38</v>
      </c>
      <c r="G3" s="49" t="s">
        <v>139</v>
      </c>
      <c r="I3" s="10"/>
      <c r="J3" s="10"/>
    </row>
    <row r="4" spans="1:10" ht="17.25" customHeight="1" x14ac:dyDescent="0.2">
      <c r="A4" s="119"/>
      <c r="B4" s="119"/>
      <c r="C4" s="126"/>
      <c r="D4" s="127"/>
      <c r="E4" s="128"/>
      <c r="F4" s="47" t="s">
        <v>39</v>
      </c>
      <c r="G4" s="48" t="s">
        <v>2</v>
      </c>
      <c r="I4" s="10"/>
      <c r="J4" s="10"/>
    </row>
    <row r="5" spans="1:10" x14ac:dyDescent="0.2">
      <c r="B5" s="25"/>
      <c r="C5" s="25"/>
      <c r="D5" s="25"/>
      <c r="E5" s="25"/>
      <c r="F5" s="25"/>
      <c r="G5" s="25"/>
      <c r="I5" s="10"/>
      <c r="J5" s="10"/>
    </row>
    <row r="6" spans="1:10" x14ac:dyDescent="0.2">
      <c r="B6" s="43" t="s">
        <v>113</v>
      </c>
      <c r="C6" s="25"/>
      <c r="D6" s="25"/>
      <c r="E6" s="25"/>
      <c r="F6" s="25"/>
      <c r="G6" s="25"/>
      <c r="I6" s="2" t="s">
        <v>68</v>
      </c>
    </row>
    <row r="7" spans="1:10" ht="41.25" customHeight="1" x14ac:dyDescent="0.2">
      <c r="B7" s="29" t="s">
        <v>81</v>
      </c>
      <c r="C7" s="117" t="s">
        <v>87</v>
      </c>
      <c r="D7" s="117"/>
      <c r="E7" s="117"/>
      <c r="F7" s="117"/>
      <c r="G7" s="117"/>
      <c r="I7" s="23" t="s">
        <v>66</v>
      </c>
    </row>
    <row r="8" spans="1:10" ht="21" customHeight="1" x14ac:dyDescent="0.2">
      <c r="B8" s="29" t="s">
        <v>82</v>
      </c>
      <c r="C8" s="117" t="s">
        <v>88</v>
      </c>
      <c r="D8" s="117"/>
      <c r="E8" s="117"/>
      <c r="F8" s="117"/>
      <c r="G8" s="117"/>
      <c r="I8" s="23" t="s">
        <v>67</v>
      </c>
    </row>
    <row r="9" spans="1:10" ht="51.75" customHeight="1" x14ac:dyDescent="0.2">
      <c r="B9" s="29" t="s">
        <v>83</v>
      </c>
      <c r="C9" s="117" t="s">
        <v>89</v>
      </c>
      <c r="D9" s="117"/>
      <c r="E9" s="117"/>
      <c r="F9" s="117"/>
      <c r="G9" s="117"/>
      <c r="I9" s="23" t="s">
        <v>112</v>
      </c>
    </row>
    <row r="10" spans="1:10" ht="25.5" customHeight="1" x14ac:dyDescent="0.2">
      <c r="B10" s="33" t="s">
        <v>1</v>
      </c>
      <c r="C10" s="117" t="s">
        <v>14</v>
      </c>
      <c r="D10" s="117"/>
      <c r="E10" s="117"/>
      <c r="F10" s="117"/>
      <c r="G10" s="117"/>
      <c r="I10" s="2" t="s">
        <v>114</v>
      </c>
    </row>
    <row r="11" spans="1:10" ht="25.5" customHeight="1" x14ac:dyDescent="0.2">
      <c r="B11" s="29" t="s">
        <v>84</v>
      </c>
      <c r="C11" s="117" t="s">
        <v>90</v>
      </c>
      <c r="D11" s="117"/>
      <c r="E11" s="117"/>
      <c r="F11" s="117"/>
      <c r="G11" s="117"/>
      <c r="I11" t="s">
        <v>110</v>
      </c>
    </row>
    <row r="12" spans="1:10" ht="25.5" customHeight="1" x14ac:dyDescent="0.2">
      <c r="B12" s="29" t="s">
        <v>85</v>
      </c>
      <c r="C12" s="117" t="s">
        <v>91</v>
      </c>
      <c r="D12" s="117"/>
      <c r="E12" s="117"/>
      <c r="F12" s="117"/>
      <c r="G12" s="117"/>
      <c r="I12" t="s">
        <v>94</v>
      </c>
    </row>
    <row r="13" spans="1:10" ht="25.5" x14ac:dyDescent="0.2">
      <c r="B13" s="29" t="s">
        <v>86</v>
      </c>
      <c r="C13" s="117" t="s">
        <v>92</v>
      </c>
      <c r="D13" s="117"/>
      <c r="E13" s="117"/>
      <c r="F13" s="117"/>
      <c r="G13" s="117"/>
      <c r="I13" t="s">
        <v>111</v>
      </c>
    </row>
    <row r="14" spans="1:10" ht="39.75" customHeight="1" x14ac:dyDescent="0.2">
      <c r="B14" s="29" t="s">
        <v>105</v>
      </c>
      <c r="C14" s="117" t="s">
        <v>93</v>
      </c>
      <c r="D14" s="117"/>
      <c r="E14" s="117"/>
      <c r="F14" s="117"/>
      <c r="G14" s="117"/>
    </row>
    <row r="15" spans="1:10" ht="31.5" customHeight="1" x14ac:dyDescent="0.2">
      <c r="B15" s="33" t="s">
        <v>6</v>
      </c>
      <c r="C15" s="117" t="s">
        <v>15</v>
      </c>
      <c r="D15" s="117"/>
      <c r="E15" s="117"/>
      <c r="F15" s="117"/>
      <c r="G15" s="117"/>
    </row>
    <row r="16" spans="1:10" x14ac:dyDescent="0.2">
      <c r="B16" s="4" t="s">
        <v>13</v>
      </c>
      <c r="C16" s="118" t="s">
        <v>16</v>
      </c>
      <c r="D16" s="118"/>
      <c r="E16" s="118"/>
      <c r="F16" s="118"/>
      <c r="G16" s="118"/>
    </row>
    <row r="18" spans="2:7" x14ac:dyDescent="0.2">
      <c r="B18" s="5" t="s">
        <v>46</v>
      </c>
    </row>
    <row r="19" spans="2:7" ht="29.25" customHeight="1" x14ac:dyDescent="0.2">
      <c r="B19" s="12" t="s">
        <v>47</v>
      </c>
      <c r="C19" s="13" t="s">
        <v>48</v>
      </c>
      <c r="D19" s="131" t="s">
        <v>141</v>
      </c>
      <c r="E19" s="132"/>
      <c r="F19" s="115" t="s">
        <v>100</v>
      </c>
      <c r="G19" s="116"/>
    </row>
    <row r="20" spans="2:7" ht="39.75" customHeight="1" x14ac:dyDescent="0.2">
      <c r="B20" s="28">
        <v>0.2</v>
      </c>
      <c r="C20" s="14" t="s">
        <v>74</v>
      </c>
      <c r="D20" s="118" t="s">
        <v>79</v>
      </c>
      <c r="E20" s="118"/>
      <c r="F20" s="117" t="s">
        <v>95</v>
      </c>
      <c r="G20" s="118"/>
    </row>
    <row r="21" spans="2:7" ht="39.75" customHeight="1" x14ac:dyDescent="0.2">
      <c r="B21" s="28">
        <v>0.4</v>
      </c>
      <c r="C21" s="14" t="s">
        <v>73</v>
      </c>
      <c r="D21" s="118" t="s">
        <v>78</v>
      </c>
      <c r="E21" s="118"/>
      <c r="F21" s="117" t="s">
        <v>96</v>
      </c>
      <c r="G21" s="118"/>
    </row>
    <row r="22" spans="2:7" ht="39.75" customHeight="1" x14ac:dyDescent="0.2">
      <c r="B22" s="28">
        <v>0.6</v>
      </c>
      <c r="C22" s="35" t="s">
        <v>72</v>
      </c>
      <c r="D22" s="118" t="s">
        <v>77</v>
      </c>
      <c r="E22" s="118"/>
      <c r="F22" s="117" t="s">
        <v>97</v>
      </c>
      <c r="G22" s="118"/>
    </row>
    <row r="23" spans="2:7" ht="39.75" customHeight="1" x14ac:dyDescent="0.2">
      <c r="B23" s="28">
        <v>0.8</v>
      </c>
      <c r="C23" s="14" t="s">
        <v>71</v>
      </c>
      <c r="D23" s="118" t="s">
        <v>76</v>
      </c>
      <c r="E23" s="118"/>
      <c r="F23" s="117" t="s">
        <v>98</v>
      </c>
      <c r="G23" s="118"/>
    </row>
    <row r="24" spans="2:7" ht="39.75" customHeight="1" x14ac:dyDescent="0.2">
      <c r="B24" s="28">
        <v>1</v>
      </c>
      <c r="C24" s="14" t="s">
        <v>70</v>
      </c>
      <c r="D24" s="118" t="s">
        <v>75</v>
      </c>
      <c r="E24" s="118"/>
      <c r="F24" s="117" t="s">
        <v>99</v>
      </c>
      <c r="G24" s="118"/>
    </row>
    <row r="26" spans="2:7" x14ac:dyDescent="0.2">
      <c r="B26" s="5" t="s">
        <v>49</v>
      </c>
    </row>
    <row r="27" spans="2:7" x14ac:dyDescent="0.2">
      <c r="B27" s="13" t="s">
        <v>47</v>
      </c>
      <c r="C27" s="13" t="s">
        <v>48</v>
      </c>
      <c r="D27" s="115" t="s">
        <v>102</v>
      </c>
      <c r="E27" s="116"/>
      <c r="F27" s="133" t="s">
        <v>103</v>
      </c>
      <c r="G27" s="134"/>
    </row>
    <row r="28" spans="2:7" ht="35.25" customHeight="1" x14ac:dyDescent="0.2">
      <c r="B28" s="34">
        <v>0.2</v>
      </c>
      <c r="C28" s="35" t="s">
        <v>101</v>
      </c>
      <c r="D28" s="129" t="s">
        <v>115</v>
      </c>
      <c r="E28" s="129"/>
      <c r="F28" s="130" t="s">
        <v>120</v>
      </c>
      <c r="G28" s="130"/>
    </row>
    <row r="29" spans="2:7" ht="51.75" customHeight="1" x14ac:dyDescent="0.2">
      <c r="B29" s="34">
        <v>0.4</v>
      </c>
      <c r="C29" s="14" t="s">
        <v>50</v>
      </c>
      <c r="D29" s="129" t="s">
        <v>116</v>
      </c>
      <c r="E29" s="129"/>
      <c r="F29" s="130" t="s">
        <v>117</v>
      </c>
      <c r="G29" s="130"/>
    </row>
    <row r="30" spans="2:7" ht="40.5" customHeight="1" x14ac:dyDescent="0.2">
      <c r="B30" s="34">
        <v>0.6</v>
      </c>
      <c r="C30" s="35" t="s">
        <v>0</v>
      </c>
      <c r="D30" s="129" t="s">
        <v>118</v>
      </c>
      <c r="E30" s="129"/>
      <c r="F30" s="130" t="s">
        <v>119</v>
      </c>
      <c r="G30" s="130"/>
    </row>
    <row r="31" spans="2:7" ht="40.5" customHeight="1" x14ac:dyDescent="0.2">
      <c r="B31" s="34">
        <v>0.8</v>
      </c>
      <c r="C31" s="14" t="s">
        <v>51</v>
      </c>
      <c r="D31" s="129" t="s">
        <v>121</v>
      </c>
      <c r="E31" s="129"/>
      <c r="F31" s="130" t="s">
        <v>122</v>
      </c>
      <c r="G31" s="130"/>
    </row>
    <row r="32" spans="2:7" ht="40.5" customHeight="1" x14ac:dyDescent="0.2">
      <c r="B32" s="34">
        <v>1</v>
      </c>
      <c r="C32" s="14" t="s">
        <v>52</v>
      </c>
      <c r="D32" s="129" t="s">
        <v>124</v>
      </c>
      <c r="E32" s="129"/>
      <c r="F32" s="130" t="s">
        <v>123</v>
      </c>
      <c r="G32" s="130"/>
    </row>
    <row r="34" spans="1:11" x14ac:dyDescent="0.2">
      <c r="B34" s="5" t="s">
        <v>53</v>
      </c>
    </row>
    <row r="35" spans="1:11" s="42" customFormat="1" ht="12" hidden="1" customHeight="1" x14ac:dyDescent="0.2">
      <c r="A35" s="39"/>
      <c r="B35" s="44" t="s">
        <v>138</v>
      </c>
      <c r="C35" s="45" t="s">
        <v>130</v>
      </c>
      <c r="D35" s="46" t="s">
        <v>131</v>
      </c>
      <c r="E35" s="46" t="s">
        <v>132</v>
      </c>
      <c r="F35" s="45" t="s">
        <v>133</v>
      </c>
      <c r="G35" s="46" t="s">
        <v>134</v>
      </c>
    </row>
    <row r="36" spans="1:11" s="42" customFormat="1" ht="12" hidden="1" customHeight="1" x14ac:dyDescent="0.2">
      <c r="A36" s="39"/>
      <c r="B36" s="40">
        <v>1</v>
      </c>
      <c r="C36" s="41">
        <v>2</v>
      </c>
      <c r="D36" s="41">
        <v>3</v>
      </c>
      <c r="E36" s="41">
        <v>4</v>
      </c>
      <c r="F36" s="41">
        <v>5</v>
      </c>
      <c r="G36" s="41">
        <v>6</v>
      </c>
    </row>
    <row r="37" spans="1:11" ht="24.75" customHeight="1" x14ac:dyDescent="0.2">
      <c r="A37" s="39">
        <v>1</v>
      </c>
      <c r="B37" s="33" t="s">
        <v>129</v>
      </c>
      <c r="C37" s="7" t="s">
        <v>21</v>
      </c>
      <c r="D37" s="7" t="s">
        <v>21</v>
      </c>
      <c r="E37" s="7" t="s">
        <v>21</v>
      </c>
      <c r="F37" s="7" t="s">
        <v>21</v>
      </c>
      <c r="G37" s="8" t="s">
        <v>22</v>
      </c>
      <c r="I37" s="23" t="s">
        <v>125</v>
      </c>
      <c r="J37" s="3" t="s">
        <v>130</v>
      </c>
    </row>
    <row r="38" spans="1:11" ht="24.75" customHeight="1" x14ac:dyDescent="0.2">
      <c r="A38" s="39">
        <v>2</v>
      </c>
      <c r="B38" s="33" t="s">
        <v>128</v>
      </c>
      <c r="C38" s="9" t="s">
        <v>0</v>
      </c>
      <c r="D38" s="9" t="s">
        <v>0</v>
      </c>
      <c r="E38" s="7" t="s">
        <v>21</v>
      </c>
      <c r="F38" s="7" t="s">
        <v>21</v>
      </c>
      <c r="G38" s="8" t="s">
        <v>22</v>
      </c>
      <c r="I38" s="23" t="s">
        <v>126</v>
      </c>
      <c r="J38" s="3" t="s">
        <v>131</v>
      </c>
    </row>
    <row r="39" spans="1:11" ht="24.75" customHeight="1" x14ac:dyDescent="0.2">
      <c r="A39" s="39">
        <v>3</v>
      </c>
      <c r="B39" s="33" t="s">
        <v>127</v>
      </c>
      <c r="C39" s="9" t="s">
        <v>0</v>
      </c>
      <c r="D39" s="9" t="s">
        <v>0</v>
      </c>
      <c r="E39" s="9" t="s">
        <v>0</v>
      </c>
      <c r="F39" s="7" t="s">
        <v>21</v>
      </c>
      <c r="G39" s="8" t="s">
        <v>22</v>
      </c>
      <c r="I39" s="23" t="s">
        <v>127</v>
      </c>
      <c r="J39" s="3" t="s">
        <v>132</v>
      </c>
    </row>
    <row r="40" spans="1:11" ht="24.75" customHeight="1" x14ac:dyDescent="0.2">
      <c r="A40" s="39">
        <v>4</v>
      </c>
      <c r="B40" s="33" t="s">
        <v>126</v>
      </c>
      <c r="C40" s="36" t="s">
        <v>20</v>
      </c>
      <c r="D40" s="9" t="s">
        <v>0</v>
      </c>
      <c r="E40" s="9" t="s">
        <v>0</v>
      </c>
      <c r="F40" s="7" t="s">
        <v>21</v>
      </c>
      <c r="G40" s="8" t="s">
        <v>22</v>
      </c>
      <c r="I40" s="23" t="s">
        <v>128</v>
      </c>
      <c r="J40" s="3" t="s">
        <v>133</v>
      </c>
    </row>
    <row r="41" spans="1:11" ht="24.75" customHeight="1" x14ac:dyDescent="0.2">
      <c r="A41" s="39">
        <v>5</v>
      </c>
      <c r="B41" s="33" t="s">
        <v>125</v>
      </c>
      <c r="C41" s="36" t="s">
        <v>20</v>
      </c>
      <c r="D41" s="36" t="s">
        <v>20</v>
      </c>
      <c r="E41" s="9" t="s">
        <v>0</v>
      </c>
      <c r="F41" s="7" t="s">
        <v>21</v>
      </c>
      <c r="G41" s="8" t="s">
        <v>22</v>
      </c>
      <c r="I41" s="23" t="s">
        <v>129</v>
      </c>
      <c r="J41" s="3" t="s">
        <v>134</v>
      </c>
    </row>
    <row r="42" spans="1:11" ht="25.5" x14ac:dyDescent="0.2">
      <c r="B42" s="11" t="s">
        <v>23</v>
      </c>
      <c r="C42" s="37" t="s">
        <v>130</v>
      </c>
      <c r="D42" s="33" t="s">
        <v>131</v>
      </c>
      <c r="E42" s="33" t="s">
        <v>132</v>
      </c>
      <c r="F42" s="38" t="s">
        <v>133</v>
      </c>
      <c r="G42" s="33" t="s">
        <v>134</v>
      </c>
    </row>
    <row r="45" spans="1:11" ht="38.25" x14ac:dyDescent="0.2">
      <c r="I45" s="24" t="s">
        <v>28</v>
      </c>
      <c r="J45" s="24" t="s">
        <v>34</v>
      </c>
      <c r="K45" s="24" t="s">
        <v>107</v>
      </c>
    </row>
    <row r="46" spans="1:11" x14ac:dyDescent="0.2">
      <c r="I46" s="3" t="s">
        <v>26</v>
      </c>
      <c r="J46" s="3" t="s">
        <v>3</v>
      </c>
      <c r="K46" t="s">
        <v>108</v>
      </c>
    </row>
    <row r="47" spans="1:11" x14ac:dyDescent="0.2">
      <c r="I47" s="3" t="s">
        <v>27</v>
      </c>
      <c r="J47" s="3" t="s">
        <v>4</v>
      </c>
      <c r="K47" s="23" t="s">
        <v>135</v>
      </c>
    </row>
    <row r="49" spans="9:10" x14ac:dyDescent="0.2">
      <c r="I49" s="2" t="s">
        <v>56</v>
      </c>
      <c r="J49" s="2" t="s">
        <v>57</v>
      </c>
    </row>
    <row r="50" spans="9:10" x14ac:dyDescent="0.2">
      <c r="I50" t="s">
        <v>3</v>
      </c>
      <c r="J50" t="s">
        <v>109</v>
      </c>
    </row>
    <row r="51" spans="9:10" x14ac:dyDescent="0.2">
      <c r="I51" t="s">
        <v>4</v>
      </c>
      <c r="J51" t="s">
        <v>58</v>
      </c>
    </row>
    <row r="52" spans="9:10" x14ac:dyDescent="0.2">
      <c r="J52" t="s">
        <v>59</v>
      </c>
    </row>
  </sheetData>
  <mergeCells count="36">
    <mergeCell ref="F30:G30"/>
    <mergeCell ref="D24:E24"/>
    <mergeCell ref="F24:G24"/>
    <mergeCell ref="F31:G31"/>
    <mergeCell ref="F32:G32"/>
    <mergeCell ref="D27:E27"/>
    <mergeCell ref="F27:G27"/>
    <mergeCell ref="F28:G28"/>
    <mergeCell ref="D28:E28"/>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A1:B4"/>
    <mergeCell ref="C7:G7"/>
    <mergeCell ref="C8:G8"/>
    <mergeCell ref="C9:G9"/>
    <mergeCell ref="C10:G10"/>
    <mergeCell ref="C1:E4"/>
    <mergeCell ref="F19:G19"/>
    <mergeCell ref="F20:G20"/>
    <mergeCell ref="F21:G21"/>
    <mergeCell ref="F22:G22"/>
    <mergeCell ref="F23:G23"/>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xr:uid="{D5715EC5-683B-46EC-B3F3-8613A7B216C9}">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Helena Patricia</cp:lastModifiedBy>
  <cp:lastPrinted>2013-02-07T20:45:17Z</cp:lastPrinted>
  <dcterms:created xsi:type="dcterms:W3CDTF">2008-09-05T19:47:59Z</dcterms:created>
  <dcterms:modified xsi:type="dcterms:W3CDTF">2023-01-18T20:22:24Z</dcterms:modified>
</cp:coreProperties>
</file>