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https://d.docs.live.net/d8e4e8bf4dc82b8b/INTEGRACION SOCIAL/INDICADORES/GESTIÓN CONTRACTUAL/2026/MARZO/"/>
    </mc:Choice>
  </mc:AlternateContent>
  <xr:revisionPtr revIDLastSave="3" documentId="11_CA991FF88215474DA2989E1B6665F2DB8567C8A6" xr6:coauthVersionLast="47" xr6:coauthVersionMax="47" xr10:uidLastSave="{A622CFC3-9E30-49AB-9953-7891C8277811}"/>
  <bookViews>
    <workbookView xWindow="-120" yWindow="-120" windowWidth="29040" windowHeight="15720" xr2:uid="{00000000-000D-0000-FFFF-FFFF00000000}"/>
  </bookViews>
  <sheets>
    <sheet name="INDICADORES GESTION" sheetId="1" r:id="rId1"/>
    <sheet name="Gráfica" sheetId="3" state="hidden" r:id="rId2"/>
    <sheet name="Listas desplegables" sheetId="2" state="hidden" r:id="rId3"/>
  </sheets>
  <externalReferences>
    <externalReference r:id="rId4"/>
    <externalReference r:id="rId5"/>
    <externalReference r:id="rId6"/>
    <externalReference r:id="rId7"/>
  </externalReferences>
  <definedNames>
    <definedName name="_xlnm._FilterDatabase" localSheetId="0" hidden="1">'INDICADORES GESTION'!$B$12:$CA$13</definedName>
    <definedName name="Años">'Listas desplegables'!#REF!</definedName>
    <definedName name="Direccion">'Listas desplegables'!#REF!</definedName>
    <definedName name="Discapacidad">'[1]Listas desplegables'!$D$52:$D$56</definedName>
    <definedName name="EJE">#REF!,#REF!,#REF!,#REF!,#REF!,#REF!,#REF!,#REF!,#REF!,#REF!,#REF!,#REF!,#REF!</definedName>
    <definedName name="Eje_Pilar">'Listas desplegables'!#REF!</definedName>
    <definedName name="ejecut">#REF!,#REF!,#REF!,#REF!,#REF!,#REF!,#REF!,#REF!,#REF!,#REF!,#REF!,#REF!,#REF!</definedName>
    <definedName name="EstadoUNDOPE">'Listas desplegables'!#REF!</definedName>
    <definedName name="Étnico">'[1]Listas desplegables'!$F$52:$F$56</definedName>
    <definedName name="GerenteProy">'Listas desplegables'!#REF!</definedName>
    <definedName name="localidad">[2]Hoja6!$A$192:$A$212</definedName>
    <definedName name="Localidades">'Listas desplegables'!#REF!</definedName>
    <definedName name="medida">[2]Hoja6!$A$132:$A$135</definedName>
    <definedName name="Meses">'Listas desplegables'!$A$2:$A$13</definedName>
    <definedName name="metas">[3]Hoja1!$M$2:$M$19</definedName>
    <definedName name="ObjEstratégico">'Listas desplegables'!#REF!</definedName>
    <definedName name="Objetivosestratégicos">[4]Hoja1!$C$1:$C$5</definedName>
    <definedName name="ObjGeneral">'Listas desplegables'!#REF!</definedName>
    <definedName name="periodicidad">'Listas desplegables'!#REF!</definedName>
    <definedName name="Periodicidadindicador">[4]Hoja1!$D$1:$D$4</definedName>
    <definedName name="Procesos">'Listas desplegables'!#REF!</definedName>
    <definedName name="Prog_PPD">'Listas desplegables'!#REF!</definedName>
    <definedName name="Proy_Estrat" localSheetId="2">'INDICADORES GESTION'!$B$7:$B$12</definedName>
    <definedName name="PROY4022">#REF!</definedName>
    <definedName name="PROY4024">#REF!</definedName>
    <definedName name="proy4025">#REF!</definedName>
    <definedName name="PROY4027">#REF!</definedName>
    <definedName name="PROY4028">#REF!</definedName>
    <definedName name="PROY4029">#REF!</definedName>
    <definedName name="PROY4125">#REF!</definedName>
    <definedName name="PROY4280">#REF!</definedName>
    <definedName name="PROY4281">#REF!</definedName>
    <definedName name="ProyectoInv">'Listas desplegables'!#REF!</definedName>
    <definedName name="PROYECTOS">[3]Hoja1!$A:$A</definedName>
    <definedName name="ServicioUNDOPE">'Listas desplegables'!#REF!</definedName>
    <definedName name="Subdireccion">'Listas desplegables'!#REF!</definedName>
    <definedName name="Subsistema">'Listas desplegables'!#REF!</definedName>
    <definedName name="Tenencia">'Listas desplegables'!#REF!</definedName>
    <definedName name="Tipo">[4]Hoja1!$B$1:$B$3</definedName>
    <definedName name="Tipo_Meta">'Listas desplegables'!#REF!</definedName>
    <definedName name="TipoInd">'Listas desplegables'!#REF!</definedName>
    <definedName name="TipoMeta">'Listas desplegables'!#REF!</definedName>
    <definedName name="TipoOperación">'Listas desplegables'!#REF!</definedName>
    <definedName name="UO">'[1]Listas desplegables'!$H$35:$H$69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E14" i="1" l="1"/>
  <c r="CD14" i="1"/>
  <c r="CE13" i="1"/>
  <c r="CD13" i="1"/>
  <c r="AF13" i="1" l="1"/>
  <c r="AF14" i="1"/>
  <c r="D13" i="3" l="1"/>
  <c r="D2" i="3"/>
  <c r="C14" i="3"/>
  <c r="C3" i="3"/>
  <c r="CH13" i="1" l="1"/>
  <c r="B3" i="3" s="1"/>
  <c r="E3" i="3" s="1"/>
  <c r="CB12" i="1"/>
  <c r="BV12" i="1"/>
  <c r="BQ12" i="1"/>
  <c r="BL12" i="1"/>
  <c r="BG12" i="1"/>
  <c r="BB12" i="1"/>
  <c r="AW12" i="1"/>
  <c r="AR12" i="1"/>
  <c r="AM12" i="1"/>
  <c r="AH12" i="1"/>
  <c r="AC12" i="1"/>
  <c r="X12" i="1"/>
  <c r="CF13" i="1" l="1"/>
  <c r="CG13" i="1" s="1"/>
  <c r="CI13" i="1" s="1"/>
  <c r="E7" i="3" s="1"/>
  <c r="BZ12" i="1"/>
  <c r="BU12" i="1"/>
  <c r="BP12" i="1"/>
  <c r="BK12" i="1"/>
  <c r="BF12" i="1"/>
  <c r="BA12" i="1"/>
  <c r="AV12" i="1"/>
  <c r="AQ12" i="1"/>
  <c r="AL12" i="1"/>
  <c r="AG12" i="1"/>
  <c r="AB12" i="1"/>
  <c r="W12" i="1"/>
  <c r="CH14" i="1" l="1"/>
  <c r="B14" i="3" s="1"/>
  <c r="BY12" i="1"/>
  <c r="BT12" i="1"/>
  <c r="BO12" i="1"/>
  <c r="BJ12" i="1"/>
  <c r="BE12" i="1"/>
  <c r="AZ12" i="1"/>
  <c r="AU12" i="1"/>
  <c r="AP12" i="1"/>
  <c r="AK12" i="1"/>
  <c r="AF12" i="1"/>
  <c r="AA12" i="1"/>
  <c r="V12" i="1"/>
  <c r="BW12" i="1"/>
  <c r="BR12" i="1"/>
  <c r="BM12" i="1"/>
  <c r="BH12" i="1"/>
  <c r="BC12" i="1"/>
  <c r="AX12" i="1"/>
  <c r="AS12" i="1"/>
  <c r="AN12" i="1"/>
  <c r="AI12" i="1"/>
  <c r="AD12" i="1"/>
  <c r="Y12" i="1"/>
  <c r="T12" i="1"/>
  <c r="BX12" i="1"/>
  <c r="BS12" i="1"/>
  <c r="BN12" i="1"/>
  <c r="BI12" i="1"/>
  <c r="BD12" i="1"/>
  <c r="AY12" i="1"/>
  <c r="AT12" i="1"/>
  <c r="AO12" i="1"/>
  <c r="AJ12" i="1"/>
  <c r="AE12" i="1"/>
  <c r="Z12" i="1"/>
  <c r="U12" i="1"/>
  <c r="E14" i="3" l="1"/>
  <c r="CF14" i="1"/>
  <c r="CG14" i="1" s="1"/>
  <c r="CI14" i="1" s="1"/>
  <c r="E18" i="3" s="1"/>
</calcChain>
</file>

<file path=xl/sharedStrings.xml><?xml version="1.0" encoding="utf-8"?>
<sst xmlns="http://schemas.openxmlformats.org/spreadsheetml/2006/main" count="174" uniqueCount="130">
  <si>
    <t>PROCESO SISTEMA DE GESTIÓN
FORMATO FORMULACIÓN Y SEGUIMIENTO A INDICADORES DE GESTIÓN</t>
  </si>
  <si>
    <t>Código: FOR-SG-010</t>
  </si>
  <si>
    <t>Versión: 3</t>
  </si>
  <si>
    <t>Fecha: Memo I2024019529 - 18/07/2024</t>
  </si>
  <si>
    <t>Página: 1 de 1</t>
  </si>
  <si>
    <t>PERIODO DEL SEGUIMIENTO:</t>
  </si>
  <si>
    <t>De</t>
  </si>
  <si>
    <t>Enero</t>
  </si>
  <si>
    <t>A</t>
  </si>
  <si>
    <t>Septiembre</t>
  </si>
  <si>
    <t>FORMULACIÓN DEL INDICADOR</t>
  </si>
  <si>
    <t>SEGUIMIENTO DEL INDICADOR</t>
  </si>
  <si>
    <t>Cuadro de control 1: Seguimiento indicadores según lo programado hasta el corte del informe</t>
  </si>
  <si>
    <t>Cuadro de control 2: Seguimiento indicadores según meta anual programada</t>
  </si>
  <si>
    <t>Ubicación estratégica</t>
  </si>
  <si>
    <t>Identificación general</t>
  </si>
  <si>
    <t>Características indicador</t>
  </si>
  <si>
    <t>Horizonte</t>
  </si>
  <si>
    <t>Febrero</t>
  </si>
  <si>
    <t>Marzo</t>
  </si>
  <si>
    <t>Abril</t>
  </si>
  <si>
    <t>Mayo</t>
  </si>
  <si>
    <t>Junio</t>
  </si>
  <si>
    <t>Julio</t>
  </si>
  <si>
    <t>Agosto</t>
  </si>
  <si>
    <t>Octubre</t>
  </si>
  <si>
    <t>Noviembre</t>
  </si>
  <si>
    <t>Diciembre</t>
  </si>
  <si>
    <t>Proceso institucional</t>
  </si>
  <si>
    <t>Objetivo estratégico al que aporta el Indicador</t>
  </si>
  <si>
    <t>Código del indicador</t>
  </si>
  <si>
    <t>Fecha de oficialización del indicador</t>
  </si>
  <si>
    <t>Nombre del indicador</t>
  </si>
  <si>
    <t>Objetivo del indicador</t>
  </si>
  <si>
    <t>Factor crítico de éxito</t>
  </si>
  <si>
    <t>Tipo de indicador</t>
  </si>
  <si>
    <t>Fórmula de cálculo</t>
  </si>
  <si>
    <t>Fuente de datos</t>
  </si>
  <si>
    <t>Descripción del método de cálculo</t>
  </si>
  <si>
    <t>Unidad de medida del indicador</t>
  </si>
  <si>
    <t>Evidencia</t>
  </si>
  <si>
    <t>Periodicidad del indicador</t>
  </si>
  <si>
    <t>Tendencia anual del indicador</t>
  </si>
  <si>
    <t>Línea base</t>
  </si>
  <si>
    <t>Unidad de medida de la línea base</t>
  </si>
  <si>
    <t>Meta del indicador</t>
  </si>
  <si>
    <t>Análisis anual</t>
  </si>
  <si>
    <t>Resultado del indicador acumulado</t>
  </si>
  <si>
    <t>Programado del indicador acumulado</t>
  </si>
  <si>
    <t>Porcentaje de avance acumulado</t>
  </si>
  <si>
    <t>Resultado del indicador para la vigencia</t>
  </si>
  <si>
    <t>Meta anual del indicador para la vigencia</t>
  </si>
  <si>
    <t>Porcentaje de avance para la vigencia</t>
  </si>
  <si>
    <t>Gráfica</t>
  </si>
  <si>
    <t>Gestión contractual</t>
  </si>
  <si>
    <t>6. Potenciar la misionalidad del sector de integración social con el desarrollo de procesos transversales eficientes que garanticen servicios sociales innovadores, de calidad y con enfoque diferencial.</t>
  </si>
  <si>
    <t>GEC-009</t>
  </si>
  <si>
    <t>Solicitudes de procesos de contratación directa reguladas en la Ley 80 tramitadas</t>
  </si>
  <si>
    <t>Establecer el porcentaje de solicitudes tramitadas de nuevas contrataciones que requiera la entidad correspondientes a causales de contratación directa de la Ley 80 de 1993 exceptuando los descritos en el literal H del numeral 4 del articulo segundo de la Ley 1150 de 2007 (...contratos de prestación de servicios profesionales y/o de apoyo a la gestión...) frente a las solicitudes del cronograma de radicación.</t>
  </si>
  <si>
    <t>Radicación del trámite con el término y justificación enmarcada en los principios de la contratación estatal, según la programación propuesta en el cronograma de radicación.</t>
  </si>
  <si>
    <t>Eficacia</t>
  </si>
  <si>
    <t>(Número de solicitudes de procesos de contratación directa  radicadas  / Número de  total de solicitudes de contratación programadas en el cronograma) * 100</t>
  </si>
  <si>
    <t>Cronograma de radicación de contratación directa.</t>
  </si>
  <si>
    <t>Porcentaje</t>
  </si>
  <si>
    <t>Trimestral</t>
  </si>
  <si>
    <t>Constante</t>
  </si>
  <si>
    <t>GEC-010</t>
  </si>
  <si>
    <t>Solicitudes de procesos de selección tramitados</t>
  </si>
  <si>
    <t>Establecer el porcentaje de solicitudes  de selección tramitadas por la Subdirección de Contratación frente a las solicitudes de selección del cronograma de radicación.</t>
  </si>
  <si>
    <t>Cronograma de radicación de procesos de selección.</t>
  </si>
  <si>
    <t>2 Selección Abreviada por Menor Cuantía, 0 Licitaciones Públicas, 0 Concurso de Méritos, 1 Selecciones Abreviadas por Bolsa Producto, 1 Selecciones Abreviadas de Acuerdo Marco de Precios, 3 Selecciones Abreviadas por Subasta Inversa y 7 Mínimas cuantías.</t>
  </si>
  <si>
    <t>Nota: algunos de los procesos aquí relacionados no estaban incluidos en la matriz de escalonamiento, se derivan de procesos radicados fuera de programación por las dependencias solicitantes.</t>
  </si>
  <si>
    <t>Así mismo, durante el mismo periodo se han publicado 3 procesos (1 Licitación Pública, 1 Concurso de Méritos y 1 Selecciones Abreviadas por Subasta Inversa). Por otra parte, 3 procesos se adjudicaron (de Mínima Cuantía), 18 se encuentran en revisión (3 Selecciones Abreviadas de Menor cuantía, 1 Licitación Pública, 1 Selección Abreviada por Bolsa Producto, 3 Selección Abreviada por Subasta Inversa y 9 Mínima Cuantía) y 8 en curso (1 Selecciones Abreviadas de Menor cuantía, 2 Licitación Pública, 1 Concurso de Méritos y 4 Selección Abreviada por Subasta Inversa), estos dependen de los radicados en periodos anteriores.</t>
  </si>
  <si>
    <t>Meta</t>
  </si>
  <si>
    <t xml:space="preserve">Avance </t>
  </si>
  <si>
    <t>Cumplimiento</t>
  </si>
  <si>
    <t xml:space="preserve">Septiembre </t>
  </si>
  <si>
    <t xml:space="preserve">Diciembre </t>
  </si>
  <si>
    <t>Vigencia</t>
  </si>
  <si>
    <t>MESES</t>
  </si>
  <si>
    <t>AÑOS</t>
  </si>
  <si>
    <t>PROCESOS</t>
  </si>
  <si>
    <t>OBJETIVOS ESTRATÉGICOS</t>
  </si>
  <si>
    <t>Tipo de meta</t>
  </si>
  <si>
    <t>Atención a la ciudadanía</t>
  </si>
  <si>
    <t>1. Reducir las formas extremas de exclusión en Bogotá de personas, familias y hogares mediante estrategias que garanticen el acceso a servicios básicos y oportunidades socioeconómicas, mediante el fortalecimiento de la inclusión social y productiva.</t>
  </si>
  <si>
    <t>Mensual</t>
  </si>
  <si>
    <t>Creciente</t>
  </si>
  <si>
    <t>Auditoría y control</t>
  </si>
  <si>
    <t>2.Contribuir a la reducción de la pobreza y la inseguridad alimentaria a través de transferencias monetarias y no monetarias con enfoque diferencial, y la priorización de personas pobres extremas, pobres, vulnerables, víctimas del conflicto interno armado, jóvenes, mujeres y personas mayores.</t>
  </si>
  <si>
    <t>Eficiencia</t>
  </si>
  <si>
    <t>Bimestral</t>
  </si>
  <si>
    <t>Comunicación estratégica</t>
  </si>
  <si>
    <t>3. Fortalecer familias, proteger la niñez y construir entornos libres de violencia en el contexto familiar, mediante un modelo integral e innovador que promueva la prevención, y garantice servicios eficientes y adaptados a cada realidad.</t>
  </si>
  <si>
    <t>Efectividad</t>
  </si>
  <si>
    <t>Decreciente</t>
  </si>
  <si>
    <t xml:space="preserve">Gestión ambiental </t>
  </si>
  <si>
    <t>4. Ofrecer procesos de inclusión social y productiva, que aseguren enfoques diferenciales y territoriales, para la garantía de acceso equitativo y estrategias inclusivas para personas con discapacidad, jóvenes, personas mayores, personas de los sectores LGBTI, y otras en riesgo de vulneración de derechos, a través del afianzamiento de alianzas intersectoriales y la complementariedad de los servicios.</t>
  </si>
  <si>
    <t>Semestral</t>
  </si>
  <si>
    <t>5. Contribuir a que las niñas y niños de la primera infancia en Bogotá reciban atención integral y de calidad, mediante la ampliación de la cobertura, la articulación de esfuerzos y la optimización de la gestión y gobernanza, con el fin de garantizar su bienestar y desarrollo integral.</t>
  </si>
  <si>
    <t>Anual</t>
  </si>
  <si>
    <t>Gestión de infraestructura física</t>
  </si>
  <si>
    <t>Gestión de soporte y mantenimiento tecnológico</t>
  </si>
  <si>
    <t>Gestión de talento humano</t>
  </si>
  <si>
    <t>Gestiòn de transferencias monetarias</t>
  </si>
  <si>
    <t>Gestión del conocimiento</t>
  </si>
  <si>
    <t xml:space="preserve">Gestión documental </t>
  </si>
  <si>
    <t>Gestión financiera</t>
  </si>
  <si>
    <t>Gestión jurídica</t>
  </si>
  <si>
    <t>Gestión logística</t>
  </si>
  <si>
    <t>Inspección y vigilancia</t>
  </si>
  <si>
    <t>Planeación estratégica</t>
  </si>
  <si>
    <t xml:space="preserve">Prestación de servicios sociales </t>
  </si>
  <si>
    <t>Sistema de gestión</t>
  </si>
  <si>
    <t>Tecnologías de la información</t>
  </si>
  <si>
    <t xml:space="preserve">(Número de procesos de selección radicados / Número total de solicitudes de contratación de selección programadas en el cronograma) * 100
</t>
  </si>
  <si>
    <t>Seguimiento al cumplimiento del cronograma de radicación de contratación directa.</t>
  </si>
  <si>
    <t>Seguimiento al cumplimiento del cronograma de radicación de procesos de selección.</t>
  </si>
  <si>
    <r>
      <t>Numerador: Se toma el número de solicitudes de nuevas contrataciones radicadas en la Subdirección de Contratación (exceptuando los descritos en el literal H del numeral 4 del articulo segundo de la Ley 1150 de 2007 - contratos de prestación de servicios profesionales y/o de apoyo a la gestión...)  en el periodo comprendido por cada trimestre de la vigencia.
Denominador: Posteriormente, se divide el valor anterior en el número de soli</t>
    </r>
    <r>
      <rPr>
        <sz val="9"/>
        <color theme="1"/>
        <rFont val="Arial"/>
        <family val="2"/>
      </rPr>
      <t xml:space="preserve">citudes de contratación directa programadas y no programadas pero requeridas </t>
    </r>
    <r>
      <rPr>
        <sz val="9"/>
        <rFont val="Arial"/>
        <family val="2"/>
      </rPr>
      <t xml:space="preserve">en el periodo de medición </t>
    </r>
    <r>
      <rPr>
        <sz val="9"/>
        <color theme="1"/>
        <rFont val="Arial"/>
        <family val="2"/>
      </rPr>
      <t xml:space="preserve">de acuerdo con el cronograma de radicación comprendido por cada trimestre de la vigencia. </t>
    </r>
    <r>
      <rPr>
        <sz val="9"/>
        <rFont val="Arial"/>
        <family val="2"/>
      </rPr>
      <t xml:space="preserve">
Nota1: se define radicadas, como las solicitudes que fueron solicitadas ante la Subdirección de Contratación cumpliendo con los requisitos establecidos en la lista de chequeo de contratación directa.
</t>
    </r>
    <r>
      <rPr>
        <sz val="9"/>
        <color theme="1"/>
        <rFont val="Arial"/>
        <family val="2"/>
      </rPr>
      <t>Nota2: el resultado del indicador acumulado será la sumatoria de cada trimestre.</t>
    </r>
  </si>
  <si>
    <r>
      <t>Numerador: Se toma el número de procesos de selección radicados y registrados en el cronograma</t>
    </r>
    <r>
      <rPr>
        <strike/>
        <sz val="9"/>
        <color theme="1"/>
        <rFont val="Arial"/>
        <family val="2"/>
      </rPr>
      <t xml:space="preserve"> </t>
    </r>
    <r>
      <rPr>
        <sz val="9"/>
        <color theme="1"/>
        <rFont val="Arial"/>
        <family val="2"/>
      </rPr>
      <t>de radicación de procesos de selección en el trimestre de medición. 
Denominador: Posteriormente, se divide el valor anterior en el número de procesos de selección programados y no programados pero requeridos en el periodo, de acuerdo con el cronograma radicado ante la Subdirección en el trimestre de la medición.
Nota1: se define radicadas, como las solicitudes de contratación entregadas a la Subdirección de Contratación que cumplen lo establecido en las listas de chequeo de procesos de selección.
Nota2: el resultado del indicador acumulado será la sumatoria de cada trimestre.</t>
    </r>
  </si>
  <si>
    <t>Circular No. 014 del 27/03/2026</t>
  </si>
  <si>
    <t>16/03/2026:
No se generan observaciones respecto al análisis y las evidencias reportados para el seguimiento del indicador.</t>
  </si>
  <si>
    <t>Durante el primer trimestre, se radicaron un total de 17 procesos para contratación directos, de los 18 programados en el cronograma de radicación de contratación directa a corte 31 de marzo de 2026.
Las dependencias que no radicaron a tiempo según compromiso fueron:
7948 Subdireccion para la Adultez: 3
Nota: algunos de los procesos aquí relacionados no estaban incluidos en la matriz de compromisos, se derivan de procesos radicados fuera de programación por las dependencias solicitantes.</t>
  </si>
  <si>
    <t>Durante el periodo se tenía programada la radicación de 7 procesos, de los cuales se radicaron 2, el otro, estaba programado para el mes de febrero.
Las dependencias que no radicaron procesos  programados para enero son:
- Subdirección para la Discapacidad
- Subdirección de Nutrición
- Subdirección de Talento Humano 
- Subdirección de plantas físicas
- Subdirección para la vejez</t>
  </si>
  <si>
    <t>Durante el periodo se tenía programada la radicación de 20 procesos, de los cuales se radicaron 6, teniendo en cuenta que en enero se radicó un proceso programado para el mes de febrero.
Las dependencias que no radicaron procesos  programados para febrero fueron:
- Subdirección para la Discapacidad
- Subdirección para la identificación, caracterización e integración 
- Subdirección de Nutrición
- Subdirección administrativa y financiera
- Subdirección de investigación e información
- Subdirección para la infancia
- Subdirección para la vejez
- Subdirección para la adultez
- Dirección de transferencias</t>
  </si>
  <si>
    <t xml:space="preserve">Durante el primer trimestre, se radicaron un total de 26 procesos de selección, de los 30 programados en el cronograma de radicación a corte 31 de marzo de 2026. 
Las dependencias que no radicaron a tiempo según compromiso fueron:
-Subdirección de Investigación e información: 2
- Subdirección de Adultez: 1.
- Subdirección de Administración de la Información de Transferencias: 1.
En virtud de lo anterior se han generado las alertas correspondientes en el marco del comité Directivo. </t>
  </si>
  <si>
    <t>09/04/2026:
No se generan observaciones respecto al análisis y las evidencias reportados para el seguimiento del indicador, sin embargo, se pide poner especial atención para que puedan cumplir la meta al final de la vigencia.</t>
  </si>
  <si>
    <t>Durante el mes de enero, se radicaron un total de 5 procesos para contratación directos ante la Subdirección de Contratación, de los 3 programados en el cronograma de radicación de contratación directa a corte 31 de enero de 2026. 
Las dependencias que no radicaron a tiempo según compromiso fueron:
8047 Subdireccion para la Discapacidad: 1
Nota: algunos de los procesos aquí relacionados no estaban incluidos en la matriz de compromisos, se derivan de procesos radicados fuera de programación por las dependencias solicitantes.</t>
  </si>
  <si>
    <t>Durante el mes de febrero, se radicaron un total de 5 procesos para contratación directos  ante la Subdirección de Contratación, de los 8 programados en el cronograma de radicación de contratación directa a corte 28 de febrero de 2026. 
Las dependencias que no radicaron a tiempo según compromiso fueron:
7948 Subdireccion para la Adultez: 2
Nota: algunos de los procesos aquí relacionados no estaban incluidos en la matriz de compromisos, se derivan de procesos radicados fuera de programación por las dependencias solicitantes.</t>
  </si>
  <si>
    <t>09/04/2026:
Realizar ajustes de acuerdo con lo requerido.
14/04/2026:
No se generan observaciones respecto al análisis y las evidencias reportados para el seguimiento del indicador.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</si>
</sst>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2"/>
      <color rgb="FF3CB1EC"/>
      <name val="Arial"/>
      <family val="2"/>
    </font>
    <font>
      <sz val="12"/>
      <color theme="1"/>
      <name val="Arial"/>
      <family val="2"/>
    </font>
    <font>
      <sz val="12"/>
      <color theme="0"/>
      <name val="Arial"/>
      <family val="2"/>
    </font>
    <font>
      <sz val="10"/>
      <color theme="0"/>
      <name val="Arial"/>
      <family val="2"/>
    </font>
    <font>
      <sz val="9"/>
      <color theme="1"/>
      <name val="Arial"/>
      <family val="2"/>
    </font>
    <font>
      <sz val="12"/>
      <name val="Arial"/>
      <family val="2"/>
    </font>
    <font>
      <sz val="11"/>
      <color theme="1"/>
      <name val="Arial"/>
      <family val="2"/>
    </font>
    <font>
      <b/>
      <sz val="11"/>
      <color theme="1"/>
      <name val="Arial"/>
      <family val="2"/>
    </font>
    <font>
      <sz val="9"/>
      <name val="Arial"/>
      <family val="2"/>
    </font>
    <font>
      <sz val="10"/>
      <color theme="1"/>
      <name val="Arial"/>
      <family val="2"/>
    </font>
    <font>
      <sz val="10"/>
      <name val="Arial"/>
      <family val="2"/>
    </font>
    <font>
      <sz val="11"/>
      <name val="Arial"/>
      <family val="2"/>
    </font>
    <font>
      <b/>
      <sz val="11"/>
      <color theme="1"/>
      <name val="Calibri"/>
      <family val="2"/>
      <scheme val="minor"/>
    </font>
    <font>
      <sz val="9"/>
      <color rgb="FF000000"/>
      <name val="Arial"/>
      <family val="2"/>
    </font>
    <font>
      <strike/>
      <sz val="9"/>
      <color theme="1"/>
      <name val="Arial"/>
      <family val="2"/>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FFFFFF"/>
        <bgColor rgb="FF000000"/>
      </patternFill>
    </fill>
  </fills>
  <borders count="25">
    <border>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s>
  <cellStyleXfs count="4">
    <xf numFmtId="0" fontId="0" fillId="0" borderId="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116">
    <xf numFmtId="0" fontId="0" fillId="0" borderId="0" xfId="0"/>
    <xf numFmtId="0" fontId="3" fillId="2" borderId="0" xfId="0" applyFont="1" applyFill="1" applyAlignment="1" applyProtection="1">
      <alignment horizontal="center" vertical="center"/>
      <protection hidden="1"/>
    </xf>
    <xf numFmtId="0" fontId="4" fillId="2" borderId="0" xfId="0" applyFont="1" applyFill="1" applyAlignment="1" applyProtection="1">
      <alignment horizontal="center" vertical="center"/>
      <protection hidden="1"/>
    </xf>
    <xf numFmtId="0" fontId="5" fillId="2" borderId="0" xfId="0" applyFont="1" applyFill="1" applyAlignment="1" applyProtection="1">
      <alignment horizontal="center" vertical="center"/>
      <protection hidden="1"/>
    </xf>
    <xf numFmtId="9" fontId="6" fillId="2" borderId="0" xfId="1" applyFont="1" applyFill="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2" fillId="2" borderId="0" xfId="0" applyFont="1" applyFill="1" applyAlignment="1" applyProtection="1">
      <alignment vertical="center"/>
      <protection hidden="1"/>
    </xf>
    <xf numFmtId="0" fontId="3"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6" fillId="2" borderId="0" xfId="0" applyFont="1" applyFill="1" applyAlignment="1" applyProtection="1">
      <alignment horizontal="left" vertical="center"/>
      <protection hidden="1"/>
    </xf>
    <xf numFmtId="0" fontId="3" fillId="2" borderId="4" xfId="0" applyFont="1" applyFill="1" applyBorder="1" applyAlignment="1" applyProtection="1">
      <alignment horizontal="center" vertical="center"/>
      <protection hidden="1"/>
    </xf>
    <xf numFmtId="0" fontId="7" fillId="2" borderId="0" xfId="0" applyFont="1" applyFill="1"/>
    <xf numFmtId="0" fontId="8" fillId="0" borderId="0" xfId="0" applyFont="1" applyAlignment="1">
      <alignment horizontal="left" vertical="center"/>
    </xf>
    <xf numFmtId="0" fontId="8" fillId="0" borderId="0" xfId="0" applyFont="1" applyAlignment="1">
      <alignment vertical="center"/>
    </xf>
    <xf numFmtId="0" fontId="0" fillId="0" borderId="0" xfId="0" applyAlignment="1">
      <alignment vertical="center"/>
    </xf>
    <xf numFmtId="0" fontId="8" fillId="0" borderId="0" xfId="0" applyFont="1"/>
    <xf numFmtId="0" fontId="9" fillId="3" borderId="0" xfId="0" applyFont="1" applyFill="1" applyAlignment="1">
      <alignment horizontal="center" vertical="center" wrapText="1"/>
    </xf>
    <xf numFmtId="0" fontId="9" fillId="4" borderId="0" xfId="0" applyFont="1" applyFill="1" applyAlignment="1">
      <alignment horizontal="center" vertical="center" wrapText="1"/>
    </xf>
    <xf numFmtId="0" fontId="8" fillId="0" borderId="0" xfId="0" applyFont="1" applyAlignment="1">
      <alignment vertical="center" wrapText="1"/>
    </xf>
    <xf numFmtId="0" fontId="10" fillId="2" borderId="4" xfId="0" applyFont="1" applyFill="1" applyBorder="1" applyAlignment="1" applyProtection="1">
      <alignment horizontal="center" vertical="center" wrapText="1"/>
      <protection hidden="1"/>
    </xf>
    <xf numFmtId="0" fontId="10" fillId="2" borderId="4" xfId="0" applyFont="1" applyFill="1" applyBorder="1" applyAlignment="1" applyProtection="1">
      <alignment horizontal="center" vertical="center"/>
      <protection hidden="1"/>
    </xf>
    <xf numFmtId="0" fontId="3" fillId="0" borderId="0" xfId="0" applyFont="1" applyAlignment="1" applyProtection="1">
      <alignment horizontal="center" vertical="center" wrapText="1"/>
      <protection hidden="1"/>
    </xf>
    <xf numFmtId="0" fontId="11" fillId="7" borderId="4" xfId="0" applyFont="1" applyFill="1" applyBorder="1" applyAlignment="1" applyProtection="1">
      <alignment horizontal="center" vertical="center" wrapText="1"/>
      <protection hidden="1"/>
    </xf>
    <xf numFmtId="0" fontId="11" fillId="7" borderId="1" xfId="0" applyFont="1" applyFill="1" applyBorder="1" applyAlignment="1" applyProtection="1">
      <alignment horizontal="center" vertical="center" wrapText="1"/>
      <protection hidden="1"/>
    </xf>
    <xf numFmtId="0" fontId="11" fillId="5" borderId="4" xfId="0" applyFont="1" applyFill="1" applyBorder="1" applyAlignment="1" applyProtection="1">
      <alignment horizontal="center" vertical="center" wrapText="1"/>
      <protection hidden="1"/>
    </xf>
    <xf numFmtId="0" fontId="11" fillId="5" borderId="7" xfId="0" applyFont="1" applyFill="1" applyBorder="1" applyAlignment="1" applyProtection="1">
      <alignment horizontal="center" vertical="center" wrapText="1"/>
      <protection hidden="1"/>
    </xf>
    <xf numFmtId="0" fontId="12" fillId="7" borderId="4" xfId="0" applyFont="1" applyFill="1" applyBorder="1" applyAlignment="1" applyProtection="1">
      <alignment horizontal="center" vertical="center" wrapText="1"/>
      <protection hidden="1"/>
    </xf>
    <xf numFmtId="0" fontId="13" fillId="0" borderId="0" xfId="0" applyFont="1" applyAlignment="1">
      <alignment vertical="center"/>
    </xf>
    <xf numFmtId="3" fontId="6" fillId="0" borderId="4" xfId="1" applyNumberFormat="1" applyFont="1" applyFill="1" applyBorder="1" applyAlignment="1" applyProtection="1">
      <alignment horizontal="center" vertical="center" wrapText="1"/>
      <protection hidden="1"/>
    </xf>
    <xf numFmtId="9" fontId="6" fillId="0" borderId="4" xfId="1" applyFont="1" applyFill="1" applyBorder="1" applyAlignment="1" applyProtection="1">
      <alignment horizontal="center" vertical="center" wrapText="1"/>
      <protection hidden="1"/>
    </xf>
    <xf numFmtId="9" fontId="6" fillId="0" borderId="1" xfId="1" applyFont="1" applyFill="1" applyBorder="1" applyAlignment="1" applyProtection="1">
      <alignment horizontal="left" vertical="center" wrapText="1"/>
      <protection hidden="1"/>
    </xf>
    <xf numFmtId="9" fontId="6" fillId="0" borderId="4" xfId="1" applyFont="1" applyFill="1" applyBorder="1" applyAlignment="1" applyProtection="1">
      <alignment horizontal="left" vertical="center" wrapText="1"/>
      <protection hidden="1"/>
    </xf>
    <xf numFmtId="3" fontId="6" fillId="0" borderId="2" xfId="1" applyNumberFormat="1" applyFont="1" applyFill="1" applyBorder="1" applyAlignment="1" applyProtection="1">
      <alignment horizontal="center" vertical="center" wrapText="1"/>
      <protection hidden="1"/>
    </xf>
    <xf numFmtId="1" fontId="6" fillId="2" borderId="6" xfId="0" applyNumberFormat="1" applyFont="1" applyFill="1" applyBorder="1" applyAlignment="1" applyProtection="1">
      <alignment horizontal="center" vertical="center" wrapText="1"/>
      <protection hidden="1"/>
    </xf>
    <xf numFmtId="9" fontId="6" fillId="2" borderId="6" xfId="1" applyFont="1" applyFill="1" applyBorder="1" applyAlignment="1" applyProtection="1">
      <alignment horizontal="center" vertical="center" wrapText="1"/>
      <protection hidden="1"/>
    </xf>
    <xf numFmtId="0" fontId="8" fillId="9" borderId="0" xfId="0" applyFont="1" applyFill="1" applyAlignment="1">
      <alignment vertical="center" wrapText="1"/>
    </xf>
    <xf numFmtId="0" fontId="9" fillId="0" borderId="0" xfId="0" applyFont="1" applyAlignment="1">
      <alignment horizontal="center" vertical="center" wrapText="1"/>
    </xf>
    <xf numFmtId="0" fontId="6" fillId="0" borderId="4" xfId="0" applyFont="1" applyBorder="1" applyAlignment="1" applyProtection="1">
      <alignment horizontal="justify" vertical="center" wrapText="1"/>
      <protection hidden="1"/>
    </xf>
    <xf numFmtId="0" fontId="6" fillId="2" borderId="4" xfId="0" applyFont="1" applyFill="1" applyBorder="1" applyAlignment="1" applyProtection="1">
      <alignment horizontal="center" vertical="center"/>
      <protection hidden="1"/>
    </xf>
    <xf numFmtId="0" fontId="6" fillId="0" borderId="4" xfId="0" applyFont="1" applyBorder="1" applyAlignment="1" applyProtection="1">
      <alignment horizontal="center" vertical="center" wrapText="1"/>
      <protection hidden="1"/>
    </xf>
    <xf numFmtId="0" fontId="6" fillId="2" borderId="1" xfId="0" applyFont="1" applyFill="1" applyBorder="1" applyAlignment="1" applyProtection="1">
      <alignment horizontal="center" vertical="center" wrapText="1"/>
      <protection hidden="1"/>
    </xf>
    <xf numFmtId="3" fontId="6" fillId="2" borderId="4" xfId="1" applyNumberFormat="1" applyFont="1" applyFill="1" applyBorder="1" applyAlignment="1" applyProtection="1">
      <alignment horizontal="center" vertical="center" wrapText="1"/>
      <protection hidden="1"/>
    </xf>
    <xf numFmtId="9" fontId="6" fillId="2" borderId="4" xfId="1" applyFont="1" applyFill="1" applyBorder="1" applyAlignment="1" applyProtection="1">
      <alignment horizontal="center" vertical="center" wrapText="1"/>
      <protection hidden="1"/>
    </xf>
    <xf numFmtId="0" fontId="15" fillId="0" borderId="2" xfId="0" applyFont="1" applyBorder="1" applyAlignment="1">
      <alignment horizontal="center" vertical="center" wrapText="1"/>
    </xf>
    <xf numFmtId="9" fontId="6" fillId="2" borderId="1" xfId="1" applyFont="1" applyFill="1" applyBorder="1" applyAlignment="1" applyProtection="1">
      <alignment horizontal="justify" vertical="center" wrapText="1"/>
      <protection hidden="1"/>
    </xf>
    <xf numFmtId="0" fontId="15" fillId="0" borderId="1" xfId="0" applyFont="1" applyBorder="1" applyAlignment="1">
      <alignment horizontal="justify" vertical="center" wrapText="1"/>
    </xf>
    <xf numFmtId="0" fontId="0" fillId="0" borderId="0" xfId="0" applyAlignment="1">
      <alignment horizontal="center"/>
    </xf>
    <xf numFmtId="14" fontId="0" fillId="0" borderId="0" xfId="0" applyNumberFormat="1" applyAlignment="1">
      <alignment horizontal="center"/>
    </xf>
    <xf numFmtId="0" fontId="0" fillId="9" borderId="0" xfId="0" applyFill="1" applyAlignment="1">
      <alignment horizontal="center"/>
    </xf>
    <xf numFmtId="9" fontId="0" fillId="0" borderId="0" xfId="0" applyNumberFormat="1" applyAlignment="1">
      <alignment horizontal="center"/>
    </xf>
    <xf numFmtId="9" fontId="0" fillId="0" borderId="0" xfId="1" applyFont="1" applyAlignment="1">
      <alignment horizontal="center"/>
    </xf>
    <xf numFmtId="0" fontId="14" fillId="0" borderId="0" xfId="0" applyFont="1" applyAlignment="1">
      <alignment horizontal="center"/>
    </xf>
    <xf numFmtId="9" fontId="14" fillId="0" borderId="0" xfId="1" applyFont="1" applyAlignment="1">
      <alignment horizontal="center"/>
    </xf>
    <xf numFmtId="14" fontId="10" fillId="2" borderId="4" xfId="0" applyNumberFormat="1" applyFont="1" applyFill="1" applyBorder="1" applyAlignment="1" applyProtection="1">
      <alignment horizontal="center" vertical="center" wrapText="1"/>
      <protection hidden="1"/>
    </xf>
    <xf numFmtId="0" fontId="10" fillId="2" borderId="4" xfId="0" applyFont="1" applyFill="1" applyBorder="1" applyAlignment="1" applyProtection="1">
      <alignment horizontal="left" vertical="center" wrapText="1"/>
      <protection hidden="1"/>
    </xf>
    <xf numFmtId="0" fontId="15" fillId="0" borderId="24" xfId="0" applyFont="1" applyBorder="1" applyAlignment="1">
      <alignment horizontal="center" vertical="center" wrapText="1"/>
    </xf>
    <xf numFmtId="0" fontId="15" fillId="0" borderId="9" xfId="0" applyFont="1" applyBorder="1" applyAlignment="1">
      <alignment horizontal="center" vertical="center" wrapText="1"/>
    </xf>
    <xf numFmtId="9" fontId="15" fillId="10" borderId="1" xfId="0" applyNumberFormat="1" applyFont="1" applyFill="1" applyBorder="1" applyAlignment="1">
      <alignment horizontal="left" vertical="center" wrapText="1"/>
    </xf>
    <xf numFmtId="0" fontId="15" fillId="0" borderId="1" xfId="0" applyFont="1" applyBorder="1" applyAlignment="1">
      <alignment horizontal="justify" vertical="center"/>
    </xf>
    <xf numFmtId="0" fontId="15" fillId="10" borderId="1" xfId="0" applyFont="1" applyFill="1" applyBorder="1" applyAlignment="1">
      <alignment horizontal="justify" vertical="center" wrapText="1"/>
    </xf>
    <xf numFmtId="9" fontId="6" fillId="0" borderId="4" xfId="1" applyFont="1" applyFill="1" applyBorder="1" applyAlignment="1" applyProtection="1">
      <alignment horizontal="justify" vertical="center" wrapText="1"/>
      <protection hidden="1"/>
    </xf>
    <xf numFmtId="9" fontId="15" fillId="0" borderId="2" xfId="0" applyNumberFormat="1" applyFont="1" applyBorder="1" applyAlignment="1">
      <alignment horizontal="center" vertical="center" wrapText="1"/>
    </xf>
    <xf numFmtId="0" fontId="15" fillId="0" borderId="2" xfId="0" applyFont="1" applyBorder="1" applyAlignment="1">
      <alignment horizontal="justify" vertical="center" wrapText="1"/>
    </xf>
    <xf numFmtId="0" fontId="15" fillId="0" borderId="9" xfId="0" applyFont="1" applyBorder="1" applyAlignment="1">
      <alignment horizontal="left" vertical="center" wrapText="1"/>
    </xf>
    <xf numFmtId="0" fontId="12" fillId="7" borderId="7" xfId="0" applyFont="1" applyFill="1" applyBorder="1" applyAlignment="1" applyProtection="1">
      <alignment horizontal="center" vertical="center" wrapText="1"/>
      <protection hidden="1"/>
    </xf>
    <xf numFmtId="9" fontId="15" fillId="0" borderId="4" xfId="1" applyFont="1" applyFill="1" applyBorder="1" applyAlignment="1" applyProtection="1">
      <alignment horizontal="justify" vertical="center" wrapText="1"/>
      <protection hidden="1"/>
    </xf>
    <xf numFmtId="0" fontId="12" fillId="7" borderId="6" xfId="0" applyFont="1" applyFill="1" applyBorder="1" applyAlignment="1" applyProtection="1">
      <alignment horizontal="center" vertical="center" wrapText="1"/>
      <protection hidden="1"/>
    </xf>
    <xf numFmtId="9" fontId="15" fillId="0" borderId="6" xfId="0" applyNumberFormat="1" applyFont="1" applyBorder="1" applyAlignment="1">
      <alignment horizontal="center" vertical="center" wrapText="1"/>
    </xf>
    <xf numFmtId="9" fontId="6" fillId="0" borderId="4" xfId="3" applyFont="1" applyFill="1" applyBorder="1" applyAlignment="1" applyProtection="1">
      <alignment horizontal="justify" vertical="center" wrapText="1"/>
      <protection hidden="1"/>
    </xf>
    <xf numFmtId="3" fontId="15" fillId="0" borderId="6" xfId="0" applyNumberFormat="1" applyFont="1" applyBorder="1" applyAlignment="1">
      <alignment horizontal="center" vertical="center" wrapText="1"/>
    </xf>
    <xf numFmtId="9" fontId="6" fillId="0" borderId="4" xfId="1" applyFont="1" applyFill="1" applyBorder="1" applyAlignment="1" applyProtection="1">
      <alignment horizontal="center" vertical="center" wrapText="1"/>
    </xf>
    <xf numFmtId="0" fontId="10" fillId="0" borderId="4" xfId="0" applyFont="1" applyBorder="1" applyAlignment="1" applyProtection="1">
      <alignment horizontal="justify" vertical="center" wrapText="1"/>
      <protection hidden="1"/>
    </xf>
    <xf numFmtId="0" fontId="15"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5" fillId="2" borderId="4" xfId="0" applyFont="1" applyFill="1" applyBorder="1" applyAlignment="1">
      <alignment horizontal="center" vertical="center" wrapText="1"/>
    </xf>
    <xf numFmtId="9" fontId="15" fillId="2" borderId="2" xfId="0" applyNumberFormat="1" applyFont="1" applyFill="1" applyBorder="1" applyAlignment="1">
      <alignment horizontal="center" vertical="center" wrapText="1"/>
    </xf>
    <xf numFmtId="0" fontId="15" fillId="0" borderId="4" xfId="0" applyFont="1" applyBorder="1" applyAlignment="1">
      <alignment horizontal="justify" vertical="center" wrapText="1"/>
    </xf>
    <xf numFmtId="0" fontId="7" fillId="2" borderId="20" xfId="0" applyFont="1" applyFill="1" applyBorder="1" applyAlignment="1" applyProtection="1">
      <alignment horizontal="center" vertical="center"/>
      <protection hidden="1"/>
    </xf>
    <xf numFmtId="0" fontId="7" fillId="2" borderId="21" xfId="0" applyFont="1" applyFill="1" applyBorder="1" applyAlignment="1" applyProtection="1">
      <alignment horizontal="center" vertical="center"/>
      <protection hidden="1"/>
    </xf>
    <xf numFmtId="0" fontId="7" fillId="2" borderId="22" xfId="0" applyFont="1" applyFill="1" applyBorder="1" applyAlignment="1" applyProtection="1">
      <alignment horizontal="center" vertical="center"/>
      <protection hidden="1"/>
    </xf>
    <xf numFmtId="0" fontId="7" fillId="2" borderId="23" xfId="0" applyFont="1" applyFill="1" applyBorder="1" applyAlignment="1" applyProtection="1">
      <alignment horizontal="center" vertical="center"/>
      <protection hidden="1"/>
    </xf>
    <xf numFmtId="0" fontId="7" fillId="2" borderId="10" xfId="0" applyFont="1" applyFill="1" applyBorder="1" applyAlignment="1">
      <alignment horizontal="center"/>
    </xf>
    <xf numFmtId="0" fontId="7" fillId="2" borderId="12" xfId="0" applyFont="1" applyFill="1" applyBorder="1" applyAlignment="1">
      <alignment horizontal="center"/>
    </xf>
    <xf numFmtId="0" fontId="7" fillId="2" borderId="14" xfId="0" applyFont="1" applyFill="1" applyBorder="1" applyAlignment="1">
      <alignment horizontal="center"/>
    </xf>
    <xf numFmtId="0" fontId="7" fillId="2" borderId="15" xfId="0" applyFont="1" applyFill="1" applyBorder="1" applyAlignment="1">
      <alignment horizontal="center"/>
    </xf>
    <xf numFmtId="0" fontId="7" fillId="2" borderId="13" xfId="0" applyFont="1" applyFill="1" applyBorder="1" applyAlignment="1">
      <alignment horizontal="center"/>
    </xf>
    <xf numFmtId="0" fontId="7" fillId="2" borderId="8" xfId="0" applyFont="1" applyFill="1" applyBorder="1" applyAlignment="1">
      <alignment horizontal="center"/>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5"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3" fillId="5" borderId="3"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protection hidden="1"/>
    </xf>
    <xf numFmtId="0" fontId="3" fillId="2" borderId="9" xfId="0" applyFont="1" applyFill="1" applyBorder="1" applyAlignment="1" applyProtection="1">
      <alignment horizontal="center" vertical="center"/>
      <protection hidden="1"/>
    </xf>
    <xf numFmtId="0" fontId="3" fillId="6" borderId="4" xfId="0" applyFont="1" applyFill="1" applyBorder="1" applyAlignment="1" applyProtection="1">
      <alignment horizontal="center" vertical="center" wrapText="1"/>
      <protection hidden="1"/>
    </xf>
    <xf numFmtId="0" fontId="3" fillId="8" borderId="1" xfId="0" applyFont="1" applyFill="1" applyBorder="1" applyAlignment="1" applyProtection="1">
      <alignment horizontal="center" vertical="center" wrapText="1"/>
      <protection hidden="1"/>
    </xf>
    <xf numFmtId="0" fontId="3" fillId="8" borderId="3" xfId="0" applyFont="1" applyFill="1" applyBorder="1" applyAlignment="1" applyProtection="1">
      <alignment horizontal="center" vertical="center" wrapText="1"/>
      <protection hidden="1"/>
    </xf>
    <xf numFmtId="0" fontId="10" fillId="2" borderId="16" xfId="2" applyFont="1" applyFill="1" applyBorder="1" applyAlignment="1">
      <alignment horizontal="left" vertical="center" wrapText="1"/>
    </xf>
    <xf numFmtId="0" fontId="10" fillId="2" borderId="17" xfId="2" applyFont="1" applyFill="1" applyBorder="1" applyAlignment="1">
      <alignment horizontal="left" vertical="center" wrapText="1"/>
    </xf>
    <xf numFmtId="0" fontId="10" fillId="2" borderId="18" xfId="2" applyFont="1" applyFill="1" applyBorder="1" applyAlignment="1">
      <alignment horizontal="left" vertical="center" wrapText="1"/>
    </xf>
    <xf numFmtId="0" fontId="8" fillId="6" borderId="19" xfId="0" applyFont="1" applyFill="1" applyBorder="1" applyAlignment="1" applyProtection="1">
      <alignment horizontal="center" vertical="center" wrapText="1"/>
      <protection hidden="1"/>
    </xf>
    <xf numFmtId="0" fontId="8" fillId="6" borderId="0" xfId="0" applyFont="1" applyFill="1" applyAlignment="1" applyProtection="1">
      <alignment horizontal="center" vertical="center" wrapText="1"/>
      <protection hidden="1"/>
    </xf>
    <xf numFmtId="0" fontId="3" fillId="6" borderId="3" xfId="0" applyFont="1" applyFill="1" applyBorder="1" applyAlignment="1" applyProtection="1">
      <alignment horizontal="center" vertical="center" wrapText="1"/>
      <protection hidden="1"/>
    </xf>
    <xf numFmtId="0" fontId="8" fillId="5" borderId="6" xfId="0" applyFont="1" applyFill="1" applyBorder="1" applyAlignment="1" applyProtection="1">
      <alignment horizontal="center" vertical="center" wrapText="1"/>
      <protection hidden="1"/>
    </xf>
  </cellXfs>
  <cellStyles count="4">
    <cellStyle name="Normal" xfId="0" builtinId="0"/>
    <cellStyle name="Normal 18" xfId="2" xr:uid="{00000000-0005-0000-0000-000001000000}"/>
    <cellStyle name="Porcentaje" xfId="1" builtinId="5"/>
    <cellStyle name="Porcentaj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microsoft.com/office/2017/10/relationships/person" Target="persons/person.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Gráfica!$E$2</c:f>
              <c:strCache>
                <c:ptCount val="1"/>
                <c:pt idx="0">
                  <c:v>Cumplimiento</c:v>
                </c:pt>
              </c:strCache>
            </c:strRef>
          </c:tx>
          <c:marker>
            <c:symbol val="none"/>
          </c:marker>
          <c:dLbls>
            <c:dLbl>
              <c:idx val="0"/>
              <c:layout>
                <c:manualLayout>
                  <c:x val="-8.1727078581742454E-2"/>
                  <c:y val="-1.7892270386617004E-2"/>
                </c:manualLayout>
              </c:layout>
              <c:spPr>
                <a:solidFill>
                  <a:srgbClr val="92D050"/>
                </a:solidFill>
                <a:ln>
                  <a:noFill/>
                </a:ln>
                <a:effectLst/>
              </c:spPr>
              <c:txPr>
                <a:bodyPr wrap="square" lIns="38100" tIns="19050" rIns="38100" bIns="19050" anchor="ctr">
                  <a:spAutoFit/>
                </a:bodyPr>
                <a:lstStyle/>
                <a:p>
                  <a:pPr>
                    <a:defRPr b="0">
                      <a:solidFill>
                        <a:sysClr val="windowText" lastClr="000000"/>
                      </a:solidFil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48-48FD-A46B-C166EDEF282D}"/>
                </c:ext>
              </c:extLst>
            </c:dLbl>
            <c:dLbl>
              <c:idx val="1"/>
              <c:layout>
                <c:manualLayout>
                  <c:x val="5.0290368278002118E-3"/>
                  <c:y val="-6.358245011761179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48-48FD-A46B-C166EDEF282D}"/>
                </c:ext>
              </c:extLst>
            </c:dLbl>
            <c:dLbl>
              <c:idx val="2"/>
              <c:spPr>
                <a:solidFill>
                  <a:srgbClr val="92D050"/>
                </a:solidFill>
                <a:ln>
                  <a:noFill/>
                </a:ln>
                <a:effectLst/>
              </c:spPr>
              <c:txPr>
                <a:bodyPr wrap="square" lIns="38100" tIns="19050" rIns="38100" bIns="19050" anchor="ctr">
                  <a:spAutoFit/>
                </a:bodyPr>
                <a:lstStyle/>
                <a:p>
                  <a:pPr>
                    <a:defRPr b="0">
                      <a:solidFill>
                        <a:sysClr val="windowText" lastClr="000000"/>
                      </a:solidFill>
                    </a:defRPr>
                  </a:pPr>
                  <a:endParaRPr lang="es-CO"/>
                </a:p>
              </c:txPr>
              <c:dLblPos val="t"/>
              <c:showLegendKey val="0"/>
              <c:showVal val="1"/>
              <c:showCatName val="0"/>
              <c:showSerName val="0"/>
              <c:showPercent val="0"/>
              <c:showBubbleSize val="0"/>
              <c:extLst>
                <c:ext xmlns:c16="http://schemas.microsoft.com/office/drawing/2014/chart" uri="{C3380CC4-5D6E-409C-BE32-E72D297353CC}">
                  <c16:uniqueId val="{00000000-CD12-4E9F-8C80-95DF5CDFEB13}"/>
                </c:ext>
              </c:extLst>
            </c:dLbl>
            <c:dLbl>
              <c:idx val="3"/>
              <c:spPr>
                <a:solidFill>
                  <a:srgbClr val="92D050"/>
                </a:solidFill>
                <a:ln>
                  <a:noFill/>
                </a:ln>
                <a:effectLst/>
              </c:spPr>
              <c:txPr>
                <a:bodyPr wrap="square" lIns="38100" tIns="19050" rIns="38100" bIns="19050" anchor="ctr">
                  <a:spAutoFit/>
                </a:bodyPr>
                <a:lstStyle/>
                <a:p>
                  <a:pPr>
                    <a:defRPr b="0">
                      <a:solidFill>
                        <a:sysClr val="windowText" lastClr="000000"/>
                      </a:solidFill>
                    </a:defRPr>
                  </a:pPr>
                  <a:endParaRPr lang="es-CO"/>
                </a:p>
              </c:txPr>
              <c:dLblPos val="t"/>
              <c:showLegendKey val="0"/>
              <c:showVal val="1"/>
              <c:showCatName val="0"/>
              <c:showSerName val="0"/>
              <c:showPercent val="0"/>
              <c:showBubbleSize val="0"/>
              <c:extLst>
                <c:ext xmlns:c16="http://schemas.microsoft.com/office/drawing/2014/chart" uri="{C3380CC4-5D6E-409C-BE32-E72D297353CC}">
                  <c16:uniqueId val="{00000001-CD12-4E9F-8C80-95DF5CDFEB13}"/>
                </c:ext>
              </c:extLst>
            </c:dLbl>
            <c:dLbl>
              <c:idx val="4"/>
              <c:layout>
                <c:manualLayout>
                  <c:x val="-3.5104657143988885E-3"/>
                  <c:y val="-3.5765710633321096E-2"/>
                </c:manualLayout>
              </c:layout>
              <c:spPr>
                <a:solidFill>
                  <a:srgbClr val="92D050"/>
                </a:solidFill>
                <a:ln>
                  <a:noFill/>
                </a:ln>
                <a:effectLst/>
              </c:spPr>
              <c:txPr>
                <a:bodyPr wrap="square" lIns="38100" tIns="19050" rIns="38100" bIns="19050" anchor="ctr">
                  <a:spAutoFit/>
                </a:bodyPr>
                <a:lstStyle/>
                <a:p>
                  <a:pPr>
                    <a:defRPr b="1">
                      <a:solidFill>
                        <a:sysClr val="windowText" lastClr="000000"/>
                      </a:solidFil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F95-4349-BE88-462E38D19618}"/>
                </c:ext>
              </c:extLst>
            </c:dLbl>
            <c:spPr>
              <a:solidFill>
                <a:srgbClr val="FFFF00"/>
              </a:solidFill>
              <a:ln>
                <a:noFill/>
              </a:ln>
              <a:effectLst/>
            </c:spPr>
            <c:txPr>
              <a:bodyPr wrap="square" lIns="38100" tIns="19050" rIns="38100" bIns="19050" anchor="ctr">
                <a:spAutoFit/>
              </a:bodyPr>
              <a:lstStyle/>
              <a:p>
                <a:pPr>
                  <a:defRPr b="0">
                    <a:solidFill>
                      <a:sysClr val="windowText" lastClr="00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Tendencia</c:name>
            <c:spPr>
              <a:ln w="19050">
                <a:solidFill>
                  <a:schemeClr val="bg2">
                    <a:lumMod val="50000"/>
                  </a:schemeClr>
                </a:solidFill>
                <a:prstDash val="sysDot"/>
              </a:ln>
            </c:spPr>
            <c:trendlineType val="linear"/>
            <c:dispRSqr val="0"/>
            <c:dispEq val="0"/>
          </c:trendline>
          <c:cat>
            <c:strRef>
              <c:f>Gráfica!$D$3:$D$7</c:f>
              <c:strCache>
                <c:ptCount val="5"/>
                <c:pt idx="0">
                  <c:v>Marzo</c:v>
                </c:pt>
                <c:pt idx="1">
                  <c:v>Junio</c:v>
                </c:pt>
                <c:pt idx="2">
                  <c:v>Septiembre </c:v>
                </c:pt>
                <c:pt idx="3">
                  <c:v>Diciembre </c:v>
                </c:pt>
                <c:pt idx="4">
                  <c:v>Vigencia</c:v>
                </c:pt>
              </c:strCache>
            </c:strRef>
          </c:cat>
          <c:val>
            <c:numRef>
              <c:f>Gráfica!$E$3:$E$7</c:f>
              <c:numCache>
                <c:formatCode>0%</c:formatCode>
                <c:ptCount val="5"/>
                <c:pt idx="0">
                  <c:v>1.0493827160493827</c:v>
                </c:pt>
                <c:pt idx="4">
                  <c:v>1.0493827160493827</c:v>
                </c:pt>
              </c:numCache>
            </c:numRef>
          </c:val>
          <c:smooth val="0"/>
          <c:extLst>
            <c:ext xmlns:c16="http://schemas.microsoft.com/office/drawing/2014/chart" uri="{C3380CC4-5D6E-409C-BE32-E72D297353CC}">
              <c16:uniqueId val="{00000002-2F95-4349-BE88-462E38D19618}"/>
            </c:ext>
          </c:extLst>
        </c:ser>
        <c:dLbls>
          <c:dLblPos val="t"/>
          <c:showLegendKey val="0"/>
          <c:showVal val="1"/>
          <c:showCatName val="0"/>
          <c:showSerName val="0"/>
          <c:showPercent val="0"/>
          <c:showBubbleSize val="0"/>
        </c:dLbls>
        <c:smooth val="0"/>
        <c:axId val="422111720"/>
        <c:axId val="196566120"/>
      </c:lineChart>
      <c:catAx>
        <c:axId val="422111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196566120"/>
        <c:crosses val="autoZero"/>
        <c:auto val="1"/>
        <c:lblAlgn val="ctr"/>
        <c:lblOffset val="100"/>
        <c:noMultiLvlLbl val="0"/>
      </c:catAx>
      <c:valAx>
        <c:axId val="196566120"/>
        <c:scaling>
          <c:orientation val="minMax"/>
          <c:max val="2"/>
          <c:min val="0"/>
        </c:scaling>
        <c:delete val="0"/>
        <c:axPos val="l"/>
        <c:numFmt formatCode="0%" sourceLinked="1"/>
        <c:majorTickMark val="none"/>
        <c:minorTickMark val="none"/>
        <c:tickLblPos val="nextTo"/>
        <c:spPr>
          <a:noFill/>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422111720"/>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Gráfica!$E$13</c:f>
              <c:strCache>
                <c:ptCount val="1"/>
                <c:pt idx="0">
                  <c:v>Cumplimiento</c:v>
                </c:pt>
              </c:strCache>
            </c:strRef>
          </c:tx>
          <c:marker>
            <c:symbol val="none"/>
          </c:marker>
          <c:dLbls>
            <c:dLbl>
              <c:idx val="1"/>
              <c:layout>
                <c:manualLayout>
                  <c:x val="-5.9355706150077715E-2"/>
                  <c:y val="-9.81166378592920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F20-43F0-A292-9AED650F6953}"/>
                </c:ext>
              </c:extLst>
            </c:dLbl>
            <c:dLbl>
              <c:idx val="2"/>
              <c:layout>
                <c:manualLayout>
                  <c:x val="-8.7275106313379189E-2"/>
                  <c:y val="-0.108956746260375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5E-47E4-AE61-9162E2917170}"/>
                </c:ext>
              </c:extLst>
            </c:dLbl>
            <c:dLbl>
              <c:idx val="4"/>
              <c:layout>
                <c:manualLayout>
                  <c:x val="-1.3788156264568989E-2"/>
                  <c:y val="-4.9336150054414031E-2"/>
                </c:manualLayout>
              </c:layout>
              <c:spPr>
                <a:solidFill>
                  <a:srgbClr val="92D050"/>
                </a:solidFill>
                <a:ln>
                  <a:noFill/>
                </a:ln>
                <a:effectLst/>
              </c:spPr>
              <c:txPr>
                <a:bodyPr wrap="square" lIns="38100" tIns="19050" rIns="38100" bIns="19050" anchor="ctr">
                  <a:spAutoFit/>
                </a:bodyPr>
                <a:lstStyle/>
                <a:p>
                  <a:pPr>
                    <a:defRPr b="1">
                      <a:solidFill>
                        <a:sysClr val="windowText" lastClr="000000"/>
                      </a:solidFil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DE-4279-A4A8-53342608EDD7}"/>
                </c:ext>
              </c:extLst>
            </c:dLbl>
            <c:spPr>
              <a:solidFill>
                <a:srgbClr val="92D050"/>
              </a:solidFill>
              <a:ln>
                <a:noFill/>
              </a:ln>
              <a:effectLst/>
            </c:spPr>
            <c:txPr>
              <a:bodyPr wrap="square" lIns="38100" tIns="19050" rIns="38100" bIns="19050" anchor="ctr">
                <a:spAutoFit/>
              </a:bodyPr>
              <a:lstStyle/>
              <a:p>
                <a:pPr>
                  <a:defRPr b="0">
                    <a:solidFill>
                      <a:sysClr val="windowText" lastClr="00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name>Tendencia</c:name>
            <c:spPr>
              <a:ln w="19050">
                <a:solidFill>
                  <a:schemeClr val="bg2">
                    <a:lumMod val="50000"/>
                  </a:schemeClr>
                </a:solidFill>
                <a:prstDash val="sysDot"/>
              </a:ln>
            </c:spPr>
            <c:trendlineType val="linear"/>
            <c:dispRSqr val="0"/>
            <c:dispEq val="0"/>
          </c:trendline>
          <c:cat>
            <c:strRef>
              <c:f>Gráfica!$D$14:$D$18</c:f>
              <c:strCache>
                <c:ptCount val="5"/>
                <c:pt idx="0">
                  <c:v>Marzo</c:v>
                </c:pt>
                <c:pt idx="1">
                  <c:v>Junio</c:v>
                </c:pt>
                <c:pt idx="2">
                  <c:v>Septiembre </c:v>
                </c:pt>
                <c:pt idx="3">
                  <c:v>Diciembre </c:v>
                </c:pt>
                <c:pt idx="4">
                  <c:v>Vigencia</c:v>
                </c:pt>
              </c:strCache>
            </c:strRef>
          </c:cat>
          <c:val>
            <c:numRef>
              <c:f>Gráfica!$E$14:$E$18</c:f>
              <c:numCache>
                <c:formatCode>0%</c:formatCode>
                <c:ptCount val="5"/>
                <c:pt idx="0">
                  <c:v>0.96296296296296302</c:v>
                </c:pt>
                <c:pt idx="4">
                  <c:v>0.96296296296296302</c:v>
                </c:pt>
              </c:numCache>
            </c:numRef>
          </c:val>
          <c:smooth val="0"/>
          <c:extLst>
            <c:ext xmlns:c16="http://schemas.microsoft.com/office/drawing/2014/chart" uri="{C3380CC4-5D6E-409C-BE32-E72D297353CC}">
              <c16:uniqueId val="{00000002-E351-4FFE-A215-5455BA0C0499}"/>
            </c:ext>
          </c:extLst>
        </c:ser>
        <c:dLbls>
          <c:dLblPos val="t"/>
          <c:showLegendKey val="0"/>
          <c:showVal val="1"/>
          <c:showCatName val="0"/>
          <c:showSerName val="0"/>
          <c:showPercent val="0"/>
          <c:showBubbleSize val="0"/>
        </c:dLbls>
        <c:smooth val="0"/>
        <c:axId val="196565728"/>
        <c:axId val="196563376"/>
      </c:lineChart>
      <c:catAx>
        <c:axId val="196565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196563376"/>
        <c:crosses val="autoZero"/>
        <c:auto val="1"/>
        <c:lblAlgn val="ctr"/>
        <c:lblOffset val="100"/>
        <c:noMultiLvlLbl val="0"/>
      </c:catAx>
      <c:valAx>
        <c:axId val="196563376"/>
        <c:scaling>
          <c:orientation val="minMax"/>
          <c:max val="4"/>
          <c:min val="0"/>
        </c:scaling>
        <c:delete val="0"/>
        <c:axPos val="l"/>
        <c:numFmt formatCode="0%" sourceLinked="1"/>
        <c:majorTickMark val="none"/>
        <c:minorTickMark val="none"/>
        <c:tickLblPos val="nextTo"/>
        <c:spPr>
          <a:noFill/>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196565728"/>
        <c:crosses val="autoZero"/>
        <c:crossBetween val="between"/>
        <c:majorUnit val="0.4"/>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47625</xdr:rowOff>
    </xdr:from>
    <xdr:to>
      <xdr:col>1</xdr:col>
      <xdr:colOff>0</xdr:colOff>
      <xdr:row>1</xdr:row>
      <xdr:rowOff>609600</xdr:rowOff>
    </xdr:to>
    <xdr:pic>
      <xdr:nvPicPr>
        <xdr:cNvPr id="9" name="Picture 1" descr="escudo-alc">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228600"/>
          <a:ext cx="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583014</xdr:colOff>
      <xdr:row>1</xdr:row>
      <xdr:rowOff>161741</xdr:rowOff>
    </xdr:from>
    <xdr:to>
      <xdr:col>2</xdr:col>
      <xdr:colOff>1007062</xdr:colOff>
      <xdr:row>4</xdr:row>
      <xdr:rowOff>171451</xdr:rowOff>
    </xdr:to>
    <xdr:pic>
      <xdr:nvPicPr>
        <xdr:cNvPr id="10" name="Imagen 9" descr="escudo-alc">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839" y="218891"/>
          <a:ext cx="1649598" cy="924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666750</xdr:colOff>
      <xdr:row>12</xdr:row>
      <xdr:rowOff>0</xdr:rowOff>
    </xdr:from>
    <xdr:to>
      <xdr:col>11</xdr:col>
      <xdr:colOff>666750</xdr:colOff>
      <xdr:row>12</xdr:row>
      <xdr:rowOff>358419</xdr:rowOff>
    </xdr:to>
    <xdr:pic>
      <xdr:nvPicPr>
        <xdr:cNvPr id="2" name="Imagen 1">
          <a:extLst>
            <a:ext uri="{FF2B5EF4-FFF2-40B4-BE49-F238E27FC236}">
              <a16:creationId xmlns:a16="http://schemas.microsoft.com/office/drawing/2014/main" id="{15009D5B-19E2-499C-843F-675B9AED30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44650" y="10191750"/>
          <a:ext cx="0" cy="355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666750</xdr:colOff>
      <xdr:row>12</xdr:row>
      <xdr:rowOff>0</xdr:rowOff>
    </xdr:from>
    <xdr:to>
      <xdr:col>11</xdr:col>
      <xdr:colOff>666750</xdr:colOff>
      <xdr:row>12</xdr:row>
      <xdr:rowOff>358419</xdr:rowOff>
    </xdr:to>
    <xdr:pic>
      <xdr:nvPicPr>
        <xdr:cNvPr id="3" name="Imagen 2">
          <a:extLst>
            <a:ext uri="{FF2B5EF4-FFF2-40B4-BE49-F238E27FC236}">
              <a16:creationId xmlns:a16="http://schemas.microsoft.com/office/drawing/2014/main" id="{7A3BF903-EE02-4D2A-9308-A728AE117C0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44650" y="10191750"/>
          <a:ext cx="0" cy="355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437029</xdr:colOff>
      <xdr:row>12</xdr:row>
      <xdr:rowOff>44823</xdr:rowOff>
    </xdr:from>
    <xdr:ext cx="184731" cy="264560"/>
    <xdr:sp macro="" textlink="">
      <xdr:nvSpPr>
        <xdr:cNvPr id="4" name="CuadroTexto 3">
          <a:extLst>
            <a:ext uri="{FF2B5EF4-FFF2-40B4-BE49-F238E27FC236}">
              <a16:creationId xmlns:a16="http://schemas.microsoft.com/office/drawing/2014/main" id="{2AE211FE-274B-423F-ADCB-191FB8D73DFA}"/>
            </a:ext>
          </a:extLst>
        </xdr:cNvPr>
        <xdr:cNvSpPr txBox="1"/>
      </xdr:nvSpPr>
      <xdr:spPr>
        <a:xfrm>
          <a:off x="11530479" y="143513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87</xdr:col>
      <xdr:colOff>119063</xdr:colOff>
      <xdr:row>12</xdr:row>
      <xdr:rowOff>273844</xdr:rowOff>
    </xdr:from>
    <xdr:to>
      <xdr:col>87</xdr:col>
      <xdr:colOff>3923297</xdr:colOff>
      <xdr:row>12</xdr:row>
      <xdr:rowOff>2791710</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86367938" y="3298032"/>
          <a:ext cx="3804234" cy="2517866"/>
        </a:xfrm>
        <a:prstGeom prst="rect">
          <a:avLst/>
        </a:prstGeom>
      </xdr:spPr>
    </xdr:pic>
    <xdr:clientData/>
  </xdr:twoCellAnchor>
  <xdr:twoCellAnchor editAs="oneCell">
    <xdr:from>
      <xdr:col>87</xdr:col>
      <xdr:colOff>142875</xdr:colOff>
      <xdr:row>13</xdr:row>
      <xdr:rowOff>166688</xdr:rowOff>
    </xdr:from>
    <xdr:to>
      <xdr:col>87</xdr:col>
      <xdr:colOff>3947109</xdr:colOff>
      <xdr:row>13</xdr:row>
      <xdr:rowOff>2276087</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86391750" y="6441282"/>
          <a:ext cx="3804234" cy="2109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9524</xdr:colOff>
      <xdr:row>0</xdr:row>
      <xdr:rowOff>53340</xdr:rowOff>
    </xdr:from>
    <xdr:to>
      <xdr:col>10</xdr:col>
      <xdr:colOff>754380</xdr:colOff>
      <xdr:row>11</xdr:row>
      <xdr:rowOff>350520</xdr:rowOff>
    </xdr:to>
    <xdr:graphicFrame macro="">
      <xdr:nvGraphicFramePr>
        <xdr:cNvPr id="2" name="Gráfico 1">
          <a:extLst>
            <a:ext uri="{FF2B5EF4-FFF2-40B4-BE49-F238E27FC236}">
              <a16:creationId xmlns:a16="http://schemas.microsoft.com/office/drawing/2014/main" id="{2D2FCF50-CC78-4B19-AD58-0D60CA485D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12</xdr:row>
      <xdr:rowOff>19050</xdr:rowOff>
    </xdr:from>
    <xdr:to>
      <xdr:col>10</xdr:col>
      <xdr:colOff>752475</xdr:colOff>
      <xdr:row>23</xdr:row>
      <xdr:rowOff>22860</xdr:rowOff>
    </xdr:to>
    <xdr:graphicFrame macro="">
      <xdr:nvGraphicFramePr>
        <xdr:cNvPr id="3" name="Gráfico 2">
          <a:extLst>
            <a:ext uri="{FF2B5EF4-FFF2-40B4-BE49-F238E27FC236}">
              <a16:creationId xmlns:a16="http://schemas.microsoft.com/office/drawing/2014/main" id="{DF941D6D-916B-4FC4-92AC-4602F640F1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pia%20de%20Propuesta%20Formato%20SPI%20Versi&#243;n%20Ajustada%20ECP%2021-02-2018(3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ade63\Users\Documents%20and%20Settings\abarrera\Mis%20documentos\DT%202014\753\Terri%20por%20cdc%20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vviracacha\Desktop\SEGUIMIENTO%20A%20PROYECTOS%20SPI%20-%20OCT5%20DE%2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desplegables"/>
      <sheetName val="INSTRUCCIÓN DE DILIGENCIAMIENTO"/>
      <sheetName val="GLOSARIO"/>
      <sheetName val="INDICE"/>
      <sheetName val="1. PROGRAMACION CUATRIENIO "/>
      <sheetName val="2. SEGUIMIENTO PRESUPUESTAL"/>
      <sheetName val="3. EJEC CONCEPTO DE GASTO "/>
      <sheetName val="4. REPORTE CUALITATIVO"/>
      <sheetName val="5. TERRITORIALIZACIÓN"/>
      <sheetName val="5A. Unidades Operativas"/>
      <sheetName val="6, ACTIVIDADES - TAREAS VIG"/>
      <sheetName val="7. INDICADORES GESTION"/>
      <sheetName val="8. METAS PDD"/>
      <sheetName val="9. RECURSO HUMANO"/>
    </sheetNames>
    <sheetDataSet>
      <sheetData sheetId="0" refreshError="1">
        <row r="2">
          <cell r="A2" t="str">
            <v>Enero</v>
          </cell>
        </row>
        <row r="35">
          <cell r="H35" t="str">
            <v xml:space="preserve"> CENTRO CRECER ANTONIO NARIÑO - PUENTE ARANDA</v>
          </cell>
        </row>
        <row r="36">
          <cell r="H36" t="str">
            <v xml:space="preserve"> CENTRO CRECER ARBORIZADORA ALTA</v>
          </cell>
        </row>
        <row r="37">
          <cell r="H37" t="str">
            <v xml:space="preserve"> CENTRO CRECER BALCANES</v>
          </cell>
        </row>
        <row r="38">
          <cell r="H38" t="str">
            <v xml:space="preserve"> CENTRO CRECER BOSA</v>
          </cell>
        </row>
        <row r="39">
          <cell r="H39" t="str">
            <v xml:space="preserve"> CENTRO CRECER ENGATIVA</v>
          </cell>
        </row>
        <row r="40">
          <cell r="H40" t="str">
            <v xml:space="preserve"> CENTRO CRECER FONTIBON</v>
          </cell>
        </row>
        <row r="41">
          <cell r="H41" t="str">
            <v xml:space="preserve"> CENTRO CRECER KENNEDY</v>
          </cell>
        </row>
        <row r="42">
          <cell r="H42" t="str">
            <v xml:space="preserve"> CENTRO CRECER LA GAITANA</v>
          </cell>
        </row>
        <row r="43">
          <cell r="H43" t="str">
            <v xml:space="preserve"> CENTRO CRECER LA PAZ</v>
          </cell>
        </row>
        <row r="44">
          <cell r="H44" t="str">
            <v xml:space="preserve"> CENTRO CRECER LA VICTORIA</v>
          </cell>
        </row>
        <row r="45">
          <cell r="H45" t="str">
            <v xml:space="preserve"> CENTRO CRECER LOURDES</v>
          </cell>
        </row>
        <row r="46">
          <cell r="H46" t="str">
            <v xml:space="preserve">CENTRO CRECER MARTIRES </v>
          </cell>
        </row>
        <row r="47">
          <cell r="H47" t="str">
            <v xml:space="preserve"> CENTRO CRECER RAFAEL URIBE URIBE</v>
          </cell>
        </row>
        <row r="48">
          <cell r="H48" t="str">
            <v xml:space="preserve"> CENTRO CRECER RINCON</v>
          </cell>
        </row>
        <row r="49">
          <cell r="H49" t="str">
            <v xml:space="preserve"> CENTRO CRECER TEJARES</v>
          </cell>
        </row>
        <row r="50">
          <cell r="H50" t="str">
            <v xml:space="preserve"> CENTRO CRECER USAQUEN</v>
          </cell>
        </row>
        <row r="51">
          <cell r="H51" t="str">
            <v xml:space="preserve"> CENTRO CRECER VISTA HERMOSA</v>
          </cell>
        </row>
        <row r="52">
          <cell r="D52" t="str">
            <v>NO</v>
          </cell>
          <cell r="F52" t="str">
            <v>NINGUNO</v>
          </cell>
          <cell r="H52" t="str">
            <v xml:space="preserve"> CENTRO PROTEGER RENACER</v>
          </cell>
        </row>
        <row r="53">
          <cell r="D53" t="str">
            <v>SI - AUDITIVA</v>
          </cell>
          <cell r="F53" t="str">
            <v>INDÍGENA</v>
          </cell>
          <cell r="H53" t="str">
            <v xml:space="preserve"> SUB LOCAL ANTONIO NARIÑO - PUENTE ARANDA</v>
          </cell>
        </row>
        <row r="54">
          <cell r="D54" t="str">
            <v>SI - FÍSICA</v>
          </cell>
          <cell r="F54" t="str">
            <v>AFRODESCENDIENTE</v>
          </cell>
          <cell r="H54" t="str">
            <v xml:space="preserve"> SUB LOCAL BARRIOS UNIDOS - TEUSAQUILLO</v>
          </cell>
        </row>
        <row r="55">
          <cell r="D55" t="str">
            <v>SI - PSICOSOCIAL</v>
          </cell>
          <cell r="F55" t="str">
            <v>RAIZAL</v>
          </cell>
          <cell r="H55" t="str">
            <v xml:space="preserve"> SUB LOCAL BOSA</v>
          </cell>
        </row>
        <row r="56">
          <cell r="D56" t="str">
            <v>SI - VISUAL</v>
          </cell>
          <cell r="F56" t="str">
            <v>ROM</v>
          </cell>
          <cell r="H56" t="str">
            <v xml:space="preserve"> SUB LOCAL CHAPINERO</v>
          </cell>
        </row>
        <row r="57">
          <cell r="H57" t="str">
            <v xml:space="preserve"> SUB LOCAL CIUDAD BOLIVAR</v>
          </cell>
        </row>
        <row r="58">
          <cell r="H58" t="str">
            <v xml:space="preserve"> SUB LOCAL ENGATIVA</v>
          </cell>
        </row>
        <row r="59">
          <cell r="H59" t="str">
            <v xml:space="preserve"> SUB LOCAL FONTIBON</v>
          </cell>
        </row>
        <row r="60">
          <cell r="H60" t="str">
            <v xml:space="preserve"> SUB LOCAL KENNEDY</v>
          </cell>
        </row>
        <row r="61">
          <cell r="H61" t="str">
            <v xml:space="preserve"> SUB LOCAL LOS MARTIRES</v>
          </cell>
        </row>
        <row r="62">
          <cell r="H62" t="str">
            <v xml:space="preserve"> SUB LOCAL RAFAEL URIBE URIBE</v>
          </cell>
        </row>
        <row r="63">
          <cell r="H63" t="str">
            <v xml:space="preserve"> SUB LOCAL SAN CRISTOBAL</v>
          </cell>
        </row>
        <row r="64">
          <cell r="H64" t="str">
            <v xml:space="preserve"> SUB LOCAL SANTAFE - LA CANDELARIA</v>
          </cell>
        </row>
        <row r="65">
          <cell r="H65" t="str">
            <v xml:space="preserve"> SUB LOCAL SUBA</v>
          </cell>
        </row>
        <row r="66">
          <cell r="H66" t="str">
            <v xml:space="preserve"> SUB LOCAL TUNJUELITO</v>
          </cell>
        </row>
        <row r="67">
          <cell r="H67" t="str">
            <v xml:space="preserve"> SUB LOCAL USAQUEN</v>
          </cell>
        </row>
        <row r="68">
          <cell r="H68" t="str">
            <v xml:space="preserve"> SUB LOCAL USME - SUMAPAZ</v>
          </cell>
        </row>
        <row r="69">
          <cell r="H69" t="str">
            <v>ADMINISTRATIVO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6"/>
      <sheetName val="FECHA TERMINACION SERVICIOS "/>
      <sheetName val="AMPLIACION DE COBERTURA "/>
      <sheetName val="CONJUNTAS "/>
      <sheetName val="TRANSVESALES "/>
      <sheetName val="TERRITORIALIZACION "/>
      <sheetName val="CRONOGRAMA "/>
      <sheetName val="TALENTO HUMANO"/>
      <sheetName val="CRITERIOS TERRI"/>
      <sheetName val="Listas desplegables"/>
      <sheetName val="Hoja1"/>
    </sheetNames>
    <sheetDataSet>
      <sheetData sheetId="0" refreshError="1">
        <row r="132">
          <cell r="A132" t="str">
            <v xml:space="preserve">Cupos </v>
          </cell>
        </row>
        <row r="133">
          <cell r="A133" t="str">
            <v xml:space="preserve">Personas </v>
          </cell>
        </row>
        <row r="134">
          <cell r="A134" t="str">
            <v xml:space="preserve">Unidades Operativas </v>
          </cell>
        </row>
        <row r="135">
          <cell r="A135" t="str">
            <v xml:space="preserve">Otros </v>
          </cell>
        </row>
        <row r="192">
          <cell r="A192" t="str">
            <v xml:space="preserve">Usaquen </v>
          </cell>
        </row>
        <row r="193">
          <cell r="A193" t="str">
            <v>Chapinero</v>
          </cell>
        </row>
        <row r="194">
          <cell r="A194" t="str">
            <v>Santa Fe</v>
          </cell>
        </row>
        <row r="195">
          <cell r="A195" t="str">
            <v xml:space="preserve">San Cristobal </v>
          </cell>
        </row>
        <row r="196">
          <cell r="A196" t="str">
            <v xml:space="preserve">Usme </v>
          </cell>
        </row>
        <row r="197">
          <cell r="A197" t="str">
            <v>Tunjuelito</v>
          </cell>
        </row>
        <row r="198">
          <cell r="A198" t="str">
            <v>Bosa</v>
          </cell>
        </row>
        <row r="199">
          <cell r="A199" t="str">
            <v>Kennedy</v>
          </cell>
        </row>
        <row r="200">
          <cell r="A200" t="str">
            <v>fontibón</v>
          </cell>
        </row>
        <row r="201">
          <cell r="A201" t="str">
            <v>Engativa</v>
          </cell>
        </row>
        <row r="202">
          <cell r="A202" t="str">
            <v>Suba</v>
          </cell>
        </row>
        <row r="203">
          <cell r="A203" t="str">
            <v xml:space="preserve">Barrios Unidos </v>
          </cell>
        </row>
        <row r="204">
          <cell r="A204" t="str">
            <v>Teusaquillo</v>
          </cell>
        </row>
        <row r="205">
          <cell r="A205" t="str">
            <v>Martires</v>
          </cell>
        </row>
        <row r="206">
          <cell r="A206" t="str">
            <v>Antonio Nariño</v>
          </cell>
        </row>
        <row r="207">
          <cell r="A207" t="str">
            <v>Puente Aranda</v>
          </cell>
        </row>
        <row r="208">
          <cell r="A208" t="str">
            <v xml:space="preserve">Candelaria </v>
          </cell>
        </row>
        <row r="209">
          <cell r="A209" t="str">
            <v xml:space="preserve">Rafael Uribe </v>
          </cell>
        </row>
        <row r="210">
          <cell r="A210" t="str">
            <v xml:space="preserve">Nivel Central </v>
          </cell>
        </row>
        <row r="211">
          <cell r="A211" t="str">
            <v xml:space="preserve">Ciudad Bolivar </v>
          </cell>
        </row>
        <row r="212">
          <cell r="A212" t="str">
            <v xml:space="preserve">Sumapaz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Hoja1"/>
      <sheetName val="2. SEGUIMIENTO METAS PRODUCTO"/>
      <sheetName val="2.1 TERRITORIALIZACIÓN METAS"/>
      <sheetName val="3. INFORMACIÓN POBLACIONAL"/>
      <sheetName val="3.1 TERRITORIALIZACIÓN POBLAC"/>
      <sheetName val="4. METAS RESULTADO PDD"/>
      <sheetName val="Listas desplegables"/>
      <sheetName val="GLOSARIO"/>
      <sheetName val="ACTIVIDADES - TAREAS VIG"/>
      <sheetName val="Cronograma Mensual"/>
    </sheetNames>
    <sheetDataSet>
      <sheetData sheetId="0">
        <row r="1">
          <cell r="A1" t="str">
            <v>PROYECTOS</v>
          </cell>
        </row>
      </sheetData>
      <sheetData sheetId="1"/>
      <sheetData sheetId="2">
        <row r="1">
          <cell r="A1" t="str">
            <v>PROYECTOS</v>
          </cell>
        </row>
      </sheetData>
      <sheetData sheetId="3">
        <row r="1">
          <cell r="A1" t="str">
            <v>PROYECTOS</v>
          </cell>
        </row>
        <row r="2">
          <cell r="A2" t="str">
            <v xml:space="preserve">Prevención y atención integral de la paternidad y la maternidad temprana </v>
          </cell>
          <cell r="M2">
            <v>1</v>
          </cell>
        </row>
        <row r="3">
          <cell r="A3" t="str">
            <v xml:space="preserve">Prevención y atención integral de la paternidad y la maternidad temprana </v>
          </cell>
          <cell r="M3">
            <v>1</v>
          </cell>
        </row>
        <row r="4">
          <cell r="A4" t="str">
            <v xml:space="preserve">Prevención y atención integral de la paternidad y la maternidad temprana </v>
          </cell>
          <cell r="M4">
            <v>1</v>
          </cell>
        </row>
        <row r="5">
          <cell r="A5" t="str">
            <v xml:space="preserve">Prevención y atención integral de la paternidad y la maternidad temprana </v>
          </cell>
          <cell r="M5">
            <v>1</v>
          </cell>
        </row>
        <row r="6">
          <cell r="A6" t="str">
            <v xml:space="preserve">Prevención y atención integral de la paternidad y la maternidad temprana </v>
          </cell>
          <cell r="M6">
            <v>1</v>
          </cell>
        </row>
        <row r="7">
          <cell r="A7" t="str">
            <v xml:space="preserve">Prevención y atención integral de la paternidad y la maternidad temprana </v>
          </cell>
          <cell r="M7">
            <v>1</v>
          </cell>
        </row>
        <row r="8">
          <cell r="A8" t="str">
            <v xml:space="preserve">Prevención y atención integral de la paternidad y la maternidad temprana </v>
          </cell>
          <cell r="M8">
            <v>2</v>
          </cell>
        </row>
        <row r="9">
          <cell r="A9" t="str">
            <v xml:space="preserve">Prevención y atención integral de la paternidad y la maternidad temprana </v>
          </cell>
          <cell r="M9">
            <v>2</v>
          </cell>
        </row>
        <row r="10">
          <cell r="A10" t="str">
            <v xml:space="preserve">Prevención y atención integral de la paternidad y la maternidad temprana </v>
          </cell>
          <cell r="M10">
            <v>2</v>
          </cell>
        </row>
        <row r="11">
          <cell r="A11" t="str">
            <v xml:space="preserve">Prevención y atención integral de la paternidad y la maternidad temprana </v>
          </cell>
          <cell r="M11">
            <v>2</v>
          </cell>
        </row>
        <row r="12">
          <cell r="A12" t="str">
            <v xml:space="preserve">Prevención y atención integral de la paternidad y la maternidad temprana </v>
          </cell>
          <cell r="M12">
            <v>3</v>
          </cell>
        </row>
        <row r="13">
          <cell r="A13" t="str">
            <v xml:space="preserve">Prevención y atención integral de la paternidad y la maternidad temprana </v>
          </cell>
          <cell r="M13">
            <v>3</v>
          </cell>
        </row>
        <row r="14">
          <cell r="A14" t="str">
            <v xml:space="preserve">Prevención y atención integral de la paternidad y la maternidad temprana </v>
          </cell>
          <cell r="M14">
            <v>3</v>
          </cell>
        </row>
        <row r="15">
          <cell r="A15" t="str">
            <v xml:space="preserve">Prevención y atención integral de la paternidad y la maternidad temprana </v>
          </cell>
          <cell r="M15">
            <v>3</v>
          </cell>
        </row>
        <row r="16">
          <cell r="A16" t="str">
            <v xml:space="preserve">Prevención y atención integral de la paternidad y la maternidad temprana </v>
          </cell>
          <cell r="M16">
            <v>3</v>
          </cell>
        </row>
        <row r="17">
          <cell r="A17" t="str">
            <v xml:space="preserve">Prevención y atención integral de la paternidad y la maternidad temprana </v>
          </cell>
          <cell r="M17">
            <v>3</v>
          </cell>
        </row>
        <row r="18">
          <cell r="A18" t="str">
            <v xml:space="preserve">Prevención y atención integral de la paternidad y la maternidad temprana </v>
          </cell>
          <cell r="M18">
            <v>3</v>
          </cell>
        </row>
        <row r="19">
          <cell r="A19" t="str">
            <v xml:space="preserve">Prevención y atención integral de la paternidad y la maternidad temprana </v>
          </cell>
          <cell r="M19">
            <v>3</v>
          </cell>
        </row>
      </sheetData>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row r="1">
          <cell r="B1" t="str">
            <v>Eficacia</v>
          </cell>
        </row>
      </sheetData>
      <sheetData sheetId="1"/>
      <sheetData sheetId="2"/>
      <sheetData sheetId="3"/>
      <sheetData sheetId="4"/>
      <sheetData sheetId="5"/>
      <sheetData sheetId="6"/>
      <sheetData sheetId="7"/>
      <sheetData sheetId="8"/>
      <sheetData sheetId="9"/>
      <sheetData sheetId="10"/>
      <sheetData sheetId="11">
        <row r="1">
          <cell r="B1" t="str">
            <v>Eficacia</v>
          </cell>
        </row>
      </sheetData>
      <sheetData sheetId="12">
        <row r="1">
          <cell r="B1" t="str">
            <v>Eficacia</v>
          </cell>
          <cell r="C1" t="str">
            <v xml:space="preserve">1. Formular e implementar políticas poblacionales mediante un enfoque diferencial y de forma articulada, con el fin de aportar al goce efectivo de los derechos de las poblaciones en el territorio. </v>
          </cell>
          <cell r="D1" t="str">
            <v>Mensual</v>
          </cell>
        </row>
        <row r="2">
          <cell r="B2" t="str">
            <v>Eficiencia</v>
          </cell>
          <cell r="C2" t="str">
            <v xml:space="preserve">2. Diseñar e implementar modelos de atención integral de calidad con un enfoque territorial e intergeneracional, para el desarrollo de capacidades que faciliten la inclusión social y  mejoren  la calidad de vida de la población en mayor condición de vulnerabilidad.  </v>
          </cell>
          <cell r="D2" t="str">
            <v>Trimestral</v>
          </cell>
        </row>
        <row r="3">
          <cell r="B3" t="str">
            <v>Efectividad</v>
          </cell>
          <cell r="C3" t="str">
            <v>3. Diseñar e implementar estrategias de prevención de forma coordinada con otros sectores, que permitan reducir los factores sociales generadores de violencia y la vulneración de derechos, promoviendo una cultura de convivencia y reconciliación.</v>
          </cell>
          <cell r="D3" t="str">
            <v>Semestral</v>
          </cell>
        </row>
        <row r="4">
          <cell r="C4" t="str">
            <v>4. Generar información oportuna, veraz y de calidad mediante el desarrollo de un sistema de información y de gestión del conocimiento con el propósito de soportar la toma de decisiones,  realizar  el  seguimiento y la evaluación de la gestión, y la rendición de cuentas institucional.</v>
          </cell>
          <cell r="D4" t="str">
            <v>Anual</v>
          </cell>
        </row>
        <row r="5">
          <cell r="C5" t="str">
            <v>5. Fortalecer la capacidad institucional y el talento humano a través de la optimización de la operación interna, el mejoramiento de los procesos y los procedimientos, y el desarrollo de competencias con el propósito de incrementar la productividad organizacional y  la calidad de los servicios que presta la Secretaría Distrital de Integración Social.</v>
          </cell>
        </row>
      </sheetData>
      <sheetData sheetId="1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I17"/>
  <sheetViews>
    <sheetView showGridLines="0" tabSelected="1" zoomScale="80" zoomScaleNormal="80" workbookViewId="0">
      <selection activeCell="CD13" sqref="CD13"/>
    </sheetView>
  </sheetViews>
  <sheetFormatPr baseColWidth="10" defaultColWidth="0" defaultRowHeight="0" customHeight="1" zeroHeight="1" x14ac:dyDescent="0.25"/>
  <cols>
    <col min="1" max="1" width="1.140625" style="8" customWidth="1"/>
    <col min="2" max="2" width="18.42578125" style="9" customWidth="1"/>
    <col min="3" max="3" width="24.5703125" style="9" customWidth="1"/>
    <col min="4" max="4" width="9.5703125" style="9" customWidth="1"/>
    <col min="5" max="5" width="13.5703125" style="5" customWidth="1"/>
    <col min="6" max="6" width="16.5703125" style="5" customWidth="1"/>
    <col min="7" max="7" width="28.5703125" style="9" customWidth="1"/>
    <col min="8" max="8" width="15.5703125" style="9" customWidth="1"/>
    <col min="9" max="9" width="8.5703125" style="9" customWidth="1"/>
    <col min="10" max="10" width="16.5703125" style="9" customWidth="1"/>
    <col min="11" max="11" width="13.5703125" style="5" customWidth="1"/>
    <col min="12" max="12" width="56.5703125" style="5" customWidth="1"/>
    <col min="13" max="13" width="10.5703125" style="5" customWidth="1"/>
    <col min="14" max="14" width="13.5703125" style="5" customWidth="1"/>
    <col min="15" max="15" width="11.5703125" style="5" customWidth="1"/>
    <col min="16" max="16" width="9.5703125" style="5" customWidth="1"/>
    <col min="17" max="17" width="7.5703125" style="5" customWidth="1"/>
    <col min="18" max="18" width="11.5703125" style="9" customWidth="1"/>
    <col min="19" max="19" width="10.28515625" style="5" customWidth="1"/>
    <col min="20" max="20" width="9.5703125" style="5" customWidth="1"/>
    <col min="21" max="21" width="10.5703125" style="5" customWidth="1"/>
    <col min="22" max="22" width="8.5703125" style="5" customWidth="1"/>
    <col min="23" max="23" width="36.42578125" style="5" customWidth="1"/>
    <col min="24" max="24" width="13.42578125" style="4" customWidth="1"/>
    <col min="25" max="27" width="13.42578125" style="5" customWidth="1"/>
    <col min="28" max="28" width="71.85546875" style="5" customWidth="1"/>
    <col min="29" max="29" width="18.5703125" style="5" customWidth="1"/>
    <col min="30" max="32" width="13.42578125" style="5" customWidth="1"/>
    <col min="33" max="33" width="44" style="5" customWidth="1"/>
    <col min="34" max="34" width="23" style="5" customWidth="1"/>
    <col min="35" max="38" width="13.42578125" style="5" customWidth="1"/>
    <col min="39" max="39" width="13.42578125" style="4" customWidth="1"/>
    <col min="40" max="68" width="13.42578125" style="5" customWidth="1"/>
    <col min="69" max="74" width="11.7109375" style="5" customWidth="1"/>
    <col min="75" max="75" width="9.42578125" style="5" bestFit="1" customWidth="1"/>
    <col min="76" max="76" width="10.5703125" style="5" bestFit="1" customWidth="1"/>
    <col min="77" max="77" width="9.42578125" style="5" bestFit="1" customWidth="1"/>
    <col min="78" max="80" width="11.140625" style="5" customWidth="1"/>
    <col min="81" max="81" width="4.42578125" style="5" customWidth="1"/>
    <col min="82" max="84" width="12.5703125" style="5" customWidth="1"/>
    <col min="85" max="85" width="15.42578125" style="5" customWidth="1"/>
    <col min="86" max="86" width="16.28515625" style="5" customWidth="1"/>
    <col min="87" max="87" width="16.85546875" style="5" customWidth="1"/>
    <col min="88" max="88" width="60.5703125" style="5" customWidth="1"/>
    <col min="89" max="89" width="3.42578125" style="5" customWidth="1"/>
    <col min="90" max="139" width="0" style="8" hidden="1" customWidth="1"/>
    <col min="140" max="16384" width="11.42578125" style="8" hidden="1"/>
  </cols>
  <sheetData>
    <row r="1" spans="2:88" s="7" customFormat="1" ht="4.5" customHeight="1" x14ac:dyDescent="0.25">
      <c r="B1" s="6"/>
    </row>
    <row r="2" spans="2:88" s="11" customFormat="1" ht="24" customHeight="1" x14ac:dyDescent="0.2">
      <c r="B2" s="82"/>
      <c r="C2" s="83"/>
      <c r="D2" s="88" t="s">
        <v>0</v>
      </c>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90"/>
      <c r="BY2" s="109" t="s">
        <v>1</v>
      </c>
      <c r="BZ2" s="110"/>
      <c r="CA2" s="110"/>
      <c r="CB2" s="111"/>
      <c r="CC2" s="1"/>
    </row>
    <row r="3" spans="2:88" s="11" customFormat="1" ht="24" customHeight="1" x14ac:dyDescent="0.2">
      <c r="B3" s="84"/>
      <c r="C3" s="85"/>
      <c r="D3" s="91"/>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3"/>
      <c r="BY3" s="109" t="s">
        <v>2</v>
      </c>
      <c r="BZ3" s="110"/>
      <c r="CA3" s="110"/>
      <c r="CB3" s="111"/>
      <c r="CC3" s="1"/>
    </row>
    <row r="4" spans="2:88" s="11" customFormat="1" ht="24" customHeight="1" x14ac:dyDescent="0.2">
      <c r="B4" s="84"/>
      <c r="C4" s="85"/>
      <c r="D4" s="91"/>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3"/>
      <c r="BY4" s="109" t="s">
        <v>3</v>
      </c>
      <c r="BZ4" s="110"/>
      <c r="CA4" s="110"/>
      <c r="CB4" s="111"/>
      <c r="CC4" s="1"/>
    </row>
    <row r="5" spans="2:88" s="11" customFormat="1" ht="24" customHeight="1" x14ac:dyDescent="0.2">
      <c r="B5" s="86"/>
      <c r="C5" s="87"/>
      <c r="D5" s="94"/>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6"/>
      <c r="BY5" s="109" t="s">
        <v>4</v>
      </c>
      <c r="BZ5" s="110"/>
      <c r="CA5" s="110"/>
      <c r="CB5" s="111"/>
      <c r="CC5" s="1"/>
    </row>
    <row r="6" spans="2:88" s="7" customFormat="1" ht="7.5" customHeight="1" x14ac:dyDescent="0.25">
      <c r="B6" s="6"/>
      <c r="CB6" s="1"/>
      <c r="CC6" s="1"/>
    </row>
    <row r="7" spans="2:88" s="7" customFormat="1" ht="15" customHeight="1" x14ac:dyDescent="0.25">
      <c r="B7" s="78" t="s">
        <v>5</v>
      </c>
      <c r="C7" s="79"/>
      <c r="D7" s="10" t="s">
        <v>6</v>
      </c>
      <c r="E7" s="100" t="s">
        <v>7</v>
      </c>
      <c r="F7" s="101"/>
      <c r="G7" s="104">
        <v>2026</v>
      </c>
    </row>
    <row r="8" spans="2:88" s="7" customFormat="1" ht="15" customHeight="1" x14ac:dyDescent="0.25">
      <c r="B8" s="80"/>
      <c r="C8" s="81"/>
      <c r="D8" s="10" t="s">
        <v>8</v>
      </c>
      <c r="E8" s="102" t="s">
        <v>19</v>
      </c>
      <c r="F8" s="103"/>
      <c r="G8" s="105"/>
    </row>
    <row r="9" spans="2:88" s="21" customFormat="1" ht="7.5" customHeight="1" x14ac:dyDescent="0.25"/>
    <row r="10" spans="2:88" s="1" customFormat="1" ht="22.5" customHeight="1" x14ac:dyDescent="0.25">
      <c r="B10" s="107" t="s">
        <v>10</v>
      </c>
      <c r="C10" s="108"/>
      <c r="D10" s="108"/>
      <c r="E10" s="108"/>
      <c r="F10" s="108"/>
      <c r="G10" s="108"/>
      <c r="H10" s="108"/>
      <c r="I10" s="108"/>
      <c r="J10" s="108"/>
      <c r="K10" s="108"/>
      <c r="L10" s="108"/>
      <c r="M10" s="108"/>
      <c r="N10" s="108"/>
      <c r="O10" s="108"/>
      <c r="P10" s="108"/>
      <c r="Q10" s="108"/>
      <c r="R10" s="108"/>
      <c r="S10" s="108"/>
      <c r="T10" s="112" t="s">
        <v>11</v>
      </c>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D10" s="115" t="s">
        <v>12</v>
      </c>
      <c r="CE10" s="115"/>
      <c r="CF10" s="115"/>
      <c r="CG10" s="115" t="s">
        <v>13</v>
      </c>
      <c r="CH10" s="115"/>
      <c r="CI10" s="115"/>
      <c r="CJ10" s="115"/>
    </row>
    <row r="11" spans="2:88" s="2" customFormat="1" ht="19.5" customHeight="1" x14ac:dyDescent="0.25">
      <c r="B11" s="106" t="s">
        <v>14</v>
      </c>
      <c r="C11" s="106"/>
      <c r="D11" s="106" t="s">
        <v>15</v>
      </c>
      <c r="E11" s="106"/>
      <c r="F11" s="106"/>
      <c r="G11" s="106"/>
      <c r="H11" s="106"/>
      <c r="I11" s="106" t="s">
        <v>16</v>
      </c>
      <c r="J11" s="106"/>
      <c r="K11" s="106"/>
      <c r="L11" s="106"/>
      <c r="M11" s="106"/>
      <c r="N11" s="106"/>
      <c r="O11" s="106"/>
      <c r="P11" s="106"/>
      <c r="Q11" s="114" t="s">
        <v>17</v>
      </c>
      <c r="R11" s="114"/>
      <c r="S11" s="114"/>
      <c r="T11" s="98" t="s">
        <v>7</v>
      </c>
      <c r="U11" s="97"/>
      <c r="V11" s="97"/>
      <c r="W11" s="97"/>
      <c r="X11" s="97"/>
      <c r="Y11" s="98" t="s">
        <v>18</v>
      </c>
      <c r="Z11" s="97"/>
      <c r="AA11" s="97"/>
      <c r="AB11" s="97"/>
      <c r="AC11" s="99"/>
      <c r="AD11" s="97" t="s">
        <v>19</v>
      </c>
      <c r="AE11" s="97"/>
      <c r="AF11" s="97"/>
      <c r="AG11" s="97"/>
      <c r="AH11" s="97"/>
      <c r="AI11" s="98" t="s">
        <v>20</v>
      </c>
      <c r="AJ11" s="97"/>
      <c r="AK11" s="97"/>
      <c r="AL11" s="97"/>
      <c r="AM11" s="99"/>
      <c r="AN11" s="97" t="s">
        <v>21</v>
      </c>
      <c r="AO11" s="97"/>
      <c r="AP11" s="97"/>
      <c r="AQ11" s="97"/>
      <c r="AR11" s="97"/>
      <c r="AS11" s="98" t="s">
        <v>22</v>
      </c>
      <c r="AT11" s="97"/>
      <c r="AU11" s="97"/>
      <c r="AV11" s="97"/>
      <c r="AW11" s="99"/>
      <c r="AX11" s="97" t="s">
        <v>23</v>
      </c>
      <c r="AY11" s="97"/>
      <c r="AZ11" s="97"/>
      <c r="BA11" s="97"/>
      <c r="BB11" s="97"/>
      <c r="BC11" s="98" t="s">
        <v>24</v>
      </c>
      <c r="BD11" s="97"/>
      <c r="BE11" s="97"/>
      <c r="BF11" s="97"/>
      <c r="BG11" s="99"/>
      <c r="BH11" s="97" t="s">
        <v>9</v>
      </c>
      <c r="BI11" s="97"/>
      <c r="BJ11" s="97"/>
      <c r="BK11" s="97"/>
      <c r="BL11" s="97"/>
      <c r="BM11" s="98" t="s">
        <v>25</v>
      </c>
      <c r="BN11" s="97"/>
      <c r="BO11" s="97"/>
      <c r="BP11" s="97"/>
      <c r="BQ11" s="99"/>
      <c r="BR11" s="97" t="s">
        <v>26</v>
      </c>
      <c r="BS11" s="97"/>
      <c r="BT11" s="97"/>
      <c r="BU11" s="97"/>
      <c r="BV11" s="99"/>
      <c r="BW11" s="98" t="s">
        <v>27</v>
      </c>
      <c r="BX11" s="97"/>
      <c r="BY11" s="97"/>
      <c r="BZ11" s="97"/>
      <c r="CA11" s="97"/>
      <c r="CB11" s="99"/>
      <c r="CD11" s="115"/>
      <c r="CE11" s="115"/>
      <c r="CF11" s="115"/>
      <c r="CG11" s="115"/>
      <c r="CH11" s="115"/>
      <c r="CI11" s="115"/>
      <c r="CJ11" s="115"/>
    </row>
    <row r="12" spans="2:88" s="3" customFormat="1" ht="48.75" customHeight="1" x14ac:dyDescent="0.25">
      <c r="B12" s="24" t="s">
        <v>28</v>
      </c>
      <c r="C12" s="24" t="s">
        <v>29</v>
      </c>
      <c r="D12" s="24" t="s">
        <v>30</v>
      </c>
      <c r="E12" s="25" t="s">
        <v>31</v>
      </c>
      <c r="F12" s="24" t="s">
        <v>32</v>
      </c>
      <c r="G12" s="24" t="s">
        <v>33</v>
      </c>
      <c r="H12" s="24" t="s">
        <v>34</v>
      </c>
      <c r="I12" s="24" t="s">
        <v>35</v>
      </c>
      <c r="J12" s="24" t="s">
        <v>36</v>
      </c>
      <c r="K12" s="24" t="s">
        <v>37</v>
      </c>
      <c r="L12" s="24" t="s">
        <v>38</v>
      </c>
      <c r="M12" s="24" t="s">
        <v>39</v>
      </c>
      <c r="N12" s="24" t="s">
        <v>40</v>
      </c>
      <c r="O12" s="24" t="s">
        <v>41</v>
      </c>
      <c r="P12" s="24" t="s">
        <v>42</v>
      </c>
      <c r="Q12" s="24" t="s">
        <v>43</v>
      </c>
      <c r="R12" s="24" t="s">
        <v>44</v>
      </c>
      <c r="S12" s="24" t="s">
        <v>45</v>
      </c>
      <c r="T12" s="26" t="str">
        <f>T11&amp;" ejecutado"</f>
        <v>Enero ejecutado</v>
      </c>
      <c r="U12" s="26" t="str">
        <f>T11&amp;" programado"</f>
        <v>Enero programado</v>
      </c>
      <c r="V12" s="22" t="str">
        <f>T11&amp;" resultado"</f>
        <v>Enero resultado</v>
      </c>
      <c r="W12" s="23" t="str">
        <f>T11&amp;" análisis mensual"</f>
        <v>Enero análisis mensual</v>
      </c>
      <c r="X12" s="26" t="str">
        <f>T11&amp;" verificación segunda línea"</f>
        <v>Enero verificación segunda línea</v>
      </c>
      <c r="Y12" s="26" t="str">
        <f>Y11&amp;" ejecutado"</f>
        <v>Febrero ejecutado</v>
      </c>
      <c r="Z12" s="26" t="str">
        <f>Y11&amp;" programado"</f>
        <v>Febrero programado</v>
      </c>
      <c r="AA12" s="26" t="str">
        <f>Y11&amp;" resultado"</f>
        <v>Febrero resultado</v>
      </c>
      <c r="AB12" s="26" t="str">
        <f>Y11&amp;" análisis mensual"</f>
        <v>Febrero análisis mensual</v>
      </c>
      <c r="AC12" s="26" t="str">
        <f>Y11&amp;" verificación segunda línea"</f>
        <v>Febrero verificación segunda línea</v>
      </c>
      <c r="AD12" s="26" t="str">
        <f>AD11&amp;" ejecutado"</f>
        <v>Marzo ejecutado</v>
      </c>
      <c r="AE12" s="26" t="str">
        <f>AD11&amp;" programado"</f>
        <v>Marzo programado</v>
      </c>
      <c r="AF12" s="26" t="str">
        <f>AD11&amp;" resultado"</f>
        <v>Marzo resultado</v>
      </c>
      <c r="AG12" s="26" t="str">
        <f>AD11&amp;" análisis mensual"</f>
        <v>Marzo análisis mensual</v>
      </c>
      <c r="AH12" s="26" t="str">
        <f>AD11&amp;" verificación segunda línea"</f>
        <v>Marzo verificación segunda línea</v>
      </c>
      <c r="AI12" s="26" t="str">
        <f>AI11&amp;" ejecutado"</f>
        <v>Abril ejecutado</v>
      </c>
      <c r="AJ12" s="26" t="str">
        <f>AI11&amp;" programado"</f>
        <v>Abril programado</v>
      </c>
      <c r="AK12" s="26" t="str">
        <f>AI11&amp;" resultado"</f>
        <v>Abril resultado</v>
      </c>
      <c r="AL12" s="26" t="str">
        <f>AI11&amp;" análisis mensual"</f>
        <v>Abril análisis mensual</v>
      </c>
      <c r="AM12" s="26" t="str">
        <f>AI11&amp;" verificación segunda línea"</f>
        <v>Abril verificación segunda línea</v>
      </c>
      <c r="AN12" s="26" t="str">
        <f>AN11&amp;" ejecutado"</f>
        <v>Mayo ejecutado</v>
      </c>
      <c r="AO12" s="26" t="str">
        <f>AN11&amp;" programado"</f>
        <v>Mayo programado</v>
      </c>
      <c r="AP12" s="26" t="str">
        <f>AN11&amp;" resultado"</f>
        <v>Mayo resultado</v>
      </c>
      <c r="AQ12" s="26" t="str">
        <f>AN11&amp;" análisis mensual"</f>
        <v>Mayo análisis mensual</v>
      </c>
      <c r="AR12" s="26" t="str">
        <f>AN11&amp;" verificación segunda línea"</f>
        <v>Mayo verificación segunda línea</v>
      </c>
      <c r="AS12" s="26" t="str">
        <f>AS11&amp;" ejecutado"</f>
        <v>Junio ejecutado</v>
      </c>
      <c r="AT12" s="26" t="str">
        <f>AS11&amp;" programado"</f>
        <v>Junio programado</v>
      </c>
      <c r="AU12" s="26" t="str">
        <f>AS11&amp;" resultado"</f>
        <v>Junio resultado</v>
      </c>
      <c r="AV12" s="26" t="str">
        <f>AS11&amp;" análisis mensual"</f>
        <v>Junio análisis mensual</v>
      </c>
      <c r="AW12" s="26" t="str">
        <f>AS11&amp;" verificación segunda línea"</f>
        <v>Junio verificación segunda línea</v>
      </c>
      <c r="AX12" s="26" t="str">
        <f>AX11&amp;" ejecutado"</f>
        <v>Julio ejecutado</v>
      </c>
      <c r="AY12" s="26" t="str">
        <f>AX11&amp;" programado"</f>
        <v>Julio programado</v>
      </c>
      <c r="AZ12" s="26" t="str">
        <f>AX11&amp;" resultado"</f>
        <v>Julio resultado</v>
      </c>
      <c r="BA12" s="26" t="str">
        <f>AX11&amp;" análisis mensual"</f>
        <v>Julio análisis mensual</v>
      </c>
      <c r="BB12" s="26" t="str">
        <f>AX11&amp;" verificación segunda línea"</f>
        <v>Julio verificación segunda línea</v>
      </c>
      <c r="BC12" s="26" t="str">
        <f>BC11&amp;" ejecutado"</f>
        <v>Agosto ejecutado</v>
      </c>
      <c r="BD12" s="26" t="str">
        <f>BC11&amp;" programado"</f>
        <v>Agosto programado</v>
      </c>
      <c r="BE12" s="26" t="str">
        <f>BC11&amp;" resultado"</f>
        <v>Agosto resultado</v>
      </c>
      <c r="BF12" s="26" t="str">
        <f>BC11&amp;" análisis mensual"</f>
        <v>Agosto análisis mensual</v>
      </c>
      <c r="BG12" s="26" t="str">
        <f>BC11&amp;" verificación segunda línea"</f>
        <v>Agosto verificación segunda línea</v>
      </c>
      <c r="BH12" s="26" t="str">
        <f>BH11&amp;" ejecutado"</f>
        <v>Septiembre ejecutado</v>
      </c>
      <c r="BI12" s="26" t="str">
        <f>BH11&amp;" programado"</f>
        <v>Septiembre programado</v>
      </c>
      <c r="BJ12" s="26" t="str">
        <f>BH11&amp;" resultado"</f>
        <v>Septiembre resultado</v>
      </c>
      <c r="BK12" s="26" t="str">
        <f>BH11&amp;" análisis mensual"</f>
        <v>Septiembre análisis mensual</v>
      </c>
      <c r="BL12" s="26" t="str">
        <f>BH11&amp;" verificación segunda línea"</f>
        <v>Septiembre verificación segunda línea</v>
      </c>
      <c r="BM12" s="26" t="str">
        <f>BM11&amp;" ejecutado"</f>
        <v>Octubre ejecutado</v>
      </c>
      <c r="BN12" s="26" t="str">
        <f>BM11&amp;" programado"</f>
        <v>Octubre programado</v>
      </c>
      <c r="BO12" s="64" t="str">
        <f>BM11&amp;" resultado"</f>
        <v>Octubre resultado</v>
      </c>
      <c r="BP12" s="64" t="str">
        <f>BM11&amp;" análisis mensual"</f>
        <v>Octubre análisis mensual</v>
      </c>
      <c r="BQ12" s="64" t="str">
        <f>BM11&amp;" verificación segunda línea"</f>
        <v>Octubre verificación segunda línea</v>
      </c>
      <c r="BR12" s="64" t="str">
        <f>BR11&amp;" ejecutado"</f>
        <v>Noviembre ejecutado</v>
      </c>
      <c r="BS12" s="64" t="str">
        <f>BR11&amp;" programado"</f>
        <v>Noviembre programado</v>
      </c>
      <c r="BT12" s="64" t="str">
        <f>BR11&amp;" resultado"</f>
        <v>Noviembre resultado</v>
      </c>
      <c r="BU12" s="64" t="str">
        <f>BR11&amp;" análisis mensual"</f>
        <v>Noviembre análisis mensual</v>
      </c>
      <c r="BV12" s="64" t="str">
        <f>BR11&amp;" verificación segunda línea"</f>
        <v>Noviembre verificación segunda línea</v>
      </c>
      <c r="BW12" s="64" t="str">
        <f>BW11&amp;" ejecutado"</f>
        <v>Diciembre ejecutado</v>
      </c>
      <c r="BX12" s="64" t="str">
        <f>BW11&amp;" programado"</f>
        <v>Diciembre programado</v>
      </c>
      <c r="BY12" s="64" t="str">
        <f>BW11&amp;" resultado"</f>
        <v>Diciembre resultado</v>
      </c>
      <c r="BZ12" s="64" t="str">
        <f>BW11&amp;" análisis mensual"</f>
        <v>Diciembre análisis mensual</v>
      </c>
      <c r="CA12" s="64" t="s">
        <v>46</v>
      </c>
      <c r="CB12" s="26" t="str">
        <f>BW11&amp;" verificación segunda línea"</f>
        <v>Diciembre verificación segunda línea</v>
      </c>
      <c r="CD12" s="66" t="s">
        <v>47</v>
      </c>
      <c r="CE12" s="66" t="s">
        <v>48</v>
      </c>
      <c r="CF12" s="66" t="s">
        <v>49</v>
      </c>
      <c r="CG12" s="66" t="s">
        <v>50</v>
      </c>
      <c r="CH12" s="66" t="s">
        <v>51</v>
      </c>
      <c r="CI12" s="66" t="s">
        <v>52</v>
      </c>
      <c r="CJ12" s="66" t="s">
        <v>53</v>
      </c>
    </row>
    <row r="13" spans="2:88" s="5" customFormat="1" ht="255.75" customHeight="1" x14ac:dyDescent="0.25">
      <c r="B13" s="19" t="s">
        <v>54</v>
      </c>
      <c r="C13" s="54" t="s">
        <v>55</v>
      </c>
      <c r="D13" s="20" t="s">
        <v>56</v>
      </c>
      <c r="E13" s="53" t="s">
        <v>120</v>
      </c>
      <c r="F13" s="37" t="s">
        <v>57</v>
      </c>
      <c r="G13" s="37" t="s">
        <v>58</v>
      </c>
      <c r="H13" s="37" t="s">
        <v>59</v>
      </c>
      <c r="I13" s="38" t="s">
        <v>60</v>
      </c>
      <c r="J13" s="39" t="s">
        <v>61</v>
      </c>
      <c r="K13" s="37" t="s">
        <v>62</v>
      </c>
      <c r="L13" s="71" t="s">
        <v>118</v>
      </c>
      <c r="M13" s="39" t="s">
        <v>63</v>
      </c>
      <c r="N13" s="37" t="s">
        <v>116</v>
      </c>
      <c r="O13" s="38" t="s">
        <v>64</v>
      </c>
      <c r="P13" s="40" t="s">
        <v>65</v>
      </c>
      <c r="Q13" s="29">
        <v>0.9</v>
      </c>
      <c r="R13" s="29" t="s">
        <v>63</v>
      </c>
      <c r="S13" s="70">
        <v>0.9</v>
      </c>
      <c r="T13" s="75"/>
      <c r="U13" s="72"/>
      <c r="V13" s="76"/>
      <c r="W13" s="44" t="s">
        <v>127</v>
      </c>
      <c r="X13" s="71" t="s">
        <v>121</v>
      </c>
      <c r="Y13" s="73"/>
      <c r="Z13" s="74"/>
      <c r="AA13" s="76"/>
      <c r="AB13" s="44" t="s">
        <v>128</v>
      </c>
      <c r="AC13" s="71" t="s">
        <v>121</v>
      </c>
      <c r="AD13" s="75">
        <v>17</v>
      </c>
      <c r="AE13" s="72">
        <v>18</v>
      </c>
      <c r="AF13" s="76">
        <f>+AD13/AE13</f>
        <v>0.94444444444444442</v>
      </c>
      <c r="AG13" s="44" t="s">
        <v>122</v>
      </c>
      <c r="AH13" s="71" t="s">
        <v>129</v>
      </c>
      <c r="AI13" s="28"/>
      <c r="AJ13" s="28"/>
      <c r="AK13" s="29"/>
      <c r="AL13" s="59"/>
      <c r="AM13" s="45"/>
      <c r="AN13" s="28"/>
      <c r="AO13" s="28"/>
      <c r="AP13" s="57"/>
      <c r="AQ13" s="59"/>
      <c r="AR13" s="45"/>
      <c r="AS13" s="41"/>
      <c r="AT13" s="41"/>
      <c r="AU13" s="42"/>
      <c r="AV13" s="60"/>
      <c r="AW13" s="60"/>
      <c r="AX13" s="32"/>
      <c r="AY13" s="28"/>
      <c r="AZ13" s="29"/>
      <c r="BA13" s="60"/>
      <c r="BB13" s="60"/>
      <c r="BC13" s="28"/>
      <c r="BD13" s="28"/>
      <c r="BE13" s="29"/>
      <c r="BF13" s="31"/>
      <c r="BG13" s="60"/>
      <c r="BH13" s="43"/>
      <c r="BI13" s="43"/>
      <c r="BJ13" s="61"/>
      <c r="BK13" s="62"/>
      <c r="BL13" s="60"/>
      <c r="BM13" s="43"/>
      <c r="BN13" s="43"/>
      <c r="BO13" s="61"/>
      <c r="BP13" s="62"/>
      <c r="BQ13" s="60"/>
      <c r="BR13" s="43"/>
      <c r="BS13" s="43"/>
      <c r="BT13" s="61"/>
      <c r="BU13" s="62"/>
      <c r="BV13" s="60"/>
      <c r="BW13" s="43"/>
      <c r="BX13" s="43"/>
      <c r="BY13" s="61"/>
      <c r="BZ13" s="62"/>
      <c r="CA13" s="60"/>
      <c r="CB13" s="68"/>
      <c r="CD13" s="69">
        <f>AD13+AS13+BH13+BW13</f>
        <v>17</v>
      </c>
      <c r="CE13" s="69">
        <f>AE13+AT13+BI13+BX13</f>
        <v>18</v>
      </c>
      <c r="CF13" s="67">
        <f t="shared" ref="CF13:CF14" si="0">+CD13/CE13</f>
        <v>0.94444444444444442</v>
      </c>
      <c r="CG13" s="34">
        <f t="shared" ref="CG13:CG14" si="1">+CF13</f>
        <v>0.94444444444444442</v>
      </c>
      <c r="CH13" s="34">
        <f t="shared" ref="CH13:CH14" si="2">+S13</f>
        <v>0.9</v>
      </c>
      <c r="CI13" s="34">
        <f t="shared" ref="CI13:CI14" si="3">+CG13/CH13</f>
        <v>1.0493827160493827</v>
      </c>
      <c r="CJ13" s="33"/>
    </row>
    <row r="14" spans="2:88" s="5" customFormat="1" ht="190.5" customHeight="1" x14ac:dyDescent="0.25">
      <c r="B14" s="19" t="s">
        <v>54</v>
      </c>
      <c r="C14" s="54" t="s">
        <v>55</v>
      </c>
      <c r="D14" s="20" t="s">
        <v>66</v>
      </c>
      <c r="E14" s="53" t="s">
        <v>120</v>
      </c>
      <c r="F14" s="37" t="s">
        <v>67</v>
      </c>
      <c r="G14" s="37" t="s">
        <v>68</v>
      </c>
      <c r="H14" s="37" t="s">
        <v>59</v>
      </c>
      <c r="I14" s="38" t="s">
        <v>60</v>
      </c>
      <c r="J14" s="39" t="s">
        <v>115</v>
      </c>
      <c r="K14" s="37" t="s">
        <v>69</v>
      </c>
      <c r="L14" s="37" t="s">
        <v>119</v>
      </c>
      <c r="M14" s="39" t="s">
        <v>63</v>
      </c>
      <c r="N14" s="37" t="s">
        <v>117</v>
      </c>
      <c r="O14" s="38" t="s">
        <v>64</v>
      </c>
      <c r="P14" s="40" t="s">
        <v>65</v>
      </c>
      <c r="Q14" s="29">
        <v>0.9</v>
      </c>
      <c r="R14" s="29" t="s">
        <v>63</v>
      </c>
      <c r="S14" s="70">
        <v>0.9</v>
      </c>
      <c r="T14" s="28"/>
      <c r="U14" s="28"/>
      <c r="V14" s="29"/>
      <c r="W14" s="44" t="s">
        <v>123</v>
      </c>
      <c r="X14" s="71" t="s">
        <v>121</v>
      </c>
      <c r="Y14" s="73"/>
      <c r="Z14" s="74"/>
      <c r="AA14" s="42"/>
      <c r="AB14" s="44" t="s">
        <v>124</v>
      </c>
      <c r="AC14" s="71" t="s">
        <v>121</v>
      </c>
      <c r="AD14" s="41">
        <v>26</v>
      </c>
      <c r="AE14" s="72">
        <v>30</v>
      </c>
      <c r="AF14" s="42">
        <f>+AD14/AE14</f>
        <v>0.8666666666666667</v>
      </c>
      <c r="AG14" s="44" t="s">
        <v>125</v>
      </c>
      <c r="AH14" s="71" t="s">
        <v>126</v>
      </c>
      <c r="AI14" s="28"/>
      <c r="AJ14" s="28"/>
      <c r="AK14" s="29"/>
      <c r="AL14" s="77"/>
      <c r="AM14" s="58"/>
      <c r="AN14" s="28"/>
      <c r="AO14" s="28"/>
      <c r="AP14" s="29"/>
      <c r="AQ14" s="77"/>
      <c r="AR14" s="45"/>
      <c r="AS14" s="41"/>
      <c r="AT14" s="41"/>
      <c r="AU14" s="42"/>
      <c r="AV14" s="65"/>
      <c r="AW14" s="60"/>
      <c r="AX14" s="32"/>
      <c r="AY14" s="28"/>
      <c r="AZ14" s="29"/>
      <c r="BA14" s="30"/>
      <c r="BB14" s="60"/>
      <c r="BC14" s="28"/>
      <c r="BD14" s="28"/>
      <c r="BE14" s="29"/>
      <c r="BF14" s="31"/>
      <c r="BG14" s="60"/>
      <c r="BH14" s="43"/>
      <c r="BI14" s="43"/>
      <c r="BJ14" s="61"/>
      <c r="BK14" s="62"/>
      <c r="BL14" s="60"/>
      <c r="BM14" s="43"/>
      <c r="BN14" s="43"/>
      <c r="BO14" s="61"/>
      <c r="BP14" s="62"/>
      <c r="BQ14" s="60"/>
      <c r="BR14" s="43"/>
      <c r="BS14" s="43"/>
      <c r="BT14" s="61"/>
      <c r="BU14" s="62"/>
      <c r="BV14" s="60"/>
      <c r="BW14" s="43"/>
      <c r="BX14" s="43"/>
      <c r="BY14" s="61"/>
      <c r="BZ14" s="62"/>
      <c r="CA14" s="60"/>
      <c r="CB14" s="68"/>
      <c r="CD14" s="69">
        <f>AD14+AS14+BH14+BW14</f>
        <v>26</v>
      </c>
      <c r="CE14" s="69">
        <f>AE14+AT14+BI14+BX14</f>
        <v>30</v>
      </c>
      <c r="CF14" s="67">
        <f t="shared" si="0"/>
        <v>0.8666666666666667</v>
      </c>
      <c r="CG14" s="34">
        <f t="shared" si="1"/>
        <v>0.8666666666666667</v>
      </c>
      <c r="CH14" s="34">
        <f t="shared" si="2"/>
        <v>0.9</v>
      </c>
      <c r="CI14" s="34">
        <f t="shared" si="3"/>
        <v>0.96296296296296302</v>
      </c>
      <c r="CJ14" s="33"/>
    </row>
    <row r="15" spans="2:88" ht="11.45" hidden="1" customHeight="1" x14ac:dyDescent="0.25">
      <c r="D15" s="5"/>
      <c r="F15" s="9"/>
      <c r="Q15" s="9"/>
      <c r="R15" s="5"/>
      <c r="V15" s="4"/>
      <c r="W15" s="4"/>
      <c r="X15" s="5"/>
      <c r="AA15" s="4"/>
      <c r="AB15" s="4"/>
      <c r="AF15" s="4"/>
      <c r="AG15" s="4"/>
      <c r="AK15" s="4"/>
      <c r="AL15" s="55" t="s">
        <v>70</v>
      </c>
      <c r="AM15" s="5"/>
      <c r="AP15" s="4"/>
      <c r="AQ15" s="4"/>
      <c r="AU15" s="4"/>
      <c r="AV15" s="4"/>
      <c r="AZ15" s="4"/>
      <c r="BA15" s="4"/>
      <c r="BE15" s="4"/>
      <c r="BF15" s="4"/>
      <c r="BJ15" s="4"/>
      <c r="BK15" s="4"/>
      <c r="BO15" s="4"/>
      <c r="BP15" s="63" t="s">
        <v>71</v>
      </c>
      <c r="BT15" s="4"/>
      <c r="BU15" s="4"/>
      <c r="BY15" s="4"/>
      <c r="BZ15" s="4"/>
    </row>
    <row r="16" spans="2:88" ht="0" hidden="1" customHeight="1" x14ac:dyDescent="0.25">
      <c r="AL16" s="55"/>
    </row>
    <row r="17" spans="38:38" ht="0" hidden="1" customHeight="1" x14ac:dyDescent="0.25">
      <c r="AL17" s="56" t="s">
        <v>72</v>
      </c>
    </row>
  </sheetData>
  <sheetProtection formatCells="0" formatColumns="0" formatRows="0" sort="0" autoFilter="0" pivotTables="0"/>
  <dataConsolidate/>
  <mergeCells count="30">
    <mergeCell ref="I11:P11"/>
    <mergeCell ref="Q11:S11"/>
    <mergeCell ref="T11:X11"/>
    <mergeCell ref="CG10:CJ11"/>
    <mergeCell ref="CD10:CF11"/>
    <mergeCell ref="BW11:CB11"/>
    <mergeCell ref="Y11:AC11"/>
    <mergeCell ref="AD11:AH11"/>
    <mergeCell ref="AI11:AM11"/>
    <mergeCell ref="BY2:CB2"/>
    <mergeCell ref="BY3:CB3"/>
    <mergeCell ref="BY4:CB4"/>
    <mergeCell ref="BY5:CB5"/>
    <mergeCell ref="T10:CB10"/>
    <mergeCell ref="B7:C8"/>
    <mergeCell ref="B2:C5"/>
    <mergeCell ref="D2:BX5"/>
    <mergeCell ref="AX11:BB11"/>
    <mergeCell ref="BC11:BG11"/>
    <mergeCell ref="BH11:BL11"/>
    <mergeCell ref="BM11:BQ11"/>
    <mergeCell ref="BR11:BV11"/>
    <mergeCell ref="AS11:AW11"/>
    <mergeCell ref="AN11:AR11"/>
    <mergeCell ref="E7:F7"/>
    <mergeCell ref="E8:F8"/>
    <mergeCell ref="G7:G8"/>
    <mergeCell ref="B11:C11"/>
    <mergeCell ref="B10:S10"/>
    <mergeCell ref="D11:H11"/>
  </mergeCells>
  <dataValidations xWindow="604" yWindow="314" count="39">
    <dataValidation type="list" allowBlank="1" showInputMessage="1" showErrorMessage="1" sqref="S15 P15:P1048576" xr:uid="{00000000-0002-0000-0000-000000000000}">
      <formula1>TipoMeta</formula1>
    </dataValidation>
    <dataValidation allowBlank="1" showInputMessage="1" showErrorMessage="1" prompt="Corresponde al registro de los logros obtenidos durante el año de medición del indicador de manera consolidada. En este también se identificarán las situaciones que conllevaron a logros no esperados y las acciones que al respecto se hayan adelantado_x000a_" sqref="CA12" xr:uid="{00000000-0002-0000-0000-000001000000}"/>
    <dataValidation allowBlank="1" showInputMessage="1" showErrorMessage="1" prompt="Indicar el proceso institucional al cuál está asociado el indicador de gestión._x000a__x000a_De la lista despegable  seleccione el proceso." sqref="B12" xr:uid="{00000000-0002-0000-0000-000002000000}"/>
    <dataValidation allowBlank="1" showInputMessage="1" showErrorMessage="1" prompt="Indicar a cual objetivo estratégico de la Entidad contribuye la medición del indicador de gestión._x000a__x000a_De la lista desplegable seleccione el objetivo estratégico._x000a__x000a_*Todos los indicadores deben estar relacionados a un objetivo estratégico._x000a_" sqref="C12" xr:uid="{00000000-0002-0000-0000-000003000000}"/>
    <dataValidation allowBlank="1" showInputMessage="1" showErrorMessage="1" prompt="Se refiere al código consecutivo que es asignado por la Subdirección de Diseño, Evaluación y Sistematización – Equipo del Sistema Integrado de Gestión." sqref="D12" xr:uid="{00000000-0002-0000-0000-000004000000}"/>
    <dataValidation allowBlank="1" showInputMessage="1" showErrorMessage="1" prompt="Hace referencia a la fecha de expedición de la circular mediante la cual se solicita la creación o actualización del indicador de gestión." sqref="E12" xr:uid="{00000000-0002-0000-0000-000005000000}"/>
    <dataValidation allowBlank="1" showInputMessage="1" showErrorMessage="1" prompt="Registre el nombre asignado al indicador. Este debe ser; claro, preciso y auto explicativo. _x000a__x000a_Estructura sugerida: objeto a cuantificar (sujeto) + condición deseada del objeto (verbo en participio pasado) + complemento descriptivo (si se requiere)" sqref="F12" xr:uid="{00000000-0002-0000-0000-000006000000}"/>
    <dataValidation allowBlank="1" showInputMessage="1" showErrorMessage="1" prompt="Describe al fin para el cual se formuló el indicador." sqref="G12" xr:uid="{00000000-0002-0000-0000-000007000000}"/>
    <dataValidation allowBlank="1" showInputMessage="1" showErrorMessage="1" prompt="Corresponde al aspecto clave de cuyo resultado depende el logro de la meta propuesta para el indicador." sqref="H12" xr:uid="{00000000-0002-0000-0000-000008000000}"/>
    <dataValidation allowBlank="1" showInputMessage="1" showErrorMessage="1" prompt="Corresponde a la ecuación matemática que relaciona las variables del indicador (numerador/denominador)." sqref="J12" xr:uid="{00000000-0002-0000-0000-000009000000}"/>
    <dataValidation allowBlank="1" showInputMessage="1" showErrorMessage="1" prompt="Hace referencia a la clasificación del indicador._x000a__x000a_De la lista desplegable seleccione una de las siguientes opciones: eficacia, eficiencia o efectividad." sqref="I12" xr:uid="{00000000-0002-0000-0000-00000A000000}"/>
    <dataValidation allowBlank="1" showInputMessage="1" showErrorMessage="1" prompt="Frecuencia en la cual se debe calcular y registrar los resultados del indicador. _x000a__x000a_De la lista desplegable seleccione la frecuencia del indicador; mensual, bimestral, trimestral, semestral o anual." sqref="O12" xr:uid="{00000000-0002-0000-0000-00000B000000}"/>
    <dataValidation allowBlank="1" showInputMessage="1" showErrorMessage="1" prompt="Relacionar la medida en la cual se obtiene el resultado del indicador, la cual para el presente formato se estandariza en &quot;Porcentaje&quot;." sqref="M12" xr:uid="{00000000-0002-0000-0000-00000C000000}"/>
    <dataValidation allowBlank="1" showInputMessage="1" showErrorMessage="1" prompt="Corresponde a la información a partir de la cual se obtienen los datos para el cálculo del indicador." sqref="K12" xr:uid="{00000000-0002-0000-0000-00000D000000}"/>
    <dataValidation allowBlank="1" showInputMessage="1" showErrorMessage="1" prompt="Es el elemento que soporta la medición del indicador, estos pueden ser; documento, base de datos, entre otros. " sqref="N12" xr:uid="{00000000-0002-0000-0000-00000E000000}"/>
    <dataValidation allowBlank="1" showInputMessage="1" showErrorMessage="1" prompt="Resultado que se tiene de la primera medición realizada sobre este indicador, oficializado ante el Sistema de Gestión._x000a__x000a_En los casos en los que no se cuente con línea base se debe registrar “No aplica”." sqref="Q12" xr:uid="{00000000-0002-0000-0000-00000F000000}"/>
    <dataValidation allowBlank="1" showInputMessage="1" showErrorMessage="1" prompt="Debe coincidir con la unidad de medida del indicador para poder ser comparables." sqref="R12" xr:uid="{00000000-0002-0000-0000-000010000000}"/>
    <dataValidation allowBlank="1" showInputMessage="1" showErrorMessage="1" prompt="Es el resultado del indicador que se pretende alcanzar durante la vigencia, se debe tener como referencia la unidad de medida formulada para el indicador." sqref="S12" xr:uid="{00000000-0002-0000-0000-000011000000}"/>
    <dataValidation allowBlank="1" showInputMessage="1" showErrorMessage="1" prompt="Corresponde a los resultados obtenidos en el periodo de medición." sqref="Y12 AI12 AS12 AN12 AX12 BC12 BH12 BM12 BR12 BW12 T12 AD12" xr:uid="{00000000-0002-0000-0000-000012000000}"/>
    <dataValidation allowBlank="1" showInputMessage="1" showErrorMessage="1" prompt="Corresponde a los resultados planificados para el periodo de medición. Todos los indicadores de gestión deben incluir programación." sqref="U12 AT12 AO12 AJ12 AY12 BD12 BI12 BN12 BS12 BX12 AE12 Z12" xr:uid="{00000000-0002-0000-0000-000013000000}"/>
    <dataValidation allowBlank="1" showInputMessage="1" showErrorMessage="1" prompt="Corresponde a la operación matemática de la fórmula del indicador y que reflejará el resultado del indicador para el periodo de medición." sqref="BT12 AP12 AK12 AF12 AU12 AZ12 BE12 BJ12 BO12 BY12 AA12 V12" xr:uid="{00000000-0002-0000-0000-000014000000}"/>
    <dataValidation allowBlank="1" showInputMessage="1" showErrorMessage="1" prompt="Corresponde a los logros obtenidos durante el periodo de medición así como la identificación de las situaciones que conllevaron al incumplimiento de las metas propuestas." sqref="W12 AB12 AG12 AL12 AQ12 AV12 BA12 BF12 BK12 BZ12 BP12 BU12" xr:uid="{00000000-0002-0000-0000-000015000000}"/>
    <dataValidation type="list" allowBlank="1" showInputMessage="1" showErrorMessage="1" sqref="E7:E8" xr:uid="{00000000-0002-0000-0000-000016000000}">
      <formula1>Meses</formula1>
    </dataValidation>
    <dataValidation type="list" allowBlank="1" showInputMessage="1" showErrorMessage="1" sqref="O15 L16:M1048576" xr:uid="{00000000-0002-0000-0000-000017000000}">
      <formula1>periodicidad</formula1>
    </dataValidation>
    <dataValidation type="list" allowBlank="1" showInputMessage="1" showErrorMessage="1" sqref="C16:C1048576" xr:uid="{00000000-0002-0000-0000-000018000000}">
      <formula1>ProyectoInv</formula1>
    </dataValidation>
    <dataValidation type="list" allowBlank="1" showInputMessage="1" showErrorMessage="1" sqref="C15 D16:D1048576" xr:uid="{00000000-0002-0000-0000-000019000000}">
      <formula1>ObjEstratégico</formula1>
    </dataValidation>
    <dataValidation allowBlank="1" showInputMessage="1" showErrorMessage="1" prompt="Formúlese según las características y programación del indicador." sqref="CD10 CG10" xr:uid="{00000000-0002-0000-0000-00001A000000}"/>
    <dataValidation type="list" allowBlank="1" showInputMessage="1" showErrorMessage="1" sqref="O16:O1048576" xr:uid="{00000000-0002-0000-0000-00001B000000}">
      <formula1>TipoInd</formula1>
    </dataValidation>
    <dataValidation type="list" allowBlank="1" showInputMessage="1" showErrorMessage="1" sqref="B15:B1048576" xr:uid="{00000000-0002-0000-0000-00001C000000}">
      <formula1>Procesos</formula1>
    </dataValidation>
    <dataValidation allowBlank="1" showInputMessage="1" showErrorMessage="1" prompt="Enunciar los pasos que se deben realizar para obtener las variables que conforman el indicador y calcular su resultado. Así mismo, indicar como se obtiene el avance acumulado del indicador, si se debe sumar, promediar o tomar el último dato cuantitativo." sqref="L12" xr:uid="{00000000-0002-0000-0000-00001D000000}"/>
    <dataValidation allowBlank="1" showInputMessage="1" showErrorMessage="1" prompt="Corresponde al avance ejecutado acumulado (constante; suma o promedio) o al último reporte de ejecución (creciente o decreciente) del indicador, según corresponda y de acuerdo a su periodicidad." sqref="CD12" xr:uid="{00000000-0002-0000-0000-00001E000000}"/>
    <dataValidation allowBlank="1" showInputMessage="1" showErrorMessage="1" prompt="Corresponde al avance programado acumulado (constante; suma o promedio) o al último reporte de programación (creciente o decreciente) del indicador, según corresponda y de acuerdo a su periodicidad." sqref="CE12" xr:uid="{00000000-0002-0000-0000-00001F000000}"/>
    <dataValidation allowBlank="1" showInputMessage="1" showErrorMessage="1" prompt="Es el producto de dividir el resultado del indicador acumulado (columna BS) entre lo programado del indicador acumulado (columna BT)._x000a_" sqref="CF12" xr:uid="{00000000-0002-0000-0000-000020000000}"/>
    <dataValidation allowBlank="1" showInputMessage="1" showErrorMessage="1" prompt="Corresponde al porcentaje de avance acumulado, es decir, es el mismo valor calculado en la columna anterior (BU)._x000a_" sqref="CG12" xr:uid="{00000000-0002-0000-0000-000021000000}"/>
    <dataValidation allowBlank="1" showInputMessage="1" showErrorMessage="1" prompt="Registrar la meta anual formulada para el indicador, es decir, el valor de la columna S." sqref="CH12" xr:uid="{00000000-0002-0000-0000-000022000000}"/>
    <dataValidation allowBlank="1" showInputMessage="1" showErrorMessage="1" prompt="Es el producto de dividir el resultado del indicador para la vigencia (columna BV) entre la meta anual del indicador para la vigencia (columna BW)." sqref="CI12" xr:uid="{00000000-0002-0000-0000-000023000000}"/>
    <dataValidation allowBlank="1" showInputMessage="1" showErrorMessage="1" prompt="Registre las observaciones o recomendaciones de la revisión del seguimiento reportado por el proceso. Se diligencia por parte del equipo del Sistema de Gestión al recibir el reporte del seguimiento." sqref="AC12 BL12 AH12 AM12 AR12 AW12 BB12 BG12 BQ12 CB12 X12 BV12" xr:uid="{00000000-0002-0000-0000-000024000000}"/>
    <dataValidation allowBlank="1" showInputMessage="1" showErrorMessage="1" prompt="Seleccionar la tendencia que presentará el indicador en la vigencia:_x000a_* Constante: en cada periodo siempre es el mismo valor._x000a_* Creciente: en cada periodo incrementa su valor._x000a_* Decreciente: en cada período disminuye su valor." sqref="P12" xr:uid="{00000000-0002-0000-0000-000025000000}"/>
    <dataValidation allowBlank="1" showInputMessage="1" showErrorMessage="1" promptTitle="Gràfica del indicador" prompt="De acuerdo a la periodicidad del indicador graficar su avance y tendencia, comparando lo ejecutado, contra lo programado y su meta, asi como, aisgnar el color y rango segun su resultado (&gt;= a 90%  verde, &gt; 70% y &lt; 90% amarillo y &lt;= 70% rojo)." sqref="CJ12" xr:uid="{00000000-0002-0000-0000-000026000000}"/>
  </dataValidations>
  <pageMargins left="0.7" right="0.7" top="0.75" bottom="0.75" header="0.3" footer="0.3"/>
  <pageSetup orientation="portrait" horizontalDpi="4294967295" verticalDpi="4294967295" r:id="rId1"/>
  <drawing r:id="rId2"/>
  <extLst>
    <ext xmlns:x14="http://schemas.microsoft.com/office/spreadsheetml/2009/9/main" uri="{CCE6A557-97BC-4b89-ADB6-D9C93CAAB3DF}">
      <x14:dataValidations xmlns:xm="http://schemas.microsoft.com/office/excel/2006/main" xWindow="604" yWindow="314" count="3">
        <x14:dataValidation type="list" allowBlank="1" showInputMessage="1" showErrorMessage="1" xr:uid="{00000000-0002-0000-0000-000027000000}">
          <x14:formula1>
            <xm:f>'Listas desplegables'!$B$2:$B$28</xm:f>
          </x14:formula1>
          <xm:sqref>G7:G8</xm:sqref>
        </x14:dataValidation>
        <x14:dataValidation type="list" allowBlank="1" showInputMessage="1" showErrorMessage="1" xr:uid="{00000000-0002-0000-0000-000028000000}">
          <x14:formula1>
            <xm:f>'Listas desplegables'!$C$2:$C$20</xm:f>
          </x14:formula1>
          <xm:sqref>B13:B14</xm:sqref>
        </x14:dataValidation>
        <x14:dataValidation type="list" allowBlank="1" showInputMessage="1" showErrorMessage="1" xr:uid="{00000000-0002-0000-0000-000029000000}">
          <x14:formula1>
            <xm:f>'Listas desplegables'!$D$2:$D$7</xm:f>
          </x14:formula1>
          <xm:sqref>C13:C14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8"/>
  <sheetViews>
    <sheetView workbookViewId="0">
      <selection activeCell="N12" sqref="N12"/>
    </sheetView>
  </sheetViews>
  <sheetFormatPr baseColWidth="10" defaultColWidth="11.42578125" defaultRowHeight="15" x14ac:dyDescent="0.25"/>
  <cols>
    <col min="1" max="1" width="1.140625" customWidth="1"/>
    <col min="2" max="2" width="5.5703125" customWidth="1"/>
    <col min="3" max="3" width="7.5703125" customWidth="1"/>
    <col min="4" max="4" width="11.5703125" customWidth="1"/>
    <col min="5" max="5" width="13.5703125" bestFit="1" customWidth="1"/>
  </cols>
  <sheetData>
    <row r="1" spans="2:5" ht="6" customHeight="1" x14ac:dyDescent="0.25"/>
    <row r="2" spans="2:5" x14ac:dyDescent="0.25">
      <c r="B2" s="46" t="s">
        <v>73</v>
      </c>
      <c r="C2" s="46" t="s">
        <v>74</v>
      </c>
      <c r="D2" s="47" t="str">
        <f>'INDICADORES GESTION'!D13</f>
        <v>GEC-009</v>
      </c>
      <c r="E2" s="48" t="s">
        <v>75</v>
      </c>
    </row>
    <row r="3" spans="2:5" x14ac:dyDescent="0.25">
      <c r="B3" s="49">
        <f>'INDICADORES GESTION'!CH13</f>
        <v>0.9</v>
      </c>
      <c r="C3" s="49">
        <f>'INDICADORES GESTION'!AF13</f>
        <v>0.94444444444444442</v>
      </c>
      <c r="D3" s="47" t="s">
        <v>19</v>
      </c>
      <c r="E3" s="50">
        <f>C3/$B$3</f>
        <v>1.0493827160493827</v>
      </c>
    </row>
    <row r="4" spans="2:5" x14ac:dyDescent="0.25">
      <c r="B4" s="46"/>
      <c r="C4" s="49"/>
      <c r="D4" s="47" t="s">
        <v>22</v>
      </c>
      <c r="E4" s="50"/>
    </row>
    <row r="5" spans="2:5" x14ac:dyDescent="0.25">
      <c r="B5" s="46"/>
      <c r="C5" s="49"/>
      <c r="D5" s="47" t="s">
        <v>76</v>
      </c>
      <c r="E5" s="50"/>
    </row>
    <row r="6" spans="2:5" x14ac:dyDescent="0.25">
      <c r="B6" s="46"/>
      <c r="C6" s="49"/>
      <c r="D6" s="47" t="s">
        <v>77</v>
      </c>
      <c r="E6" s="50"/>
    </row>
    <row r="7" spans="2:5" x14ac:dyDescent="0.25">
      <c r="B7" s="49"/>
      <c r="D7" s="51" t="s">
        <v>78</v>
      </c>
      <c r="E7" s="52">
        <f>'INDICADORES GESTION'!CI13</f>
        <v>1.0493827160493827</v>
      </c>
    </row>
    <row r="11" spans="2:5" ht="33.6" customHeight="1" x14ac:dyDescent="0.25"/>
    <row r="12" spans="2:5" ht="30" customHeight="1" x14ac:dyDescent="0.25"/>
    <row r="13" spans="2:5" x14ac:dyDescent="0.25">
      <c r="B13" s="46" t="s">
        <v>73</v>
      </c>
      <c r="C13" s="46" t="s">
        <v>74</v>
      </c>
      <c r="D13" s="47" t="str">
        <f>'INDICADORES GESTION'!D14</f>
        <v>GEC-010</v>
      </c>
      <c r="E13" s="48" t="s">
        <v>75</v>
      </c>
    </row>
    <row r="14" spans="2:5" x14ac:dyDescent="0.25">
      <c r="B14" s="49">
        <f>'INDICADORES GESTION'!CH14</f>
        <v>0.9</v>
      </c>
      <c r="C14" s="49">
        <f>'INDICADORES GESTION'!AF14</f>
        <v>0.8666666666666667</v>
      </c>
      <c r="D14" s="47" t="s">
        <v>19</v>
      </c>
      <c r="E14" s="50">
        <f>C14/$B$14</f>
        <v>0.96296296296296302</v>
      </c>
    </row>
    <row r="15" spans="2:5" x14ac:dyDescent="0.25">
      <c r="B15" s="46"/>
      <c r="C15" s="49"/>
      <c r="D15" s="47" t="s">
        <v>22</v>
      </c>
      <c r="E15" s="50"/>
    </row>
    <row r="16" spans="2:5" x14ac:dyDescent="0.25">
      <c r="B16" s="46"/>
      <c r="C16" s="49"/>
      <c r="D16" s="47" t="s">
        <v>76</v>
      </c>
      <c r="E16" s="50"/>
    </row>
    <row r="17" spans="2:5" x14ac:dyDescent="0.25">
      <c r="B17" s="46"/>
      <c r="C17" s="49"/>
      <c r="D17" s="47" t="s">
        <v>77</v>
      </c>
      <c r="E17" s="50"/>
    </row>
    <row r="18" spans="2:5" x14ac:dyDescent="0.25">
      <c r="B18" s="49"/>
      <c r="D18" s="51" t="s">
        <v>78</v>
      </c>
      <c r="E18" s="52">
        <f>'INDICADORES GESTION'!CI14</f>
        <v>0.96296296296296302</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G28"/>
  <sheetViews>
    <sheetView topLeftCell="A2" zoomScale="80" zoomScaleNormal="80" workbookViewId="0">
      <selection sqref="A1:XFD1048576"/>
    </sheetView>
  </sheetViews>
  <sheetFormatPr baseColWidth="10" defaultColWidth="11.42578125" defaultRowHeight="14.25" x14ac:dyDescent="0.2"/>
  <cols>
    <col min="1" max="1" width="10.42578125" style="15" customWidth="1"/>
    <col min="2" max="2" width="7.140625" style="15" bestFit="1" customWidth="1"/>
    <col min="3" max="3" width="47.42578125" style="15" customWidth="1"/>
    <col min="4" max="4" width="86.5703125" style="15" customWidth="1"/>
    <col min="5" max="5" width="11.5703125" style="15" customWidth="1"/>
    <col min="6" max="6" width="15.42578125" style="15" customWidth="1"/>
    <col min="7" max="7" width="15.140625" style="15" customWidth="1"/>
    <col min="8" max="16384" width="11.42578125" style="15"/>
  </cols>
  <sheetData>
    <row r="1" spans="1:7" s="36" customFormat="1" ht="53.25" customHeight="1" x14ac:dyDescent="0.25">
      <c r="A1" s="16" t="s">
        <v>79</v>
      </c>
      <c r="B1" s="17" t="s">
        <v>80</v>
      </c>
      <c r="C1" s="16" t="s">
        <v>81</v>
      </c>
      <c r="D1" s="17" t="s">
        <v>82</v>
      </c>
      <c r="E1" s="16" t="s">
        <v>35</v>
      </c>
      <c r="F1" s="17" t="s">
        <v>41</v>
      </c>
      <c r="G1" s="16" t="s">
        <v>83</v>
      </c>
    </row>
    <row r="2" spans="1:7" s="13" customFormat="1" ht="65.25" customHeight="1" x14ac:dyDescent="0.25">
      <c r="A2" s="12" t="s">
        <v>7</v>
      </c>
      <c r="B2" s="12">
        <v>2024</v>
      </c>
      <c r="C2" s="27" t="s">
        <v>84</v>
      </c>
      <c r="D2" s="35" t="s">
        <v>85</v>
      </c>
      <c r="E2" s="13" t="s">
        <v>60</v>
      </c>
      <c r="F2" s="18" t="s">
        <v>86</v>
      </c>
      <c r="G2" s="18" t="s">
        <v>87</v>
      </c>
    </row>
    <row r="3" spans="1:7" s="13" customFormat="1" ht="62.25" customHeight="1" x14ac:dyDescent="0.25">
      <c r="A3" s="12" t="s">
        <v>18</v>
      </c>
      <c r="B3" s="12">
        <v>2025</v>
      </c>
      <c r="C3" s="27" t="s">
        <v>88</v>
      </c>
      <c r="D3" s="35" t="s">
        <v>89</v>
      </c>
      <c r="E3" s="13" t="s">
        <v>90</v>
      </c>
      <c r="F3" s="13" t="s">
        <v>91</v>
      </c>
      <c r="G3" s="18" t="s">
        <v>65</v>
      </c>
    </row>
    <row r="4" spans="1:7" s="13" customFormat="1" ht="51" customHeight="1" x14ac:dyDescent="0.25">
      <c r="A4" s="12" t="s">
        <v>19</v>
      </c>
      <c r="B4" s="12">
        <v>2026</v>
      </c>
      <c r="C4" s="27" t="s">
        <v>92</v>
      </c>
      <c r="D4" s="35" t="s">
        <v>93</v>
      </c>
      <c r="E4" s="13" t="s">
        <v>94</v>
      </c>
      <c r="F4" s="18" t="s">
        <v>64</v>
      </c>
      <c r="G4" s="18" t="s">
        <v>95</v>
      </c>
    </row>
    <row r="5" spans="1:7" s="13" customFormat="1" ht="73.5" customHeight="1" x14ac:dyDescent="0.25">
      <c r="A5" s="12" t="s">
        <v>20</v>
      </c>
      <c r="B5" s="12">
        <v>2027</v>
      </c>
      <c r="C5" s="27" t="s">
        <v>96</v>
      </c>
      <c r="D5" s="35" t="s">
        <v>97</v>
      </c>
      <c r="F5" s="18" t="s">
        <v>98</v>
      </c>
      <c r="G5" s="18"/>
    </row>
    <row r="6" spans="1:7" s="13" customFormat="1" ht="57" x14ac:dyDescent="0.25">
      <c r="A6" s="12" t="s">
        <v>21</v>
      </c>
      <c r="B6" s="12">
        <v>2028</v>
      </c>
      <c r="C6" s="27" t="s">
        <v>54</v>
      </c>
      <c r="D6" s="35" t="s">
        <v>99</v>
      </c>
      <c r="F6" s="18" t="s">
        <v>100</v>
      </c>
      <c r="G6" s="14"/>
    </row>
    <row r="7" spans="1:7" s="13" customFormat="1" ht="42.75" x14ac:dyDescent="0.25">
      <c r="A7" s="12" t="s">
        <v>22</v>
      </c>
      <c r="B7" s="12">
        <v>2029</v>
      </c>
      <c r="C7" s="27" t="s">
        <v>101</v>
      </c>
      <c r="D7" s="35" t="s">
        <v>55</v>
      </c>
      <c r="F7" s="14"/>
    </row>
    <row r="8" spans="1:7" s="13" customFormat="1" ht="15" x14ac:dyDescent="0.25">
      <c r="A8" s="12" t="s">
        <v>23</v>
      </c>
      <c r="B8" s="12">
        <v>2030</v>
      </c>
      <c r="C8" s="27" t="s">
        <v>102</v>
      </c>
      <c r="F8" s="14"/>
    </row>
    <row r="9" spans="1:7" s="13" customFormat="1" ht="15" x14ac:dyDescent="0.25">
      <c r="A9" s="12" t="s">
        <v>24</v>
      </c>
      <c r="B9" s="12">
        <v>2031</v>
      </c>
      <c r="C9" s="27" t="s">
        <v>103</v>
      </c>
      <c r="F9" s="14"/>
    </row>
    <row r="10" spans="1:7" s="13" customFormat="1" ht="15" x14ac:dyDescent="0.25">
      <c r="A10" s="12" t="s">
        <v>9</v>
      </c>
      <c r="B10" s="12">
        <v>2032</v>
      </c>
      <c r="C10" s="27" t="s">
        <v>104</v>
      </c>
      <c r="F10" s="14"/>
    </row>
    <row r="11" spans="1:7" s="13" customFormat="1" x14ac:dyDescent="0.25">
      <c r="A11" s="12" t="s">
        <v>25</v>
      </c>
      <c r="B11" s="12">
        <v>2033</v>
      </c>
      <c r="C11" s="27" t="s">
        <v>105</v>
      </c>
    </row>
    <row r="12" spans="1:7" s="13" customFormat="1" x14ac:dyDescent="0.25">
      <c r="A12" s="12" t="s">
        <v>26</v>
      </c>
      <c r="B12" s="12">
        <v>2034</v>
      </c>
      <c r="C12" s="27" t="s">
        <v>106</v>
      </c>
    </row>
    <row r="13" spans="1:7" s="13" customFormat="1" x14ac:dyDescent="0.25">
      <c r="A13" s="12" t="s">
        <v>27</v>
      </c>
      <c r="B13" s="12">
        <v>2035</v>
      </c>
      <c r="C13" s="27" t="s">
        <v>107</v>
      </c>
      <c r="D13" s="18"/>
    </row>
    <row r="14" spans="1:7" s="13" customFormat="1" x14ac:dyDescent="0.25">
      <c r="A14" s="12"/>
      <c r="B14" s="12">
        <v>2036</v>
      </c>
      <c r="C14" s="27" t="s">
        <v>108</v>
      </c>
    </row>
    <row r="15" spans="1:7" s="13" customFormat="1" x14ac:dyDescent="0.25">
      <c r="A15" s="12"/>
      <c r="B15" s="12">
        <v>2037</v>
      </c>
      <c r="C15" s="27" t="s">
        <v>109</v>
      </c>
    </row>
    <row r="16" spans="1:7" s="13" customFormat="1" x14ac:dyDescent="0.25">
      <c r="A16" s="12"/>
      <c r="B16" s="12">
        <v>2038</v>
      </c>
      <c r="C16" s="27" t="s">
        <v>110</v>
      </c>
    </row>
    <row r="17" spans="1:3" s="13" customFormat="1" x14ac:dyDescent="0.25">
      <c r="A17" s="12"/>
      <c r="B17" s="12">
        <v>2039</v>
      </c>
      <c r="C17" s="27" t="s">
        <v>111</v>
      </c>
    </row>
    <row r="18" spans="1:3" s="13" customFormat="1" x14ac:dyDescent="0.25">
      <c r="A18" s="12"/>
      <c r="B18" s="12">
        <v>2040</v>
      </c>
      <c r="C18" s="27" t="s">
        <v>112</v>
      </c>
    </row>
    <row r="19" spans="1:3" s="13" customFormat="1" x14ac:dyDescent="0.25">
      <c r="A19" s="12"/>
      <c r="B19" s="12">
        <v>2041</v>
      </c>
      <c r="C19" s="27" t="s">
        <v>113</v>
      </c>
    </row>
    <row r="20" spans="1:3" s="13" customFormat="1" ht="18" customHeight="1" x14ac:dyDescent="0.25">
      <c r="B20" s="12">
        <v>2042</v>
      </c>
      <c r="C20" s="27" t="s">
        <v>114</v>
      </c>
    </row>
    <row r="21" spans="1:3" s="13" customFormat="1" ht="18" customHeight="1" x14ac:dyDescent="0.2">
      <c r="B21" s="12">
        <v>2043</v>
      </c>
      <c r="C21" s="15"/>
    </row>
    <row r="22" spans="1:3" x14ac:dyDescent="0.2">
      <c r="B22" s="12">
        <v>2044</v>
      </c>
    </row>
    <row r="23" spans="1:3" x14ac:dyDescent="0.2">
      <c r="B23" s="12">
        <v>2045</v>
      </c>
    </row>
    <row r="24" spans="1:3" x14ac:dyDescent="0.2">
      <c r="B24" s="12">
        <v>2046</v>
      </c>
    </row>
    <row r="25" spans="1:3" x14ac:dyDescent="0.2">
      <c r="B25" s="12">
        <v>2047</v>
      </c>
    </row>
    <row r="26" spans="1:3" x14ac:dyDescent="0.2">
      <c r="B26" s="12">
        <v>2048</v>
      </c>
    </row>
    <row r="27" spans="1:3" x14ac:dyDescent="0.2">
      <c r="B27" s="12">
        <v>2049</v>
      </c>
    </row>
    <row r="28" spans="1:3" x14ac:dyDescent="0.2">
      <c r="B28" s="12">
        <v>2050</v>
      </c>
    </row>
  </sheetData>
  <sortState xmlns:xlrd2="http://schemas.microsoft.com/office/spreadsheetml/2017/richdata2" ref="C2:C21">
    <sortCondition ref="C2:C21"/>
  </sortState>
  <pageMargins left="0.7" right="0.7" top="0.75" bottom="0.75" header="0.3" footer="0.3"/>
  <pageSetup orientation="portrait" horizontalDpi="4294967293"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2E45575AD94644085A1B5F9F0DFCB8C" ma:contentTypeVersion="32" ma:contentTypeDescription="Crear nuevo documento." ma:contentTypeScope="" ma:versionID="9e40cfedde3cbd080414fe4e023607fc">
  <xsd:schema xmlns:xsd="http://www.w3.org/2001/XMLSchema" xmlns:xs="http://www.w3.org/2001/XMLSchema" xmlns:p="http://schemas.microsoft.com/office/2006/metadata/properties" xmlns:ns2="5c9c95be-1f31-46f2-a786-fb332161d145" xmlns:ns3="38ef67d2-6151-4d5a-b01d-9e1fa2428a9e" targetNamespace="http://schemas.microsoft.com/office/2006/metadata/properties" ma:root="true" ma:fieldsID="98737ae0bb80d3c7b47434850e59878d" ns2:_="" ns3:_="">
    <xsd:import namespace="5c9c95be-1f31-46f2-a786-fb332161d145"/>
    <xsd:import namespace="38ef67d2-6151-4d5a-b01d-9e1fa2428a9e"/>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9c95be-1f31-46f2-a786-fb332161d14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1f14a09-b142-4f1a-9b1d-85a23056d56a"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ef67d2-6151-4d5a-b01d-9e1fa2428a9e"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888f99e3-9f77-4a18-bdd5-c49b12b61a84}" ma:internalName="TaxCatchAll" ma:showField="CatchAllData" ma:web="38ef67d2-6151-4d5a-b01d-9e1fa2428a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9c95be-1f31-46f2-a786-fb332161d145">
      <Terms xmlns="http://schemas.microsoft.com/office/infopath/2007/PartnerControls"/>
    </lcf76f155ced4ddcb4097134ff3c332f>
    <TaxCatchAll xmlns="38ef67d2-6151-4d5a-b01d-9e1fa2428a9e" xsi:nil="true"/>
    <SharedWithUsers xmlns="38ef67d2-6151-4d5a-b01d-9e1fa2428a9e">
      <UserInfo>
        <DisplayName/>
        <AccountId xsi:nil="true"/>
        <AccountType/>
      </UserInfo>
    </SharedWithUsers>
  </documentManagement>
</p:properties>
</file>

<file path=customXml/itemProps1.xml><?xml version="1.0" encoding="utf-8"?>
<ds:datastoreItem xmlns:ds="http://schemas.openxmlformats.org/officeDocument/2006/customXml" ds:itemID="{F92AA933-357F-4F8C-AAB6-7E1E2C318EAD}">
  <ds:schemaRefs>
    <ds:schemaRef ds:uri="http://schemas.microsoft.com/sharepoint/v3/contenttype/forms"/>
  </ds:schemaRefs>
</ds:datastoreItem>
</file>

<file path=customXml/itemProps2.xml><?xml version="1.0" encoding="utf-8"?>
<ds:datastoreItem xmlns:ds="http://schemas.openxmlformats.org/officeDocument/2006/customXml" ds:itemID="{0F462824-6CEA-424B-BD51-8F9881E57E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9c95be-1f31-46f2-a786-fb332161d145"/>
    <ds:schemaRef ds:uri="38ef67d2-6151-4d5a-b01d-9e1fa2428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ABB80E-03B2-476B-AA83-1125303E9940}">
  <ds:schemaRefs>
    <ds:schemaRef ds:uri="http://schemas.microsoft.com/office/2006/documentManagement/types"/>
    <ds:schemaRef ds:uri="http://schemas.microsoft.com/office/2006/metadata/properties"/>
    <ds:schemaRef ds:uri="http://purl.org/dc/elements/1.1/"/>
    <ds:schemaRef ds:uri="5c9c95be-1f31-46f2-a786-fb332161d145"/>
    <ds:schemaRef ds:uri="http://schemas.openxmlformats.org/package/2006/metadata/core-properties"/>
    <ds:schemaRef ds:uri="http://purl.org/dc/terms/"/>
    <ds:schemaRef ds:uri="http://schemas.microsoft.com/office/infopath/2007/PartnerControls"/>
    <ds:schemaRef ds:uri="38ef67d2-6151-4d5a-b01d-9e1fa2428a9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INDICADORES GESTION</vt:lpstr>
      <vt:lpstr>Gráfica</vt:lpstr>
      <vt:lpstr>Listas desplegables</vt:lpstr>
      <vt:lpstr>Meses</vt:lpstr>
      <vt:lpstr>'Listas desplegables'!Proy_Estrat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Yohn Mauricio Guerrero Hernandez</dc:creator>
  <cp:keywords/>
  <dc:description/>
  <cp:lastModifiedBy>Bibiana Cubillos</cp:lastModifiedBy>
  <cp:revision/>
  <dcterms:created xsi:type="dcterms:W3CDTF">2018-02-23T18:02:25Z</dcterms:created>
  <dcterms:modified xsi:type="dcterms:W3CDTF">2026-04-23T14:54:33Z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0x01010082E45575AD94644085A1B5F9F0DFCB8C</vt:lpwstr>
  </property>
  <property fmtid="{D5CDD505-2E9C-101B-9397-08002B2CF9AE}" pid="3" name="MediaServiceImageTags">
    <vt:lpwstr/>
  </property>
  <property fmtid="{D5CDD505-2E9C-101B-9397-08002B2CF9AE}" pid="4" name="Order">
    <vt:r8>184300</vt:r8>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_ExtendedDescription">
    <vt:lpwstr/>
  </property>
</Properties>
</file>