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en\OneDrive - sdis.gov.co\Contrato 12600 de 2020\3. Riesgos\2. Noviembre\"/>
    </mc:Choice>
  </mc:AlternateContent>
  <bookViews>
    <workbookView xWindow="0" yWindow="0" windowWidth="28800" windowHeight="12030" tabRatio="625"/>
  </bookViews>
  <sheets>
    <sheet name="Eval_controles" sheetId="20" r:id="rId1"/>
    <sheet name="parametros" sheetId="21" state="hidden" r:id="rId2"/>
    <sheet name="Anexo" sheetId="22" r:id="rId3"/>
  </sheets>
  <definedNames>
    <definedName name="_xlnm._FilterDatabase" localSheetId="0" hidden="1">Eval_controles!#REF!</definedName>
    <definedName name="_xlnm.Print_Area" localSheetId="0">Eval_controles!$A$19:$S$30</definedName>
    <definedName name="PROCESO" localSheetId="1">parametros!$B$4:$B$23</definedName>
    <definedName name="_xlnm.Print_Titles" localSheetId="0">Eval_controles!$2:$5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 i="20" l="1"/>
  <c r="M44" i="20"/>
  <c r="O43" i="20"/>
  <c r="M43" i="20"/>
  <c r="O42" i="20"/>
  <c r="M42" i="20"/>
  <c r="O41" i="20"/>
  <c r="M41" i="20"/>
  <c r="O40" i="20"/>
  <c r="M40" i="20"/>
  <c r="O28" i="20" l="1"/>
  <c r="M28" i="20"/>
  <c r="O27" i="20"/>
  <c r="M27" i="20"/>
  <c r="O15" i="20"/>
  <c r="O16" i="20"/>
  <c r="O14" i="20"/>
  <c r="M14" i="20"/>
  <c r="K24" i="21" l="1"/>
  <c r="K25" i="21"/>
  <c r="K26" i="21"/>
  <c r="K27" i="21"/>
  <c r="K28" i="21"/>
  <c r="K29" i="21"/>
  <c r="K30" i="21"/>
  <c r="K31" i="21"/>
  <c r="K23" i="21"/>
  <c r="Q41" i="20" l="1"/>
  <c r="Q43" i="20"/>
  <c r="P43" i="20"/>
  <c r="P40" i="20"/>
  <c r="P44" i="20"/>
  <c r="Q42" i="20"/>
  <c r="Q44" i="20"/>
  <c r="P41" i="20"/>
  <c r="Q40" i="20"/>
  <c r="P42" i="20"/>
  <c r="Q28" i="20"/>
  <c r="P28" i="20"/>
  <c r="Q14" i="20"/>
  <c r="Q27" i="20"/>
  <c r="P14" i="20"/>
  <c r="P27" i="20"/>
  <c r="O12" i="21"/>
  <c r="M16" i="20" l="1"/>
  <c r="Q16" i="20" l="1"/>
  <c r="P16" i="20"/>
  <c r="M15" i="20"/>
  <c r="Q15" i="20" l="1"/>
  <c r="P15" i="20"/>
</calcChain>
</file>

<file path=xl/comments1.xml><?xml version="1.0" encoding="utf-8"?>
<comments xmlns="http://schemas.openxmlformats.org/spreadsheetml/2006/main">
  <authors>
    <author>usuario pc</author>
  </authors>
  <commentList>
    <comment ref="N11" authorId="0" shapeId="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t>
        </r>
      </text>
    </comment>
    <comment ref="Q11" authorId="0" shapeId="0">
      <text>
        <r>
          <rPr>
            <sz val="8"/>
            <color rgb="FF000000"/>
            <rFont val="Arial"/>
            <family val="2"/>
          </rPr>
          <t xml:space="preserve">Este resultado se genera automáticamente al combinar los criterios de evaluación del diseño del control (M9) con  el rango de calificación de la ejecución del control (O9).
</t>
        </r>
        <r>
          <rPr>
            <sz val="8"/>
            <color rgb="FF000000"/>
            <rFont val="Arial"/>
            <family val="2"/>
          </rPr>
          <t xml:space="preserve">
</t>
        </r>
        <r>
          <rPr>
            <sz val="8"/>
            <color rgb="FF000000"/>
            <rFont val="Arial"/>
            <family val="2"/>
          </rPr>
          <t>A partir del resultado, se debe remitir a la hoja "Anexo" en la tabla denominada CALIFICACIÓN DE LA SOLIDEZ DEL CONJUNTO DE CONTROLES. Según el resultado se determina la solidez del conjunto de controles (fuerte, moderado o débil).</t>
        </r>
      </text>
    </comment>
    <comment ref="N24" authorId="0" shapeId="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t>
        </r>
      </text>
    </comment>
    <comment ref="Q24" authorId="0" shapeId="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 ref="N37" authorId="0" shapeId="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t>
        </r>
      </text>
    </comment>
    <comment ref="Q37" authorId="0" shapeId="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List>
</comments>
</file>

<file path=xl/sharedStrings.xml><?xml version="1.0" encoding="utf-8"?>
<sst xmlns="http://schemas.openxmlformats.org/spreadsheetml/2006/main" count="281" uniqueCount="141">
  <si>
    <t>PROCESO GESTIÓN DEL SISTEMA INTEGRADO - SIG
FORMATO EVALUACIÓN DEL DISEÑO Y EJECUCIÓN DE ACTIVIDADES DE CONTROL</t>
  </si>
  <si>
    <t>Código:</t>
  </si>
  <si>
    <t>FOR-GS-005</t>
  </si>
  <si>
    <t>Versión:</t>
  </si>
  <si>
    <t>Fecha:</t>
  </si>
  <si>
    <t>Memo I2020000319 - 08/01/2020</t>
  </si>
  <si>
    <t>Página:</t>
  </si>
  <si>
    <t>1 de 2</t>
  </si>
  <si>
    <r>
      <t xml:space="preserve">A continuación se presenta la evaluación realizada por la </t>
    </r>
    <r>
      <rPr>
        <b/>
        <sz val="11"/>
        <color theme="1"/>
        <rFont val="Arial"/>
        <family val="2"/>
      </rPr>
      <t xml:space="preserve">primera línea de defensa </t>
    </r>
    <r>
      <rPr>
        <sz val="11"/>
        <color theme="1"/>
        <rFont val="Arial"/>
        <family val="2"/>
      </rPr>
      <t>como responsable del diseño y ejecución de los controles establecidos para la mitigación de los riesgos.</t>
    </r>
  </si>
  <si>
    <t>Fecha de elaboración:</t>
  </si>
  <si>
    <t>Nombres y apellidos del gestor de proceso</t>
  </si>
  <si>
    <t>PROCESO</t>
  </si>
  <si>
    <t>RIESGO</t>
  </si>
  <si>
    <t>CAUSA</t>
  </si>
  <si>
    <t>CONTROL</t>
  </si>
  <si>
    <t>CRITERIOS DE EVALUACIÓN DEL DISEÑO DEL CONTROL</t>
  </si>
  <si>
    <t>RANGO DE CALIFICACIÓN DEL DISEÑO DEL CONTROL</t>
  </si>
  <si>
    <t>CRITERIOS DE EVALUACIÓN DE LA EJECUCIÓN DEL CONTROL</t>
  </si>
  <si>
    <t>RANGO DE CALIFICACIÓN DE LA EJECUCIÓN DEL CONTROL</t>
  </si>
  <si>
    <t>¿DEBE ESTABLECER ACCIONES PARA FORTALECER EL CONTROL?</t>
  </si>
  <si>
    <t>CALIFICACIÓN DE LA SOLIDEZ DE LOS CONTROLES</t>
  </si>
  <si>
    <t>1. Responsable</t>
  </si>
  <si>
    <t>2. Periocidad</t>
  </si>
  <si>
    <t>3. Propósito</t>
  </si>
  <si>
    <t>4. ¿Cómo se realiza la actividad de control?</t>
  </si>
  <si>
    <t>5. ¿Qué pasa con las observaciones o desviaciones?</t>
  </si>
  <si>
    <t>6. Evidencia de la ejecución del control</t>
  </si>
  <si>
    <t>¿Cómo se está ejecutando el control?</t>
  </si>
  <si>
    <t>Rango de califiación de la ejecución</t>
  </si>
  <si>
    <r>
      <t xml:space="preserve">¿Existe un responsable </t>
    </r>
    <r>
      <rPr>
        <b/>
        <i/>
        <sz val="10"/>
        <rFont val="Arial"/>
        <family val="2"/>
      </rPr>
      <t>asignado</t>
    </r>
    <r>
      <rPr>
        <b/>
        <sz val="10"/>
        <rFont val="Arial"/>
        <family val="2"/>
      </rPr>
      <t xml:space="preserve"> a la ejecución
del control?</t>
    </r>
  </si>
  <si>
    <r>
      <t xml:space="preserve">¿El responsable tiene la </t>
    </r>
    <r>
      <rPr>
        <b/>
        <i/>
        <sz val="10"/>
        <rFont val="Arial"/>
        <family val="2"/>
      </rPr>
      <t>adecuada</t>
    </r>
    <r>
      <rPr>
        <b/>
        <sz val="10"/>
        <rFont val="Arial"/>
        <family val="2"/>
      </rPr>
      <t xml:space="preserve"> autoridad y
asignación de funciones u obligaciones para la ejecución del control?</t>
    </r>
  </si>
  <si>
    <r>
      <t xml:space="preserve">¿La </t>
    </r>
    <r>
      <rPr>
        <b/>
        <i/>
        <sz val="10"/>
        <rFont val="Arial"/>
        <family val="2"/>
      </rPr>
      <t>oportunidad</t>
    </r>
    <r>
      <rPr>
        <b/>
        <sz val="10"/>
        <rFont val="Arial"/>
        <family val="2"/>
      </rPr>
      <t xml:space="preserve"> en que se ejecuta el control ayuda a prevenir la mitigación del riesgo o a detectar su materialización de manera
adecuada?</t>
    </r>
  </si>
  <si>
    <r>
      <t xml:space="preserve">¿La actividad que se desarrolla en el control realmente busca por si sola </t>
    </r>
    <r>
      <rPr>
        <b/>
        <i/>
        <sz val="10"/>
        <rFont val="Arial"/>
        <family val="2"/>
      </rPr>
      <t>prevenir</t>
    </r>
    <r>
      <rPr>
        <b/>
        <sz val="10"/>
        <rFont val="Arial"/>
        <family val="2"/>
      </rPr>
      <t xml:space="preserve"> o </t>
    </r>
    <r>
      <rPr>
        <b/>
        <i/>
        <sz val="10"/>
        <rFont val="Arial"/>
        <family val="2"/>
      </rPr>
      <t>detectar</t>
    </r>
    <r>
      <rPr>
        <b/>
        <sz val="10"/>
        <rFont val="Arial"/>
        <family val="2"/>
      </rPr>
      <t xml:space="preserve"> las causas que pueden dar origen al riesgo?</t>
    </r>
  </si>
  <si>
    <t>¿La fuente de información que se utiliza en el desarrollo del control es información confiable que permita mitigar el riesgo?</t>
  </si>
  <si>
    <t>¿ Las observaciones, desviaciones o diferencias identificadas como resultados de la ejecución del control, son investigadas y resueltas de manera oportuna?</t>
  </si>
  <si>
    <r>
      <t xml:space="preserve">La </t>
    </r>
    <r>
      <rPr>
        <b/>
        <i/>
        <sz val="10"/>
        <rFont val="Arial"/>
        <family val="2"/>
      </rPr>
      <t>evidencia</t>
    </r>
    <r>
      <rPr>
        <b/>
        <sz val="10"/>
        <rFont val="Arial"/>
        <family val="2"/>
      </rPr>
      <t xml:space="preserve"> de la ejecución del control, que le permita a un tercero confirmar su ejecución, se conserva de manera…</t>
    </r>
  </si>
  <si>
    <t>Gestión contractual</t>
  </si>
  <si>
    <t>Posibilidad de direccionar la  contratación y/o vinculación a favor de un tercero no presentando  claridad tanto en los anexos técnicos como en los estudios previos que posibilitan que la selección de proveedores no se realice de forma eficiente y transparente.</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</si>
  <si>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</si>
  <si>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 xml:space="preserve">El líder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tendrá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tendrá el procedimiento  actualizado o en su efecto un acta de la respectiva revisión. </t>
  </si>
  <si>
    <t>Asignado</t>
  </si>
  <si>
    <t>Adecuado</t>
  </si>
  <si>
    <t>Oportuna</t>
  </si>
  <si>
    <t>Prevenir</t>
  </si>
  <si>
    <t>Confiable</t>
  </si>
  <si>
    <t>Se investigan y resuelven oportunamente</t>
  </si>
  <si>
    <t>Completa</t>
  </si>
  <si>
    <t>El control se ejecuta de manera consistente por parte del responsable.</t>
  </si>
  <si>
    <t>Posibilidad de que se realice una supervisión e interventoría inadecuada por un interés ilícito en su ejercicio a través de la manipulación u omisión de funciones en beneficio del contratista o de un tercero.</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</si>
  <si>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</si>
  <si>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El líder del proceso de Gestión Contractual revisa de manera anual  el Manual  de contratación y supervisión con el fin de emitir lineamientos actualizados en cuanto a Supervisión y posibles incumplimientos cuando a ello hubiere lugar  según lo evidenciado por la Supervisión, en caso de no realizarse la revisión se reprogramara antes de terminar la vigencia, como evidencia se tendrá el Manual actualizado o en su efecto un acta de la respectiva revisión.</t>
  </si>
  <si>
    <r>
      <t xml:space="preserve">A continuación se presenta el análisis realizado por la </t>
    </r>
    <r>
      <rPr>
        <b/>
        <sz val="11"/>
        <color theme="1"/>
        <rFont val="Arial"/>
        <family val="2"/>
      </rPr>
      <t xml:space="preserve">segunda línea de defensa </t>
    </r>
    <r>
      <rPr>
        <sz val="11"/>
        <color theme="1"/>
        <rFont val="Arial"/>
        <family val="2"/>
      </rPr>
      <t>como responsable de revisar el adecuado diseño y ejecución de los controles que se han establecido por parte de la primera línea de defensa, con el fin de determinar las recomendaciones para el fortalecimiento de los mismos.</t>
    </r>
  </si>
  <si>
    <t>OBSERVACIONES AL DISEÑO DEL CONTROL</t>
  </si>
  <si>
    <t>OBSERVACIONES A LA EJECUCIÓN DEL CONTROL</t>
  </si>
  <si>
    <r>
      <t xml:space="preserve">Criterio 1: </t>
    </r>
    <r>
      <rPr>
        <i/>
        <sz val="10"/>
        <color theme="4"/>
        <rFont val="Arial"/>
        <family val="2"/>
      </rPr>
      <t xml:space="preserve">…registre observaciones del criterio…
</t>
    </r>
    <r>
      <rPr>
        <sz val="10"/>
        <rFont val="Arial"/>
        <family val="2"/>
      </rPr>
      <t>Criterio 2:</t>
    </r>
    <r>
      <rPr>
        <i/>
        <sz val="10"/>
        <color theme="4"/>
        <rFont val="Arial"/>
        <family val="2"/>
      </rPr>
      <t xml:space="preserve"> …registre observaciones del criterio…
</t>
    </r>
    <r>
      <rPr>
        <sz val="10"/>
        <rFont val="Arial"/>
        <family val="2"/>
      </rPr>
      <t>Criterio 3:</t>
    </r>
    <r>
      <rPr>
        <i/>
        <sz val="10"/>
        <color theme="4"/>
        <rFont val="Arial"/>
        <family val="2"/>
      </rPr>
      <t xml:space="preserve"> …registre observaciones del criterio…
</t>
    </r>
    <r>
      <rPr>
        <sz val="10"/>
        <rFont val="Arial"/>
        <family val="2"/>
      </rPr>
      <t>Criterio 4:</t>
    </r>
    <r>
      <rPr>
        <i/>
        <sz val="10"/>
        <color theme="4"/>
        <rFont val="Arial"/>
        <family val="2"/>
      </rPr>
      <t xml:space="preserve"> …registre observaciones del criterio…
</t>
    </r>
    <r>
      <rPr>
        <sz val="10"/>
        <rFont val="Arial"/>
        <family val="2"/>
      </rPr>
      <t>Criterio 5:</t>
    </r>
    <r>
      <rPr>
        <i/>
        <sz val="10"/>
        <color theme="4"/>
        <rFont val="Arial"/>
        <family val="2"/>
      </rPr>
      <t xml:space="preserve"> …registre observaciones del criterio…
</t>
    </r>
    <r>
      <rPr>
        <sz val="10"/>
        <rFont val="Arial"/>
        <family val="2"/>
      </rPr>
      <t>Criterio 6:</t>
    </r>
    <r>
      <rPr>
        <i/>
        <sz val="10"/>
        <color theme="4"/>
        <rFont val="Arial"/>
        <family val="2"/>
      </rPr>
      <t xml:space="preserve"> …registre observaciones del criterio...</t>
    </r>
  </si>
  <si>
    <r>
      <t xml:space="preserve">A continuación se presenta la evaluación realizada por la </t>
    </r>
    <r>
      <rPr>
        <b/>
        <sz val="11"/>
        <color theme="1"/>
        <rFont val="Arial"/>
        <family val="2"/>
      </rPr>
      <t xml:space="preserve">tercera línea de defensa </t>
    </r>
    <r>
      <rPr>
        <sz val="11"/>
        <color theme="1"/>
        <rFont val="Arial"/>
        <family val="2"/>
      </rPr>
      <t>como responsable de evaluar el  diseño y ejecución de los controles que se han establecido por parte de la primera línea de defensa y que se han revisado por la segunda línea de defensa, con el fin de presentar un informe de evaluación a la gestión de riesgos institucional.</t>
    </r>
  </si>
  <si>
    <t>Nombres y apellidos responsable de la evaluación</t>
  </si>
  <si>
    <t>PARAMETROS</t>
  </si>
  <si>
    <t>CRITERIOS DE EVALUACIÓN</t>
  </si>
  <si>
    <t>Asignación del responsable</t>
  </si>
  <si>
    <t>Segregación y autoridad del responsable</t>
  </si>
  <si>
    <t>Periodicidad</t>
  </si>
  <si>
    <t>Propósito</t>
  </si>
  <si>
    <t>¿Cómo se realiza la actividad del control?</t>
  </si>
  <si>
    <t>¿Qué pasa con las observaciones o desviaciones?</t>
  </si>
  <si>
    <t>Evidencia de la ejecución del control</t>
  </si>
  <si>
    <t>Atención a la ciudadanía</t>
  </si>
  <si>
    <t>Auditoría y control</t>
  </si>
  <si>
    <t>No asignado</t>
  </si>
  <si>
    <t>Inadecuado</t>
  </si>
  <si>
    <t>Inoportuna</t>
  </si>
  <si>
    <t>Detectar</t>
  </si>
  <si>
    <t>No confiable</t>
  </si>
  <si>
    <t>No se investigan y resuelven oportunamente</t>
  </si>
  <si>
    <t>Incompleta</t>
  </si>
  <si>
    <t>Comunicación estratégica</t>
  </si>
  <si>
    <t>No es un control</t>
  </si>
  <si>
    <t>No existe</t>
  </si>
  <si>
    <t>Diseño e innovación de servicios sociales</t>
  </si>
  <si>
    <t>Formulación y articulación de políticas sociales</t>
  </si>
  <si>
    <t xml:space="preserve">Gestión ambiental y documental </t>
  </si>
  <si>
    <t>Gestión de infraestructura física</t>
  </si>
  <si>
    <t>Gestión de soporte y mantenimiento tecnológico</t>
  </si>
  <si>
    <t>Gestión de talento humano</t>
  </si>
  <si>
    <t>Gestión del conocimiento</t>
  </si>
  <si>
    <t>RANGO DE CALIFICACIÓN DEL DISEÑO</t>
  </si>
  <si>
    <t>RESULTADO - PESO EN LA EVALUACIÓN DEL DISEÑO DEL CONTROL</t>
  </si>
  <si>
    <t>Min</t>
  </si>
  <si>
    <t>Max</t>
  </si>
  <si>
    <t>RESULTADO
- PESO DE LA EJECUCIÓN DEL CONTROL -</t>
  </si>
  <si>
    <t>Gestión del sistema integrado</t>
  </si>
  <si>
    <t>Fuerte</t>
  </si>
  <si>
    <t>Calificación entre 96 y 100</t>
  </si>
  <si>
    <t>Gestión financiera</t>
  </si>
  <si>
    <t>Moderado</t>
  </si>
  <si>
    <t>Calificación entre 86 y 95</t>
  </si>
  <si>
    <t>El control se ejecuta algunas veces por parte del responsable.</t>
  </si>
  <si>
    <t>Gestión jurídica</t>
  </si>
  <si>
    <t>Débil</t>
  </si>
  <si>
    <t>Calificación entre 0 y 85</t>
  </si>
  <si>
    <t>El control no se ejecuta por parte del responsable.</t>
  </si>
  <si>
    <t>Gestión logística</t>
  </si>
  <si>
    <t>Inspección, vigilancia y control</t>
  </si>
  <si>
    <t>Planeación estratégica</t>
  </si>
  <si>
    <t>ANÁLISIS</t>
  </si>
  <si>
    <t>Prestación de los servicios sociales para la inclusión social</t>
  </si>
  <si>
    <t>PESO DEL DISEÑO DE CADA CONTROL</t>
  </si>
  <si>
    <t>PESO DE LA EJECUCIÓN DE CADA CONTROL</t>
  </si>
  <si>
    <r>
      <t xml:space="preserve">SOLIDEZ INDIVIDUAL DE CADA CONTROL
</t>
    </r>
    <r>
      <rPr>
        <b/>
        <sz val="11"/>
        <color theme="1"/>
        <rFont val="Calibri"/>
        <family val="2"/>
        <scheme val="minor"/>
      </rPr>
      <t>FUERTE: 100
MODERADO: 50
DÉBIL: 0</t>
    </r>
  </si>
  <si>
    <r>
      <t xml:space="preserve">DEBE ESTABLECER ACCIONES PARA FORTALECER EL CONTROL
</t>
    </r>
    <r>
      <rPr>
        <b/>
        <sz val="11"/>
        <color theme="1"/>
        <rFont val="Calibri"/>
        <family val="2"/>
        <scheme val="minor"/>
      </rPr>
      <t>SI / NO</t>
    </r>
  </si>
  <si>
    <t>Tecnologías de la información</t>
  </si>
  <si>
    <t>fuerte:
calificación entre 96 y 100"</t>
  </si>
  <si>
    <t>Fuerte (siempre se ejecuta)</t>
  </si>
  <si>
    <t>fuerte + fuerte = fuerte</t>
  </si>
  <si>
    <t>No</t>
  </si>
  <si>
    <t>Moderado (algunas veces)</t>
  </si>
  <si>
    <t>fuerte + moderado = moderado</t>
  </si>
  <si>
    <t>Sí</t>
  </si>
  <si>
    <t>Debil (no se ejecuta)</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</si>
  <si>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</si>
  <si>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</si>
  <si>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</si>
  <si>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</si>
  <si>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</si>
  <si>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</si>
  <si>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</si>
  <si>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</si>
  <si>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</si>
  <si>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PROCESO GESTIÓN DEL SITEMA INTEGRADO - SIG
FORMATO ANÁLISIS Y EVALUACIÓN DEL DISEÑO DE LOS CONTROLES PARA LA MITIGACIÓN DEL RIESGO</t>
  </si>
  <si>
    <t>Memo I2019022551 - 29/04/2019</t>
  </si>
  <si>
    <t>2 de 2</t>
  </si>
  <si>
    <t>CALIFICACIÓN DE LA SOLIDEZ DEL CONJUNTO DE CONTROLES</t>
  </si>
  <si>
    <t>El promedio de la solidez individual de cada control al sumarlos y ponderarlos es igual a 100.</t>
  </si>
  <si>
    <t>El promedio de la solidez individual de cada control
al sumarlos y ponderarlos está entre 50 y 99.</t>
  </si>
  <si>
    <t>El promedio de la solidez individual de cada control
al sumarlos y ponderarlos es menor a 50.</t>
  </si>
  <si>
    <r>
      <rPr>
        <b/>
        <sz val="11"/>
        <color theme="1"/>
        <rFont val="Calibri"/>
        <family val="2"/>
        <scheme val="minor"/>
      </rPr>
      <t xml:space="preserve">Importante: </t>
    </r>
    <r>
      <rPr>
        <sz val="11"/>
        <color theme="1"/>
        <rFont val="Calibri"/>
        <family val="2"/>
        <scheme val="minor"/>
      </rPr>
      <t>La solidez del conjunto de controles se obtiene calculando el promedio aritmético simple de los controles por cada riesgo.</t>
    </r>
  </si>
  <si>
    <r>
      <t xml:space="preserve">Criterio 1: </t>
    </r>
    <r>
      <rPr>
        <i/>
        <sz val="10"/>
        <rFont val="Arial"/>
        <family val="2"/>
      </rPr>
      <t xml:space="preserve">sin observaciones
</t>
    </r>
    <r>
      <rPr>
        <sz val="10"/>
        <rFont val="Arial"/>
        <family val="2"/>
      </rPr>
      <t>Criterio 2:</t>
    </r>
    <r>
      <rPr>
        <i/>
        <sz val="10"/>
        <rFont val="Arial"/>
        <family val="2"/>
      </rPr>
      <t xml:space="preserve"> sin observaciones
</t>
    </r>
    <r>
      <rPr>
        <sz val="10"/>
        <rFont val="Arial"/>
        <family val="2"/>
      </rPr>
      <t>Criterio 3:</t>
    </r>
    <r>
      <rPr>
        <i/>
        <sz val="10"/>
        <rFont val="Arial"/>
        <family val="2"/>
      </rPr>
      <t xml:space="preserve"> sin observaciones
</t>
    </r>
    <r>
      <rPr>
        <sz val="10"/>
        <rFont val="Arial"/>
        <family val="2"/>
      </rPr>
      <t>Criterio 4:</t>
    </r>
    <r>
      <rPr>
        <i/>
        <sz val="10"/>
        <rFont val="Arial"/>
        <family val="2"/>
      </rPr>
      <t xml:space="preserve"> sin observaciones
</t>
    </r>
    <r>
      <rPr>
        <sz val="10"/>
        <rFont val="Arial"/>
        <family val="2"/>
      </rPr>
      <t>Criterio 5:</t>
    </r>
    <r>
      <rPr>
        <i/>
        <sz val="10"/>
        <rFont val="Arial"/>
        <family val="2"/>
      </rPr>
      <t xml:space="preserve"> sin observaciones
</t>
    </r>
    <r>
      <rPr>
        <sz val="10"/>
        <rFont val="Arial"/>
        <family val="2"/>
      </rPr>
      <t>Criterio 6:</t>
    </r>
    <r>
      <rPr>
        <i/>
        <sz val="10"/>
        <rFont val="Arial"/>
        <family val="2"/>
      </rPr>
      <t xml:space="preserve"> sin observaciones</t>
    </r>
  </si>
  <si>
    <t>Para los próximos monitorios se sugiere estar pendientes de realizar las acciones necesarias para garantizar la revisión de los procedimientos de selección y su actualización de ser necesario.
Se recomienda adjuntar en la carpeta virtual dispuesta, tan pronto se cuente con acceso a estas, las evidencias de los listados de asistencias de las reuniones realizadas y reportadas.</t>
  </si>
  <si>
    <t>Para los próximos monitorios se sugiere estar pendientes de realizar las acciones necesarias para garantizar la revisión de los lineamientos de supervisión y su actualización de ser necesario.
Se recomienda adjuntar en la carpeta virtual dispuesta, tan pronto se cuente con acceso a estas, las evidencias de los listados de asistencias de las reuniones realizadas y reportadas.</t>
  </si>
  <si>
    <t>YOHAN CAROLINA LEON ECHEVERRY</t>
  </si>
  <si>
    <t>TANIA ELENA ESTEBAN ARIZA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</si>
</sst>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1"/>
      <color theme="1"/>
      <name val="Arial"/>
      <family val="2"/>
    </font>
    <font>
      <sz val="10"/>
      <color theme="4" tint="-0.249977111117893"/>
      <name val="Arial"/>
      <family val="2"/>
    </font>
    <font>
      <i/>
      <sz val="10"/>
      <color theme="4" tint="-0.249977111117893"/>
      <name val="Arial"/>
      <family val="2"/>
    </font>
    <font>
      <sz val="10"/>
      <name val="Arial"/>
      <family val="2"/>
    </font>
    <font>
      <u/>
      <sz val="10"/>
      <color indexed="12"/>
      <name val="Arial"/>
      <family val="2"/>
    </font>
    <font>
      <i/>
      <sz val="11"/>
      <color theme="4" tint="-0.249977111117893"/>
      <name val="Arial"/>
      <family val="2"/>
    </font>
    <font>
      <b/>
      <sz val="11"/>
      <color theme="4" tint="-0.249977111117893"/>
      <name val="Arial"/>
      <family val="2"/>
    </font>
    <font>
      <b/>
      <sz val="11"/>
      <color theme="1"/>
      <name val="Calibri"/>
      <family val="2"/>
      <scheme val="minor"/>
    </font>
    <font>
      <sz val="10"/>
      <color theme="1"/>
      <name val="Calibri"/>
      <family val="2"/>
      <scheme val="minor"/>
    </font>
    <font>
      <sz val="8"/>
      <color indexed="81"/>
      <name val="Arial"/>
      <family val="2"/>
    </font>
    <font>
      <sz val="12"/>
      <name val="Arial"/>
      <family val="2"/>
    </font>
    <font>
      <sz val="11"/>
      <name val="Arial"/>
      <family val="2"/>
    </font>
    <font>
      <sz val="11"/>
      <color theme="1"/>
      <name val="Arial"/>
      <family val="2"/>
    </font>
    <font>
      <b/>
      <i/>
      <sz val="10"/>
      <name val="Arial"/>
      <family val="2"/>
    </font>
    <font>
      <i/>
      <sz val="10"/>
      <color theme="4"/>
      <name val="Arial"/>
      <family val="2"/>
    </font>
    <font>
      <sz val="8"/>
      <color rgb="FF000000"/>
      <name val="Arial"/>
      <family val="2"/>
    </font>
    <font>
      <i/>
      <sz val="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4">
    <xf numFmtId="0" fontId="0" fillId="0" borderId="0"/>
    <xf numFmtId="0" fontId="1" fillId="0" borderId="0"/>
    <xf numFmtId="0" fontId="8" fillId="0" borderId="0"/>
    <xf numFmtId="0" fontId="9" fillId="0" borderId="0" applyNumberFormat="0" applyFill="0" applyBorder="0" applyAlignment="0" applyProtection="0">
      <alignment vertical="top"/>
      <protection locked="0"/>
    </xf>
  </cellStyleXfs>
  <cellXfs count="111">
    <xf numFmtId="0" fontId="0" fillId="0" borderId="0" xfId="0"/>
    <xf numFmtId="0" fontId="1"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2" fillId="2" borderId="0" xfId="0" applyFont="1" applyFill="1" applyAlignment="1">
      <alignment horizontal="center" wrapText="1"/>
    </xf>
    <xf numFmtId="0" fontId="1" fillId="2" borderId="0" xfId="0" applyFont="1" applyFill="1" applyAlignment="1">
      <alignment horizontal="left" wrapText="1"/>
    </xf>
    <xf numFmtId="0" fontId="6" fillId="2" borderId="0" xfId="0" applyFont="1" applyFill="1" applyBorder="1" applyAlignment="1">
      <alignment horizontal="center" wrapText="1"/>
    </xf>
    <xf numFmtId="0" fontId="1" fillId="2" borderId="0" xfId="0" applyFont="1" applyFill="1" applyBorder="1" applyAlignment="1">
      <alignment horizontal="left" wrapText="1"/>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horizontal="left"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0" applyFont="1"/>
    <xf numFmtId="0" fontId="0" fillId="0" borderId="0" xfId="0" applyAlignment="1">
      <alignment vertical="center"/>
    </xf>
    <xf numFmtId="0" fontId="0" fillId="0" borderId="1" xfId="0" applyBorder="1" applyAlignment="1">
      <alignment vertical="center"/>
    </xf>
    <xf numFmtId="0" fontId="13"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1"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12" fillId="3" borderId="0" xfId="0" applyFont="1" applyFill="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center" wrapText="1"/>
    </xf>
    <xf numFmtId="0" fontId="0" fillId="0" borderId="0" xfId="0" applyBorder="1"/>
    <xf numFmtId="0" fontId="0" fillId="4" borderId="1" xfId="0" applyFill="1" applyBorder="1" applyAlignment="1">
      <alignment horizontal="center" vertical="center" wrapText="1"/>
    </xf>
    <xf numFmtId="0" fontId="0" fillId="0" borderId="1" xfId="0" applyBorder="1" applyAlignment="1">
      <alignment horizontal="left" vertical="center"/>
    </xf>
    <xf numFmtId="0" fontId="4" fillId="2" borderId="1" xfId="1"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xf>
    <xf numFmtId="0" fontId="12" fillId="3" borderId="0" xfId="0" applyFont="1" applyFill="1" applyBorder="1" applyAlignment="1">
      <alignment horizontal="center" vertical="center"/>
    </xf>
    <xf numFmtId="0" fontId="0" fillId="4" borderId="0" xfId="0"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12" fillId="0" borderId="0" xfId="0" applyFont="1" applyFill="1" applyBorder="1" applyAlignment="1"/>
    <xf numFmtId="0" fontId="0" fillId="4" borderId="1" xfId="0" applyFill="1" applyBorder="1" applyAlignment="1">
      <alignment horizontal="centerContinuous" vertical="center" wrapText="1"/>
    </xf>
    <xf numFmtId="0" fontId="0" fillId="0" borderId="2" xfId="0" applyBorder="1" applyAlignment="1">
      <alignment vertical="center"/>
    </xf>
    <xf numFmtId="0" fontId="0" fillId="4" borderId="5" xfId="0" applyFill="1" applyBorder="1" applyAlignment="1">
      <alignment horizontal="centerContinuous"/>
    </xf>
    <xf numFmtId="0" fontId="0" fillId="3" borderId="0" xfId="0" applyFill="1" applyBorder="1" applyAlignment="1">
      <alignment horizontal="right" vertical="center" wrapText="1"/>
    </xf>
    <xf numFmtId="0" fontId="4"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2" fillId="2" borderId="1" xfId="0" applyFont="1" applyFill="1" applyBorder="1" applyAlignment="1">
      <alignment wrapText="1"/>
    </xf>
    <xf numFmtId="0" fontId="1" fillId="2" borderId="1" xfId="0" applyFont="1" applyFill="1" applyBorder="1" applyAlignment="1" applyProtection="1">
      <alignment horizontal="left" vertical="center" wrapText="1"/>
      <protection locked="0"/>
    </xf>
    <xf numFmtId="0" fontId="1" fillId="2" borderId="0" xfId="0" applyNumberFormat="1" applyFont="1" applyFill="1" applyBorder="1" applyAlignment="1">
      <alignment horizontal="right" vertical="center" wrapText="1"/>
    </xf>
    <xf numFmtId="0" fontId="1"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2" fillId="3" borderId="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hidden="1"/>
    </xf>
    <xf numFmtId="14"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0" fontId="1" fillId="2"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0" xfId="0" applyNumberFormat="1" applyFont="1" applyFill="1" applyBorder="1" applyAlignment="1">
      <alignment horizontal="right" vertical="center" wrapText="1"/>
    </xf>
    <xf numFmtId="0" fontId="1" fillId="2" borderId="11" xfId="0"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2" xfId="0" applyFont="1" applyFill="1" applyBorder="1" applyAlignment="1">
      <alignment horizontal="center"/>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5" xfId="0"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2" fillId="3" borderId="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6" borderId="1" xfId="0" applyFill="1" applyBorder="1" applyAlignment="1">
      <alignment horizontal="center" vertical="center"/>
    </xf>
    <xf numFmtId="0" fontId="0" fillId="4" borderId="1" xfId="0"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wrapText="1"/>
    </xf>
  </cellXfs>
  <cellStyles count="4">
    <cellStyle name="Hipervínculo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216750</xdr:colOff>
      <xdr:row>1</xdr:row>
      <xdr:rowOff>125864</xdr:rowOff>
    </xdr:from>
    <xdr:to>
      <xdr:col>1</xdr:col>
      <xdr:colOff>1904999</xdr:colOff>
      <xdr:row>4</xdr:row>
      <xdr:rowOff>190501</xdr:rowOff>
    </xdr:to>
    <xdr:pic>
      <xdr:nvPicPr>
        <xdr:cNvPr id="3" name="Imagen 2"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813" y="161583"/>
          <a:ext cx="1688249" cy="1076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64350</xdr:colOff>
      <xdr:row>1</xdr:row>
      <xdr:rowOff>197301</xdr:rowOff>
    </xdr:from>
    <xdr:to>
      <xdr:col>1</xdr:col>
      <xdr:colOff>1171984</xdr:colOff>
      <xdr:row>4</xdr:row>
      <xdr:rowOff>104775</xdr:rowOff>
    </xdr:to>
    <xdr:pic>
      <xdr:nvPicPr>
        <xdr:cNvPr id="2" name="Imagen 1" descr="escudo-alc">
          <a:extLst>
            <a:ext uri="{FF2B5EF4-FFF2-40B4-BE49-F238E27FC236}">
              <a16:creationId xmlns:a16="http://schemas.microsoft.com/office/drawing/2014/main" id="{89C11749-3E5C-4C56-B405-0F5289635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25" y="340176"/>
          <a:ext cx="1107634" cy="82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
  <sheetViews>
    <sheetView tabSelected="1" topLeftCell="A16" zoomScale="89" zoomScaleNormal="89" zoomScaleSheetLayoutView="70" zoomScalePageLayoutView="25" workbookViewId="0">
      <selection activeCell="F24" sqref="F24:L24"/>
    </sheetView>
  </sheetViews>
  <sheetFormatPr baseColWidth="10" defaultColWidth="2.85546875" defaultRowHeight="12.75" x14ac:dyDescent="0.2"/>
  <cols>
    <col min="1" max="1" width="1.140625" style="2" customWidth="1"/>
    <col min="2" max="2" width="32.28515625" style="5" customWidth="1"/>
    <col min="3" max="3" width="32.140625" style="6" customWidth="1"/>
    <col min="4" max="4" width="35.7109375" style="6" customWidth="1"/>
    <col min="5" max="5" width="30.7109375" style="3" customWidth="1"/>
    <col min="6" max="6" width="14" style="1" customWidth="1"/>
    <col min="7" max="7" width="16.85546875" style="3" customWidth="1"/>
    <col min="8" max="8" width="20" style="3" customWidth="1"/>
    <col min="9" max="9" width="18.7109375" style="6" customWidth="1"/>
    <col min="10" max="10" width="18.7109375" style="2" customWidth="1"/>
    <col min="11" max="11" width="20.140625" style="2" customWidth="1"/>
    <col min="12" max="12" width="18.7109375" style="2" customWidth="1"/>
    <col min="13" max="13" width="16" style="2" customWidth="1"/>
    <col min="14" max="14" width="26.42578125" style="2" customWidth="1"/>
    <col min="15" max="15" width="14.7109375" style="2" customWidth="1"/>
    <col min="16" max="16" width="13.42578125" style="2" customWidth="1"/>
    <col min="17" max="17" width="14.7109375" style="2" customWidth="1"/>
    <col min="18" max="19" width="33.28515625" style="2" customWidth="1"/>
    <col min="20" max="16384" width="2.85546875" style="2"/>
  </cols>
  <sheetData>
    <row r="1" spans="1:19" ht="5.25" customHeight="1" x14ac:dyDescent="0.2"/>
    <row r="2" spans="1:19" ht="25.5" customHeight="1" x14ac:dyDescent="0.2">
      <c r="B2" s="90"/>
      <c r="C2" s="76" t="s">
        <v>0</v>
      </c>
      <c r="D2" s="76"/>
      <c r="E2" s="76"/>
      <c r="F2" s="76"/>
      <c r="G2" s="76"/>
      <c r="H2" s="76"/>
      <c r="I2" s="76"/>
      <c r="J2" s="76"/>
      <c r="K2" s="76"/>
      <c r="L2" s="76"/>
      <c r="M2" s="76"/>
      <c r="N2" s="76"/>
      <c r="O2" s="76"/>
      <c r="P2" s="76"/>
      <c r="Q2" s="76"/>
      <c r="R2" s="58" t="s">
        <v>1</v>
      </c>
      <c r="S2" s="58" t="s">
        <v>2</v>
      </c>
    </row>
    <row r="3" spans="1:19" ht="25.5" customHeight="1" x14ac:dyDescent="0.2">
      <c r="B3" s="91"/>
      <c r="C3" s="76"/>
      <c r="D3" s="76"/>
      <c r="E3" s="76"/>
      <c r="F3" s="76"/>
      <c r="G3" s="76"/>
      <c r="H3" s="76"/>
      <c r="I3" s="76"/>
      <c r="J3" s="76"/>
      <c r="K3" s="76"/>
      <c r="L3" s="76"/>
      <c r="M3" s="76"/>
      <c r="N3" s="76"/>
      <c r="O3" s="76"/>
      <c r="P3" s="76"/>
      <c r="Q3" s="76"/>
      <c r="R3" s="58" t="s">
        <v>3</v>
      </c>
      <c r="S3" s="58">
        <v>1</v>
      </c>
    </row>
    <row r="4" spans="1:19" ht="29.25" customHeight="1" x14ac:dyDescent="0.2">
      <c r="B4" s="91"/>
      <c r="C4" s="76"/>
      <c r="D4" s="76"/>
      <c r="E4" s="76"/>
      <c r="F4" s="76"/>
      <c r="G4" s="76"/>
      <c r="H4" s="76"/>
      <c r="I4" s="76"/>
      <c r="J4" s="76"/>
      <c r="K4" s="76"/>
      <c r="L4" s="76"/>
      <c r="M4" s="76"/>
      <c r="N4" s="76"/>
      <c r="O4" s="76"/>
      <c r="P4" s="76"/>
      <c r="Q4" s="76"/>
      <c r="R4" s="58" t="s">
        <v>4</v>
      </c>
      <c r="S4" s="58" t="s">
        <v>5</v>
      </c>
    </row>
    <row r="5" spans="1:19" ht="25.5" customHeight="1" x14ac:dyDescent="0.2">
      <c r="B5" s="92"/>
      <c r="C5" s="76"/>
      <c r="D5" s="76"/>
      <c r="E5" s="76"/>
      <c r="F5" s="76"/>
      <c r="G5" s="76"/>
      <c r="H5" s="76"/>
      <c r="I5" s="76"/>
      <c r="J5" s="76"/>
      <c r="K5" s="76"/>
      <c r="L5" s="76"/>
      <c r="M5" s="76"/>
      <c r="N5" s="76"/>
      <c r="O5" s="76"/>
      <c r="P5" s="76"/>
      <c r="Q5" s="76"/>
      <c r="R5" s="58" t="s">
        <v>6</v>
      </c>
      <c r="S5" s="58" t="s">
        <v>7</v>
      </c>
    </row>
    <row r="6" spans="1:19" ht="12" customHeight="1" x14ac:dyDescent="0.2">
      <c r="B6" s="2"/>
      <c r="C6" s="11"/>
      <c r="D6" s="11"/>
      <c r="E6" s="11"/>
      <c r="F6" s="11"/>
      <c r="G6" s="11"/>
      <c r="H6" s="11"/>
      <c r="I6" s="8"/>
    </row>
    <row r="7" spans="1:19" ht="21.75" customHeight="1" x14ac:dyDescent="0.2">
      <c r="B7" s="77" t="s">
        <v>8</v>
      </c>
      <c r="C7" s="77"/>
      <c r="D7" s="77"/>
      <c r="E7" s="77"/>
      <c r="F7" s="77"/>
      <c r="G7" s="77"/>
      <c r="H7" s="77"/>
      <c r="I7" s="77"/>
      <c r="J7" s="77"/>
      <c r="K7" s="77"/>
      <c r="L7" s="77"/>
      <c r="M7" s="77"/>
      <c r="N7" s="77"/>
      <c r="O7" s="77"/>
      <c r="P7" s="77"/>
      <c r="Q7" s="77"/>
      <c r="R7" s="77"/>
      <c r="S7" s="77"/>
    </row>
    <row r="8" spans="1:19" x14ac:dyDescent="0.2">
      <c r="B8" s="12"/>
      <c r="C8" s="9"/>
      <c r="D8" s="9"/>
      <c r="E8" s="4"/>
      <c r="G8" s="4"/>
      <c r="H8" s="7"/>
      <c r="I8" s="8"/>
    </row>
    <row r="9" spans="1:19" ht="15" x14ac:dyDescent="0.2">
      <c r="A9" s="14"/>
      <c r="B9" s="53" t="s">
        <v>9</v>
      </c>
      <c r="C9" s="71">
        <v>43908</v>
      </c>
      <c r="D9" s="51"/>
      <c r="E9" s="50"/>
      <c r="F9" s="81" t="s">
        <v>10</v>
      </c>
      <c r="G9" s="81"/>
      <c r="H9" s="81"/>
      <c r="I9" s="85" t="s">
        <v>139</v>
      </c>
      <c r="J9" s="85"/>
      <c r="K9" s="85"/>
      <c r="L9" s="51"/>
      <c r="M9" s="52"/>
      <c r="N9" s="52"/>
      <c r="O9" s="52"/>
      <c r="P9" s="52"/>
      <c r="Q9" s="52"/>
    </row>
    <row r="10" spans="1:19" x14ac:dyDescent="0.2">
      <c r="B10" s="12"/>
      <c r="C10" s="9"/>
      <c r="D10" s="9"/>
      <c r="E10" s="4"/>
      <c r="G10" s="4"/>
      <c r="H10" s="7"/>
      <c r="I10" s="8"/>
    </row>
    <row r="11" spans="1:19" s="10" customFormat="1" ht="47.25" customHeight="1" x14ac:dyDescent="0.25">
      <c r="B11" s="76" t="s">
        <v>11</v>
      </c>
      <c r="C11" s="76" t="s">
        <v>12</v>
      </c>
      <c r="D11" s="78" t="s">
        <v>13</v>
      </c>
      <c r="E11" s="76" t="s">
        <v>14</v>
      </c>
      <c r="F11" s="76" t="s">
        <v>15</v>
      </c>
      <c r="G11" s="76"/>
      <c r="H11" s="76"/>
      <c r="I11" s="76"/>
      <c r="J11" s="76"/>
      <c r="K11" s="76"/>
      <c r="L11" s="76"/>
      <c r="M11" s="83" t="s">
        <v>16</v>
      </c>
      <c r="N11" s="57" t="s">
        <v>17</v>
      </c>
      <c r="O11" s="83" t="s">
        <v>18</v>
      </c>
      <c r="P11" s="84" t="s">
        <v>19</v>
      </c>
      <c r="Q11" s="84" t="s">
        <v>20</v>
      </c>
    </row>
    <row r="12" spans="1:19" s="10" customFormat="1" ht="44.25" customHeight="1" x14ac:dyDescent="0.25">
      <c r="B12" s="76"/>
      <c r="C12" s="76"/>
      <c r="D12" s="79"/>
      <c r="E12" s="76"/>
      <c r="F12" s="88" t="s">
        <v>21</v>
      </c>
      <c r="G12" s="89"/>
      <c r="H12" s="54" t="s">
        <v>22</v>
      </c>
      <c r="I12" s="54" t="s">
        <v>23</v>
      </c>
      <c r="J12" s="54" t="s">
        <v>24</v>
      </c>
      <c r="K12" s="54" t="s">
        <v>25</v>
      </c>
      <c r="L12" s="54" t="s">
        <v>26</v>
      </c>
      <c r="M12" s="83"/>
      <c r="N12" s="86" t="s">
        <v>27</v>
      </c>
      <c r="O12" s="83" t="s">
        <v>28</v>
      </c>
      <c r="P12" s="84"/>
      <c r="Q12" s="84"/>
    </row>
    <row r="13" spans="1:19" s="10" customFormat="1" ht="147.75" customHeight="1" x14ac:dyDescent="0.25">
      <c r="B13" s="76"/>
      <c r="C13" s="76"/>
      <c r="D13" s="80"/>
      <c r="E13" s="76"/>
      <c r="F13" s="64" t="s">
        <v>29</v>
      </c>
      <c r="G13" s="64" t="s">
        <v>30</v>
      </c>
      <c r="H13" s="64" t="s">
        <v>31</v>
      </c>
      <c r="I13" s="33" t="s">
        <v>32</v>
      </c>
      <c r="J13" s="64" t="s">
        <v>33</v>
      </c>
      <c r="K13" s="64" t="s">
        <v>34</v>
      </c>
      <c r="L13" s="64" t="s">
        <v>35</v>
      </c>
      <c r="M13" s="83"/>
      <c r="N13" s="87"/>
      <c r="O13" s="83"/>
      <c r="P13" s="84"/>
      <c r="Q13" s="84"/>
    </row>
    <row r="14" spans="1:19" s="13" customFormat="1" ht="318.75" x14ac:dyDescent="0.25">
      <c r="B14" s="73" t="s">
        <v>36</v>
      </c>
      <c r="C14" s="61" t="s">
        <v>37</v>
      </c>
      <c r="D14" s="61" t="s">
        <v>38</v>
      </c>
      <c r="E14" s="61" t="s">
        <v>39</v>
      </c>
      <c r="F14" s="63" t="s">
        <v>40</v>
      </c>
      <c r="G14" s="63" t="s">
        <v>41</v>
      </c>
      <c r="H14" s="55" t="s">
        <v>42</v>
      </c>
      <c r="I14" s="55" t="s">
        <v>43</v>
      </c>
      <c r="J14" s="55" t="s">
        <v>44</v>
      </c>
      <c r="K14" s="55" t="s">
        <v>45</v>
      </c>
      <c r="L14" s="55" t="s">
        <v>46</v>
      </c>
      <c r="M14" s="70" t="str">
        <f>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")&lt;=parametros!$J$18,parametros!$F$18,
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")&lt;=parametros!$J$17,parametros!$F$17,
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")&lt;=parametros!$J$16,parametros!$F$16," - "
)))</f>
        <v>Fuerte</v>
      </c>
      <c r="N14" s="55" t="s">
        <v>47</v>
      </c>
      <c r="O14" s="49" t="str">
        <f>_xlfn.IFNA(VLOOKUP(N14,parametros!$L$16:$M$18,2,FALSE)," - ")</f>
        <v>Fuerte</v>
      </c>
      <c r="P14" s="49" t="str">
        <f>_xlfn.IFNA(VLOOKUP(CONCATENATE(M14,O14),parametros!K$23:M$31,3,FALSE)," - ")</f>
        <v>No</v>
      </c>
      <c r="Q14" s="49">
        <f>_xlfn.IFNA(VLOOKUP(CONCATENATE(M14,O14),parametros!$K$23:$L$31,2,FALSE)," - ")</f>
        <v>100</v>
      </c>
    </row>
    <row r="15" spans="1:19" s="13" customFormat="1" ht="210.75" customHeight="1" x14ac:dyDescent="0.25">
      <c r="B15" s="74"/>
      <c r="C15" s="61" t="s">
        <v>48</v>
      </c>
      <c r="D15" s="61" t="s">
        <v>49</v>
      </c>
      <c r="E15" s="61" t="s">
        <v>50</v>
      </c>
      <c r="F15" s="63" t="s">
        <v>40</v>
      </c>
      <c r="G15" s="63" t="s">
        <v>41</v>
      </c>
      <c r="H15" s="55" t="s">
        <v>42</v>
      </c>
      <c r="I15" s="55" t="s">
        <v>43</v>
      </c>
      <c r="J15" s="55" t="s">
        <v>44</v>
      </c>
      <c r="K15" s="55" t="s">
        <v>45</v>
      </c>
      <c r="L15" s="55" t="s">
        <v>46</v>
      </c>
      <c r="M15" s="70" t="str">
        <f>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")&lt;=parametros!$J$18,parametros!$F$18,
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")&lt;=parametros!$J$17,parametros!$F$17,
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")&lt;=parametros!$J$16,parametros!$F$16," - "
)))</f>
        <v>Fuerte</v>
      </c>
      <c r="N15" s="55" t="s">
        <v>47</v>
      </c>
      <c r="O15" s="49" t="str">
        <f>_xlfn.IFNA(VLOOKUP(N15,parametros!$L$16:$M$18,2,FALSE)," - ")</f>
        <v>Fuerte</v>
      </c>
      <c r="P15" s="49" t="str">
        <f>_xlfn.IFNA(VLOOKUP(CONCATENATE(M15,O15),parametros!K$23:M$31,3,FALSE)," - ")</f>
        <v>No</v>
      </c>
      <c r="Q15" s="49">
        <f>_xlfn.IFNA(VLOOKUP(CONCATENATE(M15,O15),parametros!$K$23:$L$31,2,FALSE)," - ")</f>
        <v>100</v>
      </c>
    </row>
    <row r="16" spans="1:19" ht="15" x14ac:dyDescent="0.2">
      <c r="A16" s="14"/>
      <c r="B16" s="48"/>
      <c r="C16" s="48"/>
      <c r="D16" s="48"/>
      <c r="E16" s="48"/>
      <c r="F16" s="63"/>
      <c r="G16" s="63"/>
      <c r="H16" s="63"/>
      <c r="I16" s="63"/>
      <c r="J16" s="63"/>
      <c r="K16" s="63"/>
      <c r="L16" s="63"/>
      <c r="M16" s="49" t="str">
        <f>IF(_xlfn.IFNA(
VLOOKUP(Eval_controles!F16,parametros!F$5:G$6,2,FALSE)
+VLOOKUP(Eval_controles!G16,parametros!H$5:I$6,2,FALSE)
+VLOOKUP(Eval_controles!H16,parametros!J$5:K$6,2,FALSE)
+VLOOKUP(Eval_controles!I16,parametros!L$5:M$7,2,FALSE)
+VLOOKUP(Eval_controles!J16,parametros!N$5:O$6,2,FALSE)
+VLOOKUP(Eval_controles!K16,parametros!P$5:Q$6,2,FALSE)
+VLOOKUP(Eval_controles!L16,parametros!R$5:S$7,2,FALSE)," - ")&lt;=parametros!$J$18,parametros!$F$18,
IF(_xlfn.IFNA(
VLOOKUP(Eval_controles!F16,parametros!F$5:G$6,2,FALSE)
+VLOOKUP(Eval_controles!G16,parametros!H$5:I$6,2,FALSE)
+VLOOKUP(Eval_controles!H16,parametros!J$5:K$6,2,FALSE)
+VLOOKUP(Eval_controles!I16,parametros!L$5:M$7,2,FALSE)
+VLOOKUP(Eval_controles!J16,parametros!N$5:O$6,2,FALSE)
+VLOOKUP(Eval_controles!K16,parametros!P$5:Q$6,2,FALSE)
+VLOOKUP(Eval_controles!L16,parametros!R$5:S$7,2,FALSE)," - ")&lt;=parametros!$J$17,parametros!$F$17,
IF(_xlfn.IFNA(
VLOOKUP(Eval_controles!F16,parametros!F$5:G$6,2,FALSE)
+VLOOKUP(Eval_controles!G16,parametros!H$5:I$6,2,FALSE)
+VLOOKUP(Eval_controles!H16,parametros!J$5:K$6,2,FALSE)
+VLOOKUP(Eval_controles!I16,parametros!L$5:M$7,2,FALSE)
+VLOOKUP(Eval_controles!J16,parametros!N$5:O$6,2,FALSE)
+VLOOKUP(Eval_controles!K16,parametros!P$5:Q$6,2,FALSE)
+VLOOKUP(Eval_controles!L16,parametros!R$5:S$7,2,FALSE)," - ")&lt;=parametros!$J$16,parametros!$F$16," - "
)))</f>
        <v xml:space="preserve"> - </v>
      </c>
      <c r="N16" s="55"/>
      <c r="O16" s="49" t="str">
        <f>_xlfn.IFNA(VLOOKUP(N16,parametros!$L$16:$M$18,2,FALSE)," - ")</f>
        <v xml:space="preserve"> - </v>
      </c>
      <c r="P16" s="49" t="str">
        <f>_xlfn.IFNA(VLOOKUP(CONCATENATE(M16,O16),parametros!K$23:M$31,3,FALSE)," - ")</f>
        <v xml:space="preserve"> - </v>
      </c>
      <c r="Q16" s="49" t="str">
        <f>_xlfn.IFNA(VLOOKUP(CONCATENATE(M16,O16),parametros!$K$23:$L$31,2,FALSE)," - ")</f>
        <v xml:space="preserve"> - </v>
      </c>
    </row>
    <row r="17" spans="1:19" ht="15" x14ac:dyDescent="0.2">
      <c r="A17" s="14"/>
      <c r="B17" s="50"/>
      <c r="C17" s="50"/>
      <c r="D17" s="50"/>
      <c r="E17" s="50"/>
      <c r="F17" s="51"/>
      <c r="G17" s="51"/>
      <c r="H17" s="51"/>
      <c r="I17" s="51"/>
      <c r="J17" s="51"/>
      <c r="K17" s="51"/>
      <c r="L17" s="51"/>
      <c r="M17" s="52"/>
      <c r="N17" s="52"/>
      <c r="O17" s="52"/>
      <c r="P17" s="52"/>
      <c r="Q17" s="52"/>
    </row>
    <row r="18" spans="1:19" ht="4.5" customHeight="1" x14ac:dyDescent="0.2">
      <c r="A18" s="14"/>
      <c r="B18" s="53"/>
      <c r="C18" s="51"/>
      <c r="D18" s="51"/>
      <c r="E18" s="50"/>
      <c r="F18" s="62"/>
      <c r="G18" s="62"/>
      <c r="H18" s="62"/>
      <c r="I18" s="51"/>
      <c r="J18" s="51"/>
      <c r="K18" s="51"/>
      <c r="L18" s="51"/>
      <c r="M18" s="52"/>
      <c r="N18" s="52"/>
      <c r="O18" s="52"/>
      <c r="P18" s="52"/>
      <c r="Q18" s="52"/>
    </row>
    <row r="19" spans="1:19" ht="6.75" customHeight="1" x14ac:dyDescent="0.2">
      <c r="A19" s="14"/>
      <c r="B19" s="50"/>
      <c r="C19" s="50"/>
      <c r="D19" s="50"/>
      <c r="E19" s="50"/>
      <c r="F19" s="51"/>
      <c r="G19" s="51"/>
      <c r="H19" s="51"/>
      <c r="I19" s="51"/>
      <c r="J19" s="51"/>
      <c r="K19" s="51"/>
      <c r="L19" s="51"/>
      <c r="M19" s="52"/>
      <c r="N19" s="52"/>
      <c r="O19" s="52"/>
      <c r="P19" s="52"/>
      <c r="Q19" s="52"/>
    </row>
    <row r="20" spans="1:19" ht="16.5" customHeight="1" x14ac:dyDescent="0.2">
      <c r="A20" s="14"/>
      <c r="B20" s="77" t="s">
        <v>51</v>
      </c>
      <c r="C20" s="77"/>
      <c r="D20" s="77"/>
      <c r="E20" s="77"/>
      <c r="F20" s="77"/>
      <c r="G20" s="77"/>
      <c r="H20" s="77"/>
      <c r="I20" s="77"/>
      <c r="J20" s="77"/>
      <c r="K20" s="77"/>
      <c r="L20" s="77"/>
      <c r="M20" s="77"/>
      <c r="N20" s="77"/>
      <c r="O20" s="77"/>
      <c r="P20" s="77"/>
      <c r="Q20" s="77"/>
      <c r="R20" s="77"/>
      <c r="S20" s="77"/>
    </row>
    <row r="21" spans="1:19" ht="15" x14ac:dyDescent="0.2">
      <c r="A21" s="14"/>
      <c r="B21" s="12"/>
      <c r="C21" s="9"/>
      <c r="D21" s="9"/>
      <c r="E21" s="4"/>
      <c r="F21" s="62"/>
      <c r="G21" s="62"/>
      <c r="H21" s="62"/>
      <c r="I21" s="8"/>
    </row>
    <row r="22" spans="1:19" ht="15" customHeight="1" x14ac:dyDescent="0.2">
      <c r="A22" s="14"/>
      <c r="B22" s="53" t="s">
        <v>9</v>
      </c>
      <c r="C22" s="71">
        <v>43957</v>
      </c>
      <c r="D22" s="51"/>
      <c r="E22" s="50"/>
      <c r="F22" s="81" t="s">
        <v>56</v>
      </c>
      <c r="G22" s="81"/>
      <c r="H22" s="81"/>
      <c r="I22" s="85" t="s">
        <v>140</v>
      </c>
      <c r="J22" s="85"/>
      <c r="K22" s="85"/>
      <c r="L22" s="51"/>
      <c r="M22" s="52"/>
      <c r="N22" s="52"/>
      <c r="O22" s="52"/>
      <c r="P22" s="52"/>
      <c r="Q22" s="52"/>
    </row>
    <row r="23" spans="1:19" ht="15" x14ac:dyDescent="0.2">
      <c r="A23" s="14"/>
      <c r="B23" s="12"/>
      <c r="C23" s="9"/>
      <c r="D23" s="9"/>
      <c r="E23" s="4"/>
      <c r="F23" s="82"/>
      <c r="G23" s="82"/>
      <c r="H23" s="82"/>
      <c r="I23" s="8"/>
    </row>
    <row r="24" spans="1:19" ht="42.75" customHeight="1" x14ac:dyDescent="0.2">
      <c r="A24" s="14"/>
      <c r="B24" s="76" t="s">
        <v>11</v>
      </c>
      <c r="C24" s="76" t="s">
        <v>12</v>
      </c>
      <c r="D24" s="78" t="s">
        <v>13</v>
      </c>
      <c r="E24" s="76" t="s">
        <v>14</v>
      </c>
      <c r="F24" s="76" t="s">
        <v>15</v>
      </c>
      <c r="G24" s="76"/>
      <c r="H24" s="76"/>
      <c r="I24" s="76"/>
      <c r="J24" s="76"/>
      <c r="K24" s="76"/>
      <c r="L24" s="76"/>
      <c r="M24" s="83" t="s">
        <v>16</v>
      </c>
      <c r="N24" s="57" t="s">
        <v>17</v>
      </c>
      <c r="O24" s="83" t="s">
        <v>18</v>
      </c>
      <c r="P24" s="84" t="s">
        <v>19</v>
      </c>
      <c r="Q24" s="84" t="s">
        <v>20</v>
      </c>
      <c r="R24" s="75" t="s">
        <v>52</v>
      </c>
      <c r="S24" s="75" t="s">
        <v>53</v>
      </c>
    </row>
    <row r="25" spans="1:19" ht="55.5" customHeight="1" x14ac:dyDescent="0.2">
      <c r="A25" s="10"/>
      <c r="B25" s="76"/>
      <c r="C25" s="76"/>
      <c r="D25" s="79"/>
      <c r="E25" s="76"/>
      <c r="F25" s="88" t="s">
        <v>21</v>
      </c>
      <c r="G25" s="89"/>
      <c r="H25" s="54" t="s">
        <v>22</v>
      </c>
      <c r="I25" s="54" t="s">
        <v>23</v>
      </c>
      <c r="J25" s="54" t="s">
        <v>24</v>
      </c>
      <c r="K25" s="54" t="s">
        <v>25</v>
      </c>
      <c r="L25" s="54" t="s">
        <v>26</v>
      </c>
      <c r="M25" s="83"/>
      <c r="N25" s="86" t="s">
        <v>27</v>
      </c>
      <c r="O25" s="83" t="s">
        <v>28</v>
      </c>
      <c r="P25" s="84"/>
      <c r="Q25" s="84"/>
      <c r="R25" s="75"/>
      <c r="S25" s="75"/>
    </row>
    <row r="26" spans="1:19" ht="153" customHeight="1" x14ac:dyDescent="0.2">
      <c r="A26" s="10"/>
      <c r="B26" s="76"/>
      <c r="C26" s="76"/>
      <c r="D26" s="80"/>
      <c r="E26" s="76"/>
      <c r="F26" s="64" t="s">
        <v>29</v>
      </c>
      <c r="G26" s="64" t="s">
        <v>30</v>
      </c>
      <c r="H26" s="64" t="s">
        <v>31</v>
      </c>
      <c r="I26" s="33" t="s">
        <v>32</v>
      </c>
      <c r="J26" s="64" t="s">
        <v>33</v>
      </c>
      <c r="K26" s="64" t="s">
        <v>34</v>
      </c>
      <c r="L26" s="64" t="s">
        <v>35</v>
      </c>
      <c r="M26" s="83"/>
      <c r="N26" s="87"/>
      <c r="O26" s="83"/>
      <c r="P26" s="84"/>
      <c r="Q26" s="84"/>
      <c r="R26" s="75"/>
      <c r="S26" s="75"/>
    </row>
    <row r="27" spans="1:19" ht="318.75" x14ac:dyDescent="0.2">
      <c r="A27" s="10"/>
      <c r="B27" s="73" t="s">
        <v>36</v>
      </c>
      <c r="C27" s="61" t="s">
        <v>37</v>
      </c>
      <c r="D27" s="61" t="s">
        <v>38</v>
      </c>
      <c r="E27" s="61" t="s">
        <v>39</v>
      </c>
      <c r="F27" s="69" t="s">
        <v>40</v>
      </c>
      <c r="G27" s="69" t="s">
        <v>41</v>
      </c>
      <c r="H27" s="55" t="s">
        <v>42</v>
      </c>
      <c r="I27" s="55" t="s">
        <v>43</v>
      </c>
      <c r="J27" s="55" t="s">
        <v>44</v>
      </c>
      <c r="K27" s="55" t="s">
        <v>45</v>
      </c>
      <c r="L27" s="55" t="s">
        <v>46</v>
      </c>
      <c r="M27" s="49" t="str">
        <f>IF(_xlfn.IFNA(
VLOOKUP(Eval_controles!F27,parametros!F$5:G$6,2,FALSE)
+VLOOKUP(Eval_controles!G27,parametros!H$5:I$6,2,FALSE)
+VLOOKUP(Eval_controles!H27,parametros!J$5:K$6,2,FALSE)
+VLOOKUP(Eval_controles!I27,parametros!L$5:M$7,2,FALSE)
+VLOOKUP(Eval_controles!J27,parametros!N$5:O$6,2,FALSE)
+VLOOKUP(Eval_controles!K27,parametros!P$5:Q$6,2,FALSE)
+VLOOKUP(Eval_controles!L27,parametros!R$5:S$7,2,FALSE)," - ")&lt;=parametros!$J$18,parametros!$F$18,
IF(_xlfn.IFNA(
VLOOKUP(Eval_controles!F27,parametros!F$5:G$6,2,FALSE)
+VLOOKUP(Eval_controles!G27,parametros!H$5:I$6,2,FALSE)
+VLOOKUP(Eval_controles!H27,parametros!J$5:K$6,2,FALSE)
+VLOOKUP(Eval_controles!I27,parametros!L$5:M$7,2,FALSE)
+VLOOKUP(Eval_controles!J27,parametros!N$5:O$6,2,FALSE)
+VLOOKUP(Eval_controles!K27,parametros!P$5:Q$6,2,FALSE)
+VLOOKUP(Eval_controles!L27,parametros!R$5:S$7,2,FALSE)," - ")&lt;=parametros!$J$17,parametros!$F$17,
IF(_xlfn.IFNA(
VLOOKUP(Eval_controles!F27,parametros!F$5:G$6,2,FALSE)
+VLOOKUP(Eval_controles!G27,parametros!H$5:I$6,2,FALSE)
+VLOOKUP(Eval_controles!H27,parametros!J$5:K$6,2,FALSE)
+VLOOKUP(Eval_controles!I27,parametros!L$5:M$7,2,FALSE)
+VLOOKUP(Eval_controles!J27,parametros!N$5:O$6,2,FALSE)
+VLOOKUP(Eval_controles!K27,parametros!P$5:Q$6,2,FALSE)
+VLOOKUP(Eval_controles!L27,parametros!R$5:S$7,2,FALSE)," - ")&lt;=parametros!$J$16,parametros!$F$16," - "
)))</f>
        <v>Fuerte</v>
      </c>
      <c r="N27" s="55" t="s">
        <v>47</v>
      </c>
      <c r="O27" s="49" t="str">
        <f>_xlfn.IFNA(VLOOKUP(N27,parametros!$L$16:$M$18,2,FALSE)," - ")</f>
        <v>Fuerte</v>
      </c>
      <c r="P27" s="49" t="str">
        <f>_xlfn.IFNA(VLOOKUP(CONCATENATE(M27,O27),parametros!K$23:M$31,3,FALSE)," - ")</f>
        <v>No</v>
      </c>
      <c r="Q27" s="49">
        <f>_xlfn.IFNA(VLOOKUP(CONCATENATE(M27,O27),parametros!$K$23:$L$31,2,FALSE)," - ")</f>
        <v>100</v>
      </c>
      <c r="R27" s="72" t="s">
        <v>136</v>
      </c>
      <c r="S27" s="72" t="s">
        <v>137</v>
      </c>
    </row>
    <row r="28" spans="1:19" ht="209.25" customHeight="1" x14ac:dyDescent="0.2">
      <c r="B28" s="74"/>
      <c r="C28" s="61" t="s">
        <v>48</v>
      </c>
      <c r="D28" s="61" t="s">
        <v>49</v>
      </c>
      <c r="E28" s="61" t="s">
        <v>50</v>
      </c>
      <c r="F28" s="69" t="s">
        <v>40</v>
      </c>
      <c r="G28" s="69" t="s">
        <v>41</v>
      </c>
      <c r="H28" s="55" t="s">
        <v>42</v>
      </c>
      <c r="I28" s="55" t="s">
        <v>43</v>
      </c>
      <c r="J28" s="55" t="s">
        <v>44</v>
      </c>
      <c r="K28" s="55" t="s">
        <v>45</v>
      </c>
      <c r="L28" s="55" t="s">
        <v>46</v>
      </c>
      <c r="M28" s="49" t="str">
        <f>IF(_xlfn.IFNA(
VLOOKUP(Eval_controles!F28,parametros!F$5:G$6,2,FALSE)
+VLOOKUP(Eval_controles!G28,parametros!H$5:I$6,2,FALSE)
+VLOOKUP(Eval_controles!H28,parametros!J$5:K$6,2,FALSE)
+VLOOKUP(Eval_controles!I28,parametros!L$5:M$7,2,FALSE)
+VLOOKUP(Eval_controles!J28,parametros!N$5:O$6,2,FALSE)
+VLOOKUP(Eval_controles!K28,parametros!P$5:Q$6,2,FALSE)
+VLOOKUP(Eval_controles!L28,parametros!R$5:S$7,2,FALSE)," - ")&lt;=parametros!$J$18,parametros!$F$18,
IF(_xlfn.IFNA(
VLOOKUP(Eval_controles!F28,parametros!F$5:G$6,2,FALSE)
+VLOOKUP(Eval_controles!G28,parametros!H$5:I$6,2,FALSE)
+VLOOKUP(Eval_controles!H28,parametros!J$5:K$6,2,FALSE)
+VLOOKUP(Eval_controles!I28,parametros!L$5:M$7,2,FALSE)
+VLOOKUP(Eval_controles!J28,parametros!N$5:O$6,2,FALSE)
+VLOOKUP(Eval_controles!K28,parametros!P$5:Q$6,2,FALSE)
+VLOOKUP(Eval_controles!L28,parametros!R$5:S$7,2,FALSE)," - ")&lt;=parametros!$J$17,parametros!$F$17,
IF(_xlfn.IFNA(
VLOOKUP(Eval_controles!F28,parametros!F$5:G$6,2,FALSE)
+VLOOKUP(Eval_controles!G28,parametros!H$5:I$6,2,FALSE)
+VLOOKUP(Eval_controles!H28,parametros!J$5:K$6,2,FALSE)
+VLOOKUP(Eval_controles!I28,parametros!L$5:M$7,2,FALSE)
+VLOOKUP(Eval_controles!J28,parametros!N$5:O$6,2,FALSE)
+VLOOKUP(Eval_controles!K28,parametros!P$5:Q$6,2,FALSE)
+VLOOKUP(Eval_controles!L28,parametros!R$5:S$7,2,FALSE)," - ")&lt;=parametros!$J$16,parametros!$F$16," - "
)))</f>
        <v>Fuerte</v>
      </c>
      <c r="N28" s="55" t="s">
        <v>47</v>
      </c>
      <c r="O28" s="49" t="str">
        <f>_xlfn.IFNA(VLOOKUP(N28,parametros!$L$16:$M$18,2,FALSE)," - ")</f>
        <v>Fuerte</v>
      </c>
      <c r="P28" s="49" t="str">
        <f>_xlfn.IFNA(VLOOKUP(CONCATENATE(M28,O28),parametros!K$23:M$31,3,FALSE)," - ")</f>
        <v>No</v>
      </c>
      <c r="Q28" s="49">
        <f>_xlfn.IFNA(VLOOKUP(CONCATENATE(M28,O28),parametros!$K$23:$L$31,2,FALSE)," - ")</f>
        <v>100</v>
      </c>
      <c r="R28" s="72" t="s">
        <v>136</v>
      </c>
      <c r="S28" s="72" t="s">
        <v>138</v>
      </c>
    </row>
    <row r="29" spans="1:19" x14ac:dyDescent="0.2">
      <c r="B29" s="50"/>
      <c r="C29" s="50"/>
      <c r="D29" s="50"/>
      <c r="E29" s="50"/>
      <c r="F29" s="51"/>
      <c r="G29" s="51"/>
      <c r="H29" s="51"/>
      <c r="I29" s="51"/>
      <c r="J29" s="51"/>
      <c r="K29" s="51"/>
      <c r="L29" s="51"/>
      <c r="M29" s="52"/>
      <c r="N29" s="56"/>
      <c r="O29" s="52"/>
      <c r="P29" s="52"/>
      <c r="Q29" s="52"/>
    </row>
    <row r="30" spans="1:19" ht="5.25" customHeight="1" x14ac:dyDescent="0.2"/>
    <row r="32" spans="1:19" ht="6.75" customHeight="1" x14ac:dyDescent="0.2">
      <c r="A32" s="14"/>
      <c r="B32" s="50"/>
      <c r="C32" s="50"/>
      <c r="D32" s="50"/>
      <c r="E32" s="50"/>
      <c r="F32" s="51"/>
      <c r="G32" s="51"/>
      <c r="H32" s="51"/>
      <c r="I32" s="51"/>
      <c r="J32" s="51"/>
      <c r="K32" s="51"/>
      <c r="L32" s="51"/>
      <c r="M32" s="52"/>
      <c r="N32" s="52"/>
      <c r="O32" s="52"/>
      <c r="P32" s="52"/>
      <c r="Q32" s="52"/>
    </row>
    <row r="33" spans="1:19" ht="16.5" customHeight="1" x14ac:dyDescent="0.2">
      <c r="A33" s="14"/>
      <c r="B33" s="77" t="s">
        <v>55</v>
      </c>
      <c r="C33" s="77"/>
      <c r="D33" s="77"/>
      <c r="E33" s="77"/>
      <c r="F33" s="77"/>
      <c r="G33" s="77"/>
      <c r="H33" s="77"/>
      <c r="I33" s="77"/>
      <c r="J33" s="77"/>
      <c r="K33" s="77"/>
      <c r="L33" s="77"/>
      <c r="M33" s="77"/>
      <c r="N33" s="77"/>
      <c r="O33" s="77"/>
      <c r="P33" s="77"/>
      <c r="Q33" s="77"/>
      <c r="R33" s="77"/>
      <c r="S33" s="77"/>
    </row>
    <row r="34" spans="1:19" ht="15" x14ac:dyDescent="0.2">
      <c r="A34" s="14"/>
      <c r="B34" s="12"/>
      <c r="C34" s="9"/>
      <c r="D34" s="9"/>
      <c r="E34" s="4"/>
      <c r="F34" s="62"/>
      <c r="G34" s="62"/>
      <c r="H34" s="62"/>
      <c r="I34" s="8"/>
    </row>
    <row r="35" spans="1:19" ht="15" x14ac:dyDescent="0.2">
      <c r="A35" s="14"/>
      <c r="B35" s="53" t="s">
        <v>9</v>
      </c>
      <c r="C35" s="71"/>
      <c r="D35" s="51"/>
      <c r="E35" s="50"/>
      <c r="F35" s="81" t="s">
        <v>56</v>
      </c>
      <c r="G35" s="81"/>
      <c r="H35" s="81"/>
      <c r="I35" s="85"/>
      <c r="J35" s="85"/>
      <c r="K35" s="85"/>
      <c r="L35" s="51"/>
      <c r="M35" s="52"/>
      <c r="N35" s="52"/>
      <c r="O35" s="52"/>
      <c r="P35" s="52"/>
      <c r="Q35" s="52"/>
    </row>
    <row r="36" spans="1:19" ht="15" x14ac:dyDescent="0.2">
      <c r="A36" s="14"/>
      <c r="B36" s="12"/>
      <c r="C36" s="9"/>
      <c r="D36" s="9"/>
      <c r="E36" s="4"/>
      <c r="F36" s="82"/>
      <c r="G36" s="82"/>
      <c r="H36" s="82"/>
      <c r="I36" s="8"/>
    </row>
    <row r="37" spans="1:19" ht="42.75" customHeight="1" x14ac:dyDescent="0.2">
      <c r="A37" s="14"/>
      <c r="B37" s="76" t="s">
        <v>11</v>
      </c>
      <c r="C37" s="76" t="s">
        <v>12</v>
      </c>
      <c r="D37" s="78" t="s">
        <v>13</v>
      </c>
      <c r="E37" s="76" t="s">
        <v>14</v>
      </c>
      <c r="F37" s="76" t="s">
        <v>15</v>
      </c>
      <c r="G37" s="76"/>
      <c r="H37" s="76"/>
      <c r="I37" s="76"/>
      <c r="J37" s="76"/>
      <c r="K37" s="76"/>
      <c r="L37" s="76"/>
      <c r="M37" s="83" t="s">
        <v>16</v>
      </c>
      <c r="N37" s="57" t="s">
        <v>17</v>
      </c>
      <c r="O37" s="83" t="s">
        <v>18</v>
      </c>
      <c r="P37" s="84" t="s">
        <v>19</v>
      </c>
      <c r="Q37" s="84" t="s">
        <v>20</v>
      </c>
      <c r="R37" s="75" t="s">
        <v>52</v>
      </c>
      <c r="S37" s="75" t="s">
        <v>53</v>
      </c>
    </row>
    <row r="38" spans="1:19" ht="55.5" customHeight="1" x14ac:dyDescent="0.2">
      <c r="A38" s="10"/>
      <c r="B38" s="76"/>
      <c r="C38" s="76"/>
      <c r="D38" s="79"/>
      <c r="E38" s="76"/>
      <c r="F38" s="88" t="s">
        <v>21</v>
      </c>
      <c r="G38" s="89"/>
      <c r="H38" s="54" t="s">
        <v>22</v>
      </c>
      <c r="I38" s="54" t="s">
        <v>23</v>
      </c>
      <c r="J38" s="54" t="s">
        <v>24</v>
      </c>
      <c r="K38" s="54" t="s">
        <v>25</v>
      </c>
      <c r="L38" s="54" t="s">
        <v>26</v>
      </c>
      <c r="M38" s="83"/>
      <c r="N38" s="86" t="s">
        <v>27</v>
      </c>
      <c r="O38" s="83" t="s">
        <v>28</v>
      </c>
      <c r="P38" s="84"/>
      <c r="Q38" s="84"/>
      <c r="R38" s="75"/>
      <c r="S38" s="75"/>
    </row>
    <row r="39" spans="1:19" ht="153" customHeight="1" x14ac:dyDescent="0.2">
      <c r="A39" s="10"/>
      <c r="B39" s="76"/>
      <c r="C39" s="76"/>
      <c r="D39" s="80"/>
      <c r="E39" s="76"/>
      <c r="F39" s="64" t="s">
        <v>29</v>
      </c>
      <c r="G39" s="64" t="s">
        <v>30</v>
      </c>
      <c r="H39" s="64" t="s">
        <v>31</v>
      </c>
      <c r="I39" s="33" t="s">
        <v>32</v>
      </c>
      <c r="J39" s="64" t="s">
        <v>33</v>
      </c>
      <c r="K39" s="64" t="s">
        <v>34</v>
      </c>
      <c r="L39" s="64" t="s">
        <v>35</v>
      </c>
      <c r="M39" s="83"/>
      <c r="N39" s="87"/>
      <c r="O39" s="83"/>
      <c r="P39" s="84"/>
      <c r="Q39" s="84"/>
      <c r="R39" s="75"/>
      <c r="S39" s="75"/>
    </row>
    <row r="40" spans="1:19" ht="153" x14ac:dyDescent="0.2">
      <c r="A40" s="10"/>
      <c r="B40" s="63"/>
      <c r="C40" s="63"/>
      <c r="D40" s="63"/>
      <c r="E40" s="63"/>
      <c r="F40" s="63"/>
      <c r="G40" s="63"/>
      <c r="H40" s="63"/>
      <c r="I40" s="63"/>
      <c r="J40" s="63"/>
      <c r="K40" s="63"/>
      <c r="L40" s="63"/>
      <c r="M40" s="49" t="str">
        <f>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")&lt;=parametros!$J$18,parametros!$F$18,
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")&lt;=parametros!$J$17,parametros!$F$17,
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")&lt;=parametros!$J$16,parametros!$F$16," - "
)))</f>
        <v xml:space="preserve"> - </v>
      </c>
      <c r="N40" s="55"/>
      <c r="O40" s="49" t="str">
        <f>_xlfn.IFNA(VLOOKUP(N40,parametros!$L$16:$M$18,2,FALSE)," - ")</f>
        <v xml:space="preserve"> - </v>
      </c>
      <c r="P40" s="49" t="str">
        <f>_xlfn.IFNA(VLOOKUP(CONCATENATE(M40,O40),parametros!K$23:M$31,3,FALSE)," - ")</f>
        <v xml:space="preserve"> - </v>
      </c>
      <c r="Q40" s="49" t="str">
        <f>_xlfn.IFNA(VLOOKUP(CONCATENATE(M40,O40),parametros!$K$23:$L$31,2,FALSE)," - ")</f>
        <v xml:space="preserve"> - </v>
      </c>
      <c r="R40" s="60" t="s">
        <v>54</v>
      </c>
      <c r="S40" s="60"/>
    </row>
    <row r="41" spans="1:19" x14ac:dyDescent="0.2">
      <c r="B41" s="63"/>
      <c r="C41" s="63"/>
      <c r="D41" s="63"/>
      <c r="E41" s="63"/>
      <c r="F41" s="63"/>
      <c r="G41" s="63"/>
      <c r="H41" s="63"/>
      <c r="I41" s="63"/>
      <c r="J41" s="63"/>
      <c r="K41" s="63"/>
      <c r="L41" s="63"/>
      <c r="M41" s="49" t="str">
        <f>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")&lt;=parametros!$J$18,parametros!$F$18,
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")&lt;=parametros!$J$17,parametros!$F$17,
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")&lt;=parametros!$J$16,parametros!$F$16," - "
)))</f>
        <v xml:space="preserve"> - </v>
      </c>
      <c r="N41" s="55"/>
      <c r="O41" s="49" t="str">
        <f>_xlfn.IFNA(VLOOKUP(N41,parametros!$L$16:$M$18,2,FALSE)," - ")</f>
        <v xml:space="preserve"> - </v>
      </c>
      <c r="P41" s="49" t="str">
        <f>_xlfn.IFNA(VLOOKUP(CONCATENATE(M41,O41),parametros!K$23:M$31,3,FALSE)," - ")</f>
        <v xml:space="preserve"> - </v>
      </c>
      <c r="Q41" s="49" t="str">
        <f>_xlfn.IFNA(VLOOKUP(CONCATENATE(M41,O41),parametros!$K$23:$L$31,2,FALSE)," - ")</f>
        <v xml:space="preserve"> - </v>
      </c>
      <c r="R41" s="60"/>
      <c r="S41" s="60"/>
    </row>
    <row r="42" spans="1:19" ht="14.25" x14ac:dyDescent="0.2">
      <c r="A42" s="13"/>
      <c r="B42" s="63"/>
      <c r="C42" s="63"/>
      <c r="D42" s="63"/>
      <c r="E42" s="63"/>
      <c r="F42" s="63"/>
      <c r="G42" s="63"/>
      <c r="H42" s="63"/>
      <c r="I42" s="63"/>
      <c r="J42" s="63"/>
      <c r="K42" s="63"/>
      <c r="L42" s="63"/>
      <c r="M42" s="49" t="str">
        <f>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")&lt;=parametros!$J$18,parametros!$F$18,
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")&lt;=parametros!$J$17,parametros!$F$17,
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")&lt;=parametros!$J$16,parametros!$F$16," - "
)))</f>
        <v xml:space="preserve"> - </v>
      </c>
      <c r="N42" s="55"/>
      <c r="O42" s="49" t="str">
        <f>_xlfn.IFNA(VLOOKUP(N42,parametros!$L$16:$M$18,2,FALSE)," - ")</f>
        <v xml:space="preserve"> - </v>
      </c>
      <c r="P42" s="49" t="str">
        <f>_xlfn.IFNA(VLOOKUP(CONCATENATE(M42,O42),parametros!K$23:M$31,3,FALSE)," - ")</f>
        <v xml:space="preserve"> - </v>
      </c>
      <c r="Q42" s="49" t="str">
        <f>_xlfn.IFNA(VLOOKUP(CONCATENATE(M42,O42),parametros!$K$23:$L$31,2,FALSE)," - ")</f>
        <v xml:space="preserve"> - </v>
      </c>
      <c r="R42" s="60"/>
      <c r="S42" s="60"/>
    </row>
    <row r="43" spans="1:19" ht="15" x14ac:dyDescent="0.2">
      <c r="A43" s="14"/>
      <c r="B43" s="48"/>
      <c r="C43" s="48"/>
      <c r="D43" s="48"/>
      <c r="E43" s="48"/>
      <c r="F43" s="63"/>
      <c r="G43" s="63"/>
      <c r="H43" s="63"/>
      <c r="I43" s="63"/>
      <c r="J43" s="63"/>
      <c r="K43" s="63"/>
      <c r="L43" s="63"/>
      <c r="M43" s="49" t="str">
        <f>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")&lt;=parametros!$J$18,parametros!$F$18,
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")&lt;=parametros!$J$17,parametros!$F$17,
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")&lt;=parametros!$J$16,parametros!$F$16," - "
)))</f>
        <v xml:space="preserve"> - </v>
      </c>
      <c r="N43" s="55"/>
      <c r="O43" s="49" t="str">
        <f>_xlfn.IFNA(VLOOKUP(N43,parametros!$L$16:$M$18,2,FALSE)," - ")</f>
        <v xml:space="preserve"> - </v>
      </c>
      <c r="P43" s="49" t="str">
        <f>_xlfn.IFNA(VLOOKUP(CONCATENATE(M43,O43),parametros!K$23:M$31,3,FALSE)," - ")</f>
        <v xml:space="preserve"> - </v>
      </c>
      <c r="Q43" s="49" t="str">
        <f>_xlfn.IFNA(VLOOKUP(CONCATENATE(M43,O43),parametros!$K$23:$L$31,2,FALSE)," - ")</f>
        <v xml:space="preserve"> - </v>
      </c>
      <c r="R43" s="60"/>
      <c r="S43" s="60"/>
    </row>
    <row r="44" spans="1:19" x14ac:dyDescent="0.2">
      <c r="B44" s="48"/>
      <c r="C44" s="48"/>
      <c r="D44" s="48"/>
      <c r="E44" s="48"/>
      <c r="F44" s="63"/>
      <c r="G44" s="63"/>
      <c r="H44" s="63"/>
      <c r="I44" s="63"/>
      <c r="J44" s="63"/>
      <c r="K44" s="63"/>
      <c r="L44" s="63"/>
      <c r="M44" s="49" t="str">
        <f>IF(_xlfn.IFNA(
VLOOKUP(Eval_controles!F44,parametros!F$5:G$6,2,FALSE)
+VLOOKUP(Eval_controles!G44,parametros!H$5:I$6,2,FALSE)
+VLOOKUP(Eval_controles!H44,parametros!J$5:K$6,2,FALSE)
+VLOOKUP(Eval_controles!I44,parametros!L$5:M$7,2,FALSE)
+VLOOKUP(Eval_controles!J44,parametros!N$5:O$6,2,FALSE)
+VLOOKUP(Eval_controles!K44,parametros!P$5:Q$6,2,FALSE)
+VLOOKUP(Eval_controles!L44,parametros!R$5:S$7,2,FALSE)," - ")&lt;=parametros!$J$18,parametros!$F$18,
IF(_xlfn.IFNA(
VLOOKUP(Eval_controles!F44,parametros!F$5:G$6,2,FALSE)
+VLOOKUP(Eval_controles!G44,parametros!H$5:I$6,2,FALSE)
+VLOOKUP(Eval_controles!H44,parametros!J$5:K$6,2,FALSE)
+VLOOKUP(Eval_controles!I44,parametros!L$5:M$7,2,FALSE)
+VLOOKUP(Eval_controles!J44,parametros!N$5:O$6,2,FALSE)
+VLOOKUP(Eval_controles!K44,parametros!P$5:Q$6,2,FALSE)
+VLOOKUP(Eval_controles!L44,parametros!R$5:S$7,2,FALSE)," - ")&lt;=parametros!$J$17,parametros!$F$17,
IF(_xlfn.IFNA(
VLOOKUP(Eval_controles!F44,parametros!F$5:G$6,2,FALSE)
+VLOOKUP(Eval_controles!G44,parametros!H$5:I$6,2,FALSE)
+VLOOKUP(Eval_controles!H44,parametros!J$5:K$6,2,FALSE)
+VLOOKUP(Eval_controles!I44,parametros!L$5:M$7,2,FALSE)
+VLOOKUP(Eval_controles!J44,parametros!N$5:O$6,2,FALSE)
+VLOOKUP(Eval_controles!K44,parametros!P$5:Q$6,2,FALSE)
+VLOOKUP(Eval_controles!L44,parametros!R$5:S$7,2,FALSE)," - ")&lt;=parametros!$J$16,parametros!$F$16," - "
)))</f>
        <v xml:space="preserve"> - </v>
      </c>
      <c r="N44" s="55"/>
      <c r="O44" s="49" t="str">
        <f>_xlfn.IFNA(VLOOKUP(N44,parametros!$L$16:$M$18,2,FALSE)," - ")</f>
        <v xml:space="preserve"> - </v>
      </c>
      <c r="P44" s="49" t="str">
        <f>_xlfn.IFNA(VLOOKUP(CONCATENATE(M44,O44),parametros!K$23:M$31,3,FALSE)," - ")</f>
        <v xml:space="preserve"> - </v>
      </c>
      <c r="Q44" s="49" t="str">
        <f>_xlfn.IFNA(VLOOKUP(CONCATENATE(M44,O44),parametros!$K$23:$L$31,2,FALSE)," - ")</f>
        <v xml:space="preserve"> - </v>
      </c>
      <c r="R44" s="60"/>
      <c r="S44" s="60"/>
    </row>
    <row r="45" spans="1:19" x14ac:dyDescent="0.2">
      <c r="B45" s="50"/>
      <c r="C45" s="50"/>
      <c r="D45" s="50"/>
      <c r="E45" s="50"/>
      <c r="F45" s="51"/>
      <c r="G45" s="51"/>
      <c r="H45" s="51"/>
      <c r="I45" s="51"/>
      <c r="J45" s="51"/>
      <c r="K45" s="51"/>
      <c r="L45" s="51"/>
      <c r="M45" s="52"/>
      <c r="N45" s="56"/>
      <c r="O45" s="52"/>
      <c r="P45" s="52"/>
      <c r="Q45" s="52"/>
    </row>
  </sheetData>
  <mergeCells count="52">
    <mergeCell ref="B2:B5"/>
    <mergeCell ref="Q11:Q13"/>
    <mergeCell ref="S37:S39"/>
    <mergeCell ref="S24:S26"/>
    <mergeCell ref="F35:H35"/>
    <mergeCell ref="I35:K35"/>
    <mergeCell ref="F36:H36"/>
    <mergeCell ref="B37:B39"/>
    <mergeCell ref="C37:C39"/>
    <mergeCell ref="D37:D39"/>
    <mergeCell ref="E37:E39"/>
    <mergeCell ref="F37:L37"/>
    <mergeCell ref="M37:M39"/>
    <mergeCell ref="O37:O39"/>
    <mergeCell ref="P37:P39"/>
    <mergeCell ref="Q37:Q39"/>
    <mergeCell ref="B11:B13"/>
    <mergeCell ref="Q24:Q26"/>
    <mergeCell ref="F25:G25"/>
    <mergeCell ref="N25:N26"/>
    <mergeCell ref="M24:M26"/>
    <mergeCell ref="P24:P26"/>
    <mergeCell ref="F24:L24"/>
    <mergeCell ref="E11:E13"/>
    <mergeCell ref="C11:C13"/>
    <mergeCell ref="D11:D13"/>
    <mergeCell ref="B14:B15"/>
    <mergeCell ref="F9:H9"/>
    <mergeCell ref="I9:K9"/>
    <mergeCell ref="M11:M13"/>
    <mergeCell ref="N38:N39"/>
    <mergeCell ref="O24:O26"/>
    <mergeCell ref="F12:G12"/>
    <mergeCell ref="N12:N13"/>
    <mergeCell ref="F38:G38"/>
    <mergeCell ref="I22:K22"/>
    <mergeCell ref="B27:B28"/>
    <mergeCell ref="R24:R26"/>
    <mergeCell ref="R37:R39"/>
    <mergeCell ref="C2:Q5"/>
    <mergeCell ref="B7:S7"/>
    <mergeCell ref="B20:S20"/>
    <mergeCell ref="B33:S33"/>
    <mergeCell ref="B24:B26"/>
    <mergeCell ref="C24:C26"/>
    <mergeCell ref="D24:D26"/>
    <mergeCell ref="E24:E26"/>
    <mergeCell ref="F22:H22"/>
    <mergeCell ref="F23:H23"/>
    <mergeCell ref="O11:O13"/>
    <mergeCell ref="P11:P13"/>
    <mergeCell ref="F11:L11"/>
  </mergeCells>
  <dataValidations count="15">
    <dataValidation allowBlank="1" showInputMessage="1" showErrorMessage="1" prompt="Indicar el riesgo identificado en el formato Mapa y plan de tratamiento de riesgos (FOR-GS-004)." sqref="C11:C13 C24:C26 C37:C39"/>
    <dataValidation allowBlank="1" showInputMessage="1" showErrorMessage="1" prompt="Indicar la causa del riesgo identificado en el formato Mapa y plan de tratamiento de riesgos (FOR-GS-004)." sqref="D11:D13 D24:D26 D37:D39"/>
    <dataValidation allowBlank="1" showInputMessage="1" showErrorMessage="1" prompt="Indicar el control registrado en el formato Mapa y plan de tratamiento de riesgos (FOR-GS-004)." sqref="E11:E13 E24:E26 E37:E39"/>
    <dataValidation allowBlank="1" showInputMessage="1" showErrorMessage="1" prompt="Seleccione la respuesta de la lista desplegable." sqref="F13:L13 F26:L26 F39:L39"/>
    <dataValidation allowBlank="1" showInputMessage="1" showErrorMessage="1" prompt="Este campo se genera automáticamente._x000a_Corresponde al resultado de la suma de las variables seleccionadas en los criterios de evaluación." sqref="M11:M13 M24:M26 M37:M39"/>
    <dataValidation allowBlank="1" showInputMessage="1" showErrorMessage="1" prompt="Seleccione de la lista desplegable la forma en la cual se viene ejecutando el control definido." sqref="N12:N13 N25:N26 N38:N39"/>
    <dataValidation allowBlank="1" showInputMessage="1" showErrorMessage="1" prompt="Son las variables asignadas para evaluar el diseño del control del riesgo." sqref="F11:L11 F24:L24 F37:L37"/>
    <dataValidation allowBlank="1" showInputMessage="1" showErrorMessage="1" prompt="Este campo se genera automáticamente._x000a_Si el resultado de las calificaciones del control, o el promedio en el diseño de los controles, está por debajo de 96%, se debe establecer un plan de acción que permita tener un control o controles bien diseñados." sqref="O11:O13 O24:O26 O37:O39"/>
    <dataValidation allowBlank="1" showInputMessage="1" showErrorMessage="1" prompt="Este resultado se genera automáticamente al combinar los niveles de calificación del diseño y la ejecución del control._x000a_A partir del resultado, se deberán registrar las acciones en el formato Mapa y plan de tratamiento de riesgos (FOR-GS-004)." sqref="P11:P13 P24:P26 P37:P39"/>
    <dataValidation allowBlank="1" showInputMessage="1" showErrorMessage="1" prompt="Este resultado se genera automáticamente al combinar los criterios de evaluación del diseño del control (M9) con  el rango de calificación de la ejecución del control (O9). " sqref="Q24:Q26"/>
    <dataValidation allowBlank="1" showInputMessage="1" showErrorMessage="1" prompt="Registre las conclusiones u observaciones respecto al diseño de la actividad de control de acuerdo con cada uno de los seis criterios revisados, cuando aplique." sqref="R24:R26"/>
    <dataValidation allowBlank="1" showInputMessage="1" showErrorMessage="1" prompt="Registre las conclusiones u observaciones respecto a la ejecución de la actividad de control, a partir de los resultados reportados por el proceso en el Formato Mapa y plan de tratamiento de riesgos (FOR-GS-004) sección C." sqref="S24:S26"/>
    <dataValidation allowBlank="1" showInputMessage="1" showErrorMessage="1" prompt="Registre las conclusiones u observaciones respecto al diseño de la actividad de control de acuerdo con cada uno de los seis criterios evaluados, cuando aplique." sqref="R37:R39"/>
    <dataValidation allowBlank="1" showInputMessage="1" showErrorMessage="1" prompt="Registre las conclusiones u observaciones respecto a la evaluación de la ejecución de la actividad de control, a partir de los resultados reportados por el proceso en el Formato Mapa y plan de tratamiento de riesgos (FOR-GS-004) sección C." sqref="S37:S39"/>
    <dataValidation allowBlank="1" showInputMessage="1" showErrorMessage="1" prompt="Registre el proceso institucional a la cuál esta asociado al control del cual se realizará el análisis y evaluación de los controles para la mitigación de los riesgos." sqref="B11:B13 B24:B26 B37:B39"/>
  </dataValidations>
  <pageMargins left="0.15748031496062992" right="0.19685039370078741" top="0.39370078740157483" bottom="0.31496062992125984" header="0.31496062992125984" footer="0.23622047244094491"/>
  <pageSetup scale="37" orientation="landscape" horizontalDpi="4294967294" verticalDpi="300" r:id="rId1"/>
  <rowBreaks count="1" manualBreakCount="1">
    <brk id="17" max="16383" man="1"/>
  </rowBreaks>
  <colBreaks count="1" manualBreakCount="1">
    <brk id="18" max="1048575" man="1"/>
  </col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parametros!$F$5:$F$6</xm:f>
          </x14:formula1>
          <xm:sqref>F14:F17 F27:F29 F40:F45</xm:sqref>
        </x14:dataValidation>
        <x14:dataValidation type="list" allowBlank="1" showInputMessage="1" showErrorMessage="1">
          <x14:formula1>
            <xm:f>parametros!$H$5:$H$6</xm:f>
          </x14:formula1>
          <xm:sqref>G14:G17 G27:G29 G40:G45</xm:sqref>
        </x14:dataValidation>
        <x14:dataValidation type="list" allowBlank="1" showInputMessage="1" showErrorMessage="1">
          <x14:formula1>
            <xm:f>parametros!$J$5:$J$6</xm:f>
          </x14:formula1>
          <xm:sqref>H14:H17 H27:H29 H40:H45</xm:sqref>
        </x14:dataValidation>
        <x14:dataValidation type="list" allowBlank="1" showInputMessage="1" showErrorMessage="1">
          <x14:formula1>
            <xm:f>parametros!$L$5:$L$7</xm:f>
          </x14:formula1>
          <xm:sqref>I14:I17 I27:I29 I40:I45</xm:sqref>
        </x14:dataValidation>
        <x14:dataValidation type="list" allowBlank="1" showInputMessage="1" showErrorMessage="1">
          <x14:formula1>
            <xm:f>parametros!$N$5:$N$6</xm:f>
          </x14:formula1>
          <xm:sqref>J14:J17 J27:J29 J40:J45</xm:sqref>
        </x14:dataValidation>
        <x14:dataValidation type="list" allowBlank="1" showInputMessage="1" showErrorMessage="1">
          <x14:formula1>
            <xm:f>parametros!$P$5:$P$6</xm:f>
          </x14:formula1>
          <xm:sqref>K14:K17 K27:K29 K40:K45</xm:sqref>
        </x14:dataValidation>
        <x14:dataValidation type="list" allowBlank="1" showInputMessage="1" showErrorMessage="1">
          <x14:formula1>
            <xm:f>parametros!$R$5:$R$7</xm:f>
          </x14:formula1>
          <xm:sqref>L9 L22 L14:L17 L35 L27:L29 L40:L45</xm:sqref>
        </x14:dataValidation>
        <x14:dataValidation type="list" allowBlank="1" showInputMessage="1" showErrorMessage="1">
          <x14:formula1>
            <xm:f>parametros!$L$16:$L$18</xm:f>
          </x14:formula1>
          <xm:sqref>N14:N16 N27:N29 N40:N45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1"/>
  <sheetViews>
    <sheetView topLeftCell="E15" workbookViewId="0">
      <selection activeCell="L31" sqref="L31"/>
    </sheetView>
  </sheetViews>
  <sheetFormatPr baseColWidth="10" defaultColWidth="11.42578125" defaultRowHeight="15" x14ac:dyDescent="0.25"/>
  <cols>
    <col min="2" max="2" width="53.28515625" bestFit="1" customWidth="1"/>
    <col min="6" max="6" width="14.85546875" customWidth="1"/>
    <col min="7" max="7" width="7.85546875" customWidth="1"/>
    <col min="8" max="8" width="30.140625" customWidth="1"/>
    <col min="9" max="9" width="10.42578125" customWidth="1"/>
    <col min="10" max="10" width="31.85546875" customWidth="1"/>
    <col min="11" max="11" width="35.42578125" customWidth="1"/>
    <col min="12" max="12" width="18.42578125" customWidth="1"/>
    <col min="13" max="13" width="24.85546875" customWidth="1"/>
    <col min="14" max="15" width="37" customWidth="1"/>
    <col min="16" max="17" width="25" customWidth="1"/>
    <col min="18" max="18" width="17.7109375" customWidth="1"/>
  </cols>
  <sheetData>
    <row r="2" spans="2:19" x14ac:dyDescent="0.25">
      <c r="B2" s="15" t="s">
        <v>57</v>
      </c>
    </row>
    <row r="3" spans="2:19" x14ac:dyDescent="0.25">
      <c r="F3" s="99" t="s">
        <v>58</v>
      </c>
      <c r="G3" s="99"/>
      <c r="H3" s="99"/>
      <c r="I3" s="99"/>
      <c r="J3" s="99"/>
      <c r="K3" s="99"/>
      <c r="L3" s="99"/>
      <c r="M3" s="99"/>
      <c r="N3" s="99"/>
      <c r="O3" s="99"/>
      <c r="P3" s="99"/>
      <c r="Q3" s="99"/>
      <c r="R3" s="99"/>
    </row>
    <row r="4" spans="2:19" ht="38.25" x14ac:dyDescent="0.25">
      <c r="B4" s="68" t="s">
        <v>11</v>
      </c>
      <c r="C4" s="16"/>
      <c r="D4" s="27" t="s">
        <v>12</v>
      </c>
      <c r="F4" s="18" t="s">
        <v>59</v>
      </c>
      <c r="G4" s="18"/>
      <c r="H4" s="18" t="s">
        <v>60</v>
      </c>
      <c r="I4" s="18"/>
      <c r="J4" s="19" t="s">
        <v>61</v>
      </c>
      <c r="K4" s="19"/>
      <c r="L4" s="20" t="s">
        <v>62</v>
      </c>
      <c r="M4" s="20"/>
      <c r="N4" s="19" t="s">
        <v>63</v>
      </c>
      <c r="O4" s="19"/>
      <c r="P4" s="19" t="s">
        <v>64</v>
      </c>
      <c r="Q4" s="19"/>
      <c r="R4" s="19" t="s">
        <v>65</v>
      </c>
    </row>
    <row r="5" spans="2:19" ht="30" x14ac:dyDescent="0.25">
      <c r="B5" s="32" t="s">
        <v>66</v>
      </c>
      <c r="F5" s="21" t="s">
        <v>40</v>
      </c>
      <c r="G5" s="28">
        <v>15</v>
      </c>
      <c r="H5" s="21" t="s">
        <v>41</v>
      </c>
      <c r="I5" s="28">
        <v>15</v>
      </c>
      <c r="J5" s="22" t="s">
        <v>42</v>
      </c>
      <c r="K5" s="28">
        <v>15</v>
      </c>
      <c r="L5" s="21" t="s">
        <v>43</v>
      </c>
      <c r="M5" s="28">
        <v>15</v>
      </c>
      <c r="N5" s="23" t="s">
        <v>44</v>
      </c>
      <c r="O5" s="28">
        <v>15</v>
      </c>
      <c r="P5" s="24" t="s">
        <v>45</v>
      </c>
      <c r="Q5" s="28">
        <v>15</v>
      </c>
      <c r="R5" s="21" t="s">
        <v>46</v>
      </c>
      <c r="S5" s="28">
        <v>10</v>
      </c>
    </row>
    <row r="6" spans="2:19" ht="30" x14ac:dyDescent="0.25">
      <c r="B6" s="32" t="s">
        <v>67</v>
      </c>
      <c r="F6" s="21" t="s">
        <v>68</v>
      </c>
      <c r="G6" s="28">
        <v>0</v>
      </c>
      <c r="H6" s="21" t="s">
        <v>69</v>
      </c>
      <c r="I6" s="28">
        <v>0</v>
      </c>
      <c r="J6" s="22" t="s">
        <v>70</v>
      </c>
      <c r="K6" s="28">
        <v>0</v>
      </c>
      <c r="L6" s="21" t="s">
        <v>71</v>
      </c>
      <c r="M6" s="28">
        <v>10</v>
      </c>
      <c r="N6" s="23" t="s">
        <v>72</v>
      </c>
      <c r="O6" s="28">
        <v>0</v>
      </c>
      <c r="P6" s="24" t="s">
        <v>73</v>
      </c>
      <c r="Q6" s="28">
        <v>0</v>
      </c>
      <c r="R6" s="21" t="s">
        <v>74</v>
      </c>
      <c r="S6" s="28">
        <v>5</v>
      </c>
    </row>
    <row r="7" spans="2:19" x14ac:dyDescent="0.25">
      <c r="B7" s="32" t="s">
        <v>75</v>
      </c>
      <c r="F7" s="25"/>
      <c r="G7" s="25"/>
      <c r="H7" s="25"/>
      <c r="I7" s="25"/>
      <c r="J7" s="25"/>
      <c r="K7" s="25"/>
      <c r="L7" s="26" t="s">
        <v>76</v>
      </c>
      <c r="M7" s="28">
        <v>0</v>
      </c>
      <c r="N7" s="25"/>
      <c r="O7" s="25"/>
      <c r="P7" s="25"/>
      <c r="Q7" s="25"/>
      <c r="R7" s="21" t="s">
        <v>77</v>
      </c>
      <c r="S7" s="28">
        <v>0</v>
      </c>
    </row>
    <row r="8" spans="2:19" x14ac:dyDescent="0.25">
      <c r="B8" s="32" t="s">
        <v>78</v>
      </c>
    </row>
    <row r="9" spans="2:19" x14ac:dyDescent="0.25">
      <c r="B9" s="32" t="s">
        <v>79</v>
      </c>
      <c r="F9" s="43"/>
      <c r="G9" s="43"/>
      <c r="H9" s="43"/>
      <c r="I9" s="43"/>
      <c r="J9" s="43"/>
      <c r="K9" s="43"/>
      <c r="L9" s="43"/>
      <c r="M9" s="43"/>
      <c r="N9" s="43"/>
      <c r="O9" s="43"/>
      <c r="P9" s="43"/>
      <c r="Q9" s="43"/>
      <c r="R9" s="43"/>
    </row>
    <row r="10" spans="2:19" x14ac:dyDescent="0.25">
      <c r="B10" s="32" t="s">
        <v>80</v>
      </c>
      <c r="F10" s="38"/>
      <c r="G10" s="38"/>
      <c r="H10" s="38"/>
      <c r="I10" s="38"/>
      <c r="J10" s="39"/>
      <c r="K10" s="39"/>
      <c r="L10" s="40"/>
      <c r="M10" s="40"/>
      <c r="N10" s="39"/>
      <c r="O10" s="39"/>
      <c r="P10" s="39"/>
      <c r="Q10" s="39"/>
      <c r="R10" s="39"/>
    </row>
    <row r="11" spans="2:19" x14ac:dyDescent="0.25">
      <c r="B11" s="32" t="s">
        <v>36</v>
      </c>
      <c r="F11" s="41"/>
      <c r="G11" s="42"/>
      <c r="H11" s="41"/>
      <c r="I11" s="42"/>
      <c r="J11" s="41"/>
      <c r="K11" s="42"/>
      <c r="L11" s="41"/>
      <c r="M11" s="42"/>
      <c r="N11" s="41"/>
      <c r="O11" s="42"/>
      <c r="P11" s="41"/>
      <c r="Q11" s="42"/>
      <c r="R11" s="41"/>
    </row>
    <row r="12" spans="2:19" x14ac:dyDescent="0.25">
      <c r="B12" s="32" t="s">
        <v>81</v>
      </c>
      <c r="F12" s="41"/>
      <c r="G12" s="42"/>
      <c r="H12" s="41"/>
      <c r="I12" s="42"/>
      <c r="J12" s="41"/>
      <c r="K12" s="42"/>
      <c r="L12" s="41"/>
      <c r="M12" s="42"/>
      <c r="N12" s="41"/>
      <c r="O12" s="42" t="str">
        <f>_xlfn.IFNA(VLOOKUP(N12,parametros!L16:M18,2,FALSE)," - ")</f>
        <v xml:space="preserve"> - </v>
      </c>
      <c r="P12" s="41"/>
      <c r="Q12" s="42"/>
      <c r="R12" s="41"/>
    </row>
    <row r="13" spans="2:19" x14ac:dyDescent="0.25">
      <c r="B13" s="32" t="s">
        <v>82</v>
      </c>
      <c r="F13" s="42"/>
      <c r="G13" s="42"/>
      <c r="H13" s="42"/>
      <c r="I13" s="42"/>
      <c r="J13" s="42"/>
      <c r="K13" s="42"/>
      <c r="L13" s="41"/>
      <c r="M13" s="42"/>
      <c r="N13" s="42"/>
      <c r="O13" s="42"/>
      <c r="P13" s="42"/>
      <c r="Q13" s="42"/>
      <c r="R13" s="41"/>
    </row>
    <row r="14" spans="2:19" x14ac:dyDescent="0.25">
      <c r="B14" s="32" t="s">
        <v>83</v>
      </c>
    </row>
    <row r="15" spans="2:19" ht="60" customHeight="1" x14ac:dyDescent="0.25">
      <c r="B15" s="32" t="s">
        <v>84</v>
      </c>
      <c r="F15" s="29" t="s">
        <v>85</v>
      </c>
      <c r="G15" s="29"/>
      <c r="H15" s="29" t="s">
        <v>86</v>
      </c>
      <c r="I15" s="47" t="s">
        <v>87</v>
      </c>
      <c r="J15" s="47" t="s">
        <v>88</v>
      </c>
      <c r="L15" s="44" t="s">
        <v>89</v>
      </c>
      <c r="M15" s="46"/>
      <c r="O15" s="34"/>
    </row>
    <row r="16" spans="2:19" x14ac:dyDescent="0.25">
      <c r="B16" s="32" t="s">
        <v>90</v>
      </c>
      <c r="F16" s="21" t="s">
        <v>91</v>
      </c>
      <c r="G16" s="21"/>
      <c r="H16" s="17" t="s">
        <v>92</v>
      </c>
      <c r="I16" s="35">
        <v>96</v>
      </c>
      <c r="J16">
        <v>100</v>
      </c>
      <c r="L16" s="45" t="s">
        <v>47</v>
      </c>
      <c r="M16" s="21" t="s">
        <v>91</v>
      </c>
      <c r="O16" s="35"/>
    </row>
    <row r="17" spans="2:15" x14ac:dyDescent="0.25">
      <c r="B17" s="32" t="s">
        <v>93</v>
      </c>
      <c r="F17" s="21" t="s">
        <v>94</v>
      </c>
      <c r="G17" s="21"/>
      <c r="H17" s="17" t="s">
        <v>95</v>
      </c>
      <c r="I17" s="35">
        <v>86</v>
      </c>
      <c r="J17">
        <v>95</v>
      </c>
      <c r="L17" s="17" t="s">
        <v>96</v>
      </c>
      <c r="M17" s="21" t="s">
        <v>94</v>
      </c>
      <c r="O17" s="35"/>
    </row>
    <row r="18" spans="2:15" x14ac:dyDescent="0.25">
      <c r="B18" s="32" t="s">
        <v>97</v>
      </c>
      <c r="F18" s="21" t="s">
        <v>98</v>
      </c>
      <c r="G18" s="21"/>
      <c r="H18" s="17" t="s">
        <v>99</v>
      </c>
      <c r="I18" s="35">
        <v>0</v>
      </c>
      <c r="J18">
        <v>85</v>
      </c>
      <c r="L18" s="17" t="s">
        <v>100</v>
      </c>
      <c r="M18" s="21" t="s">
        <v>98</v>
      </c>
      <c r="O18" s="35"/>
    </row>
    <row r="19" spans="2:15" x14ac:dyDescent="0.25">
      <c r="B19" s="32" t="s">
        <v>101</v>
      </c>
    </row>
    <row r="20" spans="2:15" x14ac:dyDescent="0.25">
      <c r="B20" s="32" t="s">
        <v>102</v>
      </c>
    </row>
    <row r="21" spans="2:15" x14ac:dyDescent="0.25">
      <c r="B21" s="32" t="s">
        <v>103</v>
      </c>
      <c r="F21" s="93" t="s">
        <v>104</v>
      </c>
      <c r="G21" s="94"/>
      <c r="H21" s="94"/>
      <c r="I21" s="94"/>
      <c r="J21" s="94"/>
      <c r="K21" s="94"/>
      <c r="L21" s="95"/>
      <c r="M21" s="36"/>
    </row>
    <row r="22" spans="2:15" ht="75" x14ac:dyDescent="0.25">
      <c r="B22" s="32" t="s">
        <v>105</v>
      </c>
      <c r="F22" s="31" t="s">
        <v>106</v>
      </c>
      <c r="G22" s="31"/>
      <c r="H22" s="31" t="s">
        <v>107</v>
      </c>
      <c r="I22" s="31"/>
      <c r="J22" s="31" t="s">
        <v>108</v>
      </c>
      <c r="K22" s="31"/>
      <c r="L22" s="31"/>
      <c r="M22" s="31" t="s">
        <v>109</v>
      </c>
      <c r="N22" s="37"/>
    </row>
    <row r="23" spans="2:15" ht="15" customHeight="1" x14ac:dyDescent="0.25">
      <c r="B23" s="32" t="s">
        <v>110</v>
      </c>
      <c r="F23" s="96" t="s">
        <v>111</v>
      </c>
      <c r="G23" s="65" t="s">
        <v>91</v>
      </c>
      <c r="H23" s="21" t="s">
        <v>112</v>
      </c>
      <c r="I23" s="65" t="s">
        <v>91</v>
      </c>
      <c r="J23" s="21" t="s">
        <v>113</v>
      </c>
      <c r="K23" s="25" t="str">
        <f>CONCATENATE(G23,I23)</f>
        <v>FuerteFuerte</v>
      </c>
      <c r="L23" s="25">
        <v>100</v>
      </c>
      <c r="M23" s="21" t="s">
        <v>114</v>
      </c>
    </row>
    <row r="24" spans="2:15" x14ac:dyDescent="0.25">
      <c r="B24" s="30"/>
      <c r="F24" s="97"/>
      <c r="G24" s="66" t="s">
        <v>91</v>
      </c>
      <c r="H24" s="21" t="s">
        <v>115</v>
      </c>
      <c r="I24" s="65" t="s">
        <v>94</v>
      </c>
      <c r="J24" s="21" t="s">
        <v>116</v>
      </c>
      <c r="K24" s="25" t="str">
        <f t="shared" ref="K24:K31" si="0">CONCATENATE(G24,I24)</f>
        <v>FuerteModerado</v>
      </c>
      <c r="L24" s="25">
        <v>100</v>
      </c>
      <c r="M24" s="21" t="s">
        <v>117</v>
      </c>
    </row>
    <row r="25" spans="2:15" x14ac:dyDescent="0.25">
      <c r="B25" s="30"/>
      <c r="F25" s="98"/>
      <c r="G25" s="65" t="s">
        <v>91</v>
      </c>
      <c r="H25" s="21" t="s">
        <v>118</v>
      </c>
      <c r="I25" s="65" t="s">
        <v>98</v>
      </c>
      <c r="J25" s="21" t="s">
        <v>119</v>
      </c>
      <c r="K25" s="25" t="str">
        <f t="shared" si="0"/>
        <v>FuerteDébil</v>
      </c>
      <c r="L25" s="25">
        <v>100</v>
      </c>
      <c r="M25" s="21" t="s">
        <v>117</v>
      </c>
    </row>
    <row r="26" spans="2:15" ht="15" customHeight="1" x14ac:dyDescent="0.25">
      <c r="F26" s="96" t="s">
        <v>120</v>
      </c>
      <c r="G26" s="65" t="s">
        <v>94</v>
      </c>
      <c r="H26" s="21" t="s">
        <v>112</v>
      </c>
      <c r="I26" s="65" t="s">
        <v>91</v>
      </c>
      <c r="J26" s="21" t="s">
        <v>121</v>
      </c>
      <c r="K26" s="25" t="str">
        <f t="shared" si="0"/>
        <v>ModeradoFuerte</v>
      </c>
      <c r="L26" s="25">
        <v>50</v>
      </c>
      <c r="M26" s="21" t="s">
        <v>117</v>
      </c>
    </row>
    <row r="27" spans="2:15" ht="30" x14ac:dyDescent="0.25">
      <c r="F27" s="97"/>
      <c r="G27" s="66" t="s">
        <v>94</v>
      </c>
      <c r="H27" s="21" t="s">
        <v>115</v>
      </c>
      <c r="I27" s="65" t="s">
        <v>94</v>
      </c>
      <c r="J27" s="21" t="s">
        <v>122</v>
      </c>
      <c r="K27" s="25" t="str">
        <f t="shared" si="0"/>
        <v>ModeradoModerado</v>
      </c>
      <c r="L27" s="25">
        <v>50</v>
      </c>
      <c r="M27" s="21" t="s">
        <v>117</v>
      </c>
    </row>
    <row r="28" spans="2:15" ht="30" x14ac:dyDescent="0.25">
      <c r="F28" s="98"/>
      <c r="G28" s="67" t="s">
        <v>94</v>
      </c>
      <c r="H28" s="21" t="s">
        <v>118</v>
      </c>
      <c r="I28" s="65" t="s">
        <v>98</v>
      </c>
      <c r="J28" s="21" t="s">
        <v>123</v>
      </c>
      <c r="K28" s="25" t="str">
        <f t="shared" si="0"/>
        <v>ModeradoDébil</v>
      </c>
      <c r="L28" s="25">
        <v>50</v>
      </c>
      <c r="M28" s="21" t="s">
        <v>117</v>
      </c>
    </row>
    <row r="29" spans="2:15" ht="15" customHeight="1" x14ac:dyDescent="0.25">
      <c r="F29" s="96" t="s">
        <v>124</v>
      </c>
      <c r="G29" s="65" t="s">
        <v>98</v>
      </c>
      <c r="H29" s="21" t="s">
        <v>112</v>
      </c>
      <c r="I29" s="65" t="s">
        <v>91</v>
      </c>
      <c r="J29" s="21" t="s">
        <v>125</v>
      </c>
      <c r="K29" s="25" t="str">
        <f t="shared" si="0"/>
        <v>DébilFuerte</v>
      </c>
      <c r="L29" s="25">
        <v>0</v>
      </c>
      <c r="M29" s="21" t="s">
        <v>117</v>
      </c>
    </row>
    <row r="30" spans="2:15" x14ac:dyDescent="0.25">
      <c r="F30" s="97"/>
      <c r="G30" s="66" t="s">
        <v>98</v>
      </c>
      <c r="H30" s="21" t="s">
        <v>115</v>
      </c>
      <c r="I30" s="65" t="s">
        <v>94</v>
      </c>
      <c r="J30" s="21" t="s">
        <v>126</v>
      </c>
      <c r="K30" s="25" t="str">
        <f t="shared" si="0"/>
        <v>DébilModerado</v>
      </c>
      <c r="L30" s="25">
        <v>0</v>
      </c>
      <c r="M30" s="21" t="s">
        <v>117</v>
      </c>
    </row>
    <row r="31" spans="2:15" x14ac:dyDescent="0.25">
      <c r="F31" s="98"/>
      <c r="G31" s="67" t="s">
        <v>98</v>
      </c>
      <c r="H31" s="21" t="s">
        <v>118</v>
      </c>
      <c r="I31" s="65" t="s">
        <v>98</v>
      </c>
      <c r="J31" s="21" t="s">
        <v>127</v>
      </c>
      <c r="K31" s="25" t="str">
        <f t="shared" si="0"/>
        <v>DébilDébil</v>
      </c>
      <c r="L31" s="25">
        <v>0</v>
      </c>
      <c r="M31" s="21" t="s">
        <v>117</v>
      </c>
    </row>
  </sheetData>
  <sheetProtection algorithmName="SHA-512" hashValue="1CxnCam2DlQQFjJNQveM1wKZeDS5XKJqotfqLjJHKjE270Sj7wxewebJKLlDjcn/BcZ0IZOvEEtzyrVF44C+FQ==" saltValue="A7r/hCpU/wsOArCNDDwACg==" spinCount="100000" sheet="1" objects="1" scenarios="1" selectLockedCells="1" selectUnlockedCells="1"/>
  <sortState ref="B5:B23">
    <sortCondition ref="B5"/>
  </sortState>
  <mergeCells count="5">
    <mergeCell ref="F21:L21"/>
    <mergeCell ref="F23:F25"/>
    <mergeCell ref="F26:F28"/>
    <mergeCell ref="F29:F31"/>
    <mergeCell ref="F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election activeCell="B7" sqref="B7:F7"/>
    </sheetView>
  </sheetViews>
  <sheetFormatPr baseColWidth="10" defaultColWidth="11.42578125" defaultRowHeight="15" x14ac:dyDescent="0.25"/>
  <cols>
    <col min="1" max="1" width="2.7109375" customWidth="1"/>
    <col min="2" max="2" width="19" customWidth="1"/>
    <col min="3" max="3" width="87.140625" bestFit="1" customWidth="1"/>
    <col min="4" max="4" width="8.42578125" bestFit="1" customWidth="1"/>
    <col min="5" max="6" width="9.28515625" customWidth="1"/>
  </cols>
  <sheetData>
    <row r="1" spans="2:6" ht="11.25" customHeight="1" x14ac:dyDescent="0.25"/>
    <row r="2" spans="2:6" ht="24" customHeight="1" x14ac:dyDescent="0.25">
      <c r="B2" s="90"/>
      <c r="C2" s="100" t="s">
        <v>128</v>
      </c>
      <c r="D2" s="58" t="s">
        <v>1</v>
      </c>
      <c r="E2" s="103" t="s">
        <v>2</v>
      </c>
      <c r="F2" s="104"/>
    </row>
    <row r="3" spans="2:6" ht="24" customHeight="1" x14ac:dyDescent="0.25">
      <c r="B3" s="91"/>
      <c r="C3" s="101"/>
      <c r="D3" s="58" t="s">
        <v>3</v>
      </c>
      <c r="E3" s="103">
        <v>0</v>
      </c>
      <c r="F3" s="104"/>
    </row>
    <row r="4" spans="2:6" ht="24" customHeight="1" x14ac:dyDescent="0.25">
      <c r="B4" s="91"/>
      <c r="C4" s="101"/>
      <c r="D4" s="58" t="s">
        <v>4</v>
      </c>
      <c r="E4" s="105" t="s">
        <v>129</v>
      </c>
      <c r="F4" s="106"/>
    </row>
    <row r="5" spans="2:6" ht="24" customHeight="1" x14ac:dyDescent="0.25">
      <c r="B5" s="92"/>
      <c r="C5" s="102"/>
      <c r="D5" s="58" t="s">
        <v>6</v>
      </c>
      <c r="E5" s="103" t="s">
        <v>130</v>
      </c>
      <c r="F5" s="104"/>
    </row>
    <row r="6" spans="2:6" ht="11.25" customHeight="1" x14ac:dyDescent="0.25"/>
    <row r="7" spans="2:6" ht="24.75" customHeight="1" x14ac:dyDescent="0.25">
      <c r="B7" s="107" t="s">
        <v>131</v>
      </c>
      <c r="C7" s="107"/>
      <c r="D7" s="107"/>
      <c r="E7" s="107"/>
      <c r="F7" s="107"/>
    </row>
    <row r="8" spans="2:6" ht="24.75" customHeight="1" x14ac:dyDescent="0.25">
      <c r="B8" s="59" t="s">
        <v>91</v>
      </c>
      <c r="C8" s="108" t="s">
        <v>132</v>
      </c>
      <c r="D8" s="108"/>
      <c r="E8" s="108"/>
      <c r="F8" s="108"/>
    </row>
    <row r="9" spans="2:6" ht="24.75" customHeight="1" x14ac:dyDescent="0.25">
      <c r="B9" s="68" t="s">
        <v>94</v>
      </c>
      <c r="C9" s="109" t="s">
        <v>133</v>
      </c>
      <c r="D9" s="109"/>
      <c r="E9" s="109"/>
      <c r="F9" s="109"/>
    </row>
    <row r="10" spans="2:6" ht="24.75" customHeight="1" x14ac:dyDescent="0.25">
      <c r="B10" s="59" t="s">
        <v>98</v>
      </c>
      <c r="C10" s="108" t="s">
        <v>134</v>
      </c>
      <c r="D10" s="108"/>
      <c r="E10" s="108"/>
      <c r="F10" s="108"/>
    </row>
    <row r="12" spans="2:6" s="16" customFormat="1" ht="17.25" customHeight="1" x14ac:dyDescent="0.25">
      <c r="B12" s="110" t="s">
        <v>135</v>
      </c>
      <c r="C12" s="110"/>
      <c r="D12" s="110"/>
      <c r="E12" s="110"/>
      <c r="F12" s="110"/>
    </row>
    <row r="13" spans="2:6" s="16" customFormat="1" ht="17.25" customHeight="1" x14ac:dyDescent="0.25">
      <c r="B13" s="110"/>
      <c r="C13" s="110"/>
      <c r="D13" s="110"/>
      <c r="E13" s="110"/>
      <c r="F13" s="110"/>
    </row>
  </sheetData>
  <mergeCells count="11">
    <mergeCell ref="B7:F7"/>
    <mergeCell ref="C8:F8"/>
    <mergeCell ref="C9:F9"/>
    <mergeCell ref="C10:F10"/>
    <mergeCell ref="B12:F13"/>
    <mergeCell ref="B2:B5"/>
    <mergeCell ref="C2:C5"/>
    <mergeCell ref="E2:F2"/>
    <mergeCell ref="E3:F3"/>
    <mergeCell ref="E4:F4"/>
    <mergeCell ref="E5:F5"/>
  </mergeCells>
  <pageMargins left="0.7" right="0.7" top="0.75" bottom="0.75" header="0.3" footer="0.3"/>
  <pageSetup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1" ma:contentTypeDescription="Crear nuevo documento." ma:contentTypeScope="" ma:versionID="e71f83d280b60b62fe01f845ad604a06">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1547274950bf4a0b9a310b5b56218e93"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E3962-8123-433D-B00F-6AD42C121825}">
  <ds:schemaRefs>
    <ds:schemaRef ds:uri="http://schemas.microsoft.com/sharepoint/v3/contenttype/forms"/>
  </ds:schemaRefs>
</ds:datastoreItem>
</file>

<file path=customXml/itemProps2.xml><?xml version="1.0" encoding="utf-8"?>
<ds:datastoreItem xmlns:ds="http://schemas.openxmlformats.org/officeDocument/2006/customXml" ds:itemID="{79B8DC66-4889-4B04-A39F-A44428ABFD5C}">
  <ds:schemaRefs>
    <ds:schemaRef ds:uri="http://purl.org/dc/terms/"/>
    <ds:schemaRef ds:uri="0b2190af-2ae0-4ae3-9553-90e6c873cc76"/>
    <ds:schemaRef ds:uri="http://schemas.microsoft.com/office/2006/documentManagement/types"/>
    <ds:schemaRef ds:uri="http://schemas.openxmlformats.org/package/2006/metadata/core-properties"/>
    <ds:schemaRef ds:uri="a440d50f-3d9e-4a42-8ab3-3c6456d2cc7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809A367-7DCA-457E-BF1E-44D8265CC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Eval_controles</vt:lpstr>
      <vt:lpstr>parametros</vt:lpstr>
      <vt:lpstr>Anexo</vt:lpstr>
      <vt:lpstr>Eval_controles!Área_de_impresión</vt:lpstr>
      <vt:lpstr>parametros!PROCESO</vt:lpstr>
      <vt:lpstr>Eval_controles!Títulos_a_imprimir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Katherine Vargas Barajas</dc:creator>
  <cp:keywords/>
  <dc:description/>
  <cp:lastModifiedBy>Sofy Lorena Arenas Vera</cp:lastModifiedBy>
  <cp:revision/>
  <dcterms:created xsi:type="dcterms:W3CDTF">2015-05-11T19:50:46Z</dcterms:created>
  <dcterms:modified xsi:type="dcterms:W3CDTF">2020-11-05T20:56:35Z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ies>
</file>