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1730" tabRatio="625"/>
  </bookViews>
  <sheets>
    <sheet name="Eval_controles" sheetId="20" r:id="rId1"/>
    <sheet name="parametros" sheetId="21" state="hidden" r:id="rId2"/>
    <sheet name="Anexo" sheetId="22" r:id="rId3"/>
  </sheets>
  <definedNames>
    <definedName name="_xlnm._FilterDatabase" localSheetId="0" hidden="1">Eval_controles!#REF!</definedName>
    <definedName name="_xlnm.Print_Area" localSheetId="0">Eval_controles!$A$21:$S$35</definedName>
    <definedName name="PROCESO" localSheetId="1">parametros!$B$4:$B$23</definedName>
    <definedName name="_xlnm.Print_Titles" localSheetId="0">Eval_controles!$2:$5</definedName>
  </definedNames>
  <calcPr calcId="144525"/>
</workbook>
</file>

<file path=xl/calcChain.xml><?xml version="1.0" encoding="utf-8"?>
<calcChain xmlns="http://schemas.openxmlformats.org/spreadsheetml/2006/main">
  <c r="K24" i="21" l="1"/>
  <c r="K25" i="21"/>
  <c r="K26" i="21"/>
  <c r="K27" i="21"/>
  <c r="K28" i="21"/>
  <c r="K29" i="21"/>
  <c r="K30" i="21"/>
  <c r="K31" i="21"/>
  <c r="K23" i="21"/>
  <c r="O64" i="20"/>
  <c r="O62" i="20"/>
  <c r="O60" i="20"/>
  <c r="O58" i="20"/>
  <c r="O56" i="20"/>
  <c r="O54" i="20"/>
  <c r="O52" i="20"/>
  <c r="O50" i="20"/>
  <c r="O48" i="20"/>
  <c r="O46" i="20"/>
  <c r="M50" i="20"/>
  <c r="M46" i="20"/>
  <c r="M64" i="20"/>
  <c r="M62" i="20"/>
  <c r="M60" i="20"/>
  <c r="M58" i="20"/>
  <c r="M56" i="20"/>
  <c r="M54" i="20"/>
  <c r="M52" i="20"/>
  <c r="M48" i="20"/>
  <c r="O65" i="20"/>
  <c r="O63" i="20"/>
  <c r="O61" i="20"/>
  <c r="O59" i="20"/>
  <c r="O57" i="20"/>
  <c r="O55" i="20"/>
  <c r="O53" i="20"/>
  <c r="O51" i="20"/>
  <c r="O49" i="20"/>
  <c r="O47" i="20"/>
  <c r="O45" i="20"/>
  <c r="M51" i="20"/>
  <c r="M47" i="20"/>
  <c r="M65" i="20"/>
  <c r="M63" i="20"/>
  <c r="M61" i="20"/>
  <c r="M59" i="20"/>
  <c r="M57" i="20"/>
  <c r="M55" i="20"/>
  <c r="M53" i="20"/>
  <c r="M49" i="20"/>
  <c r="M45" i="20"/>
  <c r="O12" i="21" l="1"/>
  <c r="Q56" i="20"/>
  <c r="Q63" i="20"/>
  <c r="P60" i="20"/>
  <c r="Q49" i="20"/>
  <c r="P54" i="20"/>
  <c r="Q59" i="20"/>
  <c r="Q58" i="20"/>
  <c r="P45" i="20"/>
  <c r="P61" i="20"/>
  <c r="Q62" i="20"/>
  <c r="P63" i="20"/>
  <c r="Q48" i="20"/>
  <c r="P48" i="20"/>
  <c r="P64" i="20"/>
  <c r="Q65" i="20"/>
  <c r="P58" i="20"/>
  <c r="P51" i="20"/>
  <c r="Q45" i="20"/>
  <c r="P49" i="20"/>
  <c r="P65" i="20"/>
  <c r="Q50" i="20"/>
  <c r="Q57" i="20"/>
  <c r="P52" i="20"/>
  <c r="Q52" i="20"/>
  <c r="Q55" i="20"/>
  <c r="Q54" i="20"/>
  <c r="P59" i="20"/>
  <c r="Q61" i="20"/>
  <c r="P53" i="20"/>
  <c r="P50" i="20"/>
  <c r="P47" i="20"/>
  <c r="Q64" i="20"/>
  <c r="Q47" i="20"/>
  <c r="P56" i="20"/>
  <c r="Q60" i="20"/>
  <c r="P46" i="20"/>
  <c r="Q53" i="20"/>
  <c r="Q46" i="20"/>
  <c r="Q51" i="20"/>
  <c r="P57" i="20"/>
  <c r="P62" i="20"/>
  <c r="P55" i="20"/>
</calcChain>
</file>

<file path=xl/comments1.xml><?xml version="1.0" encoding="utf-8"?>
<comments xmlns="http://schemas.openxmlformats.org/spreadsheetml/2006/main">
  <authors>
    <author>usuario pc</author>
  </authors>
  <commentList>
    <comment ref="N11" authorId="0">
      <text>
        <r>
          <rPr>
            <sz val="8"/>
            <color rgb="FF000000"/>
            <rFont val="Arial"/>
            <family val="2"/>
          </rPr>
          <t>Dado que la calificación de riesgos inherentes y residuales se efectúa al riesgo y no a cada causa, hay que consolidar el conjunto de los controles asociados a las causas, para evaluar si estos de manera individual y en conjunto sí ayudan al tratamiento de los riesgos, considerando tanto el diseño, ejecución individual y promedio de los controles.</t>
        </r>
      </text>
    </comment>
    <comment ref="Q11" authorId="0">
      <text>
        <r>
          <rPr>
            <sz val="8"/>
            <color rgb="FF000000"/>
            <rFont val="Arial"/>
            <family val="2"/>
          </rPr>
          <t xml:space="preserve">Este resultado se genera automáticamente al combinar los criterios de evaluación del diseño del control (M9) con  el rango de calificación de la ejecución del control (O9)
</t>
        </r>
        <r>
          <rPr>
            <sz val="8"/>
            <color rgb="FF000000"/>
            <rFont val="Arial"/>
            <family val="2"/>
          </rPr>
          <t>A partir del resultado, se debe remitir a la hoja "Anexo" en la tabla denominada CALIFICACIÓN DE LA SOLIDEZ DEL CONJUNTO DE CONTROLES. Según el resultado se determina la solidez del conjunto de controles (fuerte, moderado o débil).</t>
        </r>
      </text>
    </comment>
    <comment ref="N26" authorId="0">
      <text>
        <r>
          <rPr>
            <sz val="8"/>
            <color indexed="81"/>
            <rFont val="Arial"/>
            <family val="2"/>
          </rPr>
          <t>Dado que la calificación de riesgos inherentes y residuales se efectúa al riesgo y no a cada causa, hay que consolidar el conjunto de los controles asociados a las causas, para evaluar si estos de manera individual y en conjunto sí ayudan al tratamiento de los riesgos, considerando tanto el diseño, ejecución individual y promedio de los controles.</t>
        </r>
      </text>
    </comment>
    <comment ref="Q26" authorId="0">
      <text>
        <r>
          <rPr>
            <sz val="8"/>
            <color indexed="81"/>
            <rFont val="Arial"/>
            <family val="2"/>
          </rPr>
          <t>Este resultado se genera automáticamente al combinar los criterios de evaluación del diseño del control (M9) con  el rango de calificación de la ejecución del control (O9).
A partir del resultado, se debe remitir a la hoja de anexo a la tabla llamada CALIFICACIÓN DE LA SOLIDEZ DEL CONJUNTO DE CONTROLES, según resultado pueden determinar la solidez del conjunto de controles (fuerte, moderado o débil).</t>
        </r>
      </text>
    </comment>
    <comment ref="N42" authorId="0">
      <text>
        <r>
          <rPr>
            <sz val="8"/>
            <color indexed="81"/>
            <rFont val="Arial"/>
            <family val="2"/>
          </rPr>
          <t>Dado que la calificación de riesgos inherentes y residuales se efectúa al riesgo y no a cada causa, hay que consolidar el conjunto de los controles asociados a las causas, para evaluar si estos de manera individual y en conjunto sí ayudan al tratamiento de los riesgos, considerando tanto el diseño, ejecución individual y promedio de los controles.</t>
        </r>
      </text>
    </comment>
    <comment ref="Q42" authorId="0">
      <text>
        <r>
          <rPr>
            <sz val="8"/>
            <color indexed="81"/>
            <rFont val="Arial"/>
            <family val="2"/>
          </rPr>
          <t>Este resultado se genera automáticamente al combinar los criterios de evaluación del diseño del control (M9) con  el rango de calificación de la ejecución del control (O9).
A partir del resultado, se debe remitir a la hoja de anexo a la tabla llamada CALIFICACIÓN DE LA SOLIDEZ DEL CONJUNTO DE CONTROLES, según resultado pueden determinar la solidez del conjunto de controles (fuerte, moderado o débil).</t>
        </r>
      </text>
    </comment>
  </commentList>
</comments>
</file>

<file path=xl/sharedStrings.xml><?xml version="1.0" encoding="utf-8"?>
<sst xmlns="http://schemas.openxmlformats.org/spreadsheetml/2006/main" count="349" uniqueCount="143">
  <si>
    <t>Código:</t>
  </si>
  <si>
    <t>Fecha:</t>
  </si>
  <si>
    <t>PROCESO</t>
  </si>
  <si>
    <t>RIESGO</t>
  </si>
  <si>
    <t>CONTROL</t>
  </si>
  <si>
    <t>CRITERIOS DE EVALUACIÓN</t>
  </si>
  <si>
    <t>Asignación del responsable</t>
  </si>
  <si>
    <t>Segregación y autoridad del responsable</t>
  </si>
  <si>
    <t>Propósito</t>
  </si>
  <si>
    <t>¿Cómo se realiza la actividad del control?</t>
  </si>
  <si>
    <t>¿Qué pasa con las observaciones o desviaciones?</t>
  </si>
  <si>
    <t>Evidencia de la ejecución del control</t>
  </si>
  <si>
    <t>PARAMETROS</t>
  </si>
  <si>
    <t>Atención a la ciudadanía</t>
  </si>
  <si>
    <t>Asignado</t>
  </si>
  <si>
    <t>Adecuado</t>
  </si>
  <si>
    <t>Oportuna</t>
  </si>
  <si>
    <t>Prevenir</t>
  </si>
  <si>
    <t>Confiable</t>
  </si>
  <si>
    <t>Se investigan y resuelven oportunamente</t>
  </si>
  <si>
    <t>Completa</t>
  </si>
  <si>
    <t>Auditoría y control</t>
  </si>
  <si>
    <t>No asignado</t>
  </si>
  <si>
    <t>Inadecuado</t>
  </si>
  <si>
    <t>Inoportuna</t>
  </si>
  <si>
    <t>Detectar</t>
  </si>
  <si>
    <t>No confiable</t>
  </si>
  <si>
    <t>No se investigan y resuelven oportunamente</t>
  </si>
  <si>
    <t>Incompleta</t>
  </si>
  <si>
    <t>Comunicación estratégica</t>
  </si>
  <si>
    <t>No es un control</t>
  </si>
  <si>
    <t>No existe</t>
  </si>
  <si>
    <t>Diseño e innovación de servicios sociales</t>
  </si>
  <si>
    <t>Formulación y articulación de políticas sociales</t>
  </si>
  <si>
    <t xml:space="preserve">Gestión ambiental y documental </t>
  </si>
  <si>
    <t>Gestión contractual</t>
  </si>
  <si>
    <t>Gestión de infraestructura física</t>
  </si>
  <si>
    <t>Gestión de soporte y mantenimiento tecnológico</t>
  </si>
  <si>
    <t>Gestión de talento humano</t>
  </si>
  <si>
    <t>Gestión del conocimiento</t>
  </si>
  <si>
    <t>RANGO DE CALIFICACIÓN DEL DISEÑO</t>
  </si>
  <si>
    <t>RESULTADO - PESO EN LA EVALUACIÓN DEL DISEÑO DEL CONTROL</t>
  </si>
  <si>
    <t>RESULTADO
- PESO DE LA EJECUCIÓN DEL CONTROL -</t>
  </si>
  <si>
    <t>Gestión del sistema integrado</t>
  </si>
  <si>
    <t>Fuerte</t>
  </si>
  <si>
    <t>Calificación entre 96 y 100</t>
  </si>
  <si>
    <t>El control se ejecuta de manera consistente por parte del responsable.</t>
  </si>
  <si>
    <t>Gestión financiera</t>
  </si>
  <si>
    <t>Moderado</t>
  </si>
  <si>
    <t>Calificación entre 86 y 95</t>
  </si>
  <si>
    <t>El control se ejecuta algunas veces por parte del responsable.</t>
  </si>
  <si>
    <t>Gestión jurídica</t>
  </si>
  <si>
    <t>Débil</t>
  </si>
  <si>
    <t>Calificación entre 0 y 85</t>
  </si>
  <si>
    <t>El control no se ejecuta por parte del responsable.</t>
  </si>
  <si>
    <t>Gestión logística</t>
  </si>
  <si>
    <t>Inspección, vigilancia y control</t>
  </si>
  <si>
    <t>Planeación estratégica</t>
  </si>
  <si>
    <t>ANÁLISIS</t>
  </si>
  <si>
    <t>Prestación de los servicios sociales para la inclusión social</t>
  </si>
  <si>
    <t>PESO DEL DISEÑO DE CADA CONTROL</t>
  </si>
  <si>
    <t>PESO DE LA EJECUCIÓN DE CADA CONTROL</t>
  </si>
  <si>
    <r>
      <t xml:space="preserve">SOLIDEZ INDIVIDUAL DE CADA CONTROL
</t>
    </r>
    <r>
      <rPr>
        <b/>
        <sz val="11"/>
        <color theme="1"/>
        <rFont val="Calibri"/>
        <family val="2"/>
        <scheme val="minor"/>
      </rPr>
      <t>FUERTE: 100
MODERADO: 50
DÉBIL: 0</t>
    </r>
  </si>
  <si>
    <r>
      <t xml:space="preserve">DEBE ESTABLECER ACCIONES PARA FORTALECER EL CONTROL
</t>
    </r>
    <r>
      <rPr>
        <b/>
        <sz val="11"/>
        <color theme="1"/>
        <rFont val="Calibri"/>
        <family val="2"/>
        <scheme val="minor"/>
      </rPr>
      <t>SI / NO</t>
    </r>
  </si>
  <si>
    <t>Tecnologías de la información</t>
  </si>
  <si>
    <t>fuerte:
calificación entre 96 y 100"</t>
  </si>
  <si>
    <t>fuerte + fuerte = fuerte</t>
  </si>
  <si>
    <t>No</t>
  </si>
  <si>
    <t>fuerte + moderado = moderado</t>
  </si>
  <si>
    <t>Sí</t>
  </si>
  <si>
    <t>fuerte + débil = débil</t>
  </si>
  <si>
    <t>moderado:
calificación entre 86 y 95</t>
  </si>
  <si>
    <t>moderado + fuerte = moderado</t>
  </si>
  <si>
    <t>moderado + moderado = moderado</t>
  </si>
  <si>
    <t>moderado + débil = débil</t>
  </si>
  <si>
    <t>débil: 
calificación entre 0 y 85</t>
  </si>
  <si>
    <t>débil + fuerte = débil</t>
  </si>
  <si>
    <t>débil + moderado = débil</t>
  </si>
  <si>
    <t>débil + débil = débil</t>
  </si>
  <si>
    <t>Min</t>
  </si>
  <si>
    <t>Max</t>
  </si>
  <si>
    <t>Fuerte (siempre se ejecuta)</t>
  </si>
  <si>
    <t>Moderado (algunas veces)</t>
  </si>
  <si>
    <t>Debil (no se ejecuta)</t>
  </si>
  <si>
    <t>Periodicidad</t>
  </si>
  <si>
    <t>Versión:</t>
  </si>
  <si>
    <t>Página:</t>
  </si>
  <si>
    <t>Fecha de elaboración:</t>
  </si>
  <si>
    <t>Nombres y apellidos del gestor de proceso</t>
  </si>
  <si>
    <t>Nombres y apellidos responsable de monitoreo</t>
  </si>
  <si>
    <t>CRITERIOS DE EVALUACIÓN DEL DISEÑO DEL CONTROL</t>
  </si>
  <si>
    <t>1. Responsable</t>
  </si>
  <si>
    <t>2. Periocidad</t>
  </si>
  <si>
    <t>3. Propósito</t>
  </si>
  <si>
    <t>RANGO DE CALIFICACIÓN DEL DISEÑO DEL CONTROL</t>
  </si>
  <si>
    <t>¿Cómo se está ejecutando el control?</t>
  </si>
  <si>
    <t>CRITERIOS DE EVALUACIÓN DE LA EJECUCIÓN DEL CONTROL</t>
  </si>
  <si>
    <r>
      <t xml:space="preserve">A continuación se presenta la evaluación realizada por la </t>
    </r>
    <r>
      <rPr>
        <b/>
        <sz val="11"/>
        <color theme="1"/>
        <rFont val="Arial"/>
        <family val="2"/>
      </rPr>
      <t xml:space="preserve">primera línea de defensa </t>
    </r>
    <r>
      <rPr>
        <sz val="11"/>
        <color theme="1"/>
        <rFont val="Arial"/>
        <family val="2"/>
      </rPr>
      <t>como responsable del diseño y ejecución de los controles establecidos para la mitigación de los riesgos.</t>
    </r>
  </si>
  <si>
    <t>CAUSA</t>
  </si>
  <si>
    <t>¿La fuente de información que se utiliza en el desarrollo del control es información confiable que permita mitigar el riesgo?</t>
  </si>
  <si>
    <t>4. ¿Cómo se realiza la actividad de control?</t>
  </si>
  <si>
    <t>5. ¿Qué pasa con las observaciones o desviaciones?</t>
  </si>
  <si>
    <t>6. Evidencia de la ejecución del control</t>
  </si>
  <si>
    <t>Rango de califiación de la ejecución</t>
  </si>
  <si>
    <t>Memo I2019022551 - 29/04/2019</t>
  </si>
  <si>
    <t>RANGO DE CALIFICACIÓN DE LA EJECUCIÓN DEL CONTROL</t>
  </si>
  <si>
    <t>¿DEBE ESTABLECER ACCIONES PARA FORTALECER EL CONTROL?</t>
  </si>
  <si>
    <t>PROCESO GESTIÓN DEL SITEMA INTEGRADO - SIG
FORMATO ANÁLISIS Y EVALUACIÓN DEL DISEÑO DE LOS CONTROLES PARA LA MITIGACIÓN DEL RIESGO</t>
  </si>
  <si>
    <t>FOR-GS-005</t>
  </si>
  <si>
    <t>CALIFICACIÓN DE LA SOLIDEZ DE LOS CONTROLES</t>
  </si>
  <si>
    <t>CALIFICACIÓN DE LA SOLIDEZ DEL CONJUNTO DE CONTROLES</t>
  </si>
  <si>
    <t>El promedio de la solidez individual de cada control al sumarlos y ponderarlos es igual a 100.</t>
  </si>
  <si>
    <t>El promedio de la solidez individual de cada control
al sumarlos y ponderarlos está entre 50 y 99.</t>
  </si>
  <si>
    <t>El promedio de la solidez individual de cada control
al sumarlos y ponderarlos es menor a 50.</t>
  </si>
  <si>
    <r>
      <t xml:space="preserve">¿La actividad que se desarrolla en el control realmente busca por si sola </t>
    </r>
    <r>
      <rPr>
        <b/>
        <i/>
        <sz val="10"/>
        <rFont val="Arial"/>
        <family val="2"/>
      </rPr>
      <t>prevenir</t>
    </r>
    <r>
      <rPr>
        <b/>
        <sz val="10"/>
        <rFont val="Arial"/>
        <family val="2"/>
      </rPr>
      <t xml:space="preserve"> o </t>
    </r>
    <r>
      <rPr>
        <b/>
        <i/>
        <sz val="10"/>
        <rFont val="Arial"/>
        <family val="2"/>
      </rPr>
      <t>detectar</t>
    </r>
    <r>
      <rPr>
        <b/>
        <sz val="10"/>
        <rFont val="Arial"/>
        <family val="2"/>
      </rPr>
      <t xml:space="preserve"> las causas que pueden dar origen al riesgo?</t>
    </r>
  </si>
  <si>
    <r>
      <t xml:space="preserve">¿La </t>
    </r>
    <r>
      <rPr>
        <b/>
        <i/>
        <sz val="10"/>
        <rFont val="Arial"/>
        <family val="2"/>
      </rPr>
      <t>oportunidad</t>
    </r>
    <r>
      <rPr>
        <b/>
        <sz val="10"/>
        <rFont val="Arial"/>
        <family val="2"/>
      </rPr>
      <t xml:space="preserve"> en que se ejecuta el control ayuda a prevenir la mitigación del riesgo o a detectar su materialización de manera
adecuada?</t>
    </r>
  </si>
  <si>
    <r>
      <t xml:space="preserve">¿El responsable tiene la </t>
    </r>
    <r>
      <rPr>
        <b/>
        <i/>
        <sz val="10"/>
        <rFont val="Arial"/>
        <family val="2"/>
      </rPr>
      <t>adecuada</t>
    </r>
    <r>
      <rPr>
        <b/>
        <sz val="10"/>
        <rFont val="Arial"/>
        <family val="2"/>
      </rPr>
      <t xml:space="preserve"> autoridad y
asignación de funciones u obligaciones para la ejecución del control?</t>
    </r>
  </si>
  <si>
    <r>
      <t xml:space="preserve">¿Existe un responsable </t>
    </r>
    <r>
      <rPr>
        <b/>
        <i/>
        <sz val="10"/>
        <rFont val="Arial"/>
        <family val="2"/>
      </rPr>
      <t>asignado</t>
    </r>
    <r>
      <rPr>
        <b/>
        <sz val="10"/>
        <rFont val="Arial"/>
        <family val="2"/>
      </rPr>
      <t xml:space="preserve"> a la ejecución
del control?</t>
    </r>
  </si>
  <si>
    <t>¿ Las observaciones, desviaciones o diferencias identificadas como resultados de la ejecución del control, son investigadas y resueltas de manera oportuna?</t>
  </si>
  <si>
    <r>
      <t xml:space="preserve">La </t>
    </r>
    <r>
      <rPr>
        <b/>
        <i/>
        <sz val="10"/>
        <rFont val="Arial"/>
        <family val="2"/>
      </rPr>
      <t>evidencia</t>
    </r>
    <r>
      <rPr>
        <b/>
        <sz val="10"/>
        <rFont val="Arial"/>
        <family val="2"/>
      </rPr>
      <t xml:space="preserve"> de la ejecución del control, que le permita a un tercero confirmar su ejecución, se conserva de manera…</t>
    </r>
  </si>
  <si>
    <t>2 de 2</t>
  </si>
  <si>
    <r>
      <rPr>
        <b/>
        <sz val="11"/>
        <color theme="1"/>
        <rFont val="Calibri"/>
        <family val="2"/>
        <scheme val="minor"/>
      </rPr>
      <t xml:space="preserve">Importante: </t>
    </r>
    <r>
      <rPr>
        <sz val="11"/>
        <color theme="1"/>
        <rFont val="Calibri"/>
        <family val="2"/>
        <scheme val="minor"/>
      </rPr>
      <t>La solidez del conjunto de controles se obtiene calculando el promedio aritmético simple de los controles por cada riesgo.</t>
    </r>
  </si>
  <si>
    <t>1 de 2</t>
  </si>
  <si>
    <r>
      <t xml:space="preserve">A continuación se presenta la evaluación realizada por la </t>
    </r>
    <r>
      <rPr>
        <b/>
        <sz val="11"/>
        <color theme="1"/>
        <rFont val="Arial"/>
        <family val="2"/>
      </rPr>
      <t xml:space="preserve">tercera línea de defensa </t>
    </r>
    <r>
      <rPr>
        <sz val="11"/>
        <color theme="1"/>
        <rFont val="Arial"/>
        <family val="2"/>
      </rPr>
      <t>como responsable de evaluar el  diseño y ejecución de los controles que se han establecido por parte de la primera línea de defensa y que se han revisado por la segunda línea de defensa, con el fin de presentar un informe de evaluación a la gestión de riesgos institucional.</t>
    </r>
  </si>
  <si>
    <t>Nombres y apellidos responsable de la evaluación</t>
  </si>
  <si>
    <t>PROCESO GESTIÓN DEL SISTEMA INTEGRADO - SIG
FORMATO EVALUACIÓN DEL DISEÑO Y EJECUCIÓN DE ACTIVIDADES DE CONTROL</t>
  </si>
  <si>
    <t>OBSERVACIONES A LA EJECUCIÓN DEL CONTROL</t>
  </si>
  <si>
    <t>OBSERVACIONES AL DISEÑO DEL CONTROL</t>
  </si>
  <si>
    <r>
      <t xml:space="preserve">Criterio 1: </t>
    </r>
    <r>
      <rPr>
        <i/>
        <sz val="10"/>
        <color theme="4"/>
        <rFont val="Arial"/>
        <family val="2"/>
      </rPr>
      <t xml:space="preserve">…registre observaciones del criterio…
</t>
    </r>
    <r>
      <rPr>
        <sz val="10"/>
        <rFont val="Arial"/>
        <family val="2"/>
      </rPr>
      <t>Criterio 2:</t>
    </r>
    <r>
      <rPr>
        <i/>
        <sz val="10"/>
        <color theme="4"/>
        <rFont val="Arial"/>
        <family val="2"/>
      </rPr>
      <t xml:space="preserve"> …registre observaciones del criterio…
</t>
    </r>
    <r>
      <rPr>
        <sz val="10"/>
        <rFont val="Arial"/>
        <family val="2"/>
      </rPr>
      <t>Criterio 3:</t>
    </r>
    <r>
      <rPr>
        <i/>
        <sz val="10"/>
        <color theme="4"/>
        <rFont val="Arial"/>
        <family val="2"/>
      </rPr>
      <t xml:space="preserve"> …registre observaciones del criterio…
</t>
    </r>
    <r>
      <rPr>
        <sz val="10"/>
        <rFont val="Arial"/>
        <family val="2"/>
      </rPr>
      <t>Criterio 4:</t>
    </r>
    <r>
      <rPr>
        <i/>
        <sz val="10"/>
        <color theme="4"/>
        <rFont val="Arial"/>
        <family val="2"/>
      </rPr>
      <t xml:space="preserve"> …registre observaciones del criterio…
</t>
    </r>
    <r>
      <rPr>
        <sz val="10"/>
        <rFont val="Arial"/>
        <family val="2"/>
      </rPr>
      <t>Criterio 5:</t>
    </r>
    <r>
      <rPr>
        <i/>
        <sz val="10"/>
        <color theme="4"/>
        <rFont val="Arial"/>
        <family val="2"/>
      </rPr>
      <t xml:space="preserve"> …registre observaciones del criterio…
</t>
    </r>
    <r>
      <rPr>
        <sz val="10"/>
        <rFont val="Arial"/>
        <family val="2"/>
      </rPr>
      <t>Criterio 6:</t>
    </r>
    <r>
      <rPr>
        <i/>
        <sz val="10"/>
        <color theme="4"/>
        <rFont val="Arial"/>
        <family val="2"/>
      </rPr>
      <t xml:space="preserve"> …registre observaciones del criterio...</t>
    </r>
  </si>
  <si>
    <t>Memo I2020000319 - 08/01/2020</t>
  </si>
  <si>
    <r>
      <t xml:space="preserve">A continuación se presenta el análisis realizado por la </t>
    </r>
    <r>
      <rPr>
        <b/>
        <sz val="11"/>
        <color theme="1"/>
        <rFont val="Arial"/>
        <family val="2"/>
      </rPr>
      <t xml:space="preserve">segunda línea de defensa </t>
    </r>
    <r>
      <rPr>
        <sz val="11"/>
        <color theme="1"/>
        <rFont val="Arial"/>
        <family val="2"/>
      </rPr>
      <t>como responsable de revisar el adecuado diseño y ejecución de los controles que se han establecido por parte de la primera línea de defensa, con el fin de determinar las recomendaciones para el fortalecimiento de los mismos.</t>
    </r>
  </si>
  <si>
    <t>Posibilidad de direccionar la  contratación y/o vinculación a favor de un tercero no presentando  claridad tanto en los anexos técnicos como en los estudios previos que posibilitan que la selección de proveedores no se realice de forma eficiente y transparente.</t>
  </si>
  <si>
    <t>Posibilidad de que se realice una supervisión e interventoría inadecuada por un interés ilícito en su ejercicio a través de la manipulación u omisión de funciones en beneficio del contratista o de un tercero.</t>
  </si>
  <si>
    <t>Yohan Carolina León Echeverry</t>
  </si>
  <si>
    <t>2. Tráfico de influencias.</t>
  </si>
  <si>
    <t xml:space="preserve">1.1. Inadecuada elaboración de los documentos previos, tales como estudios previos, pliegos de condiciones, análisis del sector y estudio de mercado.
</t>
  </si>
  <si>
    <t>1. Designación de supervisor que no cuenta con los conocimientos requeridos para ejercer la función.</t>
  </si>
  <si>
    <t>2. Mal ejercicio de la supervisión y/o interventoría</t>
  </si>
  <si>
    <t>Sofy Lorena Arenas Vera</t>
  </si>
  <si>
    <t>El líder del proceso de Gestión Contractual socializa semestralmente con los diferentes supervisores o apoyos a la supervisiones,  las directrices y lineamientos oficiales y vigentes referente a la contratación institucional, así como los posibles incumplimientos cuando a ello hubiere lugar, según lo evidenciado en la supervisión. Como evidencia se cuenta con registro de las socializaciones realizadas (presentaciones, actas, listados de asistencias, entre otras). En caso de no poder hacer la socialización en el día definido se reprogramará y realizará a la mayor brevedad posible, acorde con la disponibilidad del líder.</t>
  </si>
  <si>
    <t>El líder del proceso de Gestión Contractual cita y lidera los comités de contratación cuando requiera de ello, con el objetivo de asesorar a las diferentes dependencias en las etapas precontractual, contractual y post contractual para satisfacer las necesidades misionales y transversales de la Entidad, así como en materia de políticas y de buenas prácticas en la contratación pública. Como evidencia se cuenta con la citación del comité y actas de las mismas. En caso de que no se pueda llevar a cabo el comité se enviará memorando a las diferentes áreas técnicas.</t>
  </si>
  <si>
    <r>
      <t>Criterio 1: no aplica</t>
    </r>
    <r>
      <rPr>
        <i/>
        <sz val="10"/>
        <color theme="4"/>
        <rFont val="Arial"/>
        <family val="2"/>
      </rPr>
      <t xml:space="preserve">
</t>
    </r>
    <r>
      <rPr>
        <sz val="10"/>
        <rFont val="Arial"/>
        <family val="2"/>
      </rPr>
      <t>Criterio 2: no aplica</t>
    </r>
    <r>
      <rPr>
        <i/>
        <sz val="10"/>
        <color theme="4"/>
        <rFont val="Arial"/>
        <family val="2"/>
      </rPr>
      <t xml:space="preserve">
</t>
    </r>
    <r>
      <rPr>
        <sz val="10"/>
        <rFont val="Arial"/>
        <family val="2"/>
      </rPr>
      <t>Criterio 3: no aplica</t>
    </r>
    <r>
      <rPr>
        <i/>
        <sz val="10"/>
        <color theme="4"/>
        <rFont val="Arial"/>
        <family val="2"/>
      </rPr>
      <t xml:space="preserve">
</t>
    </r>
    <r>
      <rPr>
        <sz val="10"/>
        <rFont val="Arial"/>
        <family val="2"/>
      </rPr>
      <t>Criterio 4: no aplica</t>
    </r>
    <r>
      <rPr>
        <i/>
        <sz val="10"/>
        <color theme="4"/>
        <rFont val="Arial"/>
        <family val="2"/>
      </rPr>
      <t xml:space="preserve">
</t>
    </r>
    <r>
      <rPr>
        <sz val="10"/>
        <rFont val="Arial"/>
        <family val="2"/>
      </rPr>
      <t>Criterio 5: no aplica</t>
    </r>
    <r>
      <rPr>
        <i/>
        <sz val="10"/>
        <color theme="4"/>
        <rFont val="Arial"/>
        <family val="2"/>
      </rPr>
      <t xml:space="preserve">
</t>
    </r>
    <r>
      <rPr>
        <sz val="10"/>
        <rFont val="Arial"/>
        <family val="2"/>
      </rPr>
      <t>Criterio 6: no aplica</t>
    </r>
  </si>
  <si>
    <t>Sin observaciones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</si>
</sst>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0"/>
      <name val="Arial"/>
      <family val="2"/>
    </font>
    <font>
      <sz val="10"/>
      <color theme="1"/>
      <name val="Arial"/>
      <family val="2"/>
    </font>
    <font>
      <b/>
      <sz val="10"/>
      <color theme="1"/>
      <name val="Arial"/>
      <family val="2"/>
    </font>
    <font>
      <b/>
      <sz val="10"/>
      <name val="Arial"/>
      <family val="2"/>
    </font>
    <font>
      <b/>
      <sz val="11"/>
      <color theme="1"/>
      <name val="Arial"/>
      <family val="2"/>
    </font>
    <font>
      <sz val="10"/>
      <color theme="4" tint="-0.249977111117893"/>
      <name val="Arial"/>
      <family val="2"/>
    </font>
    <font>
      <i/>
      <sz val="10"/>
      <color theme="4" tint="-0.249977111117893"/>
      <name val="Arial"/>
      <family val="2"/>
    </font>
    <font>
      <sz val="10"/>
      <name val="Arial"/>
      <family val="2"/>
    </font>
    <font>
      <u/>
      <sz val="10"/>
      <color indexed="12"/>
      <name val="Arial"/>
      <family val="2"/>
    </font>
    <font>
      <i/>
      <sz val="11"/>
      <color theme="4" tint="-0.249977111117893"/>
      <name val="Arial"/>
      <family val="2"/>
    </font>
    <font>
      <b/>
      <sz val="11"/>
      <color theme="4" tint="-0.249977111117893"/>
      <name val="Arial"/>
      <family val="2"/>
    </font>
    <font>
      <b/>
      <sz val="11"/>
      <color theme="1"/>
      <name val="Calibri"/>
      <family val="2"/>
      <scheme val="minor"/>
    </font>
    <font>
      <sz val="10"/>
      <color theme="1"/>
      <name val="Calibri"/>
      <family val="2"/>
      <scheme val="minor"/>
    </font>
    <font>
      <sz val="8"/>
      <color indexed="81"/>
      <name val="Arial"/>
      <family val="2"/>
    </font>
    <font>
      <sz val="12"/>
      <name val="Arial"/>
      <family val="2"/>
    </font>
    <font>
      <sz val="11"/>
      <name val="Arial"/>
      <family val="2"/>
    </font>
    <font>
      <sz val="11"/>
      <color theme="1"/>
      <name val="Arial"/>
      <family val="2"/>
    </font>
    <font>
      <b/>
      <i/>
      <sz val="10"/>
      <name val="Arial"/>
      <family val="2"/>
    </font>
    <font>
      <i/>
      <sz val="10"/>
      <color theme="4"/>
      <name val="Arial"/>
      <family val="2"/>
    </font>
    <font>
      <sz val="8"/>
      <color rgb="FF000000"/>
      <name val="Arial"/>
      <family val="2"/>
    </font>
    <font>
      <sz val="10"/>
      <color theme="0"/>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indexe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s>
  <cellStyleXfs count="5">
    <xf numFmtId="0" fontId="0" fillId="0" borderId="0"/>
    <xf numFmtId="0" fontId="1" fillId="0" borderId="0"/>
    <xf numFmtId="0" fontId="8" fillId="0" borderId="0"/>
    <xf numFmtId="0" fontId="9" fillId="0" borderId="0" applyNumberFormat="0" applyFill="0" applyBorder="0" applyAlignment="0" applyProtection="0">
      <alignment vertical="top"/>
      <protection locked="0"/>
    </xf>
    <xf numFmtId="0" fontId="1" fillId="0" borderId="0"/>
  </cellStyleXfs>
  <cellXfs count="136">
    <xf numFmtId="0" fontId="0" fillId="0" borderId="0" xfId="0"/>
    <xf numFmtId="0" fontId="1" fillId="2" borderId="0" xfId="0" applyNumberFormat="1" applyFont="1" applyFill="1" applyBorder="1" applyAlignment="1">
      <alignment horizontal="center" vertical="center" wrapText="1"/>
    </xf>
    <xf numFmtId="0" fontId="2" fillId="2" borderId="0" xfId="0" applyFont="1" applyFill="1" applyBorder="1" applyAlignment="1">
      <alignment wrapText="1"/>
    </xf>
    <xf numFmtId="0" fontId="1" fillId="2" borderId="0" xfId="0" applyFont="1" applyFill="1" applyAlignment="1">
      <alignment horizontal="center" wrapText="1"/>
    </xf>
    <xf numFmtId="0" fontId="1" fillId="2" borderId="0" xfId="0" applyFont="1" applyFill="1" applyBorder="1" applyAlignment="1">
      <alignment horizontal="center" wrapText="1"/>
    </xf>
    <xf numFmtId="0" fontId="2" fillId="2" borderId="0" xfId="0" applyFont="1" applyFill="1" applyAlignment="1">
      <alignment horizontal="center" wrapText="1"/>
    </xf>
    <xf numFmtId="0" fontId="1" fillId="2" borderId="0" xfId="0" applyFont="1" applyFill="1" applyAlignment="1">
      <alignment horizontal="left" wrapText="1"/>
    </xf>
    <xf numFmtId="0" fontId="6" fillId="2" borderId="0" xfId="0" applyFont="1" applyFill="1" applyBorder="1" applyAlignment="1">
      <alignment horizontal="center" wrapText="1"/>
    </xf>
    <xf numFmtId="0" fontId="1" fillId="2" borderId="0" xfId="0" applyFont="1" applyFill="1" applyBorder="1" applyAlignment="1">
      <alignment horizontal="left" wrapText="1"/>
    </xf>
    <xf numFmtId="0" fontId="7" fillId="2" borderId="0" xfId="0" applyFont="1" applyFill="1" applyBorder="1" applyAlignment="1">
      <alignment horizontal="left" vertical="center"/>
    </xf>
    <xf numFmtId="0" fontId="5"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3" fillId="2" borderId="0" xfId="0" applyFont="1" applyFill="1" applyBorder="1" applyAlignment="1">
      <alignment horizontal="left" wrapText="1"/>
    </xf>
    <xf numFmtId="0" fontId="10" fillId="2" borderId="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2" fillId="0" borderId="0" xfId="0" applyFont="1"/>
    <xf numFmtId="0" fontId="0" fillId="0" borderId="0" xfId="0" applyAlignment="1">
      <alignment vertical="center"/>
    </xf>
    <xf numFmtId="0" fontId="0" fillId="0" borderId="1" xfId="0" applyBorder="1" applyAlignment="1">
      <alignment vertical="center"/>
    </xf>
    <xf numFmtId="0" fontId="13" fillId="4" borderId="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3" xfId="1" applyFont="1" applyFill="1"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wrapText="1"/>
    </xf>
    <xf numFmtId="0" fontId="0" fillId="0" borderId="0" xfId="0" applyBorder="1" applyAlignment="1">
      <alignment horizontal="center" vertical="center"/>
    </xf>
    <xf numFmtId="0" fontId="0" fillId="0" borderId="1" xfId="0" applyBorder="1" applyAlignment="1">
      <alignment horizontal="center" vertical="center" wrapText="1"/>
    </xf>
    <xf numFmtId="0" fontId="12" fillId="3" borderId="0" xfId="0" applyFont="1" applyFill="1" applyAlignment="1">
      <alignment horizontal="center" vertical="center"/>
    </xf>
    <xf numFmtId="0" fontId="0" fillId="0" borderId="1" xfId="0" applyBorder="1" applyAlignment="1">
      <alignment horizontal="center"/>
    </xf>
    <xf numFmtId="0" fontId="0" fillId="3" borderId="1" xfId="0" applyFill="1" applyBorder="1" applyAlignment="1">
      <alignment horizontal="center" vertical="center" wrapText="1"/>
    </xf>
    <xf numFmtId="0" fontId="0" fillId="0" borderId="0" xfId="0" applyBorder="1"/>
    <xf numFmtId="0" fontId="0" fillId="4" borderId="1" xfId="0" applyFill="1" applyBorder="1" applyAlignment="1">
      <alignment horizontal="center" vertical="center" wrapText="1"/>
    </xf>
    <xf numFmtId="0" fontId="0" fillId="0" borderId="1" xfId="0" applyBorder="1" applyAlignment="1">
      <alignment horizontal="left" vertical="center"/>
    </xf>
    <xf numFmtId="0" fontId="4" fillId="2" borderId="1" xfId="1" applyFont="1" applyFill="1" applyBorder="1" applyAlignment="1">
      <alignment horizontal="center" vertical="center" wrapText="1"/>
    </xf>
    <xf numFmtId="0" fontId="12" fillId="3" borderId="1" xfId="0" applyFont="1" applyFill="1" applyBorder="1" applyAlignment="1">
      <alignment horizontal="center" vertical="center"/>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3" borderId="0" xfId="0" applyFill="1" applyBorder="1" applyAlignment="1">
      <alignment horizontal="center" vertical="center" wrapText="1"/>
    </xf>
    <xf numFmtId="0" fontId="0" fillId="0" borderId="0" xfId="0" applyBorder="1" applyAlignment="1">
      <alignment vertical="center"/>
    </xf>
    <xf numFmtId="0" fontId="12" fillId="3" borderId="0" xfId="0" applyFont="1" applyFill="1" applyBorder="1" applyAlignment="1">
      <alignment horizontal="center" vertical="center"/>
    </xf>
    <xf numFmtId="0" fontId="0" fillId="4" borderId="0" xfId="0" applyFill="1" applyBorder="1" applyAlignment="1">
      <alignment horizontal="center" vertical="center" wrapText="1"/>
    </xf>
    <xf numFmtId="0" fontId="13"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1" applyFont="1" applyFill="1" applyBorder="1" applyAlignment="1">
      <alignment horizontal="center" vertical="center" wrapText="1"/>
    </xf>
    <xf numFmtId="0" fontId="0" fillId="0" borderId="0" xfId="0" applyFill="1" applyBorder="1"/>
    <xf numFmtId="0" fontId="0" fillId="0" borderId="0" xfId="0" applyFill="1" applyBorder="1" applyAlignment="1">
      <alignment horizontal="center"/>
    </xf>
    <xf numFmtId="0" fontId="12" fillId="0" borderId="0" xfId="0" applyFont="1" applyFill="1" applyBorder="1" applyAlignment="1"/>
    <xf numFmtId="0" fontId="0" fillId="4" borderId="1" xfId="0" applyFill="1" applyBorder="1" applyAlignment="1">
      <alignment horizontal="centerContinuous" vertical="center" wrapText="1"/>
    </xf>
    <xf numFmtId="0" fontId="0" fillId="0" borderId="2" xfId="0" applyBorder="1" applyAlignment="1">
      <alignment vertical="center"/>
    </xf>
    <xf numFmtId="0" fontId="0" fillId="4" borderId="5" xfId="0" applyFill="1" applyBorder="1" applyAlignment="1">
      <alignment horizontal="centerContinuous"/>
    </xf>
    <xf numFmtId="0" fontId="0" fillId="3" borderId="0" xfId="0" applyFill="1" applyBorder="1" applyAlignment="1">
      <alignment horizontal="right" vertical="center" wrapText="1"/>
    </xf>
    <xf numFmtId="0" fontId="4"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wrapText="1"/>
      <protection locked="0"/>
    </xf>
    <xf numFmtId="0" fontId="1" fillId="2" borderId="1" xfId="0" applyFont="1" applyFill="1" applyBorder="1" applyAlignment="1" applyProtection="1">
      <alignment horizontal="left" wrapText="1"/>
      <protection locked="0"/>
    </xf>
    <xf numFmtId="0" fontId="1" fillId="2" borderId="1" xfId="0" applyFont="1" applyFill="1" applyBorder="1" applyAlignment="1" applyProtection="1">
      <alignment horizontal="center" wrapText="1"/>
      <protection locked="0"/>
    </xf>
    <xf numFmtId="0" fontId="1" fillId="2" borderId="1"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hidden="1"/>
    </xf>
    <xf numFmtId="0" fontId="1" fillId="2" borderId="0" xfId="0" applyFont="1" applyFill="1" applyBorder="1" applyAlignment="1" applyProtection="1">
      <alignment horizontal="right" vertical="center" wrapText="1"/>
      <protection locked="0"/>
    </xf>
    <xf numFmtId="0" fontId="1" fillId="2" borderId="0" xfId="0" applyNumberFormat="1" applyFont="1" applyFill="1" applyBorder="1" applyAlignment="1">
      <alignment horizontal="right"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0" fontId="16" fillId="2" borderId="1" xfId="0" applyFont="1" applyFill="1" applyBorder="1" applyAlignment="1">
      <alignment horizontal="left" vertical="center" wrapText="1"/>
    </xf>
    <xf numFmtId="0" fontId="12" fillId="4" borderId="1" xfId="0" applyFont="1" applyFill="1" applyBorder="1" applyAlignment="1">
      <alignment horizontal="center" vertical="center"/>
    </xf>
    <xf numFmtId="0" fontId="12" fillId="3"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0" fontId="1" fillId="2" borderId="0" xfId="0" applyNumberFormat="1" applyFont="1" applyFill="1" applyBorder="1" applyAlignment="1">
      <alignment horizontal="right" vertical="center" wrapText="1"/>
    </xf>
    <xf numFmtId="0" fontId="1" fillId="2" borderId="1" xfId="0" applyFont="1" applyFill="1" applyBorder="1" applyAlignment="1" applyProtection="1">
      <alignment horizontal="center" vertical="center" wrapText="1"/>
      <protection locked="0"/>
    </xf>
    <xf numFmtId="0" fontId="2" fillId="2" borderId="1" xfId="0" applyFont="1" applyFill="1" applyBorder="1" applyAlignment="1">
      <alignment wrapText="1"/>
    </xf>
    <xf numFmtId="0" fontId="1" fillId="7" borderId="2" xfId="0" applyFont="1" applyFill="1" applyBorder="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vertical="center" wrapText="1"/>
      <protection locked="0"/>
    </xf>
    <xf numFmtId="14"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hidden="1"/>
    </xf>
    <xf numFmtId="0" fontId="1" fillId="2" borderId="1" xfId="0" applyFont="1" applyFill="1" applyBorder="1" applyAlignment="1" applyProtection="1">
      <alignment horizontal="center" vertical="center" wrapText="1"/>
      <protection locked="0"/>
    </xf>
    <xf numFmtId="0" fontId="15" fillId="2" borderId="3" xfId="0" applyFont="1" applyFill="1" applyBorder="1" applyAlignment="1">
      <alignment horizontal="center"/>
    </xf>
    <xf numFmtId="0" fontId="15" fillId="2" borderId="7" xfId="0" applyFont="1" applyFill="1" applyBorder="1" applyAlignment="1">
      <alignment horizontal="center"/>
    </xf>
    <xf numFmtId="0" fontId="15" fillId="2" borderId="2" xfId="0" applyFont="1" applyFill="1" applyBorder="1" applyAlignment="1">
      <alignment horizontal="center"/>
    </xf>
    <xf numFmtId="0" fontId="3" fillId="5"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2" borderId="0" xfId="0" applyNumberFormat="1" applyFont="1" applyFill="1" applyBorder="1" applyAlignment="1">
      <alignment horizontal="right" vertical="center" wrapText="1"/>
    </xf>
    <xf numFmtId="0" fontId="1" fillId="2" borderId="1" xfId="0" applyFont="1" applyFill="1" applyBorder="1" applyAlignment="1" applyProtection="1">
      <alignment horizontal="center" vertical="center" wrapText="1"/>
      <protection locked="0"/>
    </xf>
    <xf numFmtId="0" fontId="1" fillId="2" borderId="11" xfId="0" applyNumberFormat="1" applyFont="1" applyFill="1" applyBorder="1" applyAlignment="1">
      <alignment horizontal="right"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7" borderId="3" xfId="0" applyFont="1" applyFill="1" applyBorder="1" applyAlignment="1" applyProtection="1">
      <alignment horizontal="center" vertical="center" wrapText="1"/>
      <protection locked="0"/>
    </xf>
    <xf numFmtId="0" fontId="1" fillId="7" borderId="2" xfId="0" applyFont="1" applyFill="1" applyBorder="1" applyAlignment="1" applyProtection="1">
      <alignment horizontal="center" vertical="center" wrapText="1"/>
      <protection locked="0"/>
    </xf>
    <xf numFmtId="0" fontId="1" fillId="7" borderId="7" xfId="0" applyFont="1" applyFill="1" applyBorder="1" applyAlignment="1" applyProtection="1">
      <alignment horizontal="center" vertical="center" wrapText="1"/>
      <protection locked="0"/>
    </xf>
    <xf numFmtId="0" fontId="17" fillId="0" borderId="1" xfId="0" applyFont="1" applyFill="1" applyBorder="1" applyAlignment="1">
      <alignment horizontal="left" vertical="center" wrapText="1"/>
    </xf>
    <xf numFmtId="0" fontId="12" fillId="3" borderId="4"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5" xfId="0" applyFont="1" applyFill="1" applyBorder="1" applyAlignment="1">
      <alignment horizontal="center" vertical="center"/>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12" fillId="3" borderId="1" xfId="0" applyFont="1" applyFill="1" applyBorder="1" applyAlignment="1">
      <alignment horizontal="center" vertical="center"/>
    </xf>
    <xf numFmtId="0" fontId="0" fillId="6" borderId="1" xfId="0" applyFill="1" applyBorder="1" applyAlignment="1">
      <alignment horizontal="center" vertical="center"/>
    </xf>
    <xf numFmtId="0" fontId="0" fillId="4" borderId="1" xfId="0" applyFill="1" applyBorder="1" applyAlignment="1">
      <alignment horizontal="left" vertical="center"/>
    </xf>
    <xf numFmtId="0" fontId="0" fillId="0" borderId="1" xfId="0" applyFill="1" applyBorder="1" applyAlignment="1">
      <alignment horizontal="left" vertical="center"/>
    </xf>
    <xf numFmtId="0" fontId="0" fillId="0" borderId="1" xfId="0" applyBorder="1" applyAlignment="1">
      <alignment horizontal="left" vertical="center" wrapText="1"/>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6" fillId="2" borderId="4"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3"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horizontal="center" vertical="center" wrapText="1"/>
      <protection locked="0"/>
    </xf>
    <xf numFmtId="0" fontId="21" fillId="2" borderId="1" xfId="0" applyFont="1" applyFill="1" applyBorder="1" applyAlignment="1" applyProtection="1">
      <alignment horizontal="center" vertical="center" wrapText="1"/>
      <protection hidden="1"/>
    </xf>
    <xf numFmtId="0" fontId="21" fillId="0" borderId="1" xfId="0" applyFont="1" applyFill="1" applyBorder="1" applyAlignment="1" applyProtection="1">
      <alignment horizontal="center" vertical="center" wrapText="1"/>
      <protection locked="0"/>
    </xf>
    <xf numFmtId="0" fontId="2" fillId="2" borderId="1" xfId="0" applyFont="1" applyFill="1" applyBorder="1" applyAlignment="1">
      <alignment vertical="center" wrapText="1"/>
    </xf>
    <xf numFmtId="0" fontId="2" fillId="2" borderId="1" xfId="0" applyFont="1" applyFill="1" applyBorder="1" applyAlignment="1">
      <alignment vertical="center" wrapText="1"/>
    </xf>
    <xf numFmtId="0" fontId="2" fillId="2" borderId="1" xfId="0" applyFont="1" applyFill="1" applyBorder="1" applyAlignment="1">
      <alignment vertical="center" wrapText="1"/>
    </xf>
    <xf numFmtId="0" fontId="2" fillId="2" borderId="1" xfId="0" applyFont="1" applyFill="1" applyBorder="1" applyAlignment="1">
      <alignment vertical="center" wrapText="1"/>
    </xf>
  </cellXfs>
  <cellStyles count="5">
    <cellStyle name="Hipervínculo 2" xfId="3"/>
    <cellStyle name="Normal" xfId="0" builtinId="0"/>
    <cellStyle name="Normal 2" xfId="1"/>
    <cellStyle name="Normal 3" xfId="2"/>
    <cellStyle name="Normal 3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216750</xdr:colOff>
      <xdr:row>1</xdr:row>
      <xdr:rowOff>125864</xdr:rowOff>
    </xdr:from>
    <xdr:to>
      <xdr:col>1</xdr:col>
      <xdr:colOff>1904999</xdr:colOff>
      <xdr:row>4</xdr:row>
      <xdr:rowOff>190501</xdr:rowOff>
    </xdr:to>
    <xdr:pic>
      <xdr:nvPicPr>
        <xdr:cNvPr id="3" name="Imagen 2" descr="escudo-alc">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813" y="161583"/>
          <a:ext cx="1688249" cy="10766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64350</xdr:colOff>
      <xdr:row>1</xdr:row>
      <xdr:rowOff>197301</xdr:rowOff>
    </xdr:from>
    <xdr:to>
      <xdr:col>1</xdr:col>
      <xdr:colOff>1171984</xdr:colOff>
      <xdr:row>4</xdr:row>
      <xdr:rowOff>104775</xdr:rowOff>
    </xdr:to>
    <xdr:pic>
      <xdr:nvPicPr>
        <xdr:cNvPr id="2" name="Imagen 1" descr="escudo-alc">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325" y="340176"/>
          <a:ext cx="1107634" cy="821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66"/>
  <sheetViews>
    <sheetView tabSelected="1" topLeftCell="A21" zoomScale="80" zoomScaleNormal="80" zoomScaleSheetLayoutView="70" zoomScalePageLayoutView="25" workbookViewId="0">
      <selection activeCell="A22" sqref="A22"/>
    </sheetView>
  </sheetViews>
  <sheetFormatPr baseColWidth="10" defaultRowHeight="12.75" x14ac:dyDescent="0.2"/>
  <cols>
    <col min="1" max="1" width="1.140625" style="2" customWidth="1"/>
    <col min="2" max="2" width="29.5703125" style="5" customWidth="1"/>
    <col min="3" max="3" width="32.140625" style="6" customWidth="1"/>
    <col min="4" max="4" width="25.7109375" style="6" customWidth="1"/>
    <col min="5" max="5" width="42" style="3" customWidth="1"/>
    <col min="6" max="6" width="14" style="1" customWidth="1"/>
    <col min="7" max="7" width="16.85546875" style="3" customWidth="1"/>
    <col min="8" max="8" width="20" style="3" customWidth="1"/>
    <col min="9" max="9" width="18.7109375" style="6" customWidth="1"/>
    <col min="10" max="10" width="18.7109375" style="2" customWidth="1"/>
    <col min="11" max="11" width="20.140625" style="2" customWidth="1"/>
    <col min="12" max="12" width="18.7109375" style="2" customWidth="1"/>
    <col min="13" max="13" width="16" style="2" customWidth="1"/>
    <col min="14" max="14" width="26.42578125" style="2" customWidth="1"/>
    <col min="15" max="15" width="14.7109375" style="2" customWidth="1"/>
    <col min="16" max="16" width="13.42578125" style="2" customWidth="1"/>
    <col min="17" max="17" width="14.7109375" style="2" customWidth="1"/>
    <col min="18" max="19" width="33.28515625" style="2" customWidth="1"/>
    <col min="20" max="16384" width="11.42578125" style="2"/>
  </cols>
  <sheetData>
    <row r="1" spans="1:19" ht="5.25" customHeight="1" x14ac:dyDescent="0.2"/>
    <row r="2" spans="1:19" ht="25.5" customHeight="1" x14ac:dyDescent="0.2">
      <c r="B2" s="87"/>
      <c r="C2" s="95" t="s">
        <v>125</v>
      </c>
      <c r="D2" s="95"/>
      <c r="E2" s="95"/>
      <c r="F2" s="95"/>
      <c r="G2" s="95"/>
      <c r="H2" s="95"/>
      <c r="I2" s="95"/>
      <c r="J2" s="95"/>
      <c r="K2" s="95"/>
      <c r="L2" s="95"/>
      <c r="M2" s="95"/>
      <c r="N2" s="95"/>
      <c r="O2" s="95"/>
      <c r="P2" s="95"/>
      <c r="Q2" s="95"/>
      <c r="R2" s="71" t="s">
        <v>0</v>
      </c>
      <c r="S2" s="71" t="s">
        <v>108</v>
      </c>
    </row>
    <row r="3" spans="1:19" ht="25.5" customHeight="1" x14ac:dyDescent="0.2">
      <c r="B3" s="88"/>
      <c r="C3" s="95"/>
      <c r="D3" s="95"/>
      <c r="E3" s="95"/>
      <c r="F3" s="95"/>
      <c r="G3" s="95"/>
      <c r="H3" s="95"/>
      <c r="I3" s="95"/>
      <c r="J3" s="95"/>
      <c r="K3" s="95"/>
      <c r="L3" s="95"/>
      <c r="M3" s="95"/>
      <c r="N3" s="95"/>
      <c r="O3" s="95"/>
      <c r="P3" s="95"/>
      <c r="Q3" s="95"/>
      <c r="R3" s="71" t="s">
        <v>85</v>
      </c>
      <c r="S3" s="71">
        <v>1</v>
      </c>
    </row>
    <row r="4" spans="1:19" ht="29.25" customHeight="1" x14ac:dyDescent="0.2">
      <c r="B4" s="88"/>
      <c r="C4" s="95"/>
      <c r="D4" s="95"/>
      <c r="E4" s="95"/>
      <c r="F4" s="95"/>
      <c r="G4" s="95"/>
      <c r="H4" s="95"/>
      <c r="I4" s="95"/>
      <c r="J4" s="95"/>
      <c r="K4" s="95"/>
      <c r="L4" s="95"/>
      <c r="M4" s="95"/>
      <c r="N4" s="95"/>
      <c r="O4" s="95"/>
      <c r="P4" s="95"/>
      <c r="Q4" s="95"/>
      <c r="R4" s="71" t="s">
        <v>1</v>
      </c>
      <c r="S4" s="71" t="s">
        <v>129</v>
      </c>
    </row>
    <row r="5" spans="1:19" ht="25.5" customHeight="1" x14ac:dyDescent="0.2">
      <c r="B5" s="89"/>
      <c r="C5" s="95"/>
      <c r="D5" s="95"/>
      <c r="E5" s="95"/>
      <c r="F5" s="95"/>
      <c r="G5" s="95"/>
      <c r="H5" s="95"/>
      <c r="I5" s="95"/>
      <c r="J5" s="95"/>
      <c r="K5" s="95"/>
      <c r="L5" s="95"/>
      <c r="M5" s="95"/>
      <c r="N5" s="95"/>
      <c r="O5" s="95"/>
      <c r="P5" s="95"/>
      <c r="Q5" s="95"/>
      <c r="R5" s="71" t="s">
        <v>86</v>
      </c>
      <c r="S5" s="71" t="s">
        <v>122</v>
      </c>
    </row>
    <row r="6" spans="1:19" ht="12" customHeight="1" x14ac:dyDescent="0.2">
      <c r="B6" s="2"/>
      <c r="C6" s="11"/>
      <c r="D6" s="11"/>
      <c r="E6" s="11"/>
      <c r="F6" s="11"/>
      <c r="G6" s="11"/>
      <c r="H6" s="11"/>
      <c r="I6" s="8"/>
    </row>
    <row r="7" spans="1:19" ht="15" customHeight="1" x14ac:dyDescent="0.2">
      <c r="B7" s="107" t="s">
        <v>97</v>
      </c>
      <c r="C7" s="107"/>
      <c r="D7" s="107"/>
      <c r="E7" s="107"/>
      <c r="F7" s="107"/>
      <c r="G7" s="107"/>
      <c r="H7" s="107"/>
      <c r="I7" s="107"/>
      <c r="J7" s="107"/>
      <c r="K7" s="107"/>
      <c r="L7" s="107"/>
      <c r="M7" s="107"/>
      <c r="N7" s="107"/>
      <c r="O7" s="107"/>
      <c r="P7" s="107"/>
      <c r="Q7" s="107"/>
      <c r="R7" s="107"/>
      <c r="S7" s="107"/>
    </row>
    <row r="8" spans="1:19" x14ac:dyDescent="0.2">
      <c r="B8" s="12"/>
      <c r="C8" s="9"/>
      <c r="D8" s="9"/>
      <c r="E8" s="4"/>
      <c r="G8" s="4"/>
      <c r="H8" s="7"/>
      <c r="I8" s="8"/>
    </row>
    <row r="9" spans="1:19" ht="15" x14ac:dyDescent="0.2">
      <c r="A9" s="14"/>
      <c r="B9" s="60" t="s">
        <v>87</v>
      </c>
      <c r="C9" s="83">
        <v>44348</v>
      </c>
      <c r="D9" s="58"/>
      <c r="E9" s="57"/>
      <c r="F9" s="92" t="s">
        <v>88</v>
      </c>
      <c r="G9" s="92"/>
      <c r="H9" s="92"/>
      <c r="I9" s="93" t="s">
        <v>133</v>
      </c>
      <c r="J9" s="93"/>
      <c r="K9" s="93"/>
      <c r="L9" s="58"/>
      <c r="M9" s="59"/>
      <c r="N9" s="59"/>
      <c r="O9" s="59"/>
      <c r="P9" s="59"/>
      <c r="Q9" s="59"/>
    </row>
    <row r="10" spans="1:19" x14ac:dyDescent="0.2">
      <c r="B10" s="12"/>
      <c r="C10" s="9"/>
      <c r="D10" s="9"/>
      <c r="E10" s="4"/>
      <c r="G10" s="4"/>
      <c r="H10" s="7"/>
      <c r="I10" s="8"/>
    </row>
    <row r="11" spans="1:19" s="10" customFormat="1" ht="47.25" customHeight="1" x14ac:dyDescent="0.25">
      <c r="B11" s="95" t="s">
        <v>2</v>
      </c>
      <c r="C11" s="95" t="s">
        <v>3</v>
      </c>
      <c r="D11" s="96" t="s">
        <v>98</v>
      </c>
      <c r="E11" s="95" t="s">
        <v>4</v>
      </c>
      <c r="F11" s="95" t="s">
        <v>90</v>
      </c>
      <c r="G11" s="95"/>
      <c r="H11" s="95"/>
      <c r="I11" s="95"/>
      <c r="J11" s="95"/>
      <c r="K11" s="95"/>
      <c r="L11" s="95"/>
      <c r="M11" s="99" t="s">
        <v>94</v>
      </c>
      <c r="N11" s="66" t="s">
        <v>96</v>
      </c>
      <c r="O11" s="99" t="s">
        <v>105</v>
      </c>
      <c r="P11" s="90" t="s">
        <v>106</v>
      </c>
      <c r="Q11" s="90" t="s">
        <v>109</v>
      </c>
    </row>
    <row r="12" spans="1:19" s="10" customFormat="1" ht="44.25" customHeight="1" x14ac:dyDescent="0.25">
      <c r="B12" s="95"/>
      <c r="C12" s="95"/>
      <c r="D12" s="97"/>
      <c r="E12" s="95"/>
      <c r="F12" s="100" t="s">
        <v>91</v>
      </c>
      <c r="G12" s="101"/>
      <c r="H12" s="63" t="s">
        <v>92</v>
      </c>
      <c r="I12" s="63" t="s">
        <v>93</v>
      </c>
      <c r="J12" s="63" t="s">
        <v>100</v>
      </c>
      <c r="K12" s="63" t="s">
        <v>101</v>
      </c>
      <c r="L12" s="63" t="s">
        <v>102</v>
      </c>
      <c r="M12" s="99"/>
      <c r="N12" s="102" t="s">
        <v>95</v>
      </c>
      <c r="O12" s="99" t="s">
        <v>103</v>
      </c>
      <c r="P12" s="90"/>
      <c r="Q12" s="90"/>
    </row>
    <row r="13" spans="1:19" s="10" customFormat="1" ht="147.75" customHeight="1" x14ac:dyDescent="0.25">
      <c r="B13" s="95"/>
      <c r="C13" s="95"/>
      <c r="D13" s="98"/>
      <c r="E13" s="95"/>
      <c r="F13" s="62" t="s">
        <v>117</v>
      </c>
      <c r="G13" s="62" t="s">
        <v>116</v>
      </c>
      <c r="H13" s="62" t="s">
        <v>115</v>
      </c>
      <c r="I13" s="33" t="s">
        <v>114</v>
      </c>
      <c r="J13" s="62" t="s">
        <v>99</v>
      </c>
      <c r="K13" s="62" t="s">
        <v>118</v>
      </c>
      <c r="L13" s="62" t="s">
        <v>119</v>
      </c>
      <c r="M13" s="99"/>
      <c r="N13" s="103"/>
      <c r="O13" s="99"/>
      <c r="P13" s="90"/>
      <c r="Q13" s="90"/>
    </row>
    <row r="14" spans="1:19" s="13" customFormat="1" ht="189" customHeight="1" x14ac:dyDescent="0.25">
      <c r="B14" s="104" t="s">
        <v>35</v>
      </c>
      <c r="C14" s="104" t="s">
        <v>131</v>
      </c>
      <c r="D14" s="82" t="s">
        <v>135</v>
      </c>
      <c r="E14" s="82" t="s">
        <v>140</v>
      </c>
      <c r="F14" s="84" t="s">
        <v>14</v>
      </c>
      <c r="G14" s="84" t="s">
        <v>15</v>
      </c>
      <c r="H14" s="84" t="s">
        <v>16</v>
      </c>
      <c r="I14" s="84" t="s">
        <v>17</v>
      </c>
      <c r="J14" s="84" t="s">
        <v>18</v>
      </c>
      <c r="K14" s="84" t="s">
        <v>19</v>
      </c>
      <c r="L14" s="84" t="s">
        <v>20</v>
      </c>
      <c r="M14" s="56" t="s">
        <v>44</v>
      </c>
      <c r="N14" s="64" t="s">
        <v>46</v>
      </c>
      <c r="O14" s="85" t="s">
        <v>44</v>
      </c>
      <c r="P14" s="85" t="s">
        <v>67</v>
      </c>
      <c r="Q14" s="56">
        <v>100</v>
      </c>
    </row>
    <row r="15" spans="1:19" s="13" customFormat="1" ht="191.25" x14ac:dyDescent="0.25">
      <c r="B15" s="106"/>
      <c r="C15" s="105"/>
      <c r="D15" s="82" t="s">
        <v>134</v>
      </c>
      <c r="E15" s="82" t="s">
        <v>140</v>
      </c>
      <c r="F15" s="68" t="s">
        <v>14</v>
      </c>
      <c r="G15" s="68" t="s">
        <v>15</v>
      </c>
      <c r="H15" s="68" t="s">
        <v>16</v>
      </c>
      <c r="I15" s="68" t="s">
        <v>17</v>
      </c>
      <c r="J15" s="68" t="s">
        <v>18</v>
      </c>
      <c r="K15" s="68" t="s">
        <v>19</v>
      </c>
      <c r="L15" s="68" t="s">
        <v>20</v>
      </c>
      <c r="M15" s="56" t="s">
        <v>44</v>
      </c>
      <c r="N15" s="64" t="s">
        <v>46</v>
      </c>
      <c r="O15" s="85" t="s">
        <v>44</v>
      </c>
      <c r="P15" s="85" t="s">
        <v>67</v>
      </c>
      <c r="Q15" s="56">
        <v>100</v>
      </c>
    </row>
    <row r="16" spans="1:19" s="13" customFormat="1" ht="204" customHeight="1" x14ac:dyDescent="0.25">
      <c r="B16" s="106"/>
      <c r="C16" s="104" t="s">
        <v>132</v>
      </c>
      <c r="D16" s="82" t="s">
        <v>136</v>
      </c>
      <c r="E16" s="80" t="s">
        <v>139</v>
      </c>
      <c r="F16" s="70" t="s">
        <v>14</v>
      </c>
      <c r="G16" s="70" t="s">
        <v>15</v>
      </c>
      <c r="H16" s="81" t="s">
        <v>16</v>
      </c>
      <c r="I16" s="70" t="s">
        <v>17</v>
      </c>
      <c r="J16" s="70" t="s">
        <v>18</v>
      </c>
      <c r="K16" s="70" t="s">
        <v>19</v>
      </c>
      <c r="L16" s="70" t="s">
        <v>20</v>
      </c>
      <c r="M16" s="56" t="s">
        <v>44</v>
      </c>
      <c r="N16" s="64" t="s">
        <v>46</v>
      </c>
      <c r="O16" s="85" t="s">
        <v>44</v>
      </c>
      <c r="P16" s="85" t="s">
        <v>67</v>
      </c>
      <c r="Q16" s="56">
        <v>100</v>
      </c>
    </row>
    <row r="17" spans="1:19" s="13" customFormat="1" ht="201" customHeight="1" x14ac:dyDescent="0.25">
      <c r="B17" s="105"/>
      <c r="C17" s="105"/>
      <c r="D17" s="82" t="s">
        <v>137</v>
      </c>
      <c r="E17" s="80" t="s">
        <v>139</v>
      </c>
      <c r="F17" s="84" t="s">
        <v>14</v>
      </c>
      <c r="G17" s="84" t="s">
        <v>15</v>
      </c>
      <c r="H17" s="84" t="s">
        <v>16</v>
      </c>
      <c r="I17" s="84" t="s">
        <v>17</v>
      </c>
      <c r="J17" s="84" t="s">
        <v>18</v>
      </c>
      <c r="K17" s="84" t="s">
        <v>19</v>
      </c>
      <c r="L17" s="84" t="s">
        <v>20</v>
      </c>
      <c r="M17" s="56" t="s">
        <v>44</v>
      </c>
      <c r="N17" s="64" t="s">
        <v>46</v>
      </c>
      <c r="O17" s="85" t="s">
        <v>44</v>
      </c>
      <c r="P17" s="85" t="s">
        <v>67</v>
      </c>
      <c r="Q17" s="56">
        <v>100</v>
      </c>
    </row>
    <row r="18" spans="1:19" s="13" customFormat="1" ht="14.25" x14ac:dyDescent="0.25">
      <c r="B18" s="78"/>
      <c r="C18" s="68"/>
      <c r="D18" s="68"/>
      <c r="E18" s="68"/>
      <c r="F18" s="68"/>
      <c r="G18" s="68"/>
      <c r="H18" s="68"/>
      <c r="I18" s="68"/>
      <c r="J18" s="68"/>
      <c r="K18" s="68"/>
      <c r="L18" s="68"/>
      <c r="M18" s="56"/>
      <c r="N18" s="64"/>
      <c r="O18" s="56"/>
      <c r="P18" s="56"/>
      <c r="Q18" s="56"/>
    </row>
    <row r="19" spans="1:19" ht="15" x14ac:dyDescent="0.2">
      <c r="A19" s="14"/>
      <c r="B19" s="57"/>
      <c r="C19" s="57"/>
      <c r="D19" s="57"/>
      <c r="E19" s="57"/>
      <c r="F19" s="58"/>
      <c r="G19" s="58"/>
      <c r="H19" s="58"/>
      <c r="I19" s="58"/>
      <c r="J19" s="58"/>
      <c r="K19" s="58"/>
      <c r="L19" s="58"/>
      <c r="M19" s="59"/>
      <c r="N19" s="59"/>
      <c r="O19" s="59"/>
      <c r="P19" s="59"/>
      <c r="Q19" s="59"/>
    </row>
    <row r="20" spans="1:19" ht="4.5" customHeight="1" x14ac:dyDescent="0.2">
      <c r="A20" s="14"/>
      <c r="B20" s="60"/>
      <c r="C20" s="58"/>
      <c r="D20" s="58"/>
      <c r="E20" s="57"/>
      <c r="F20" s="61"/>
      <c r="G20" s="61"/>
      <c r="H20" s="61"/>
      <c r="I20" s="58"/>
      <c r="J20" s="58"/>
      <c r="K20" s="58"/>
      <c r="L20" s="58"/>
      <c r="M20" s="59"/>
      <c r="N20" s="59"/>
      <c r="O20" s="59"/>
      <c r="P20" s="59"/>
      <c r="Q20" s="59"/>
    </row>
    <row r="21" spans="1:19" ht="6.75" customHeight="1" x14ac:dyDescent="0.2">
      <c r="A21" s="14"/>
      <c r="B21" s="57"/>
      <c r="C21" s="57"/>
      <c r="D21" s="57"/>
      <c r="E21" s="57"/>
      <c r="F21" s="58"/>
      <c r="G21" s="58"/>
      <c r="H21" s="58"/>
      <c r="I21" s="58"/>
      <c r="J21" s="58"/>
      <c r="K21" s="58"/>
      <c r="L21" s="58"/>
      <c r="M21" s="59"/>
      <c r="N21" s="59"/>
      <c r="O21" s="59"/>
      <c r="P21" s="59"/>
      <c r="Q21" s="59"/>
    </row>
    <row r="22" spans="1:19" ht="16.5" customHeight="1" x14ac:dyDescent="0.2">
      <c r="A22" s="14"/>
      <c r="B22" s="107" t="s">
        <v>130</v>
      </c>
      <c r="C22" s="107"/>
      <c r="D22" s="107"/>
      <c r="E22" s="107"/>
      <c r="F22" s="107"/>
      <c r="G22" s="107"/>
      <c r="H22" s="107"/>
      <c r="I22" s="107"/>
      <c r="J22" s="107"/>
      <c r="K22" s="107"/>
      <c r="L22" s="107"/>
      <c r="M22" s="107"/>
      <c r="N22" s="107"/>
      <c r="O22" s="107"/>
      <c r="P22" s="107"/>
      <c r="Q22" s="107"/>
      <c r="R22" s="107"/>
      <c r="S22" s="107"/>
    </row>
    <row r="23" spans="1:19" ht="15" x14ac:dyDescent="0.2">
      <c r="A23" s="14"/>
      <c r="B23" s="12"/>
      <c r="C23" s="9"/>
      <c r="D23" s="9"/>
      <c r="E23" s="4"/>
      <c r="F23" s="77"/>
      <c r="G23" s="77"/>
      <c r="H23" s="77"/>
      <c r="I23" s="8"/>
    </row>
    <row r="24" spans="1:19" ht="15" x14ac:dyDescent="0.2">
      <c r="A24" s="14"/>
      <c r="B24" s="60" t="s">
        <v>87</v>
      </c>
      <c r="C24" s="129">
        <v>44433</v>
      </c>
      <c r="D24" s="58"/>
      <c r="E24" s="57"/>
      <c r="F24" s="92" t="s">
        <v>89</v>
      </c>
      <c r="G24" s="92"/>
      <c r="H24" s="92"/>
      <c r="I24" s="93" t="s">
        <v>138</v>
      </c>
      <c r="J24" s="93"/>
      <c r="K24" s="93"/>
      <c r="L24" s="58"/>
      <c r="M24" s="59"/>
      <c r="N24" s="59"/>
      <c r="O24" s="59"/>
      <c r="P24" s="59"/>
      <c r="Q24" s="59"/>
    </row>
    <row r="25" spans="1:19" ht="15" x14ac:dyDescent="0.2">
      <c r="A25" s="14"/>
      <c r="B25" s="12"/>
      <c r="C25" s="9"/>
      <c r="D25" s="9"/>
      <c r="E25" s="4"/>
      <c r="F25" s="94"/>
      <c r="G25" s="94"/>
      <c r="H25" s="94"/>
      <c r="I25" s="8"/>
    </row>
    <row r="26" spans="1:19" ht="42.75" customHeight="1" x14ac:dyDescent="0.2">
      <c r="A26" s="14"/>
      <c r="B26" s="95" t="s">
        <v>2</v>
      </c>
      <c r="C26" s="95" t="s">
        <v>3</v>
      </c>
      <c r="D26" s="96" t="s">
        <v>98</v>
      </c>
      <c r="E26" s="95" t="s">
        <v>4</v>
      </c>
      <c r="F26" s="95" t="s">
        <v>90</v>
      </c>
      <c r="G26" s="95"/>
      <c r="H26" s="95"/>
      <c r="I26" s="95"/>
      <c r="J26" s="95"/>
      <c r="K26" s="95"/>
      <c r="L26" s="95"/>
      <c r="M26" s="99" t="s">
        <v>94</v>
      </c>
      <c r="N26" s="67" t="s">
        <v>96</v>
      </c>
      <c r="O26" s="99" t="s">
        <v>105</v>
      </c>
      <c r="P26" s="90" t="s">
        <v>106</v>
      </c>
      <c r="Q26" s="90" t="s">
        <v>109</v>
      </c>
      <c r="R26" s="91" t="s">
        <v>127</v>
      </c>
      <c r="S26" s="91" t="s">
        <v>126</v>
      </c>
    </row>
    <row r="27" spans="1:19" ht="55.5" customHeight="1" x14ac:dyDescent="0.2">
      <c r="A27" s="10"/>
      <c r="B27" s="95"/>
      <c r="C27" s="95"/>
      <c r="D27" s="97"/>
      <c r="E27" s="95"/>
      <c r="F27" s="100" t="s">
        <v>91</v>
      </c>
      <c r="G27" s="101"/>
      <c r="H27" s="63" t="s">
        <v>92</v>
      </c>
      <c r="I27" s="63" t="s">
        <v>93</v>
      </c>
      <c r="J27" s="63" t="s">
        <v>100</v>
      </c>
      <c r="K27" s="63" t="s">
        <v>101</v>
      </c>
      <c r="L27" s="63" t="s">
        <v>102</v>
      </c>
      <c r="M27" s="99"/>
      <c r="N27" s="102" t="s">
        <v>95</v>
      </c>
      <c r="O27" s="99" t="s">
        <v>103</v>
      </c>
      <c r="P27" s="90"/>
      <c r="Q27" s="90"/>
      <c r="R27" s="91"/>
      <c r="S27" s="91"/>
    </row>
    <row r="28" spans="1:19" ht="153" customHeight="1" x14ac:dyDescent="0.2">
      <c r="A28" s="10"/>
      <c r="B28" s="95"/>
      <c r="C28" s="95"/>
      <c r="D28" s="98"/>
      <c r="E28" s="95"/>
      <c r="F28" s="74" t="s">
        <v>117</v>
      </c>
      <c r="G28" s="74" t="s">
        <v>116</v>
      </c>
      <c r="H28" s="74" t="s">
        <v>115</v>
      </c>
      <c r="I28" s="33" t="s">
        <v>114</v>
      </c>
      <c r="J28" s="74" t="s">
        <v>99</v>
      </c>
      <c r="K28" s="74" t="s">
        <v>118</v>
      </c>
      <c r="L28" s="74" t="s">
        <v>119</v>
      </c>
      <c r="M28" s="99"/>
      <c r="N28" s="103"/>
      <c r="O28" s="99"/>
      <c r="P28" s="90"/>
      <c r="Q28" s="90"/>
      <c r="R28" s="91"/>
      <c r="S28" s="91"/>
    </row>
    <row r="29" spans="1:19" ht="184.5" customHeight="1" x14ac:dyDescent="0.2">
      <c r="A29" s="13"/>
      <c r="B29" s="126" t="s">
        <v>35</v>
      </c>
      <c r="C29" s="126" t="s">
        <v>131</v>
      </c>
      <c r="D29" s="86" t="s">
        <v>135</v>
      </c>
      <c r="E29" s="82" t="s">
        <v>140</v>
      </c>
      <c r="F29" s="70" t="s">
        <v>14</v>
      </c>
      <c r="G29" s="70" t="s">
        <v>15</v>
      </c>
      <c r="H29" s="70" t="s">
        <v>16</v>
      </c>
      <c r="I29" s="70" t="s">
        <v>17</v>
      </c>
      <c r="J29" s="70" t="s">
        <v>18</v>
      </c>
      <c r="K29" s="70" t="s">
        <v>19</v>
      </c>
      <c r="L29" s="70" t="s">
        <v>20</v>
      </c>
      <c r="M29" s="56" t="s">
        <v>44</v>
      </c>
      <c r="N29" s="64" t="s">
        <v>46</v>
      </c>
      <c r="O29" s="56" t="s">
        <v>44</v>
      </c>
      <c r="P29" s="56" t="s">
        <v>67</v>
      </c>
      <c r="Q29" s="56">
        <v>100</v>
      </c>
      <c r="R29" s="132" t="s">
        <v>141</v>
      </c>
      <c r="S29" s="135" t="s">
        <v>142</v>
      </c>
    </row>
    <row r="30" spans="1:19" ht="183" customHeight="1" x14ac:dyDescent="0.2">
      <c r="B30" s="127"/>
      <c r="C30" s="128"/>
      <c r="D30" s="70" t="s">
        <v>134</v>
      </c>
      <c r="E30" s="82" t="s">
        <v>140</v>
      </c>
      <c r="F30" s="70" t="s">
        <v>14</v>
      </c>
      <c r="G30" s="70" t="s">
        <v>15</v>
      </c>
      <c r="H30" s="70" t="s">
        <v>16</v>
      </c>
      <c r="I30" s="70" t="s">
        <v>17</v>
      </c>
      <c r="J30" s="70" t="s">
        <v>18</v>
      </c>
      <c r="K30" s="70" t="s">
        <v>19</v>
      </c>
      <c r="L30" s="70" t="s">
        <v>20</v>
      </c>
      <c r="M30" s="56" t="s">
        <v>44</v>
      </c>
      <c r="N30" s="64" t="s">
        <v>46</v>
      </c>
      <c r="O30" s="56" t="s">
        <v>44</v>
      </c>
      <c r="P30" s="56" t="s">
        <v>67</v>
      </c>
      <c r="Q30" s="56">
        <v>100</v>
      </c>
      <c r="R30" s="133" t="s">
        <v>141</v>
      </c>
      <c r="S30" s="135" t="s">
        <v>142</v>
      </c>
    </row>
    <row r="31" spans="1:19" ht="204.75" customHeight="1" x14ac:dyDescent="0.2">
      <c r="A31" s="13"/>
      <c r="B31" s="127"/>
      <c r="C31" s="126" t="s">
        <v>132</v>
      </c>
      <c r="D31" s="70" t="s">
        <v>136</v>
      </c>
      <c r="E31" s="80" t="s">
        <v>139</v>
      </c>
      <c r="F31" s="70" t="s">
        <v>14</v>
      </c>
      <c r="G31" s="70" t="s">
        <v>15</v>
      </c>
      <c r="H31" s="70" t="s">
        <v>16</v>
      </c>
      <c r="I31" s="70" t="s">
        <v>17</v>
      </c>
      <c r="J31" s="70" t="s">
        <v>18</v>
      </c>
      <c r="K31" s="70" t="s">
        <v>19</v>
      </c>
      <c r="L31" s="70" t="s">
        <v>20</v>
      </c>
      <c r="M31" s="56" t="s">
        <v>44</v>
      </c>
      <c r="N31" s="64" t="s">
        <v>46</v>
      </c>
      <c r="O31" s="56" t="s">
        <v>44</v>
      </c>
      <c r="P31" s="56" t="s">
        <v>67</v>
      </c>
      <c r="Q31" s="56">
        <v>100</v>
      </c>
      <c r="R31" s="134" t="s">
        <v>141</v>
      </c>
      <c r="S31" s="135" t="s">
        <v>142</v>
      </c>
    </row>
    <row r="32" spans="1:19" ht="198" customHeight="1" x14ac:dyDescent="0.2">
      <c r="A32" s="13"/>
      <c r="B32" s="128"/>
      <c r="C32" s="128"/>
      <c r="D32" s="70" t="s">
        <v>137</v>
      </c>
      <c r="E32" s="80" t="s">
        <v>139</v>
      </c>
      <c r="F32" s="70" t="s">
        <v>14</v>
      </c>
      <c r="G32" s="70" t="s">
        <v>15</v>
      </c>
      <c r="H32" s="70" t="s">
        <v>16</v>
      </c>
      <c r="I32" s="70" t="s">
        <v>17</v>
      </c>
      <c r="J32" s="70" t="s">
        <v>18</v>
      </c>
      <c r="K32" s="70" t="s">
        <v>19</v>
      </c>
      <c r="L32" s="70" t="s">
        <v>20</v>
      </c>
      <c r="M32" s="56" t="s">
        <v>44</v>
      </c>
      <c r="N32" s="64" t="s">
        <v>46</v>
      </c>
      <c r="O32" s="56" t="s">
        <v>44</v>
      </c>
      <c r="P32" s="56" t="s">
        <v>67</v>
      </c>
      <c r="Q32" s="56">
        <v>100</v>
      </c>
      <c r="R32" s="135" t="s">
        <v>141</v>
      </c>
      <c r="S32" s="135" t="s">
        <v>142</v>
      </c>
    </row>
    <row r="33" spans="1:19" ht="14.25" x14ac:dyDescent="0.2">
      <c r="A33" s="13"/>
      <c r="B33" s="70"/>
      <c r="C33" s="70"/>
      <c r="D33" s="70"/>
      <c r="E33" s="70"/>
      <c r="F33" s="70"/>
      <c r="G33" s="70"/>
      <c r="H33" s="70"/>
      <c r="I33" s="70"/>
      <c r="J33" s="70"/>
      <c r="K33" s="70"/>
      <c r="L33" s="70"/>
      <c r="M33" s="56"/>
      <c r="N33" s="64"/>
      <c r="O33" s="56"/>
      <c r="P33" s="56"/>
      <c r="Q33" s="56"/>
      <c r="R33" s="79"/>
      <c r="S33" s="79"/>
    </row>
    <row r="34" spans="1:19" x14ac:dyDescent="0.2">
      <c r="B34" s="57"/>
      <c r="C34" s="57"/>
      <c r="D34" s="57"/>
      <c r="E34" s="57"/>
      <c r="F34" s="58"/>
      <c r="G34" s="58"/>
      <c r="H34" s="58"/>
      <c r="I34" s="58"/>
      <c r="J34" s="58"/>
      <c r="K34" s="58"/>
      <c r="L34" s="58"/>
      <c r="M34" s="59"/>
      <c r="N34" s="65"/>
      <c r="O34" s="59"/>
      <c r="P34" s="59"/>
      <c r="Q34" s="59"/>
    </row>
    <row r="35" spans="1:19" ht="5.25" customHeight="1" x14ac:dyDescent="0.2"/>
    <row r="37" spans="1:19" ht="6.75" customHeight="1" x14ac:dyDescent="0.2">
      <c r="A37" s="14"/>
      <c r="B37" s="57"/>
      <c r="C37" s="57"/>
      <c r="D37" s="57"/>
      <c r="E37" s="57"/>
      <c r="F37" s="58"/>
      <c r="G37" s="58"/>
      <c r="H37" s="58"/>
      <c r="I37" s="58"/>
      <c r="J37" s="58"/>
      <c r="K37" s="58"/>
      <c r="L37" s="58"/>
      <c r="M37" s="59"/>
      <c r="N37" s="59"/>
      <c r="O37" s="59"/>
      <c r="P37" s="59"/>
      <c r="Q37" s="59"/>
    </row>
    <row r="38" spans="1:19" ht="16.5" customHeight="1" x14ac:dyDescent="0.2">
      <c r="A38" s="14"/>
      <c r="B38" s="107" t="s">
        <v>123</v>
      </c>
      <c r="C38" s="107"/>
      <c r="D38" s="107"/>
      <c r="E38" s="107"/>
      <c r="F38" s="107"/>
      <c r="G38" s="107"/>
      <c r="H38" s="107"/>
      <c r="I38" s="107"/>
      <c r="J38" s="107"/>
      <c r="K38" s="107"/>
      <c r="L38" s="107"/>
      <c r="M38" s="107"/>
      <c r="N38" s="107"/>
      <c r="O38" s="107"/>
      <c r="P38" s="107"/>
      <c r="Q38" s="107"/>
      <c r="R38" s="107"/>
      <c r="S38" s="107"/>
    </row>
    <row r="39" spans="1:19" ht="15" x14ac:dyDescent="0.2">
      <c r="A39" s="14"/>
      <c r="B39" s="12"/>
      <c r="C39" s="9"/>
      <c r="D39" s="9"/>
      <c r="E39" s="4"/>
      <c r="F39" s="77"/>
      <c r="G39" s="77"/>
      <c r="H39" s="77"/>
      <c r="I39" s="8"/>
    </row>
    <row r="40" spans="1:19" ht="15" x14ac:dyDescent="0.2">
      <c r="A40" s="14"/>
      <c r="B40" s="60" t="s">
        <v>87</v>
      </c>
      <c r="C40" s="76"/>
      <c r="D40" s="58"/>
      <c r="E40" s="57"/>
      <c r="F40" s="92" t="s">
        <v>124</v>
      </c>
      <c r="G40" s="92"/>
      <c r="H40" s="92"/>
      <c r="I40" s="93"/>
      <c r="J40" s="93"/>
      <c r="K40" s="93"/>
      <c r="L40" s="58"/>
      <c r="M40" s="59"/>
      <c r="N40" s="59"/>
      <c r="O40" s="59"/>
      <c r="P40" s="59"/>
      <c r="Q40" s="59"/>
    </row>
    <row r="41" spans="1:19" ht="15" x14ac:dyDescent="0.2">
      <c r="A41" s="14"/>
      <c r="B41" s="12"/>
      <c r="C41" s="9"/>
      <c r="D41" s="9"/>
      <c r="E41" s="4"/>
      <c r="F41" s="94"/>
      <c r="G41" s="94"/>
      <c r="H41" s="94"/>
      <c r="I41" s="8"/>
    </row>
    <row r="42" spans="1:19" ht="42.75" customHeight="1" x14ac:dyDescent="0.2">
      <c r="A42" s="14"/>
      <c r="B42" s="95" t="s">
        <v>2</v>
      </c>
      <c r="C42" s="95" t="s">
        <v>3</v>
      </c>
      <c r="D42" s="96" t="s">
        <v>98</v>
      </c>
      <c r="E42" s="95" t="s">
        <v>4</v>
      </c>
      <c r="F42" s="95" t="s">
        <v>90</v>
      </c>
      <c r="G42" s="95"/>
      <c r="H42" s="95"/>
      <c r="I42" s="95"/>
      <c r="J42" s="95"/>
      <c r="K42" s="95"/>
      <c r="L42" s="95"/>
      <c r="M42" s="99" t="s">
        <v>94</v>
      </c>
      <c r="N42" s="67" t="s">
        <v>96</v>
      </c>
      <c r="O42" s="99" t="s">
        <v>105</v>
      </c>
      <c r="P42" s="90" t="s">
        <v>106</v>
      </c>
      <c r="Q42" s="90" t="s">
        <v>109</v>
      </c>
      <c r="R42" s="91" t="s">
        <v>127</v>
      </c>
      <c r="S42" s="91" t="s">
        <v>126</v>
      </c>
    </row>
    <row r="43" spans="1:19" ht="55.5" customHeight="1" x14ac:dyDescent="0.2">
      <c r="A43" s="10"/>
      <c r="B43" s="95"/>
      <c r="C43" s="95"/>
      <c r="D43" s="97"/>
      <c r="E43" s="95"/>
      <c r="F43" s="100" t="s">
        <v>91</v>
      </c>
      <c r="G43" s="101"/>
      <c r="H43" s="63" t="s">
        <v>92</v>
      </c>
      <c r="I43" s="63" t="s">
        <v>93</v>
      </c>
      <c r="J43" s="63" t="s">
        <v>100</v>
      </c>
      <c r="K43" s="63" t="s">
        <v>101</v>
      </c>
      <c r="L43" s="63" t="s">
        <v>102</v>
      </c>
      <c r="M43" s="99"/>
      <c r="N43" s="102" t="s">
        <v>95</v>
      </c>
      <c r="O43" s="99" t="s">
        <v>103</v>
      </c>
      <c r="P43" s="90"/>
      <c r="Q43" s="90"/>
      <c r="R43" s="91"/>
      <c r="S43" s="91"/>
    </row>
    <row r="44" spans="1:19" ht="153" customHeight="1" x14ac:dyDescent="0.2">
      <c r="A44" s="10"/>
      <c r="B44" s="95"/>
      <c r="C44" s="95"/>
      <c r="D44" s="98"/>
      <c r="E44" s="95"/>
      <c r="F44" s="75" t="s">
        <v>117</v>
      </c>
      <c r="G44" s="75" t="s">
        <v>116</v>
      </c>
      <c r="H44" s="75" t="s">
        <v>115</v>
      </c>
      <c r="I44" s="33" t="s">
        <v>114</v>
      </c>
      <c r="J44" s="75" t="s">
        <v>99</v>
      </c>
      <c r="K44" s="75" t="s">
        <v>118</v>
      </c>
      <c r="L44" s="75" t="s">
        <v>119</v>
      </c>
      <c r="M44" s="99"/>
      <c r="N44" s="103"/>
      <c r="O44" s="99"/>
      <c r="P44" s="90"/>
      <c r="Q44" s="90"/>
      <c r="R44" s="91"/>
      <c r="S44" s="91"/>
    </row>
    <row r="45" spans="1:19" ht="153" x14ac:dyDescent="0.2">
      <c r="A45" s="10"/>
      <c r="B45" s="78"/>
      <c r="C45" s="76"/>
      <c r="D45" s="76"/>
      <c r="E45" s="76"/>
      <c r="F45" s="76"/>
      <c r="G45" s="76"/>
      <c r="H45" s="76"/>
      <c r="I45" s="76"/>
      <c r="J45" s="76"/>
      <c r="K45" s="76"/>
      <c r="L45" s="76"/>
      <c r="M45" s="130" t="e">
        <f ca="1">IF(_xlfn.IFNA(
VLOOKUP(Eval_controles!F45,parametros!F$5:G$6,2,FALSE)
+VLOOKUP(Eval_controles!G45,parametros!H$5:I$6,2,FALSE)
+VLOOKUP(Eval_controles!H45,parametros!J$5:K$6,2,FALSE)
+VLOOKUP(Eval_controles!I45,parametros!L$5:M$7,2,FALSE)
+VLOOKUP(Eval_controles!J45,parametros!N$5:O$6,2,FALSE)
+VLOOKUP(Eval_controles!K45,parametros!P$5:Q$6,2,FALSE)
+VLOOKUP(Eval_controles!L45,parametros!R$5:S$7,2,FALSE)," - ")&lt;=parametros!$J$18,parametros!$F$18,
IF(_xlfn.IFNA(
VLOOKUP(Eval_controles!F45,parametros!F$5:G$6,2,FALSE)
+VLOOKUP(Eval_controles!G45,parametros!H$5:I$6,2,FALSE)
+VLOOKUP(Eval_controles!H45,parametros!J$5:K$6,2,FALSE)
+VLOOKUP(Eval_controles!I45,parametros!L$5:M$7,2,FALSE)
+VLOOKUP(Eval_controles!J45,parametros!N$5:O$6,2,FALSE)
+VLOOKUP(Eval_controles!K45,parametros!P$5:Q$6,2,FALSE)
+VLOOKUP(Eval_controles!L45,parametros!R$5:S$7,2,FALSE)," - ")&lt;=parametros!$J$17,parametros!$F$17,
IF(_xlfn.IFNA(
VLOOKUP(Eval_controles!F45,parametros!F$5:G$6,2,FALSE)
+VLOOKUP(Eval_controles!G45,parametros!H$5:I$6,2,FALSE)
+VLOOKUP(Eval_controles!H45,parametros!J$5:K$6,2,FALSE)
+VLOOKUP(Eval_controles!I45,parametros!L$5:M$7,2,FALSE)
+VLOOKUP(Eval_controles!J45,parametros!N$5:O$6,2,FALSE)
+VLOOKUP(Eval_controles!K45,parametros!P$5:Q$6,2,FALSE)
+VLOOKUP(Eval_controles!L45,parametros!R$5:S$7,2,FALSE)," - ")&lt;=parametros!$J$16,parametros!$F$16," - "
)))</f>
        <v>#NAME?</v>
      </c>
      <c r="N45" s="131"/>
      <c r="O45" s="130" t="e">
        <f ca="1">_xlfn.IFNA(VLOOKUP(N45,parametros!$L$16:$M$18,2,FALSE)," - ")</f>
        <v>#NAME?</v>
      </c>
      <c r="P45" s="130" t="e">
        <f ca="1">_xlfn.IFNA(VLOOKUP(CONCATENATE(M45,O45),parametros!K$23:M$31,3,FALSE)," - ")</f>
        <v>#NAME?</v>
      </c>
      <c r="Q45" s="130" t="e">
        <f ca="1">_xlfn.IFNA(VLOOKUP(CONCATENATE(M45,O45),parametros!$K$23:$L$31,2,FALSE)," - ")</f>
        <v>#NAME?</v>
      </c>
      <c r="R45" s="79" t="s">
        <v>128</v>
      </c>
      <c r="S45" s="79"/>
    </row>
    <row r="46" spans="1:19" x14ac:dyDescent="0.2">
      <c r="B46" s="78"/>
      <c r="C46" s="76"/>
      <c r="D46" s="76"/>
      <c r="E46" s="76"/>
      <c r="F46" s="76"/>
      <c r="G46" s="76"/>
      <c r="H46" s="76"/>
      <c r="I46" s="76"/>
      <c r="J46" s="76"/>
      <c r="K46" s="76"/>
      <c r="L46" s="76"/>
      <c r="M46" s="130" t="e">
        <f ca="1">IF(_xlfn.IFNA(
VLOOKUP(Eval_controles!F46,parametros!F$5:G$6,2,FALSE)
+VLOOKUP(Eval_controles!G46,parametros!H$5:I$6,2,FALSE)
+VLOOKUP(Eval_controles!H46,parametros!J$5:K$6,2,FALSE)
+VLOOKUP(Eval_controles!I46,parametros!L$5:M$7,2,FALSE)
+VLOOKUP(Eval_controles!J46,parametros!N$5:O$6,2,FALSE)
+VLOOKUP(Eval_controles!K46,parametros!P$5:Q$6,2,FALSE)
+VLOOKUP(Eval_controles!L46,parametros!R$5:S$7,2,FALSE)," - ")&lt;=parametros!$J$18,parametros!$F$18,
IF(_xlfn.IFNA(
VLOOKUP(Eval_controles!F46,parametros!F$5:G$6,2,FALSE)
+VLOOKUP(Eval_controles!G46,parametros!H$5:I$6,2,FALSE)
+VLOOKUP(Eval_controles!H46,parametros!J$5:K$6,2,FALSE)
+VLOOKUP(Eval_controles!I46,parametros!L$5:M$7,2,FALSE)
+VLOOKUP(Eval_controles!J46,parametros!N$5:O$6,2,FALSE)
+VLOOKUP(Eval_controles!K46,parametros!P$5:Q$6,2,FALSE)
+VLOOKUP(Eval_controles!L46,parametros!R$5:S$7,2,FALSE)," - ")&lt;=parametros!$J$17,parametros!$F$17,
IF(_xlfn.IFNA(
VLOOKUP(Eval_controles!F46,parametros!F$5:G$6,2,FALSE)
+VLOOKUP(Eval_controles!G46,parametros!H$5:I$6,2,FALSE)
+VLOOKUP(Eval_controles!H46,parametros!J$5:K$6,2,FALSE)
+VLOOKUP(Eval_controles!I46,parametros!L$5:M$7,2,FALSE)
+VLOOKUP(Eval_controles!J46,parametros!N$5:O$6,2,FALSE)
+VLOOKUP(Eval_controles!K46,parametros!P$5:Q$6,2,FALSE)
+VLOOKUP(Eval_controles!L46,parametros!R$5:S$7,2,FALSE)," - ")&lt;=parametros!$J$16,parametros!$F$16," - "
)))</f>
        <v>#NAME?</v>
      </c>
      <c r="N46" s="131"/>
      <c r="O46" s="130" t="e">
        <f ca="1">_xlfn.IFNA(VLOOKUP(N46,parametros!$L$16:$M$18,2,FALSE)," - ")</f>
        <v>#NAME?</v>
      </c>
      <c r="P46" s="130" t="e">
        <f ca="1">_xlfn.IFNA(VLOOKUP(CONCATENATE(M46,O46),parametros!K$23:M$31,3,FALSE)," - ")</f>
        <v>#NAME?</v>
      </c>
      <c r="Q46" s="130" t="e">
        <f ca="1">_xlfn.IFNA(VLOOKUP(CONCATENATE(M46,O46),parametros!$K$23:$L$31,2,FALSE)," - ")</f>
        <v>#NAME?</v>
      </c>
      <c r="R46" s="79"/>
      <c r="S46" s="79"/>
    </row>
    <row r="47" spans="1:19" ht="14.25" x14ac:dyDescent="0.2">
      <c r="A47" s="13"/>
      <c r="B47" s="78"/>
      <c r="C47" s="76"/>
      <c r="D47" s="76"/>
      <c r="E47" s="76"/>
      <c r="F47" s="76"/>
      <c r="G47" s="76"/>
      <c r="H47" s="76"/>
      <c r="I47" s="76"/>
      <c r="J47" s="76"/>
      <c r="K47" s="76"/>
      <c r="L47" s="76"/>
      <c r="M47" s="130" t="e">
        <f ca="1">IF(_xlfn.IFNA(
VLOOKUP(Eval_controles!F47,parametros!F$5:G$6,2,FALSE)
+VLOOKUP(Eval_controles!G47,parametros!H$5:I$6,2,FALSE)
+VLOOKUP(Eval_controles!H47,parametros!J$5:K$6,2,FALSE)
+VLOOKUP(Eval_controles!I47,parametros!L$5:M$7,2,FALSE)
+VLOOKUP(Eval_controles!J47,parametros!N$5:O$6,2,FALSE)
+VLOOKUP(Eval_controles!K47,parametros!P$5:Q$6,2,FALSE)
+VLOOKUP(Eval_controles!L47,parametros!R$5:S$7,2,FALSE)," - ")&lt;=parametros!$J$18,parametros!$F$18,
IF(_xlfn.IFNA(
VLOOKUP(Eval_controles!F47,parametros!F$5:G$6,2,FALSE)
+VLOOKUP(Eval_controles!G47,parametros!H$5:I$6,2,FALSE)
+VLOOKUP(Eval_controles!H47,parametros!J$5:K$6,2,FALSE)
+VLOOKUP(Eval_controles!I47,parametros!L$5:M$7,2,FALSE)
+VLOOKUP(Eval_controles!J47,parametros!N$5:O$6,2,FALSE)
+VLOOKUP(Eval_controles!K47,parametros!P$5:Q$6,2,FALSE)
+VLOOKUP(Eval_controles!L47,parametros!R$5:S$7,2,FALSE)," - ")&lt;=parametros!$J$17,parametros!$F$17,
IF(_xlfn.IFNA(
VLOOKUP(Eval_controles!F47,parametros!F$5:G$6,2,FALSE)
+VLOOKUP(Eval_controles!G47,parametros!H$5:I$6,2,FALSE)
+VLOOKUP(Eval_controles!H47,parametros!J$5:K$6,2,FALSE)
+VLOOKUP(Eval_controles!I47,parametros!L$5:M$7,2,FALSE)
+VLOOKUP(Eval_controles!J47,parametros!N$5:O$6,2,FALSE)
+VLOOKUP(Eval_controles!K47,parametros!P$5:Q$6,2,FALSE)
+VLOOKUP(Eval_controles!L47,parametros!R$5:S$7,2,FALSE)," - ")&lt;=parametros!$J$16,parametros!$F$16," - "
)))</f>
        <v>#NAME?</v>
      </c>
      <c r="N47" s="131"/>
      <c r="O47" s="130" t="e">
        <f ca="1">_xlfn.IFNA(VLOOKUP(N47,parametros!$L$16:$M$18,2,FALSE)," - ")</f>
        <v>#NAME?</v>
      </c>
      <c r="P47" s="130" t="e">
        <f ca="1">_xlfn.IFNA(VLOOKUP(CONCATENATE(M47,O47),parametros!K$23:M$31,3,FALSE)," - ")</f>
        <v>#NAME?</v>
      </c>
      <c r="Q47" s="130" t="e">
        <f ca="1">_xlfn.IFNA(VLOOKUP(CONCATENATE(M47,O47),parametros!$K$23:$L$31,2,FALSE)," - ")</f>
        <v>#NAME?</v>
      </c>
      <c r="R47" s="79"/>
      <c r="S47" s="79"/>
    </row>
    <row r="48" spans="1:19" ht="14.25" x14ac:dyDescent="0.2">
      <c r="A48" s="13"/>
      <c r="B48" s="78"/>
      <c r="C48" s="76"/>
      <c r="D48" s="76"/>
      <c r="E48" s="76"/>
      <c r="F48" s="76"/>
      <c r="G48" s="76"/>
      <c r="H48" s="76"/>
      <c r="I48" s="76"/>
      <c r="J48" s="76"/>
      <c r="K48" s="76"/>
      <c r="L48" s="76"/>
      <c r="M48" s="130" t="e">
        <f ca="1">IF(_xlfn.IFNA(
VLOOKUP(Eval_controles!F48,parametros!F$5:G$6,2,FALSE)
+VLOOKUP(Eval_controles!G48,parametros!H$5:I$6,2,FALSE)
+VLOOKUP(Eval_controles!H48,parametros!J$5:K$6,2,FALSE)
+VLOOKUP(Eval_controles!I48,parametros!L$5:M$7,2,FALSE)
+VLOOKUP(Eval_controles!J48,parametros!N$5:O$6,2,FALSE)
+VLOOKUP(Eval_controles!K48,parametros!P$5:Q$6,2,FALSE)
+VLOOKUP(Eval_controles!L48,parametros!R$5:S$7,2,FALSE)," - ")&lt;=parametros!$J$18,parametros!$F$18,
IF(_xlfn.IFNA(
VLOOKUP(Eval_controles!F48,parametros!F$5:G$6,2,FALSE)
+VLOOKUP(Eval_controles!G48,parametros!H$5:I$6,2,FALSE)
+VLOOKUP(Eval_controles!H48,parametros!J$5:K$6,2,FALSE)
+VLOOKUP(Eval_controles!I48,parametros!L$5:M$7,2,FALSE)
+VLOOKUP(Eval_controles!J48,parametros!N$5:O$6,2,FALSE)
+VLOOKUP(Eval_controles!K48,parametros!P$5:Q$6,2,FALSE)
+VLOOKUP(Eval_controles!L48,parametros!R$5:S$7,2,FALSE)," - ")&lt;=parametros!$J$17,parametros!$F$17,
IF(_xlfn.IFNA(
VLOOKUP(Eval_controles!F48,parametros!F$5:G$6,2,FALSE)
+VLOOKUP(Eval_controles!G48,parametros!H$5:I$6,2,FALSE)
+VLOOKUP(Eval_controles!H48,parametros!J$5:K$6,2,FALSE)
+VLOOKUP(Eval_controles!I48,parametros!L$5:M$7,2,FALSE)
+VLOOKUP(Eval_controles!J48,parametros!N$5:O$6,2,FALSE)
+VLOOKUP(Eval_controles!K48,parametros!P$5:Q$6,2,FALSE)
+VLOOKUP(Eval_controles!L48,parametros!R$5:S$7,2,FALSE)," - ")&lt;=parametros!$J$16,parametros!$F$16," - "
)))</f>
        <v>#NAME?</v>
      </c>
      <c r="N48" s="131"/>
      <c r="O48" s="130" t="e">
        <f ca="1">_xlfn.IFNA(VLOOKUP(N48,parametros!$L$16:$M$18,2,FALSE)," - ")</f>
        <v>#NAME?</v>
      </c>
      <c r="P48" s="130" t="e">
        <f ca="1">_xlfn.IFNA(VLOOKUP(CONCATENATE(M48,O48),parametros!K$23:M$31,3,FALSE)," - ")</f>
        <v>#NAME?</v>
      </c>
      <c r="Q48" s="130" t="e">
        <f ca="1">_xlfn.IFNA(VLOOKUP(CONCATENATE(M48,O48),parametros!$K$23:$L$31,2,FALSE)," - ")</f>
        <v>#NAME?</v>
      </c>
      <c r="R48" s="79"/>
      <c r="S48" s="79"/>
    </row>
    <row r="49" spans="1:19" ht="14.25" x14ac:dyDescent="0.2">
      <c r="A49" s="13"/>
      <c r="B49" s="78"/>
      <c r="C49" s="76"/>
      <c r="D49" s="76"/>
      <c r="E49" s="76"/>
      <c r="F49" s="76"/>
      <c r="G49" s="76"/>
      <c r="H49" s="76"/>
      <c r="I49" s="76"/>
      <c r="J49" s="76"/>
      <c r="K49" s="76"/>
      <c r="L49" s="76"/>
      <c r="M49" s="130" t="e">
        <f ca="1">IF(_xlfn.IFNA(
VLOOKUP(Eval_controles!F49,parametros!F$5:G$6,2,FALSE)
+VLOOKUP(Eval_controles!G49,parametros!H$5:I$6,2,FALSE)
+VLOOKUP(Eval_controles!H49,parametros!J$5:K$6,2,FALSE)
+VLOOKUP(Eval_controles!I49,parametros!L$5:M$7,2,FALSE)
+VLOOKUP(Eval_controles!J49,parametros!N$5:O$6,2,FALSE)
+VLOOKUP(Eval_controles!K49,parametros!P$5:Q$6,2,FALSE)
+VLOOKUP(Eval_controles!L49,parametros!R$5:S$7,2,FALSE)," - ")&lt;=parametros!$J$18,parametros!$F$18,
IF(_xlfn.IFNA(
VLOOKUP(Eval_controles!F49,parametros!F$5:G$6,2,FALSE)
+VLOOKUP(Eval_controles!G49,parametros!H$5:I$6,2,FALSE)
+VLOOKUP(Eval_controles!H49,parametros!J$5:K$6,2,FALSE)
+VLOOKUP(Eval_controles!I49,parametros!L$5:M$7,2,FALSE)
+VLOOKUP(Eval_controles!J49,parametros!N$5:O$6,2,FALSE)
+VLOOKUP(Eval_controles!K49,parametros!P$5:Q$6,2,FALSE)
+VLOOKUP(Eval_controles!L49,parametros!R$5:S$7,2,FALSE)," - ")&lt;=parametros!$J$17,parametros!$F$17,
IF(_xlfn.IFNA(
VLOOKUP(Eval_controles!F49,parametros!F$5:G$6,2,FALSE)
+VLOOKUP(Eval_controles!G49,parametros!H$5:I$6,2,FALSE)
+VLOOKUP(Eval_controles!H49,parametros!J$5:K$6,2,FALSE)
+VLOOKUP(Eval_controles!I49,parametros!L$5:M$7,2,FALSE)
+VLOOKUP(Eval_controles!J49,parametros!N$5:O$6,2,FALSE)
+VLOOKUP(Eval_controles!K49,parametros!P$5:Q$6,2,FALSE)
+VLOOKUP(Eval_controles!L49,parametros!R$5:S$7,2,FALSE)," - ")&lt;=parametros!$J$16,parametros!$F$16," - "
)))</f>
        <v>#NAME?</v>
      </c>
      <c r="N49" s="131"/>
      <c r="O49" s="130" t="e">
        <f ca="1">_xlfn.IFNA(VLOOKUP(N49,parametros!$L$16:$M$18,2,FALSE)," - ")</f>
        <v>#NAME?</v>
      </c>
      <c r="P49" s="130" t="e">
        <f ca="1">_xlfn.IFNA(VLOOKUP(CONCATENATE(M49,O49),parametros!K$23:M$31,3,FALSE)," - ")</f>
        <v>#NAME?</v>
      </c>
      <c r="Q49" s="130" t="e">
        <f ca="1">_xlfn.IFNA(VLOOKUP(CONCATENATE(M49,O49),parametros!$K$23:$L$31,2,FALSE)," - ")</f>
        <v>#NAME?</v>
      </c>
      <c r="R49" s="79"/>
      <c r="S49" s="79"/>
    </row>
    <row r="50" spans="1:19" ht="14.25" x14ac:dyDescent="0.2">
      <c r="A50" s="13"/>
      <c r="B50" s="78"/>
      <c r="C50" s="52"/>
      <c r="D50" s="52"/>
      <c r="E50" s="52"/>
      <c r="F50" s="76"/>
      <c r="G50" s="76"/>
      <c r="H50" s="76"/>
      <c r="I50" s="76"/>
      <c r="J50" s="76"/>
      <c r="K50" s="76"/>
      <c r="L50" s="76"/>
      <c r="M50" s="130" t="e">
        <f ca="1">IF(_xlfn.IFNA(
VLOOKUP(Eval_controles!F50,parametros!F$5:G$6,2,FALSE)
+VLOOKUP(Eval_controles!G50,parametros!H$5:I$6,2,FALSE)
+VLOOKUP(Eval_controles!H50,parametros!J$5:K$6,2,FALSE)
+VLOOKUP(Eval_controles!I50,parametros!L$5:M$7,2,FALSE)
+VLOOKUP(Eval_controles!J50,parametros!N$5:O$6,2,FALSE)
+VLOOKUP(Eval_controles!K50,parametros!P$5:Q$6,2,FALSE)
+VLOOKUP(Eval_controles!L50,parametros!R$5:S$7,2,FALSE)," - ")&lt;=parametros!$J$18,parametros!$F$18,
IF(_xlfn.IFNA(
VLOOKUP(Eval_controles!F50,parametros!F$5:G$6,2,FALSE)
+VLOOKUP(Eval_controles!G50,parametros!H$5:I$6,2,FALSE)
+VLOOKUP(Eval_controles!H50,parametros!J$5:K$6,2,FALSE)
+VLOOKUP(Eval_controles!I50,parametros!L$5:M$7,2,FALSE)
+VLOOKUP(Eval_controles!J50,parametros!N$5:O$6,2,FALSE)
+VLOOKUP(Eval_controles!K50,parametros!P$5:Q$6,2,FALSE)
+VLOOKUP(Eval_controles!L50,parametros!R$5:S$7,2,FALSE)," - ")&lt;=parametros!$J$17,parametros!$F$17,
IF(_xlfn.IFNA(
VLOOKUP(Eval_controles!F50,parametros!F$5:G$6,2,FALSE)
+VLOOKUP(Eval_controles!G50,parametros!H$5:I$6,2,FALSE)
+VLOOKUP(Eval_controles!H50,parametros!J$5:K$6,2,FALSE)
+VLOOKUP(Eval_controles!I50,parametros!L$5:M$7,2,FALSE)
+VLOOKUP(Eval_controles!J50,parametros!N$5:O$6,2,FALSE)
+VLOOKUP(Eval_controles!K50,parametros!P$5:Q$6,2,FALSE)
+VLOOKUP(Eval_controles!L50,parametros!R$5:S$7,2,FALSE)," - ")&lt;=parametros!$J$16,parametros!$F$16," - "
)))</f>
        <v>#NAME?</v>
      </c>
      <c r="N50" s="131"/>
      <c r="O50" s="130" t="e">
        <f ca="1">_xlfn.IFNA(VLOOKUP(N50,parametros!$L$16:$M$18,2,FALSE)," - ")</f>
        <v>#NAME?</v>
      </c>
      <c r="P50" s="130" t="e">
        <f ca="1">_xlfn.IFNA(VLOOKUP(CONCATENATE(M50,O50),parametros!K$23:M$31,3,FALSE)," - ")</f>
        <v>#NAME?</v>
      </c>
      <c r="Q50" s="130" t="e">
        <f ca="1">_xlfn.IFNA(VLOOKUP(CONCATENATE(M50,O50),parametros!$K$23:$L$31,2,FALSE)," - ")</f>
        <v>#NAME?</v>
      </c>
      <c r="R50" s="79"/>
      <c r="S50" s="79"/>
    </row>
    <row r="51" spans="1:19" ht="14.25" x14ac:dyDescent="0.2">
      <c r="A51" s="13"/>
      <c r="B51" s="78"/>
      <c r="C51" s="52"/>
      <c r="D51" s="52"/>
      <c r="E51" s="52"/>
      <c r="F51" s="76"/>
      <c r="G51" s="76"/>
      <c r="H51" s="76"/>
      <c r="I51" s="76"/>
      <c r="J51" s="76"/>
      <c r="K51" s="76"/>
      <c r="L51" s="76"/>
      <c r="M51" s="130" t="e">
        <f ca="1">IF(_xlfn.IFNA(
VLOOKUP(Eval_controles!F51,parametros!F$5:G$6,2,FALSE)
+VLOOKUP(Eval_controles!G51,parametros!H$5:I$6,2,FALSE)
+VLOOKUP(Eval_controles!H51,parametros!J$5:K$6,2,FALSE)
+VLOOKUP(Eval_controles!I51,parametros!L$5:M$7,2,FALSE)
+VLOOKUP(Eval_controles!J51,parametros!N$5:O$6,2,FALSE)
+VLOOKUP(Eval_controles!K51,parametros!P$5:Q$6,2,FALSE)
+VLOOKUP(Eval_controles!L51,parametros!R$5:S$7,2,FALSE)," - ")&lt;=parametros!$J$18,parametros!$F$18,
IF(_xlfn.IFNA(
VLOOKUP(Eval_controles!F51,parametros!F$5:G$6,2,FALSE)
+VLOOKUP(Eval_controles!G51,parametros!H$5:I$6,2,FALSE)
+VLOOKUP(Eval_controles!H51,parametros!J$5:K$6,2,FALSE)
+VLOOKUP(Eval_controles!I51,parametros!L$5:M$7,2,FALSE)
+VLOOKUP(Eval_controles!J51,parametros!N$5:O$6,2,FALSE)
+VLOOKUP(Eval_controles!K51,parametros!P$5:Q$6,2,FALSE)
+VLOOKUP(Eval_controles!L51,parametros!R$5:S$7,2,FALSE)," - ")&lt;=parametros!$J$17,parametros!$F$17,
IF(_xlfn.IFNA(
VLOOKUP(Eval_controles!F51,parametros!F$5:G$6,2,FALSE)
+VLOOKUP(Eval_controles!G51,parametros!H$5:I$6,2,FALSE)
+VLOOKUP(Eval_controles!H51,parametros!J$5:K$6,2,FALSE)
+VLOOKUP(Eval_controles!I51,parametros!L$5:M$7,2,FALSE)
+VLOOKUP(Eval_controles!J51,parametros!N$5:O$6,2,FALSE)
+VLOOKUP(Eval_controles!K51,parametros!P$5:Q$6,2,FALSE)
+VLOOKUP(Eval_controles!L51,parametros!R$5:S$7,2,FALSE)," - ")&lt;=parametros!$J$16,parametros!$F$16," - "
)))</f>
        <v>#NAME?</v>
      </c>
      <c r="N51" s="131"/>
      <c r="O51" s="130" t="e">
        <f ca="1">_xlfn.IFNA(VLOOKUP(N51,parametros!$L$16:$M$18,2,FALSE)," - ")</f>
        <v>#NAME?</v>
      </c>
      <c r="P51" s="130" t="e">
        <f ca="1">_xlfn.IFNA(VLOOKUP(CONCATENATE(M51,O51),parametros!K$23:M$31,3,FALSE)," - ")</f>
        <v>#NAME?</v>
      </c>
      <c r="Q51" s="130" t="e">
        <f ca="1">_xlfn.IFNA(VLOOKUP(CONCATENATE(M51,O51),parametros!$K$23:$L$31,2,FALSE)," - ")</f>
        <v>#NAME?</v>
      </c>
      <c r="R51" s="79"/>
      <c r="S51" s="79"/>
    </row>
    <row r="52" spans="1:19" ht="15" x14ac:dyDescent="0.2">
      <c r="A52" s="14"/>
      <c r="B52" s="78"/>
      <c r="C52" s="52"/>
      <c r="D52" s="52"/>
      <c r="E52" s="52"/>
      <c r="F52" s="76"/>
      <c r="G52" s="76"/>
      <c r="H52" s="76"/>
      <c r="I52" s="76"/>
      <c r="J52" s="76"/>
      <c r="K52" s="76"/>
      <c r="L52" s="76"/>
      <c r="M52" s="130" t="e">
        <f ca="1">IF(_xlfn.IFNA(
VLOOKUP(Eval_controles!F52,parametros!F$5:G$6,2,FALSE)
+VLOOKUP(Eval_controles!G52,parametros!H$5:I$6,2,FALSE)
+VLOOKUP(Eval_controles!H52,parametros!J$5:K$6,2,FALSE)
+VLOOKUP(Eval_controles!I52,parametros!L$5:M$7,2,FALSE)
+VLOOKUP(Eval_controles!J52,parametros!N$5:O$6,2,FALSE)
+VLOOKUP(Eval_controles!K52,parametros!P$5:Q$6,2,FALSE)
+VLOOKUP(Eval_controles!L52,parametros!R$5:S$7,2,FALSE)," - ")&lt;=parametros!$J$18,parametros!$F$18,
IF(_xlfn.IFNA(
VLOOKUP(Eval_controles!F52,parametros!F$5:G$6,2,FALSE)
+VLOOKUP(Eval_controles!G52,parametros!H$5:I$6,2,FALSE)
+VLOOKUP(Eval_controles!H52,parametros!J$5:K$6,2,FALSE)
+VLOOKUP(Eval_controles!I52,parametros!L$5:M$7,2,FALSE)
+VLOOKUP(Eval_controles!J52,parametros!N$5:O$6,2,FALSE)
+VLOOKUP(Eval_controles!K52,parametros!P$5:Q$6,2,FALSE)
+VLOOKUP(Eval_controles!L52,parametros!R$5:S$7,2,FALSE)," - ")&lt;=parametros!$J$17,parametros!$F$17,
IF(_xlfn.IFNA(
VLOOKUP(Eval_controles!F52,parametros!F$5:G$6,2,FALSE)
+VLOOKUP(Eval_controles!G52,parametros!H$5:I$6,2,FALSE)
+VLOOKUP(Eval_controles!H52,parametros!J$5:K$6,2,FALSE)
+VLOOKUP(Eval_controles!I52,parametros!L$5:M$7,2,FALSE)
+VLOOKUP(Eval_controles!J52,parametros!N$5:O$6,2,FALSE)
+VLOOKUP(Eval_controles!K52,parametros!P$5:Q$6,2,FALSE)
+VLOOKUP(Eval_controles!L52,parametros!R$5:S$7,2,FALSE)," - ")&lt;=parametros!$J$16,parametros!$F$16," - "
)))</f>
        <v>#NAME?</v>
      </c>
      <c r="N52" s="131"/>
      <c r="O52" s="130" t="e">
        <f ca="1">_xlfn.IFNA(VLOOKUP(N52,parametros!$L$16:$M$18,2,FALSE)," - ")</f>
        <v>#NAME?</v>
      </c>
      <c r="P52" s="130" t="e">
        <f ca="1">_xlfn.IFNA(VLOOKUP(CONCATENATE(M52,O52),parametros!K$23:M$31,3,FALSE)," - ")</f>
        <v>#NAME?</v>
      </c>
      <c r="Q52" s="130" t="e">
        <f ca="1">_xlfn.IFNA(VLOOKUP(CONCATENATE(M52,O52),parametros!$K$23:$L$31,2,FALSE)," - ")</f>
        <v>#NAME?</v>
      </c>
      <c r="R52" s="79"/>
      <c r="S52" s="79"/>
    </row>
    <row r="53" spans="1:19" ht="15" x14ac:dyDescent="0.2">
      <c r="A53" s="14"/>
      <c r="B53" s="52"/>
      <c r="C53" s="52"/>
      <c r="D53" s="52"/>
      <c r="E53" s="52"/>
      <c r="F53" s="76"/>
      <c r="G53" s="76"/>
      <c r="H53" s="76"/>
      <c r="I53" s="76"/>
      <c r="J53" s="76"/>
      <c r="K53" s="76"/>
      <c r="L53" s="76"/>
      <c r="M53" s="130" t="e">
        <f ca="1">IF(_xlfn.IFNA(
VLOOKUP(Eval_controles!F53,parametros!F$5:G$6,2,FALSE)
+VLOOKUP(Eval_controles!G53,parametros!H$5:I$6,2,FALSE)
+VLOOKUP(Eval_controles!H53,parametros!J$5:K$6,2,FALSE)
+VLOOKUP(Eval_controles!I53,parametros!L$5:M$7,2,FALSE)
+VLOOKUP(Eval_controles!J53,parametros!N$5:O$6,2,FALSE)
+VLOOKUP(Eval_controles!K53,parametros!P$5:Q$6,2,FALSE)
+VLOOKUP(Eval_controles!L53,parametros!R$5:S$7,2,FALSE)," - ")&lt;=parametros!$J$18,parametros!$F$18,
IF(_xlfn.IFNA(
VLOOKUP(Eval_controles!F53,parametros!F$5:G$6,2,FALSE)
+VLOOKUP(Eval_controles!G53,parametros!H$5:I$6,2,FALSE)
+VLOOKUP(Eval_controles!H53,parametros!J$5:K$6,2,FALSE)
+VLOOKUP(Eval_controles!I53,parametros!L$5:M$7,2,FALSE)
+VLOOKUP(Eval_controles!J53,parametros!N$5:O$6,2,FALSE)
+VLOOKUP(Eval_controles!K53,parametros!P$5:Q$6,2,FALSE)
+VLOOKUP(Eval_controles!L53,parametros!R$5:S$7,2,FALSE)," - ")&lt;=parametros!$J$17,parametros!$F$17,
IF(_xlfn.IFNA(
VLOOKUP(Eval_controles!F53,parametros!F$5:G$6,2,FALSE)
+VLOOKUP(Eval_controles!G53,parametros!H$5:I$6,2,FALSE)
+VLOOKUP(Eval_controles!H53,parametros!J$5:K$6,2,FALSE)
+VLOOKUP(Eval_controles!I53,parametros!L$5:M$7,2,FALSE)
+VLOOKUP(Eval_controles!J53,parametros!N$5:O$6,2,FALSE)
+VLOOKUP(Eval_controles!K53,parametros!P$5:Q$6,2,FALSE)
+VLOOKUP(Eval_controles!L53,parametros!R$5:S$7,2,FALSE)," - ")&lt;=parametros!$J$16,parametros!$F$16," - "
)))</f>
        <v>#NAME?</v>
      </c>
      <c r="N53" s="131"/>
      <c r="O53" s="130" t="e">
        <f ca="1">_xlfn.IFNA(VLOOKUP(N53,parametros!$L$16:$M$18,2,FALSE)," - ")</f>
        <v>#NAME?</v>
      </c>
      <c r="P53" s="130" t="e">
        <f ca="1">_xlfn.IFNA(VLOOKUP(CONCATENATE(M53,O53),parametros!K$23:M$31,3,FALSE)," - ")</f>
        <v>#NAME?</v>
      </c>
      <c r="Q53" s="130" t="e">
        <f ca="1">_xlfn.IFNA(VLOOKUP(CONCATENATE(M53,O53),parametros!$K$23:$L$31,2,FALSE)," - ")</f>
        <v>#NAME?</v>
      </c>
      <c r="R53" s="79"/>
      <c r="S53" s="79"/>
    </row>
    <row r="54" spans="1:19" ht="15" x14ac:dyDescent="0.2">
      <c r="A54" s="14"/>
      <c r="B54" s="52"/>
      <c r="C54" s="52"/>
      <c r="D54" s="52"/>
      <c r="E54" s="52"/>
      <c r="F54" s="76"/>
      <c r="G54" s="76"/>
      <c r="H54" s="76"/>
      <c r="I54" s="76"/>
      <c r="J54" s="76"/>
      <c r="K54" s="76"/>
      <c r="L54" s="76"/>
      <c r="M54" s="130" t="e">
        <f ca="1">IF(_xlfn.IFNA(
VLOOKUP(Eval_controles!F54,parametros!F$5:G$6,2,FALSE)
+VLOOKUP(Eval_controles!G54,parametros!H$5:I$6,2,FALSE)
+VLOOKUP(Eval_controles!H54,parametros!J$5:K$6,2,FALSE)
+VLOOKUP(Eval_controles!I54,parametros!L$5:M$7,2,FALSE)
+VLOOKUP(Eval_controles!J54,parametros!N$5:O$6,2,FALSE)
+VLOOKUP(Eval_controles!K54,parametros!P$5:Q$6,2,FALSE)
+VLOOKUP(Eval_controles!L54,parametros!R$5:S$7,2,FALSE)," - ")&lt;=parametros!$J$18,parametros!$F$18,
IF(_xlfn.IFNA(
VLOOKUP(Eval_controles!F54,parametros!F$5:G$6,2,FALSE)
+VLOOKUP(Eval_controles!G54,parametros!H$5:I$6,2,FALSE)
+VLOOKUP(Eval_controles!H54,parametros!J$5:K$6,2,FALSE)
+VLOOKUP(Eval_controles!I54,parametros!L$5:M$7,2,FALSE)
+VLOOKUP(Eval_controles!J54,parametros!N$5:O$6,2,FALSE)
+VLOOKUP(Eval_controles!K54,parametros!P$5:Q$6,2,FALSE)
+VLOOKUP(Eval_controles!L54,parametros!R$5:S$7,2,FALSE)," - ")&lt;=parametros!$J$17,parametros!$F$17,
IF(_xlfn.IFNA(
VLOOKUP(Eval_controles!F54,parametros!F$5:G$6,2,FALSE)
+VLOOKUP(Eval_controles!G54,parametros!H$5:I$6,2,FALSE)
+VLOOKUP(Eval_controles!H54,parametros!J$5:K$6,2,FALSE)
+VLOOKUP(Eval_controles!I54,parametros!L$5:M$7,2,FALSE)
+VLOOKUP(Eval_controles!J54,parametros!N$5:O$6,2,FALSE)
+VLOOKUP(Eval_controles!K54,parametros!P$5:Q$6,2,FALSE)
+VLOOKUP(Eval_controles!L54,parametros!R$5:S$7,2,FALSE)," - ")&lt;=parametros!$J$16,parametros!$F$16," - "
)))</f>
        <v>#NAME?</v>
      </c>
      <c r="N54" s="131"/>
      <c r="O54" s="130" t="e">
        <f ca="1">_xlfn.IFNA(VLOOKUP(N54,parametros!$L$16:$M$18,2,FALSE)," - ")</f>
        <v>#NAME?</v>
      </c>
      <c r="P54" s="130" t="e">
        <f ca="1">_xlfn.IFNA(VLOOKUP(CONCATENATE(M54,O54),parametros!K$23:M$31,3,FALSE)," - ")</f>
        <v>#NAME?</v>
      </c>
      <c r="Q54" s="130" t="e">
        <f ca="1">_xlfn.IFNA(VLOOKUP(CONCATENATE(M54,O54),parametros!$K$23:$L$31,2,FALSE)," - ")</f>
        <v>#NAME?</v>
      </c>
      <c r="R54" s="79"/>
      <c r="S54" s="79"/>
    </row>
    <row r="55" spans="1:19" ht="15" x14ac:dyDescent="0.2">
      <c r="A55" s="10"/>
      <c r="B55" s="52"/>
      <c r="C55" s="52"/>
      <c r="D55" s="52"/>
      <c r="E55" s="52"/>
      <c r="F55" s="76"/>
      <c r="G55" s="76"/>
      <c r="H55" s="76"/>
      <c r="I55" s="76"/>
      <c r="J55" s="76"/>
      <c r="K55" s="76"/>
      <c r="L55" s="76"/>
      <c r="M55" s="130" t="e">
        <f ca="1">IF(_xlfn.IFNA(
VLOOKUP(Eval_controles!F55,parametros!F$5:G$6,2,FALSE)
+VLOOKUP(Eval_controles!G55,parametros!H$5:I$6,2,FALSE)
+VLOOKUP(Eval_controles!H55,parametros!J$5:K$6,2,FALSE)
+VLOOKUP(Eval_controles!I55,parametros!L$5:M$7,2,FALSE)
+VLOOKUP(Eval_controles!J55,parametros!N$5:O$6,2,FALSE)
+VLOOKUP(Eval_controles!K55,parametros!P$5:Q$6,2,FALSE)
+VLOOKUP(Eval_controles!L55,parametros!R$5:S$7,2,FALSE)," - ")&lt;=parametros!$J$18,parametros!$F$18,
IF(_xlfn.IFNA(
VLOOKUP(Eval_controles!F55,parametros!F$5:G$6,2,FALSE)
+VLOOKUP(Eval_controles!G55,parametros!H$5:I$6,2,FALSE)
+VLOOKUP(Eval_controles!H55,parametros!J$5:K$6,2,FALSE)
+VLOOKUP(Eval_controles!I55,parametros!L$5:M$7,2,FALSE)
+VLOOKUP(Eval_controles!J55,parametros!N$5:O$6,2,FALSE)
+VLOOKUP(Eval_controles!K55,parametros!P$5:Q$6,2,FALSE)
+VLOOKUP(Eval_controles!L55,parametros!R$5:S$7,2,FALSE)," - ")&lt;=parametros!$J$17,parametros!$F$17,
IF(_xlfn.IFNA(
VLOOKUP(Eval_controles!F55,parametros!F$5:G$6,2,FALSE)
+VLOOKUP(Eval_controles!G55,parametros!H$5:I$6,2,FALSE)
+VLOOKUP(Eval_controles!H55,parametros!J$5:K$6,2,FALSE)
+VLOOKUP(Eval_controles!I55,parametros!L$5:M$7,2,FALSE)
+VLOOKUP(Eval_controles!J55,parametros!N$5:O$6,2,FALSE)
+VLOOKUP(Eval_controles!K55,parametros!P$5:Q$6,2,FALSE)
+VLOOKUP(Eval_controles!L55,parametros!R$5:S$7,2,FALSE)," - ")&lt;=parametros!$J$16,parametros!$F$16," - "
)))</f>
        <v>#NAME?</v>
      </c>
      <c r="N55" s="131"/>
      <c r="O55" s="130" t="e">
        <f ca="1">_xlfn.IFNA(VLOOKUP(N55,parametros!$L$16:$M$18,2,FALSE)," - ")</f>
        <v>#NAME?</v>
      </c>
      <c r="P55" s="130" t="e">
        <f ca="1">_xlfn.IFNA(VLOOKUP(CONCATENATE(M55,O55),parametros!K$23:M$31,3,FALSE)," - ")</f>
        <v>#NAME?</v>
      </c>
      <c r="Q55" s="130" t="e">
        <f ca="1">_xlfn.IFNA(VLOOKUP(CONCATENATE(M55,O55),parametros!$K$23:$L$31,2,FALSE)," - ")</f>
        <v>#NAME?</v>
      </c>
      <c r="R55" s="79"/>
      <c r="S55" s="79"/>
    </row>
    <row r="56" spans="1:19" ht="15" x14ac:dyDescent="0.2">
      <c r="A56" s="10"/>
      <c r="B56" s="53"/>
      <c r="C56" s="54"/>
      <c r="D56" s="54"/>
      <c r="E56" s="55"/>
      <c r="F56" s="76"/>
      <c r="G56" s="76"/>
      <c r="H56" s="76"/>
      <c r="I56" s="76"/>
      <c r="J56" s="76"/>
      <c r="K56" s="76"/>
      <c r="L56" s="76"/>
      <c r="M56" s="130" t="e">
        <f ca="1">IF(_xlfn.IFNA(
VLOOKUP(Eval_controles!F56,parametros!F$5:G$6,2,FALSE)
+VLOOKUP(Eval_controles!G56,parametros!H$5:I$6,2,FALSE)
+VLOOKUP(Eval_controles!H56,parametros!J$5:K$6,2,FALSE)
+VLOOKUP(Eval_controles!I56,parametros!L$5:M$7,2,FALSE)
+VLOOKUP(Eval_controles!J56,parametros!N$5:O$6,2,FALSE)
+VLOOKUP(Eval_controles!K56,parametros!P$5:Q$6,2,FALSE)
+VLOOKUP(Eval_controles!L56,parametros!R$5:S$7,2,FALSE)," - ")&lt;=parametros!$J$18,parametros!$F$18,
IF(_xlfn.IFNA(
VLOOKUP(Eval_controles!F56,parametros!F$5:G$6,2,FALSE)
+VLOOKUP(Eval_controles!G56,parametros!H$5:I$6,2,FALSE)
+VLOOKUP(Eval_controles!H56,parametros!J$5:K$6,2,FALSE)
+VLOOKUP(Eval_controles!I56,parametros!L$5:M$7,2,FALSE)
+VLOOKUP(Eval_controles!J56,parametros!N$5:O$6,2,FALSE)
+VLOOKUP(Eval_controles!K56,parametros!P$5:Q$6,2,FALSE)
+VLOOKUP(Eval_controles!L56,parametros!R$5:S$7,2,FALSE)," - ")&lt;=parametros!$J$17,parametros!$F$17,
IF(_xlfn.IFNA(
VLOOKUP(Eval_controles!F56,parametros!F$5:G$6,2,FALSE)
+VLOOKUP(Eval_controles!G56,parametros!H$5:I$6,2,FALSE)
+VLOOKUP(Eval_controles!H56,parametros!J$5:K$6,2,FALSE)
+VLOOKUP(Eval_controles!I56,parametros!L$5:M$7,2,FALSE)
+VLOOKUP(Eval_controles!J56,parametros!N$5:O$6,2,FALSE)
+VLOOKUP(Eval_controles!K56,parametros!P$5:Q$6,2,FALSE)
+VLOOKUP(Eval_controles!L56,parametros!R$5:S$7,2,FALSE)," - ")&lt;=parametros!$J$16,parametros!$F$16," - "
)))</f>
        <v>#NAME?</v>
      </c>
      <c r="N56" s="131"/>
      <c r="O56" s="130" t="e">
        <f ca="1">_xlfn.IFNA(VLOOKUP(N56,parametros!$L$16:$M$18,2,FALSE)," - ")</f>
        <v>#NAME?</v>
      </c>
      <c r="P56" s="130" t="e">
        <f ca="1">_xlfn.IFNA(VLOOKUP(CONCATENATE(M56,O56),parametros!K$23:M$31,3,FALSE)," - ")</f>
        <v>#NAME?</v>
      </c>
      <c r="Q56" s="130" t="e">
        <f ca="1">_xlfn.IFNA(VLOOKUP(CONCATENATE(M56,O56),parametros!$K$23:$L$31,2,FALSE)," - ")</f>
        <v>#NAME?</v>
      </c>
      <c r="R56" s="79"/>
      <c r="S56" s="79"/>
    </row>
    <row r="57" spans="1:19" ht="15" x14ac:dyDescent="0.2">
      <c r="A57" s="10"/>
      <c r="B57" s="53"/>
      <c r="C57" s="76"/>
      <c r="D57" s="76"/>
      <c r="E57" s="76"/>
      <c r="F57" s="76"/>
      <c r="G57" s="76"/>
      <c r="H57" s="76"/>
      <c r="I57" s="76"/>
      <c r="J57" s="76"/>
      <c r="K57" s="76"/>
      <c r="L57" s="76"/>
      <c r="M57" s="130" t="e">
        <f ca="1">IF(_xlfn.IFNA(
VLOOKUP(Eval_controles!F57,parametros!F$5:G$6,2,FALSE)
+VLOOKUP(Eval_controles!G57,parametros!H$5:I$6,2,FALSE)
+VLOOKUP(Eval_controles!H57,parametros!J$5:K$6,2,FALSE)
+VLOOKUP(Eval_controles!I57,parametros!L$5:M$7,2,FALSE)
+VLOOKUP(Eval_controles!J57,parametros!N$5:O$6,2,FALSE)
+VLOOKUP(Eval_controles!K57,parametros!P$5:Q$6,2,FALSE)
+VLOOKUP(Eval_controles!L57,parametros!R$5:S$7,2,FALSE)," - ")&lt;=parametros!$J$18,parametros!$F$18,
IF(_xlfn.IFNA(
VLOOKUP(Eval_controles!F57,parametros!F$5:G$6,2,FALSE)
+VLOOKUP(Eval_controles!G57,parametros!H$5:I$6,2,FALSE)
+VLOOKUP(Eval_controles!H57,parametros!J$5:K$6,2,FALSE)
+VLOOKUP(Eval_controles!I57,parametros!L$5:M$7,2,FALSE)
+VLOOKUP(Eval_controles!J57,parametros!N$5:O$6,2,FALSE)
+VLOOKUP(Eval_controles!K57,parametros!P$5:Q$6,2,FALSE)
+VLOOKUP(Eval_controles!L57,parametros!R$5:S$7,2,FALSE)," - ")&lt;=parametros!$J$17,parametros!$F$17,
IF(_xlfn.IFNA(
VLOOKUP(Eval_controles!F57,parametros!F$5:G$6,2,FALSE)
+VLOOKUP(Eval_controles!G57,parametros!H$5:I$6,2,FALSE)
+VLOOKUP(Eval_controles!H57,parametros!J$5:K$6,2,FALSE)
+VLOOKUP(Eval_controles!I57,parametros!L$5:M$7,2,FALSE)
+VLOOKUP(Eval_controles!J57,parametros!N$5:O$6,2,FALSE)
+VLOOKUP(Eval_controles!K57,parametros!P$5:Q$6,2,FALSE)
+VLOOKUP(Eval_controles!L57,parametros!R$5:S$7,2,FALSE)," - ")&lt;=parametros!$J$16,parametros!$F$16," - "
)))</f>
        <v>#NAME?</v>
      </c>
      <c r="N57" s="131"/>
      <c r="O57" s="130" t="e">
        <f ca="1">_xlfn.IFNA(VLOOKUP(N57,parametros!$L$16:$M$18,2,FALSE)," - ")</f>
        <v>#NAME?</v>
      </c>
      <c r="P57" s="130" t="e">
        <f ca="1">_xlfn.IFNA(VLOOKUP(CONCATENATE(M57,O57),parametros!K$23:M$31,3,FALSE)," - ")</f>
        <v>#NAME?</v>
      </c>
      <c r="Q57" s="130" t="e">
        <f ca="1">_xlfn.IFNA(VLOOKUP(CONCATENATE(M57,O57),parametros!$K$23:$L$31,2,FALSE)," - ")</f>
        <v>#NAME?</v>
      </c>
      <c r="R57" s="79"/>
      <c r="S57" s="79"/>
    </row>
    <row r="58" spans="1:19" x14ac:dyDescent="0.2">
      <c r="B58" s="76"/>
      <c r="C58" s="76"/>
      <c r="D58" s="76"/>
      <c r="E58" s="76"/>
      <c r="F58" s="76"/>
      <c r="G58" s="76"/>
      <c r="H58" s="76"/>
      <c r="I58" s="76"/>
      <c r="J58" s="76"/>
      <c r="K58" s="76"/>
      <c r="L58" s="76"/>
      <c r="M58" s="130" t="e">
        <f ca="1">IF(_xlfn.IFNA(
VLOOKUP(Eval_controles!F58,parametros!F$5:G$6,2,FALSE)
+VLOOKUP(Eval_controles!G58,parametros!H$5:I$6,2,FALSE)
+VLOOKUP(Eval_controles!H58,parametros!J$5:K$6,2,FALSE)
+VLOOKUP(Eval_controles!I58,parametros!L$5:M$7,2,FALSE)
+VLOOKUP(Eval_controles!J58,parametros!N$5:O$6,2,FALSE)
+VLOOKUP(Eval_controles!K58,parametros!P$5:Q$6,2,FALSE)
+VLOOKUP(Eval_controles!L58,parametros!R$5:S$7,2,FALSE)," - ")&lt;=parametros!$J$18,parametros!$F$18,
IF(_xlfn.IFNA(
VLOOKUP(Eval_controles!F58,parametros!F$5:G$6,2,FALSE)
+VLOOKUP(Eval_controles!G58,parametros!H$5:I$6,2,FALSE)
+VLOOKUP(Eval_controles!H58,parametros!J$5:K$6,2,FALSE)
+VLOOKUP(Eval_controles!I58,parametros!L$5:M$7,2,FALSE)
+VLOOKUP(Eval_controles!J58,parametros!N$5:O$6,2,FALSE)
+VLOOKUP(Eval_controles!K58,parametros!P$5:Q$6,2,FALSE)
+VLOOKUP(Eval_controles!L58,parametros!R$5:S$7,2,FALSE)," - ")&lt;=parametros!$J$17,parametros!$F$17,
IF(_xlfn.IFNA(
VLOOKUP(Eval_controles!F58,parametros!F$5:G$6,2,FALSE)
+VLOOKUP(Eval_controles!G58,parametros!H$5:I$6,2,FALSE)
+VLOOKUP(Eval_controles!H58,parametros!J$5:K$6,2,FALSE)
+VLOOKUP(Eval_controles!I58,parametros!L$5:M$7,2,FALSE)
+VLOOKUP(Eval_controles!J58,parametros!N$5:O$6,2,FALSE)
+VLOOKUP(Eval_controles!K58,parametros!P$5:Q$6,2,FALSE)
+VLOOKUP(Eval_controles!L58,parametros!R$5:S$7,2,FALSE)," - ")&lt;=parametros!$J$16,parametros!$F$16," - "
)))</f>
        <v>#NAME?</v>
      </c>
      <c r="N58" s="131"/>
      <c r="O58" s="130" t="e">
        <f ca="1">_xlfn.IFNA(VLOOKUP(N58,parametros!$L$16:$M$18,2,FALSE)," - ")</f>
        <v>#NAME?</v>
      </c>
      <c r="P58" s="130" t="e">
        <f ca="1">_xlfn.IFNA(VLOOKUP(CONCATENATE(M58,O58),parametros!K$23:M$31,3,FALSE)," - ")</f>
        <v>#NAME?</v>
      </c>
      <c r="Q58" s="130" t="e">
        <f ca="1">_xlfn.IFNA(VLOOKUP(CONCATENATE(M58,O58),parametros!$K$23:$L$31,2,FALSE)," - ")</f>
        <v>#NAME?</v>
      </c>
      <c r="R58" s="79"/>
      <c r="S58" s="79"/>
    </row>
    <row r="59" spans="1:19" ht="14.25" x14ac:dyDescent="0.2">
      <c r="A59" s="13"/>
      <c r="B59" s="76"/>
      <c r="C59" s="76"/>
      <c r="D59" s="76"/>
      <c r="E59" s="76"/>
      <c r="F59" s="76"/>
      <c r="G59" s="76"/>
      <c r="H59" s="76"/>
      <c r="I59" s="76"/>
      <c r="J59" s="76"/>
      <c r="K59" s="76"/>
      <c r="L59" s="76"/>
      <c r="M59" s="130" t="e">
        <f ca="1">IF(_xlfn.IFNA(
VLOOKUP(Eval_controles!F59,parametros!F$5:G$6,2,FALSE)
+VLOOKUP(Eval_controles!G59,parametros!H$5:I$6,2,FALSE)
+VLOOKUP(Eval_controles!H59,parametros!J$5:K$6,2,FALSE)
+VLOOKUP(Eval_controles!I59,parametros!L$5:M$7,2,FALSE)
+VLOOKUP(Eval_controles!J59,parametros!N$5:O$6,2,FALSE)
+VLOOKUP(Eval_controles!K59,parametros!P$5:Q$6,2,FALSE)
+VLOOKUP(Eval_controles!L59,parametros!R$5:S$7,2,FALSE)," - ")&lt;=parametros!$J$18,parametros!$F$18,
IF(_xlfn.IFNA(
VLOOKUP(Eval_controles!F59,parametros!F$5:G$6,2,FALSE)
+VLOOKUP(Eval_controles!G59,parametros!H$5:I$6,2,FALSE)
+VLOOKUP(Eval_controles!H59,parametros!J$5:K$6,2,FALSE)
+VLOOKUP(Eval_controles!I59,parametros!L$5:M$7,2,FALSE)
+VLOOKUP(Eval_controles!J59,parametros!N$5:O$6,2,FALSE)
+VLOOKUP(Eval_controles!K59,parametros!P$5:Q$6,2,FALSE)
+VLOOKUP(Eval_controles!L59,parametros!R$5:S$7,2,FALSE)," - ")&lt;=parametros!$J$17,parametros!$F$17,
IF(_xlfn.IFNA(
VLOOKUP(Eval_controles!F59,parametros!F$5:G$6,2,FALSE)
+VLOOKUP(Eval_controles!G59,parametros!H$5:I$6,2,FALSE)
+VLOOKUP(Eval_controles!H59,parametros!J$5:K$6,2,FALSE)
+VLOOKUP(Eval_controles!I59,parametros!L$5:M$7,2,FALSE)
+VLOOKUP(Eval_controles!J59,parametros!N$5:O$6,2,FALSE)
+VLOOKUP(Eval_controles!K59,parametros!P$5:Q$6,2,FALSE)
+VLOOKUP(Eval_controles!L59,parametros!R$5:S$7,2,FALSE)," - ")&lt;=parametros!$J$16,parametros!$F$16," - "
)))</f>
        <v>#NAME?</v>
      </c>
      <c r="N59" s="131"/>
      <c r="O59" s="130" t="e">
        <f ca="1">_xlfn.IFNA(VLOOKUP(N59,parametros!$L$16:$M$18,2,FALSE)," - ")</f>
        <v>#NAME?</v>
      </c>
      <c r="P59" s="130" t="e">
        <f ca="1">_xlfn.IFNA(VLOOKUP(CONCATENATE(M59,O59),parametros!K$23:M$31,3,FALSE)," - ")</f>
        <v>#NAME?</v>
      </c>
      <c r="Q59" s="130" t="e">
        <f ca="1">_xlfn.IFNA(VLOOKUP(CONCATENATE(M59,O59),parametros!$K$23:$L$31,2,FALSE)," - ")</f>
        <v>#NAME?</v>
      </c>
      <c r="R59" s="79"/>
      <c r="S59" s="79"/>
    </row>
    <row r="60" spans="1:19" ht="14.25" x14ac:dyDescent="0.2">
      <c r="A60" s="13"/>
      <c r="B60" s="76"/>
      <c r="C60" s="76"/>
      <c r="D60" s="76"/>
      <c r="E60" s="76"/>
      <c r="F60" s="76"/>
      <c r="G60" s="76"/>
      <c r="H60" s="76"/>
      <c r="I60" s="76"/>
      <c r="J60" s="76"/>
      <c r="K60" s="76"/>
      <c r="L60" s="76"/>
      <c r="M60" s="130" t="e">
        <f ca="1">IF(_xlfn.IFNA(
VLOOKUP(Eval_controles!F60,parametros!F$5:G$6,2,FALSE)
+VLOOKUP(Eval_controles!G60,parametros!H$5:I$6,2,FALSE)
+VLOOKUP(Eval_controles!H60,parametros!J$5:K$6,2,FALSE)
+VLOOKUP(Eval_controles!I60,parametros!L$5:M$7,2,FALSE)
+VLOOKUP(Eval_controles!J60,parametros!N$5:O$6,2,FALSE)
+VLOOKUP(Eval_controles!K60,parametros!P$5:Q$6,2,FALSE)
+VLOOKUP(Eval_controles!L60,parametros!R$5:S$7,2,FALSE)," - ")&lt;=parametros!$J$18,parametros!$F$18,
IF(_xlfn.IFNA(
VLOOKUP(Eval_controles!F60,parametros!F$5:G$6,2,FALSE)
+VLOOKUP(Eval_controles!G60,parametros!H$5:I$6,2,FALSE)
+VLOOKUP(Eval_controles!H60,parametros!J$5:K$6,2,FALSE)
+VLOOKUP(Eval_controles!I60,parametros!L$5:M$7,2,FALSE)
+VLOOKUP(Eval_controles!J60,parametros!N$5:O$6,2,FALSE)
+VLOOKUP(Eval_controles!K60,parametros!P$5:Q$6,2,FALSE)
+VLOOKUP(Eval_controles!L60,parametros!R$5:S$7,2,FALSE)," - ")&lt;=parametros!$J$17,parametros!$F$17,
IF(_xlfn.IFNA(
VLOOKUP(Eval_controles!F60,parametros!F$5:G$6,2,FALSE)
+VLOOKUP(Eval_controles!G60,parametros!H$5:I$6,2,FALSE)
+VLOOKUP(Eval_controles!H60,parametros!J$5:K$6,2,FALSE)
+VLOOKUP(Eval_controles!I60,parametros!L$5:M$7,2,FALSE)
+VLOOKUP(Eval_controles!J60,parametros!N$5:O$6,2,FALSE)
+VLOOKUP(Eval_controles!K60,parametros!P$5:Q$6,2,FALSE)
+VLOOKUP(Eval_controles!L60,parametros!R$5:S$7,2,FALSE)," - ")&lt;=parametros!$J$16,parametros!$F$16," - "
)))</f>
        <v>#NAME?</v>
      </c>
      <c r="N60" s="131"/>
      <c r="O60" s="130" t="e">
        <f ca="1">_xlfn.IFNA(VLOOKUP(N60,parametros!$L$16:$M$18,2,FALSE)," - ")</f>
        <v>#NAME?</v>
      </c>
      <c r="P60" s="130" t="e">
        <f ca="1">_xlfn.IFNA(VLOOKUP(CONCATENATE(M60,O60),parametros!K$23:M$31,3,FALSE)," - ")</f>
        <v>#NAME?</v>
      </c>
      <c r="Q60" s="130" t="e">
        <f ca="1">_xlfn.IFNA(VLOOKUP(CONCATENATE(M60,O60),parametros!$K$23:$L$31,2,FALSE)," - ")</f>
        <v>#NAME?</v>
      </c>
      <c r="R60" s="79"/>
      <c r="S60" s="79"/>
    </row>
    <row r="61" spans="1:19" ht="14.25" x14ac:dyDescent="0.2">
      <c r="A61" s="13"/>
      <c r="B61" s="76"/>
      <c r="C61" s="76"/>
      <c r="D61" s="76"/>
      <c r="E61" s="76"/>
      <c r="F61" s="76"/>
      <c r="G61" s="76"/>
      <c r="H61" s="76"/>
      <c r="I61" s="76"/>
      <c r="J61" s="76"/>
      <c r="K61" s="76"/>
      <c r="L61" s="76"/>
      <c r="M61" s="130" t="e">
        <f ca="1">IF(_xlfn.IFNA(
VLOOKUP(Eval_controles!F61,parametros!F$5:G$6,2,FALSE)
+VLOOKUP(Eval_controles!G61,parametros!H$5:I$6,2,FALSE)
+VLOOKUP(Eval_controles!H61,parametros!J$5:K$6,2,FALSE)
+VLOOKUP(Eval_controles!I61,parametros!L$5:M$7,2,FALSE)
+VLOOKUP(Eval_controles!J61,parametros!N$5:O$6,2,FALSE)
+VLOOKUP(Eval_controles!K61,parametros!P$5:Q$6,2,FALSE)
+VLOOKUP(Eval_controles!L61,parametros!R$5:S$7,2,FALSE)," - ")&lt;=parametros!$J$18,parametros!$F$18,
IF(_xlfn.IFNA(
VLOOKUP(Eval_controles!F61,parametros!F$5:G$6,2,FALSE)
+VLOOKUP(Eval_controles!G61,parametros!H$5:I$6,2,FALSE)
+VLOOKUP(Eval_controles!H61,parametros!J$5:K$6,2,FALSE)
+VLOOKUP(Eval_controles!I61,parametros!L$5:M$7,2,FALSE)
+VLOOKUP(Eval_controles!J61,parametros!N$5:O$6,2,FALSE)
+VLOOKUP(Eval_controles!K61,parametros!P$5:Q$6,2,FALSE)
+VLOOKUP(Eval_controles!L61,parametros!R$5:S$7,2,FALSE)," - ")&lt;=parametros!$J$17,parametros!$F$17,
IF(_xlfn.IFNA(
VLOOKUP(Eval_controles!F61,parametros!F$5:G$6,2,FALSE)
+VLOOKUP(Eval_controles!G61,parametros!H$5:I$6,2,FALSE)
+VLOOKUP(Eval_controles!H61,parametros!J$5:K$6,2,FALSE)
+VLOOKUP(Eval_controles!I61,parametros!L$5:M$7,2,FALSE)
+VLOOKUP(Eval_controles!J61,parametros!N$5:O$6,2,FALSE)
+VLOOKUP(Eval_controles!K61,parametros!P$5:Q$6,2,FALSE)
+VLOOKUP(Eval_controles!L61,parametros!R$5:S$7,2,FALSE)," - ")&lt;=parametros!$J$16,parametros!$F$16," - "
)))</f>
        <v>#NAME?</v>
      </c>
      <c r="N61" s="131"/>
      <c r="O61" s="130" t="e">
        <f ca="1">_xlfn.IFNA(VLOOKUP(N61,parametros!$L$16:$M$18,2,FALSE)," - ")</f>
        <v>#NAME?</v>
      </c>
      <c r="P61" s="130" t="e">
        <f ca="1">_xlfn.IFNA(VLOOKUP(CONCATENATE(M61,O61),parametros!K$23:M$31,3,FALSE)," - ")</f>
        <v>#NAME?</v>
      </c>
      <c r="Q61" s="130" t="e">
        <f ca="1">_xlfn.IFNA(VLOOKUP(CONCATENATE(M61,O61),parametros!$K$23:$L$31,2,FALSE)," - ")</f>
        <v>#NAME?</v>
      </c>
      <c r="R61" s="79"/>
      <c r="S61" s="79"/>
    </row>
    <row r="62" spans="1:19" ht="14.25" x14ac:dyDescent="0.2">
      <c r="A62" s="13"/>
      <c r="B62" s="52"/>
      <c r="C62" s="52"/>
      <c r="D62" s="52"/>
      <c r="E62" s="52"/>
      <c r="F62" s="76"/>
      <c r="G62" s="76"/>
      <c r="H62" s="76"/>
      <c r="I62" s="76"/>
      <c r="J62" s="76"/>
      <c r="K62" s="76"/>
      <c r="L62" s="76"/>
      <c r="M62" s="130" t="e">
        <f ca="1">IF(_xlfn.IFNA(
VLOOKUP(Eval_controles!F62,parametros!F$5:G$6,2,FALSE)
+VLOOKUP(Eval_controles!G62,parametros!H$5:I$6,2,FALSE)
+VLOOKUP(Eval_controles!H62,parametros!J$5:K$6,2,FALSE)
+VLOOKUP(Eval_controles!I62,parametros!L$5:M$7,2,FALSE)
+VLOOKUP(Eval_controles!J62,parametros!N$5:O$6,2,FALSE)
+VLOOKUP(Eval_controles!K62,parametros!P$5:Q$6,2,FALSE)
+VLOOKUP(Eval_controles!L62,parametros!R$5:S$7,2,FALSE)," - ")&lt;=parametros!$J$18,parametros!$F$18,
IF(_xlfn.IFNA(
VLOOKUP(Eval_controles!F62,parametros!F$5:G$6,2,FALSE)
+VLOOKUP(Eval_controles!G62,parametros!H$5:I$6,2,FALSE)
+VLOOKUP(Eval_controles!H62,parametros!J$5:K$6,2,FALSE)
+VLOOKUP(Eval_controles!I62,parametros!L$5:M$7,2,FALSE)
+VLOOKUP(Eval_controles!J62,parametros!N$5:O$6,2,FALSE)
+VLOOKUP(Eval_controles!K62,parametros!P$5:Q$6,2,FALSE)
+VLOOKUP(Eval_controles!L62,parametros!R$5:S$7,2,FALSE)," - ")&lt;=parametros!$J$17,parametros!$F$17,
IF(_xlfn.IFNA(
VLOOKUP(Eval_controles!F62,parametros!F$5:G$6,2,FALSE)
+VLOOKUP(Eval_controles!G62,parametros!H$5:I$6,2,FALSE)
+VLOOKUP(Eval_controles!H62,parametros!J$5:K$6,2,FALSE)
+VLOOKUP(Eval_controles!I62,parametros!L$5:M$7,2,FALSE)
+VLOOKUP(Eval_controles!J62,parametros!N$5:O$6,2,FALSE)
+VLOOKUP(Eval_controles!K62,parametros!P$5:Q$6,2,FALSE)
+VLOOKUP(Eval_controles!L62,parametros!R$5:S$7,2,FALSE)," - ")&lt;=parametros!$J$16,parametros!$F$16," - "
)))</f>
        <v>#NAME?</v>
      </c>
      <c r="N62" s="131"/>
      <c r="O62" s="130" t="e">
        <f ca="1">_xlfn.IFNA(VLOOKUP(N62,parametros!$L$16:$M$18,2,FALSE)," - ")</f>
        <v>#NAME?</v>
      </c>
      <c r="P62" s="130" t="e">
        <f ca="1">_xlfn.IFNA(VLOOKUP(CONCATENATE(M62,O62),parametros!K$23:M$31,3,FALSE)," - ")</f>
        <v>#NAME?</v>
      </c>
      <c r="Q62" s="130" t="e">
        <f ca="1">_xlfn.IFNA(VLOOKUP(CONCATENATE(M62,O62),parametros!$K$23:$L$31,2,FALSE)," - ")</f>
        <v>#NAME?</v>
      </c>
      <c r="R62" s="79"/>
      <c r="S62" s="79"/>
    </row>
    <row r="63" spans="1:19" ht="14.25" x14ac:dyDescent="0.2">
      <c r="A63" s="13"/>
      <c r="B63" s="52"/>
      <c r="C63" s="52"/>
      <c r="D63" s="52"/>
      <c r="E63" s="52"/>
      <c r="F63" s="76"/>
      <c r="G63" s="76"/>
      <c r="H63" s="76"/>
      <c r="I63" s="76"/>
      <c r="J63" s="76"/>
      <c r="K63" s="76"/>
      <c r="L63" s="76"/>
      <c r="M63" s="130" t="e">
        <f ca="1">IF(_xlfn.IFNA(
VLOOKUP(Eval_controles!F63,parametros!F$5:G$6,2,FALSE)
+VLOOKUP(Eval_controles!G63,parametros!H$5:I$6,2,FALSE)
+VLOOKUP(Eval_controles!H63,parametros!J$5:K$6,2,FALSE)
+VLOOKUP(Eval_controles!I63,parametros!L$5:M$7,2,FALSE)
+VLOOKUP(Eval_controles!J63,parametros!N$5:O$6,2,FALSE)
+VLOOKUP(Eval_controles!K63,parametros!P$5:Q$6,2,FALSE)
+VLOOKUP(Eval_controles!L63,parametros!R$5:S$7,2,FALSE)," - ")&lt;=parametros!$J$18,parametros!$F$18,
IF(_xlfn.IFNA(
VLOOKUP(Eval_controles!F63,parametros!F$5:G$6,2,FALSE)
+VLOOKUP(Eval_controles!G63,parametros!H$5:I$6,2,FALSE)
+VLOOKUP(Eval_controles!H63,parametros!J$5:K$6,2,FALSE)
+VLOOKUP(Eval_controles!I63,parametros!L$5:M$7,2,FALSE)
+VLOOKUP(Eval_controles!J63,parametros!N$5:O$6,2,FALSE)
+VLOOKUP(Eval_controles!K63,parametros!P$5:Q$6,2,FALSE)
+VLOOKUP(Eval_controles!L63,parametros!R$5:S$7,2,FALSE)," - ")&lt;=parametros!$J$17,parametros!$F$17,
IF(_xlfn.IFNA(
VLOOKUP(Eval_controles!F63,parametros!F$5:G$6,2,FALSE)
+VLOOKUP(Eval_controles!G63,parametros!H$5:I$6,2,FALSE)
+VLOOKUP(Eval_controles!H63,parametros!J$5:K$6,2,FALSE)
+VLOOKUP(Eval_controles!I63,parametros!L$5:M$7,2,FALSE)
+VLOOKUP(Eval_controles!J63,parametros!N$5:O$6,2,FALSE)
+VLOOKUP(Eval_controles!K63,parametros!P$5:Q$6,2,FALSE)
+VLOOKUP(Eval_controles!L63,parametros!R$5:S$7,2,FALSE)," - ")&lt;=parametros!$J$16,parametros!$F$16," - "
)))</f>
        <v>#NAME?</v>
      </c>
      <c r="N63" s="131"/>
      <c r="O63" s="130" t="e">
        <f ca="1">_xlfn.IFNA(VLOOKUP(N63,parametros!$L$16:$M$18,2,FALSE)," - ")</f>
        <v>#NAME?</v>
      </c>
      <c r="P63" s="130" t="e">
        <f ca="1">_xlfn.IFNA(VLOOKUP(CONCATENATE(M63,O63),parametros!K$23:M$31,3,FALSE)," - ")</f>
        <v>#NAME?</v>
      </c>
      <c r="Q63" s="130" t="e">
        <f ca="1">_xlfn.IFNA(VLOOKUP(CONCATENATE(M63,O63),parametros!$K$23:$L$31,2,FALSE)," - ")</f>
        <v>#NAME?</v>
      </c>
      <c r="R63" s="79"/>
      <c r="S63" s="79"/>
    </row>
    <row r="64" spans="1:19" ht="15" x14ac:dyDescent="0.2">
      <c r="A64" s="14"/>
      <c r="B64" s="52"/>
      <c r="C64" s="52"/>
      <c r="D64" s="52"/>
      <c r="E64" s="52"/>
      <c r="F64" s="76"/>
      <c r="G64" s="76"/>
      <c r="H64" s="76"/>
      <c r="I64" s="76"/>
      <c r="J64" s="76"/>
      <c r="K64" s="76"/>
      <c r="L64" s="76"/>
      <c r="M64" s="130" t="e">
        <f ca="1">IF(_xlfn.IFNA(
VLOOKUP(Eval_controles!F64,parametros!F$5:G$6,2,FALSE)
+VLOOKUP(Eval_controles!G64,parametros!H$5:I$6,2,FALSE)
+VLOOKUP(Eval_controles!H64,parametros!J$5:K$6,2,FALSE)
+VLOOKUP(Eval_controles!I64,parametros!L$5:M$7,2,FALSE)
+VLOOKUP(Eval_controles!J64,parametros!N$5:O$6,2,FALSE)
+VLOOKUP(Eval_controles!K64,parametros!P$5:Q$6,2,FALSE)
+VLOOKUP(Eval_controles!L64,parametros!R$5:S$7,2,FALSE)," - ")&lt;=parametros!$J$18,parametros!$F$18,
IF(_xlfn.IFNA(
VLOOKUP(Eval_controles!F64,parametros!F$5:G$6,2,FALSE)
+VLOOKUP(Eval_controles!G64,parametros!H$5:I$6,2,FALSE)
+VLOOKUP(Eval_controles!H64,parametros!J$5:K$6,2,FALSE)
+VLOOKUP(Eval_controles!I64,parametros!L$5:M$7,2,FALSE)
+VLOOKUP(Eval_controles!J64,parametros!N$5:O$6,2,FALSE)
+VLOOKUP(Eval_controles!K64,parametros!P$5:Q$6,2,FALSE)
+VLOOKUP(Eval_controles!L64,parametros!R$5:S$7,2,FALSE)," - ")&lt;=parametros!$J$17,parametros!$F$17,
IF(_xlfn.IFNA(
VLOOKUP(Eval_controles!F64,parametros!F$5:G$6,2,FALSE)
+VLOOKUP(Eval_controles!G64,parametros!H$5:I$6,2,FALSE)
+VLOOKUP(Eval_controles!H64,parametros!J$5:K$6,2,FALSE)
+VLOOKUP(Eval_controles!I64,parametros!L$5:M$7,2,FALSE)
+VLOOKUP(Eval_controles!J64,parametros!N$5:O$6,2,FALSE)
+VLOOKUP(Eval_controles!K64,parametros!P$5:Q$6,2,FALSE)
+VLOOKUP(Eval_controles!L64,parametros!R$5:S$7,2,FALSE)," - ")&lt;=parametros!$J$16,parametros!$F$16," - "
)))</f>
        <v>#NAME?</v>
      </c>
      <c r="N64" s="131"/>
      <c r="O64" s="130" t="e">
        <f ca="1">_xlfn.IFNA(VLOOKUP(N64,parametros!$L$16:$M$18,2,FALSE)," - ")</f>
        <v>#NAME?</v>
      </c>
      <c r="P64" s="130" t="e">
        <f ca="1">_xlfn.IFNA(VLOOKUP(CONCATENATE(M64,O64),parametros!K$23:M$31,3,FALSE)," - ")</f>
        <v>#NAME?</v>
      </c>
      <c r="Q64" s="130" t="e">
        <f ca="1">_xlfn.IFNA(VLOOKUP(CONCATENATE(M64,O64),parametros!$K$23:$L$31,2,FALSE)," - ")</f>
        <v>#NAME?</v>
      </c>
      <c r="R64" s="79"/>
      <c r="S64" s="79"/>
    </row>
    <row r="65" spans="2:19" x14ac:dyDescent="0.2">
      <c r="B65" s="52"/>
      <c r="C65" s="52"/>
      <c r="D65" s="52"/>
      <c r="E65" s="52"/>
      <c r="F65" s="76"/>
      <c r="G65" s="76"/>
      <c r="H65" s="76"/>
      <c r="I65" s="76"/>
      <c r="J65" s="76"/>
      <c r="K65" s="76"/>
      <c r="L65" s="76"/>
      <c r="M65" s="130" t="e">
        <f ca="1">IF(_xlfn.IFNA(
VLOOKUP(Eval_controles!F65,parametros!F$5:G$6,2,FALSE)
+VLOOKUP(Eval_controles!G65,parametros!H$5:I$6,2,FALSE)
+VLOOKUP(Eval_controles!H65,parametros!J$5:K$6,2,FALSE)
+VLOOKUP(Eval_controles!I65,parametros!L$5:M$7,2,FALSE)
+VLOOKUP(Eval_controles!J65,parametros!N$5:O$6,2,FALSE)
+VLOOKUP(Eval_controles!K65,parametros!P$5:Q$6,2,FALSE)
+VLOOKUP(Eval_controles!L65,parametros!R$5:S$7,2,FALSE)," - ")&lt;=parametros!$J$18,parametros!$F$18,
IF(_xlfn.IFNA(
VLOOKUP(Eval_controles!F65,parametros!F$5:G$6,2,FALSE)
+VLOOKUP(Eval_controles!G65,parametros!H$5:I$6,2,FALSE)
+VLOOKUP(Eval_controles!H65,parametros!J$5:K$6,2,FALSE)
+VLOOKUP(Eval_controles!I65,parametros!L$5:M$7,2,FALSE)
+VLOOKUP(Eval_controles!J65,parametros!N$5:O$6,2,FALSE)
+VLOOKUP(Eval_controles!K65,parametros!P$5:Q$6,2,FALSE)
+VLOOKUP(Eval_controles!L65,parametros!R$5:S$7,2,FALSE)," - ")&lt;=parametros!$J$17,parametros!$F$17,
IF(_xlfn.IFNA(
VLOOKUP(Eval_controles!F65,parametros!F$5:G$6,2,FALSE)
+VLOOKUP(Eval_controles!G65,parametros!H$5:I$6,2,FALSE)
+VLOOKUP(Eval_controles!H65,parametros!J$5:K$6,2,FALSE)
+VLOOKUP(Eval_controles!I65,parametros!L$5:M$7,2,FALSE)
+VLOOKUP(Eval_controles!J65,parametros!N$5:O$6,2,FALSE)
+VLOOKUP(Eval_controles!K65,parametros!P$5:Q$6,2,FALSE)
+VLOOKUP(Eval_controles!L65,parametros!R$5:S$7,2,FALSE)," - ")&lt;=parametros!$J$16,parametros!$F$16," - "
)))</f>
        <v>#NAME?</v>
      </c>
      <c r="N65" s="131"/>
      <c r="O65" s="130" t="e">
        <f ca="1">_xlfn.IFNA(VLOOKUP(N65,parametros!$L$16:$M$18,2,FALSE)," - ")</f>
        <v>#NAME?</v>
      </c>
      <c r="P65" s="130" t="e">
        <f ca="1">_xlfn.IFNA(VLOOKUP(CONCATENATE(M65,O65),parametros!K$23:M$31,3,FALSE)," - ")</f>
        <v>#NAME?</v>
      </c>
      <c r="Q65" s="130" t="e">
        <f ca="1">_xlfn.IFNA(VLOOKUP(CONCATENATE(M65,O65),parametros!$K$23:$L$31,2,FALSE)," - ")</f>
        <v>#NAME?</v>
      </c>
      <c r="R65" s="79"/>
      <c r="S65" s="79"/>
    </row>
    <row r="66" spans="2:19" x14ac:dyDescent="0.2">
      <c r="B66" s="57"/>
      <c r="C66" s="57"/>
      <c r="D66" s="57"/>
      <c r="E66" s="57"/>
      <c r="F66" s="58"/>
      <c r="G66" s="58"/>
      <c r="H66" s="58"/>
      <c r="I66" s="58"/>
      <c r="J66" s="58"/>
      <c r="K66" s="58"/>
      <c r="L66" s="58"/>
      <c r="M66" s="59"/>
      <c r="N66" s="65"/>
      <c r="O66" s="59"/>
      <c r="P66" s="59"/>
      <c r="Q66" s="59"/>
    </row>
  </sheetData>
  <mergeCells count="56">
    <mergeCell ref="B29:B32"/>
    <mergeCell ref="C29:C30"/>
    <mergeCell ref="C31:C32"/>
    <mergeCell ref="R26:R28"/>
    <mergeCell ref="R42:R44"/>
    <mergeCell ref="C2:Q5"/>
    <mergeCell ref="B7:S7"/>
    <mergeCell ref="B22:S22"/>
    <mergeCell ref="B38:S38"/>
    <mergeCell ref="B26:B28"/>
    <mergeCell ref="C26:C28"/>
    <mergeCell ref="D26:D28"/>
    <mergeCell ref="E26:E28"/>
    <mergeCell ref="F24:H24"/>
    <mergeCell ref="F25:H25"/>
    <mergeCell ref="O11:O13"/>
    <mergeCell ref="P11:P13"/>
    <mergeCell ref="F11:L11"/>
    <mergeCell ref="F9:H9"/>
    <mergeCell ref="I9:K9"/>
    <mergeCell ref="M11:M13"/>
    <mergeCell ref="N43:N44"/>
    <mergeCell ref="O26:O28"/>
    <mergeCell ref="F12:G12"/>
    <mergeCell ref="N12:N13"/>
    <mergeCell ref="F43:G43"/>
    <mergeCell ref="I24:K24"/>
    <mergeCell ref="B11:B13"/>
    <mergeCell ref="Q26:Q28"/>
    <mergeCell ref="F27:G27"/>
    <mergeCell ref="N27:N28"/>
    <mergeCell ref="M26:M28"/>
    <mergeCell ref="P26:P28"/>
    <mergeCell ref="F26:L26"/>
    <mergeCell ref="E11:E13"/>
    <mergeCell ref="C11:C13"/>
    <mergeCell ref="D11:D13"/>
    <mergeCell ref="C14:C15"/>
    <mergeCell ref="B14:B17"/>
    <mergeCell ref="C16:C17"/>
    <mergeCell ref="B2:B5"/>
    <mergeCell ref="Q11:Q13"/>
    <mergeCell ref="S42:S44"/>
    <mergeCell ref="S26:S28"/>
    <mergeCell ref="F40:H40"/>
    <mergeCell ref="I40:K40"/>
    <mergeCell ref="F41:H41"/>
    <mergeCell ref="B42:B44"/>
    <mergeCell ref="C42:C44"/>
    <mergeCell ref="D42:D44"/>
    <mergeCell ref="E42:E44"/>
    <mergeCell ref="F42:L42"/>
    <mergeCell ref="M42:M44"/>
    <mergeCell ref="O42:O44"/>
    <mergeCell ref="P42:P44"/>
    <mergeCell ref="Q42:Q44"/>
  </mergeCells>
  <dataValidations count="15">
    <dataValidation allowBlank="1" showInputMessage="1" showErrorMessage="1" prompt="Indicar el riesgo identificado en el formato Mapa y plan de tratamiento de riesgos (FOR-GS-004)." sqref="C42:C44 C26:C28 C11:C13"/>
    <dataValidation allowBlank="1" showInputMessage="1" showErrorMessage="1" prompt="Indicar la causa del riesgo identificado en el formato Mapa y plan de tratamiento de riesgos (FOR-GS-004)." sqref="D42:D44 D26:D28 D11:D13"/>
    <dataValidation allowBlank="1" showInputMessage="1" showErrorMessage="1" prompt="Indicar el control registrado en el formato Mapa y plan de tratamiento de riesgos (FOR-GS-004)." sqref="E42:E44 E26:E28 E11:E13"/>
    <dataValidation allowBlank="1" showInputMessage="1" showErrorMessage="1" prompt="Seleccione la respuesta de la lista desplegable." sqref="F44:L44 F28:L28 F13:L13"/>
    <dataValidation allowBlank="1" showInputMessage="1" showErrorMessage="1" prompt="Este campo se genera automáticamente._x000a_Corresponde al resultado de la suma de las variables seleccionadas en los criterios de evaluación." sqref="M42:M44 M26:M28 M11:M13"/>
    <dataValidation allowBlank="1" showInputMessage="1" showErrorMessage="1" prompt="Seleccione de la lista desplegable la forma en la cual se viene ejecutando el control definido." sqref="N43:N44 N27:N28 N12:N13"/>
    <dataValidation allowBlank="1" showInputMessage="1" showErrorMessage="1" prompt="Son las variables asignadas para evaluar el diseño del control del riesgo." sqref="F11:L11 F26:L26 F42:L42"/>
    <dataValidation allowBlank="1" showInputMessage="1" showErrorMessage="1" prompt="Este campo se genera automáticamente._x000a_Si el resultado de las calificaciones del control, o el promedio en el diseño de los controles, está por debajo de 96%, se debe establecer un plan de acción que permita tener un control o controles bien diseñados." sqref="O42:O44 O26:O28 O11:O13"/>
    <dataValidation allowBlank="1" showInputMessage="1" showErrorMessage="1" prompt="Este resultado se genera automáticamente al combinar los niveles de calificación del diseño y la ejecución del control._x000a_A partir del resultado, se deberán registrar las acciones en el formato Mapa y plan de tratamiento de riesgos (FOR-GS-004)." sqref="P42:P44 P26:P28 P11:P13"/>
    <dataValidation allowBlank="1" showInputMessage="1" showErrorMessage="1" prompt="Este resultado se genera automáticamente al combinar los criterios de evaluación del diseño del control (M9) con  el rango de calificación de la ejecución del control (O9). " sqref="Q26:Q28"/>
    <dataValidation allowBlank="1" showInputMessage="1" showErrorMessage="1" prompt="Registre las conclusiones u observaciones respecto al diseño de la actividad de control de acuerdo con cada uno de los seis criterios revisados, cuando aplique." sqref="R26:R28"/>
    <dataValidation allowBlank="1" showInputMessage="1" showErrorMessage="1" prompt="Registre las conclusiones u observaciones respecto a la ejecución de la actividad de control, a partir de los resultados reportados por el proceso en el Formato Mapa y plan de tratamiento de riesgos (FOR-GS-004) sección C." sqref="S26:S28"/>
    <dataValidation allowBlank="1" showInputMessage="1" showErrorMessage="1" prompt="Registre las conclusiones u observaciones respecto al diseño de la actividad de control de acuerdo con cada uno de los seis criterios evaluados, cuando aplique." sqref="R42:R44"/>
    <dataValidation allowBlank="1" showInputMessage="1" showErrorMessage="1" prompt="Registre las conclusiones u observaciones respecto a la evaluación de la ejecución de la actividad de control, a partir de los resultados reportados por el proceso en el Formato Mapa y plan de tratamiento de riesgos (FOR-GS-004) sección C." sqref="S42:S44"/>
    <dataValidation allowBlank="1" showInputMessage="1" showErrorMessage="1" prompt="Registre el proceso institucional a la cuál esta asociado al control del cual se realizará el análisis y evaluación de los controles para la mitigación de los riesgos." sqref="B42:B44 B26:B28 B11:B13"/>
  </dataValidations>
  <pageMargins left="0.15748031496062992" right="0.19685039370078741" top="0.39370078740157483" bottom="0.31496062992125984" header="0.31496062992125984" footer="0.23622047244094491"/>
  <pageSetup scale="37" orientation="landscape" horizontalDpi="4294967294" verticalDpi="300" r:id="rId1"/>
  <rowBreaks count="1" manualBreakCount="1">
    <brk id="19" max="16383" man="1"/>
  </rowBreaks>
  <colBreaks count="1" manualBreakCount="1">
    <brk id="18" max="1048575" man="1"/>
  </colBreaks>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parametros!$F$5:$F$6</xm:f>
          </x14:formula1>
          <xm:sqref>F45:F66 F14:F19 F29:F34</xm:sqref>
        </x14:dataValidation>
        <x14:dataValidation type="list" allowBlank="1" showInputMessage="1" showErrorMessage="1">
          <x14:formula1>
            <xm:f>parametros!$H$5:$H$6</xm:f>
          </x14:formula1>
          <xm:sqref>G45:G66 G14:G19 G29:G34</xm:sqref>
        </x14:dataValidation>
        <x14:dataValidation type="list" allowBlank="1" showInputMessage="1" showErrorMessage="1">
          <x14:formula1>
            <xm:f>parametros!$J$5:$J$6</xm:f>
          </x14:formula1>
          <xm:sqref>H45:H66 H14:H19 H29:H34</xm:sqref>
        </x14:dataValidation>
        <x14:dataValidation type="list" allowBlank="1" showInputMessage="1" showErrorMessage="1">
          <x14:formula1>
            <xm:f>parametros!$L$5:$L$7</xm:f>
          </x14:formula1>
          <xm:sqref>I45:I66 I14:I19 I29:I34</xm:sqref>
        </x14:dataValidation>
        <x14:dataValidation type="list" allowBlank="1" showInputMessage="1" showErrorMessage="1">
          <x14:formula1>
            <xm:f>parametros!$N$5:$N$6</xm:f>
          </x14:formula1>
          <xm:sqref>J45:J66 J14:J19 J29:J34</xm:sqref>
        </x14:dataValidation>
        <x14:dataValidation type="list" allowBlank="1" showInputMessage="1" showErrorMessage="1">
          <x14:formula1>
            <xm:f>parametros!$P$5:$P$6</xm:f>
          </x14:formula1>
          <xm:sqref>K45:K66 K14:K19 K29:K34</xm:sqref>
        </x14:dataValidation>
        <x14:dataValidation type="list" allowBlank="1" showInputMessage="1" showErrorMessage="1">
          <x14:formula1>
            <xm:f>parametros!$R$5:$R$7</xm:f>
          </x14:formula1>
          <xm:sqref>L9 L24 L40 L45:L66 L14:L19 L29:L34</xm:sqref>
        </x14:dataValidation>
        <x14:dataValidation type="list" allowBlank="1" showInputMessage="1" showErrorMessage="1">
          <x14:formula1>
            <xm:f>parametros!$L$16:$L$18</xm:f>
          </x14:formula1>
          <xm:sqref>N45:N66 N14:N18 N29:N34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31"/>
  <sheetViews>
    <sheetView topLeftCell="E15" workbookViewId="0">
      <selection activeCell="L31" sqref="L31"/>
    </sheetView>
  </sheetViews>
  <sheetFormatPr baseColWidth="10" defaultColWidth="11.42578125" defaultRowHeight="15" x14ac:dyDescent="0.25"/>
  <cols>
    <col min="2" max="2" width="53.28515625" bestFit="1" customWidth="1"/>
    <col min="6" max="6" width="14.85546875" customWidth="1"/>
    <col min="7" max="7" width="7.85546875" customWidth="1"/>
    <col min="8" max="8" width="30.140625" customWidth="1"/>
    <col min="9" max="9" width="10.42578125" customWidth="1"/>
    <col min="10" max="10" width="31.85546875" customWidth="1"/>
    <col min="11" max="11" width="35.42578125" customWidth="1"/>
    <col min="12" max="12" width="18.42578125" customWidth="1"/>
    <col min="13" max="13" width="24.85546875" customWidth="1"/>
    <col min="14" max="15" width="37" customWidth="1"/>
    <col min="16" max="17" width="25" customWidth="1"/>
    <col min="18" max="18" width="17.7109375" customWidth="1"/>
  </cols>
  <sheetData>
    <row r="2" spans="2:19" x14ac:dyDescent="0.25">
      <c r="B2" s="15" t="s">
        <v>12</v>
      </c>
    </row>
    <row r="3" spans="2:19" x14ac:dyDescent="0.25">
      <c r="F3" s="114" t="s">
        <v>5</v>
      </c>
      <c r="G3" s="114"/>
      <c r="H3" s="114"/>
      <c r="I3" s="114"/>
      <c r="J3" s="114"/>
      <c r="K3" s="114"/>
      <c r="L3" s="114"/>
      <c r="M3" s="114"/>
      <c r="N3" s="114"/>
      <c r="O3" s="114"/>
      <c r="P3" s="114"/>
      <c r="Q3" s="114"/>
      <c r="R3" s="114"/>
    </row>
    <row r="4" spans="2:19" ht="38.25" x14ac:dyDescent="0.25">
      <c r="B4" s="34" t="s">
        <v>2</v>
      </c>
      <c r="C4" s="16"/>
      <c r="D4" s="27" t="s">
        <v>3</v>
      </c>
      <c r="F4" s="18" t="s">
        <v>6</v>
      </c>
      <c r="G4" s="18"/>
      <c r="H4" s="18" t="s">
        <v>7</v>
      </c>
      <c r="I4" s="18"/>
      <c r="J4" s="19" t="s">
        <v>84</v>
      </c>
      <c r="K4" s="19"/>
      <c r="L4" s="20" t="s">
        <v>8</v>
      </c>
      <c r="M4" s="20"/>
      <c r="N4" s="19" t="s">
        <v>9</v>
      </c>
      <c r="O4" s="19"/>
      <c r="P4" s="19" t="s">
        <v>10</v>
      </c>
      <c r="Q4" s="19"/>
      <c r="R4" s="19" t="s">
        <v>11</v>
      </c>
    </row>
    <row r="5" spans="2:19" ht="30" x14ac:dyDescent="0.25">
      <c r="B5" s="32" t="s">
        <v>13</v>
      </c>
      <c r="F5" s="21" t="s">
        <v>14</v>
      </c>
      <c r="G5" s="28">
        <v>15</v>
      </c>
      <c r="H5" s="21" t="s">
        <v>15</v>
      </c>
      <c r="I5" s="28">
        <v>15</v>
      </c>
      <c r="J5" s="22" t="s">
        <v>16</v>
      </c>
      <c r="K5" s="28">
        <v>15</v>
      </c>
      <c r="L5" s="21" t="s">
        <v>17</v>
      </c>
      <c r="M5" s="28">
        <v>15</v>
      </c>
      <c r="N5" s="23" t="s">
        <v>18</v>
      </c>
      <c r="O5" s="28">
        <v>15</v>
      </c>
      <c r="P5" s="24" t="s">
        <v>19</v>
      </c>
      <c r="Q5" s="28">
        <v>15</v>
      </c>
      <c r="R5" s="21" t="s">
        <v>20</v>
      </c>
      <c r="S5" s="28">
        <v>10</v>
      </c>
    </row>
    <row r="6" spans="2:19" ht="30" x14ac:dyDescent="0.25">
      <c r="B6" s="32" t="s">
        <v>21</v>
      </c>
      <c r="F6" s="21" t="s">
        <v>22</v>
      </c>
      <c r="G6" s="28">
        <v>0</v>
      </c>
      <c r="H6" s="21" t="s">
        <v>23</v>
      </c>
      <c r="I6" s="28">
        <v>0</v>
      </c>
      <c r="J6" s="22" t="s">
        <v>24</v>
      </c>
      <c r="K6" s="28">
        <v>0</v>
      </c>
      <c r="L6" s="21" t="s">
        <v>25</v>
      </c>
      <c r="M6" s="28">
        <v>10</v>
      </c>
      <c r="N6" s="23" t="s">
        <v>26</v>
      </c>
      <c r="O6" s="28">
        <v>0</v>
      </c>
      <c r="P6" s="24" t="s">
        <v>27</v>
      </c>
      <c r="Q6" s="28">
        <v>0</v>
      </c>
      <c r="R6" s="21" t="s">
        <v>28</v>
      </c>
      <c r="S6" s="28">
        <v>5</v>
      </c>
    </row>
    <row r="7" spans="2:19" x14ac:dyDescent="0.25">
      <c r="B7" s="32" t="s">
        <v>29</v>
      </c>
      <c r="F7" s="25"/>
      <c r="G7" s="25"/>
      <c r="H7" s="25"/>
      <c r="I7" s="25"/>
      <c r="J7" s="25"/>
      <c r="K7" s="25"/>
      <c r="L7" s="26" t="s">
        <v>30</v>
      </c>
      <c r="M7" s="28">
        <v>0</v>
      </c>
      <c r="N7" s="25"/>
      <c r="O7" s="25"/>
      <c r="P7" s="25"/>
      <c r="Q7" s="25"/>
      <c r="R7" s="21" t="s">
        <v>31</v>
      </c>
      <c r="S7" s="28">
        <v>0</v>
      </c>
    </row>
    <row r="8" spans="2:19" x14ac:dyDescent="0.25">
      <c r="B8" s="32" t="s">
        <v>32</v>
      </c>
    </row>
    <row r="9" spans="2:19" x14ac:dyDescent="0.25">
      <c r="B9" s="32" t="s">
        <v>33</v>
      </c>
      <c r="F9" s="47"/>
      <c r="G9" s="47"/>
      <c r="H9" s="47"/>
      <c r="I9" s="47"/>
      <c r="J9" s="47"/>
      <c r="K9" s="47"/>
      <c r="L9" s="47"/>
      <c r="M9" s="47"/>
      <c r="N9" s="47"/>
      <c r="O9" s="47"/>
      <c r="P9" s="47"/>
      <c r="Q9" s="47"/>
      <c r="R9" s="47"/>
    </row>
    <row r="10" spans="2:19" x14ac:dyDescent="0.25">
      <c r="B10" s="32" t="s">
        <v>34</v>
      </c>
      <c r="F10" s="42"/>
      <c r="G10" s="42"/>
      <c r="H10" s="42"/>
      <c r="I10" s="42"/>
      <c r="J10" s="43"/>
      <c r="K10" s="43"/>
      <c r="L10" s="44"/>
      <c r="M10" s="44"/>
      <c r="N10" s="43"/>
      <c r="O10" s="43"/>
      <c r="P10" s="43"/>
      <c r="Q10" s="43"/>
      <c r="R10" s="43"/>
    </row>
    <row r="11" spans="2:19" x14ac:dyDescent="0.25">
      <c r="B11" s="32" t="s">
        <v>35</v>
      </c>
      <c r="F11" s="45"/>
      <c r="G11" s="46"/>
      <c r="H11" s="45"/>
      <c r="I11" s="46"/>
      <c r="J11" s="45"/>
      <c r="K11" s="46"/>
      <c r="L11" s="45"/>
      <c r="M11" s="46"/>
      <c r="N11" s="45"/>
      <c r="O11" s="46"/>
      <c r="P11" s="45"/>
      <c r="Q11" s="46"/>
      <c r="R11" s="45"/>
    </row>
    <row r="12" spans="2:19" x14ac:dyDescent="0.25">
      <c r="B12" s="32" t="s">
        <v>36</v>
      </c>
      <c r="F12" s="45"/>
      <c r="G12" s="46"/>
      <c r="H12" s="45"/>
      <c r="I12" s="46"/>
      <c r="J12" s="45"/>
      <c r="K12" s="46"/>
      <c r="L12" s="45"/>
      <c r="M12" s="46"/>
      <c r="N12" s="45"/>
      <c r="O12" s="46" t="str">
        <f>_xlfn.IFNA(VLOOKUP(N12,parametros!L16:M18,2,FALSE)," - ")</f>
        <v xml:space="preserve"> - </v>
      </c>
      <c r="P12" s="45"/>
      <c r="Q12" s="46"/>
      <c r="R12" s="45"/>
    </row>
    <row r="13" spans="2:19" x14ac:dyDescent="0.25">
      <c r="B13" s="32" t="s">
        <v>37</v>
      </c>
      <c r="F13" s="46"/>
      <c r="G13" s="46"/>
      <c r="H13" s="46"/>
      <c r="I13" s="46"/>
      <c r="J13" s="46"/>
      <c r="K13" s="46"/>
      <c r="L13" s="45"/>
      <c r="M13" s="46"/>
      <c r="N13" s="46"/>
      <c r="O13" s="46"/>
      <c r="P13" s="46"/>
      <c r="Q13" s="46"/>
      <c r="R13" s="45"/>
    </row>
    <row r="14" spans="2:19" x14ac:dyDescent="0.25">
      <c r="B14" s="32" t="s">
        <v>38</v>
      </c>
    </row>
    <row r="15" spans="2:19" ht="60" customHeight="1" x14ac:dyDescent="0.25">
      <c r="B15" s="32" t="s">
        <v>39</v>
      </c>
      <c r="F15" s="29" t="s">
        <v>40</v>
      </c>
      <c r="G15" s="29"/>
      <c r="H15" s="29" t="s">
        <v>41</v>
      </c>
      <c r="I15" s="51" t="s">
        <v>79</v>
      </c>
      <c r="J15" s="51" t="s">
        <v>80</v>
      </c>
      <c r="L15" s="48" t="s">
        <v>42</v>
      </c>
      <c r="M15" s="50"/>
      <c r="O15" s="38"/>
    </row>
    <row r="16" spans="2:19" x14ac:dyDescent="0.25">
      <c r="B16" s="32" t="s">
        <v>43</v>
      </c>
      <c r="F16" s="21" t="s">
        <v>44</v>
      </c>
      <c r="G16" s="21"/>
      <c r="H16" s="17" t="s">
        <v>45</v>
      </c>
      <c r="I16" s="39">
        <v>96</v>
      </c>
      <c r="J16">
        <v>100</v>
      </c>
      <c r="L16" s="49" t="s">
        <v>46</v>
      </c>
      <c r="M16" s="21" t="s">
        <v>44</v>
      </c>
      <c r="O16" s="39"/>
    </row>
    <row r="17" spans="2:15" x14ac:dyDescent="0.25">
      <c r="B17" s="32" t="s">
        <v>47</v>
      </c>
      <c r="F17" s="21" t="s">
        <v>48</v>
      </c>
      <c r="G17" s="21"/>
      <c r="H17" s="17" t="s">
        <v>49</v>
      </c>
      <c r="I17" s="39">
        <v>86</v>
      </c>
      <c r="J17">
        <v>95</v>
      </c>
      <c r="L17" s="17" t="s">
        <v>50</v>
      </c>
      <c r="M17" s="21" t="s">
        <v>48</v>
      </c>
      <c r="O17" s="39"/>
    </row>
    <row r="18" spans="2:15" x14ac:dyDescent="0.25">
      <c r="B18" s="32" t="s">
        <v>51</v>
      </c>
      <c r="F18" s="21" t="s">
        <v>52</v>
      </c>
      <c r="G18" s="21"/>
      <c r="H18" s="17" t="s">
        <v>53</v>
      </c>
      <c r="I18" s="39">
        <v>0</v>
      </c>
      <c r="J18">
        <v>85</v>
      </c>
      <c r="L18" s="17" t="s">
        <v>54</v>
      </c>
      <c r="M18" s="21" t="s">
        <v>52</v>
      </c>
      <c r="O18" s="39"/>
    </row>
    <row r="19" spans="2:15" x14ac:dyDescent="0.25">
      <c r="B19" s="32" t="s">
        <v>55</v>
      </c>
    </row>
    <row r="20" spans="2:15" x14ac:dyDescent="0.25">
      <c r="B20" s="32" t="s">
        <v>56</v>
      </c>
    </row>
    <row r="21" spans="2:15" x14ac:dyDescent="0.25">
      <c r="B21" s="32" t="s">
        <v>57</v>
      </c>
      <c r="F21" s="108" t="s">
        <v>58</v>
      </c>
      <c r="G21" s="109"/>
      <c r="H21" s="109"/>
      <c r="I21" s="109"/>
      <c r="J21" s="109"/>
      <c r="K21" s="109"/>
      <c r="L21" s="110"/>
      <c r="M21" s="40"/>
    </row>
    <row r="22" spans="2:15" ht="75" x14ac:dyDescent="0.25">
      <c r="B22" s="32" t="s">
        <v>59</v>
      </c>
      <c r="F22" s="31" t="s">
        <v>60</v>
      </c>
      <c r="G22" s="31"/>
      <c r="H22" s="31" t="s">
        <v>61</v>
      </c>
      <c r="I22" s="31"/>
      <c r="J22" s="31" t="s">
        <v>62</v>
      </c>
      <c r="K22" s="31"/>
      <c r="L22" s="31"/>
      <c r="M22" s="31" t="s">
        <v>63</v>
      </c>
      <c r="N22" s="41"/>
    </row>
    <row r="23" spans="2:15" ht="15" customHeight="1" x14ac:dyDescent="0.25">
      <c r="B23" s="32" t="s">
        <v>64</v>
      </c>
      <c r="F23" s="111" t="s">
        <v>65</v>
      </c>
      <c r="G23" s="35" t="s">
        <v>44</v>
      </c>
      <c r="H23" s="21" t="s">
        <v>81</v>
      </c>
      <c r="I23" s="69" t="s">
        <v>44</v>
      </c>
      <c r="J23" s="21" t="s">
        <v>66</v>
      </c>
      <c r="K23" s="25" t="str">
        <f>CONCATENATE(G23,I23)</f>
        <v>FuerteFuerte</v>
      </c>
      <c r="L23" s="25">
        <v>100</v>
      </c>
      <c r="M23" s="21" t="s">
        <v>67</v>
      </c>
    </row>
    <row r="24" spans="2:15" x14ac:dyDescent="0.25">
      <c r="B24" s="30"/>
      <c r="F24" s="112"/>
      <c r="G24" s="36" t="s">
        <v>44</v>
      </c>
      <c r="H24" s="21" t="s">
        <v>82</v>
      </c>
      <c r="I24" s="69" t="s">
        <v>48</v>
      </c>
      <c r="J24" s="21" t="s">
        <v>68</v>
      </c>
      <c r="K24" s="25" t="str">
        <f t="shared" ref="K24:K31" si="0">CONCATENATE(G24,I24)</f>
        <v>FuerteModerado</v>
      </c>
      <c r="L24" s="25">
        <v>100</v>
      </c>
      <c r="M24" s="21" t="s">
        <v>69</v>
      </c>
    </row>
    <row r="25" spans="2:15" x14ac:dyDescent="0.25">
      <c r="B25" s="30"/>
      <c r="F25" s="113"/>
      <c r="G25" s="35" t="s">
        <v>44</v>
      </c>
      <c r="H25" s="21" t="s">
        <v>83</v>
      </c>
      <c r="I25" s="69" t="s">
        <v>52</v>
      </c>
      <c r="J25" s="21" t="s">
        <v>70</v>
      </c>
      <c r="K25" s="25" t="str">
        <f t="shared" si="0"/>
        <v>FuerteDébil</v>
      </c>
      <c r="L25" s="25">
        <v>100</v>
      </c>
      <c r="M25" s="21" t="s">
        <v>69</v>
      </c>
    </row>
    <row r="26" spans="2:15" ht="15" customHeight="1" x14ac:dyDescent="0.25">
      <c r="F26" s="111" t="s">
        <v>71</v>
      </c>
      <c r="G26" s="35" t="s">
        <v>48</v>
      </c>
      <c r="H26" s="21" t="s">
        <v>81</v>
      </c>
      <c r="I26" s="69" t="s">
        <v>44</v>
      </c>
      <c r="J26" s="21" t="s">
        <v>72</v>
      </c>
      <c r="K26" s="25" t="str">
        <f t="shared" si="0"/>
        <v>ModeradoFuerte</v>
      </c>
      <c r="L26" s="25">
        <v>50</v>
      </c>
      <c r="M26" s="21" t="s">
        <v>69</v>
      </c>
    </row>
    <row r="27" spans="2:15" ht="30" x14ac:dyDescent="0.25">
      <c r="F27" s="112"/>
      <c r="G27" s="36" t="s">
        <v>48</v>
      </c>
      <c r="H27" s="21" t="s">
        <v>82</v>
      </c>
      <c r="I27" s="69" t="s">
        <v>48</v>
      </c>
      <c r="J27" s="21" t="s">
        <v>73</v>
      </c>
      <c r="K27" s="25" t="str">
        <f t="shared" si="0"/>
        <v>ModeradoModerado</v>
      </c>
      <c r="L27" s="25">
        <v>50</v>
      </c>
      <c r="M27" s="21" t="s">
        <v>69</v>
      </c>
    </row>
    <row r="28" spans="2:15" ht="30" x14ac:dyDescent="0.25">
      <c r="F28" s="113"/>
      <c r="G28" s="37" t="s">
        <v>48</v>
      </c>
      <c r="H28" s="21" t="s">
        <v>83</v>
      </c>
      <c r="I28" s="69" t="s">
        <v>52</v>
      </c>
      <c r="J28" s="21" t="s">
        <v>74</v>
      </c>
      <c r="K28" s="25" t="str">
        <f t="shared" si="0"/>
        <v>ModeradoDébil</v>
      </c>
      <c r="L28" s="25">
        <v>50</v>
      </c>
      <c r="M28" s="21" t="s">
        <v>69</v>
      </c>
    </row>
    <row r="29" spans="2:15" ht="15" customHeight="1" x14ac:dyDescent="0.25">
      <c r="F29" s="111" t="s">
        <v>75</v>
      </c>
      <c r="G29" s="35" t="s">
        <v>52</v>
      </c>
      <c r="H29" s="21" t="s">
        <v>81</v>
      </c>
      <c r="I29" s="69" t="s">
        <v>44</v>
      </c>
      <c r="J29" s="21" t="s">
        <v>76</v>
      </c>
      <c r="K29" s="25" t="str">
        <f t="shared" si="0"/>
        <v>DébilFuerte</v>
      </c>
      <c r="L29" s="25">
        <v>0</v>
      </c>
      <c r="M29" s="21" t="s">
        <v>69</v>
      </c>
    </row>
    <row r="30" spans="2:15" x14ac:dyDescent="0.25">
      <c r="F30" s="112"/>
      <c r="G30" s="36" t="s">
        <v>52</v>
      </c>
      <c r="H30" s="21" t="s">
        <v>82</v>
      </c>
      <c r="I30" s="69" t="s">
        <v>48</v>
      </c>
      <c r="J30" s="21" t="s">
        <v>77</v>
      </c>
      <c r="K30" s="25" t="str">
        <f t="shared" si="0"/>
        <v>DébilModerado</v>
      </c>
      <c r="L30" s="25">
        <v>0</v>
      </c>
      <c r="M30" s="21" t="s">
        <v>69</v>
      </c>
    </row>
    <row r="31" spans="2:15" x14ac:dyDescent="0.25">
      <c r="F31" s="113"/>
      <c r="G31" s="37" t="s">
        <v>52</v>
      </c>
      <c r="H31" s="21" t="s">
        <v>83</v>
      </c>
      <c r="I31" s="69" t="s">
        <v>52</v>
      </c>
      <c r="J31" s="21" t="s">
        <v>78</v>
      </c>
      <c r="K31" s="25" t="str">
        <f t="shared" si="0"/>
        <v>DébilDébil</v>
      </c>
      <c r="L31" s="25">
        <v>0</v>
      </c>
      <c r="M31" s="21" t="s">
        <v>69</v>
      </c>
    </row>
  </sheetData>
  <sheetProtection algorithmName="SHA-512" hashValue="1CxnCam2DlQQFjJNQveM1wKZeDS5XKJqotfqLjJHKjE270Sj7wxewebJKLlDjcn/BcZ0IZOvEEtzyrVF44C+FQ==" saltValue="A7r/hCpU/wsOArCNDDwACg==" spinCount="100000" sheet="1" objects="1" scenarios="1" selectLockedCells="1" selectUnlockedCells="1"/>
  <sortState ref="B5:B23">
    <sortCondition ref="B5"/>
  </sortState>
  <mergeCells count="5">
    <mergeCell ref="F21:L21"/>
    <mergeCell ref="F23:F25"/>
    <mergeCell ref="F26:F28"/>
    <mergeCell ref="F29:F31"/>
    <mergeCell ref="F3:R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3"/>
  <sheetViews>
    <sheetView workbookViewId="0">
      <selection activeCell="B7" sqref="B7:F7"/>
    </sheetView>
  </sheetViews>
  <sheetFormatPr baseColWidth="10" defaultRowHeight="15" x14ac:dyDescent="0.25"/>
  <cols>
    <col min="1" max="1" width="2.7109375" customWidth="1"/>
    <col min="2" max="2" width="19" customWidth="1"/>
    <col min="3" max="3" width="87.140625" bestFit="1" customWidth="1"/>
    <col min="4" max="4" width="8.42578125" bestFit="1" customWidth="1"/>
    <col min="5" max="6" width="9.28515625" customWidth="1"/>
  </cols>
  <sheetData>
    <row r="1" spans="2:6" ht="11.25" customHeight="1" x14ac:dyDescent="0.25"/>
    <row r="2" spans="2:6" ht="24" customHeight="1" x14ac:dyDescent="0.25">
      <c r="B2" s="87"/>
      <c r="C2" s="119" t="s">
        <v>107</v>
      </c>
      <c r="D2" s="71" t="s">
        <v>0</v>
      </c>
      <c r="E2" s="122" t="s">
        <v>108</v>
      </c>
      <c r="F2" s="123"/>
    </row>
    <row r="3" spans="2:6" ht="24" customHeight="1" x14ac:dyDescent="0.25">
      <c r="B3" s="88"/>
      <c r="C3" s="120"/>
      <c r="D3" s="71" t="s">
        <v>85</v>
      </c>
      <c r="E3" s="122">
        <v>0</v>
      </c>
      <c r="F3" s="123"/>
    </row>
    <row r="4" spans="2:6" ht="24" customHeight="1" x14ac:dyDescent="0.25">
      <c r="B4" s="88"/>
      <c r="C4" s="120"/>
      <c r="D4" s="71" t="s">
        <v>1</v>
      </c>
      <c r="E4" s="124" t="s">
        <v>104</v>
      </c>
      <c r="F4" s="125"/>
    </row>
    <row r="5" spans="2:6" ht="24" customHeight="1" x14ac:dyDescent="0.25">
      <c r="B5" s="89"/>
      <c r="C5" s="121"/>
      <c r="D5" s="71" t="s">
        <v>86</v>
      </c>
      <c r="E5" s="122" t="s">
        <v>120</v>
      </c>
      <c r="F5" s="123"/>
    </row>
    <row r="6" spans="2:6" ht="11.25" customHeight="1" x14ac:dyDescent="0.25"/>
    <row r="7" spans="2:6" ht="24.75" customHeight="1" x14ac:dyDescent="0.25">
      <c r="B7" s="115" t="s">
        <v>110</v>
      </c>
      <c r="C7" s="115"/>
      <c r="D7" s="115"/>
      <c r="E7" s="115"/>
      <c r="F7" s="115"/>
    </row>
    <row r="8" spans="2:6" ht="24.75" customHeight="1" x14ac:dyDescent="0.25">
      <c r="B8" s="72" t="s">
        <v>44</v>
      </c>
      <c r="C8" s="116" t="s">
        <v>111</v>
      </c>
      <c r="D8" s="116"/>
      <c r="E8" s="116"/>
      <c r="F8" s="116"/>
    </row>
    <row r="9" spans="2:6" ht="24.75" customHeight="1" x14ac:dyDescent="0.25">
      <c r="B9" s="73" t="s">
        <v>48</v>
      </c>
      <c r="C9" s="117" t="s">
        <v>112</v>
      </c>
      <c r="D9" s="117"/>
      <c r="E9" s="117"/>
      <c r="F9" s="117"/>
    </row>
    <row r="10" spans="2:6" ht="24.75" customHeight="1" x14ac:dyDescent="0.25">
      <c r="B10" s="72" t="s">
        <v>52</v>
      </c>
      <c r="C10" s="116" t="s">
        <v>113</v>
      </c>
      <c r="D10" s="116"/>
      <c r="E10" s="116"/>
      <c r="F10" s="116"/>
    </row>
    <row r="12" spans="2:6" s="16" customFormat="1" ht="17.25" customHeight="1" x14ac:dyDescent="0.25">
      <c r="B12" s="118" t="s">
        <v>121</v>
      </c>
      <c r="C12" s="118"/>
      <c r="D12" s="118"/>
      <c r="E12" s="118"/>
      <c r="F12" s="118"/>
    </row>
    <row r="13" spans="2:6" s="16" customFormat="1" ht="17.25" customHeight="1" x14ac:dyDescent="0.25">
      <c r="B13" s="118"/>
      <c r="C13" s="118"/>
      <c r="D13" s="118"/>
      <c r="E13" s="118"/>
      <c r="F13" s="118"/>
    </row>
  </sheetData>
  <mergeCells count="11">
    <mergeCell ref="B2:B5"/>
    <mergeCell ref="C2:C5"/>
    <mergeCell ref="E2:F2"/>
    <mergeCell ref="E3:F3"/>
    <mergeCell ref="E4:F4"/>
    <mergeCell ref="E5:F5"/>
    <mergeCell ref="B7:F7"/>
    <mergeCell ref="C8:F8"/>
    <mergeCell ref="C9:F9"/>
    <mergeCell ref="C10:F10"/>
    <mergeCell ref="B12:F13"/>
  </mergeCells>
  <pageMargins left="0.7" right="0.7" top="0.75" bottom="0.75" header="0.3" footer="0.3"/>
  <pageSetup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Eval_controles</vt:lpstr>
      <vt:lpstr>parametros</vt:lpstr>
      <vt:lpstr>Anexo</vt:lpstr>
      <vt:lpstr>Eval_controles!Área_de_impresión</vt:lpstr>
      <vt:lpstr>parametros!PROCESO</vt:lpstr>
      <vt:lpstr>Eval_controles!Títulos_a_imprimir</vt:lpstr>
    </vt:vector>
  </TitlesOfParts>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 Katherine Vargas Barajas</dc:creator>
  <cp:lastModifiedBy>Rocky</cp:lastModifiedBy>
  <cp:revision/>
  <cp:lastPrinted>2019-04-13T16:56:10Z</cp:lastPrinted>
  <dcterms:created xsi:type="dcterms:W3CDTF">2015-05-11T19:50:46Z</dcterms:created>
  <dcterms:modified xsi:type="dcterms:W3CDTF">2021-08-25T19:00:23Z</dcterms:modified>
</cp:coreProperties>
</file>