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66925"/>
  <mc:AlternateContent xmlns:mc="http://schemas.openxmlformats.org/markup-compatibility/2006">
    <mc:Choice Requires="x15">
      <x15ac:absPath xmlns:x15ac="http://schemas.microsoft.com/office/spreadsheetml/2010/11/ac" url="https://sdisgovco-my.sharepoint.com/personal/sarenasv_sdis_gov_co/Documents/Contrato 12600 de 2020/4. Indicadores/2. Octubre/Septiembre/Publicar/"/>
    </mc:Choice>
  </mc:AlternateContent>
  <xr:revisionPtr revIDLastSave="7" documentId="8_{7B64FC65-D639-4B44-9F46-3BCDB5F14D6E}" xr6:coauthVersionLast="45" xr6:coauthVersionMax="45" xr10:uidLastSave="{BA6BBEFB-A171-4D66-96A4-F8E0BE7EAFD0}"/>
  <bookViews>
    <workbookView xWindow="-120" yWindow="-120" windowWidth="20730" windowHeight="11160" xr2:uid="{00000000-000D-0000-FFFF-FFFF00000000}"/>
  </bookViews>
  <sheets>
    <sheet name="INDICADORES GESTION" sheetId="1" r:id="rId1"/>
    <sheet name="Listas desplegables" sheetId="2" state="hidden" r:id="rId2"/>
  </sheets>
  <externalReferences>
    <externalReference r:id="rId3"/>
    <externalReference r:id="rId4"/>
    <externalReference r:id="rId5"/>
    <externalReference r:id="rId6"/>
    <externalReference r:id="rId7"/>
  </externalReferences>
  <definedNames>
    <definedName name="_xlnm._FilterDatabase" localSheetId="0" hidden="1">'INDICADORES GESTION'!$A$12:$DT$18</definedName>
    <definedName name="Años">'Listas desplegables'!$B$2:$B$6</definedName>
    <definedName name="Direccion">'Listas desplegables'!#REF!</definedName>
    <definedName name="Discapacidad">'[1]Listas desplegables'!$D$52:$D$56</definedName>
    <definedName name="EJE">#REF!,#REF!,#REF!,#REF!,#REF!,#REF!,#REF!,#REF!,#REF!,#REF!,#REF!,#REF!,#REF!</definedName>
    <definedName name="Eje_Pilar">'Listas desplegables'!#REF!</definedName>
    <definedName name="ejecut">#REF!,#REF!,#REF!,#REF!,#REF!,#REF!,#REF!,#REF!,#REF!,#REF!,#REF!,#REF!,#REF!</definedName>
    <definedName name="EstadoUNDOPE">'Listas desplegables'!#REF!</definedName>
    <definedName name="Étnico">'[1]Listas desplegables'!$F$52:$F$56</definedName>
    <definedName name="GerenteProy">'Listas desplegables'!#REF!</definedName>
    <definedName name="localidad">[2]Hoja6!$A$192:$A$212</definedName>
    <definedName name="Localidades">'Listas desplegables'!#REF!</definedName>
    <definedName name="medida">[2]Hoja6!$A$132:$A$135</definedName>
    <definedName name="Meses">'Listas desplegables'!$A$2:$A$13</definedName>
    <definedName name="metas">[3]Hoja1!$M$2:$M$19</definedName>
    <definedName name="ObjEstratégico">'Listas desplegables'!#REF!</definedName>
    <definedName name="Objetivosestratégicos">[4]Hoja1!$C$1:$C$5</definedName>
    <definedName name="ObjGeneral">'Listas desplegables'!#REF!</definedName>
    <definedName name="periodicidad">'Listas desplegables'!#REF!</definedName>
    <definedName name="Periodicidadindicador">[4]Hoja1!$D$1:$D$4</definedName>
    <definedName name="Procesos">'Listas desplegables'!#REF!</definedName>
    <definedName name="PROFESIONAL">[5]Hoja2!$A$9:$A$12</definedName>
    <definedName name="Prog_PPD">'Listas desplegables'!#REF!</definedName>
    <definedName name="Proy_Estrat" localSheetId="1">'INDICADORES GESTION'!$B$7:$B$12</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desplegables'!#REF!</definedName>
    <definedName name="PROYECTOS">[3]Hoja1!$A:$A</definedName>
    <definedName name="PROYECTOS2">[5]Hoja2!$E$9:$E$22</definedName>
    <definedName name="ServicioUNDOPE">'Listas desplegables'!#REF!</definedName>
    <definedName name="Subdireccion">'Listas desplegables'!#REF!</definedName>
    <definedName name="Subsistema">'Listas desplegables'!#REF!</definedName>
    <definedName name="Tenencia">'Listas desplegables'!#REF!</definedName>
    <definedName name="Tipo">[4]Hoja1!$B$1:$B$3</definedName>
    <definedName name="Tipo_Meta">'Listas desplegables'!#REF!</definedName>
    <definedName name="TipoInd">'Listas desplegables'!#REF!</definedName>
    <definedName name="TipoMeta">'Listas desplegables'!#REF!</definedName>
    <definedName name="TipoOperación">'Listas desplegables'!#REF!</definedName>
    <definedName name="UO">'[1]Listas desplegables'!$H$35:$H$69</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S18" i="1" l="1"/>
  <c r="BT18" i="1"/>
  <c r="BU18" i="1"/>
  <c r="BV18" i="1"/>
  <c r="BX18" i="1"/>
  <c r="BC18" i="1"/>
  <c r="AE18" i="1"/>
  <c r="BS17" i="1"/>
  <c r="BT17" i="1"/>
  <c r="BU17" i="1"/>
  <c r="BV17" i="1"/>
  <c r="BX17" i="1"/>
  <c r="BC17" i="1"/>
  <c r="AE17" i="1"/>
  <c r="BS16" i="1"/>
  <c r="BT16" i="1"/>
  <c r="BU16" i="1"/>
  <c r="BV16" i="1"/>
  <c r="BX16" i="1"/>
  <c r="BC16" i="1"/>
  <c r="AQ16" i="1"/>
  <c r="AE16" i="1"/>
  <c r="BS15" i="1"/>
  <c r="BU15" i="1"/>
  <c r="BV15" i="1"/>
  <c r="BW15" i="1"/>
  <c r="BX15" i="1"/>
  <c r="AE15" i="1"/>
  <c r="BS14" i="1"/>
  <c r="BT14" i="1"/>
  <c r="BU14" i="1"/>
  <c r="BV14" i="1"/>
  <c r="BW14" i="1"/>
  <c r="BX14" i="1"/>
  <c r="AE14" i="1"/>
  <c r="BS13" i="1"/>
  <c r="BT13" i="1"/>
  <c r="BU13" i="1"/>
  <c r="BV13" i="1"/>
  <c r="BW13" i="1"/>
  <c r="BX13" i="1"/>
  <c r="BC13" i="1"/>
  <c r="BP12" i="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alcChain>
</file>

<file path=xl/sharedStrings.xml><?xml version="1.0" encoding="utf-8"?>
<sst xmlns="http://schemas.openxmlformats.org/spreadsheetml/2006/main" count="283" uniqueCount="213">
  <si>
    <t>PROCESO GESTIÓN DEL SISTEMA INTEGRADO - SIG
FORMATO FORMULACIÓN Y SEGUIMIENTO DE INDICADORES DE GESTIÓN</t>
  </si>
  <si>
    <t xml:space="preserve">Código: FOR-GS-001 </t>
  </si>
  <si>
    <t>Versión: 0</t>
  </si>
  <si>
    <t>Fecha: Memo INT 2019018215 - 22/03/2019</t>
  </si>
  <si>
    <t>Página: 1 de 1</t>
  </si>
  <si>
    <t>PERIODO DEL SEGUIMIENTO:</t>
  </si>
  <si>
    <t>De</t>
  </si>
  <si>
    <t>Enero</t>
  </si>
  <si>
    <t>A</t>
  </si>
  <si>
    <t>Febrero</t>
  </si>
  <si>
    <t>FORMULACIÓN DEL INDICADOR</t>
  </si>
  <si>
    <t>SEGUIMIENTO DEL INDICADOR</t>
  </si>
  <si>
    <t>CUADRO DE CONTROL 1: Seguimiento Indicadores según lo programado hasta el corte del informe</t>
  </si>
  <si>
    <t>CUADRO DE CONTROL 2: Seguimiento indicadores según meta anual programado</t>
  </si>
  <si>
    <t>Ubicación Estratégica</t>
  </si>
  <si>
    <t>Identificación general</t>
  </si>
  <si>
    <t>Características indicador</t>
  </si>
  <si>
    <t>Horizonte</t>
  </si>
  <si>
    <t>Marzo</t>
  </si>
  <si>
    <t>Abril</t>
  </si>
  <si>
    <t>Mayo</t>
  </si>
  <si>
    <t>Junio</t>
  </si>
  <si>
    <t>Julio</t>
  </si>
  <si>
    <t>Agosto</t>
  </si>
  <si>
    <t>Septiembre</t>
  </si>
  <si>
    <t>Octubre</t>
  </si>
  <si>
    <t>Noviembre</t>
  </si>
  <si>
    <t>Diciembre</t>
  </si>
  <si>
    <t>Proceso institucional</t>
  </si>
  <si>
    <t>Proyecto de inversión</t>
  </si>
  <si>
    <t>Objetivo Estratégico al que aporta el Indicador</t>
  </si>
  <si>
    <t>Código del indicador</t>
  </si>
  <si>
    <t>Fecha de oficialización del indicador</t>
  </si>
  <si>
    <t>Nombre del indicador</t>
  </si>
  <si>
    <t>Objetivo del indicador</t>
  </si>
  <si>
    <t>Factor crítico de éxito</t>
  </si>
  <si>
    <t>Tipo de indicador</t>
  </si>
  <si>
    <t>Fórmula de cálculo</t>
  </si>
  <si>
    <t>Fuente de datos</t>
  </si>
  <si>
    <t>Descripción del método de cálculo</t>
  </si>
  <si>
    <t>Unidad de medida del indicador</t>
  </si>
  <si>
    <t>Periodicidad del indicador</t>
  </si>
  <si>
    <t>Evidencia</t>
  </si>
  <si>
    <t>Línea base</t>
  </si>
  <si>
    <t>Unidad de medida de la línea base</t>
  </si>
  <si>
    <t>Meta anual del indicador</t>
  </si>
  <si>
    <t>Tipo de meta</t>
  </si>
  <si>
    <t>Análisis Anual</t>
  </si>
  <si>
    <t>Resultado del indicador acumulado</t>
  </si>
  <si>
    <t>Programado indicador acumulado</t>
  </si>
  <si>
    <t>% de avance acumulado</t>
  </si>
  <si>
    <t>Resultado del indicador Vigencia</t>
  </si>
  <si>
    <t>Meta anual del indicador Vigencia</t>
  </si>
  <si>
    <t>% de avance Vigencia</t>
  </si>
  <si>
    <t>Planeación estratégica</t>
  </si>
  <si>
    <t>No Aplica</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</si>
  <si>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</si>
  <si>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Eficiencia</t>
  </si>
  <si>
    <t>Porcentaje</t>
  </si>
  <si>
    <t>Mensual</t>
  </si>
  <si>
    <t>Constante</t>
  </si>
  <si>
    <t>MESES</t>
  </si>
  <si>
    <t>AÑOS</t>
  </si>
  <si>
    <t>PROCESOS</t>
  </si>
  <si>
    <t>PROYECTOS</t>
  </si>
  <si>
    <t>OBJETIVOS ESTRATÉGICOS</t>
  </si>
  <si>
    <t>Atención a la ciudadanía</t>
  </si>
  <si>
    <t>1086 - Una ciudad para las familias</t>
  </si>
  <si>
    <t>1.  Formular e implementar políticas poblacionales mediante un enfoque diferencial y de forma articulada, con el fin de aportar al goce efectivo de los derechos de las poblaciones en el territorio. </t>
  </si>
  <si>
    <t>Eficacia</t>
  </si>
  <si>
    <t>Creciente</t>
  </si>
  <si>
    <t>Auditoría y control</t>
  </si>
  <si>
    <t>1091 - Integración eficiente y transparente para todos</t>
  </si>
  <si>
    <t>2. Diseñar e implementar modelos de atención integral de calidad con un enfoque territorial e intergeneracional, para el desarrollo de capacidades que faciliten la inclusión social y  mejoren  la calidad de vida de la población en mayor condición de vulnerabilidad.  </t>
  </si>
  <si>
    <t>Bimestral</t>
  </si>
  <si>
    <t>Comunicación estratégica</t>
  </si>
  <si>
    <t>1092 - Viviendo el territorio</t>
  </si>
  <si>
    <t>3. Diseñar e implementar estrategias de prevención de forma coordinada con otros sectores, que permitan reducir los factores sociales generadores de violencia y la vulneración de derechos, promoviendo una cultura de convivencia y reconciliación.</t>
  </si>
  <si>
    <t>Efectividad</t>
  </si>
  <si>
    <t>Trimestral</t>
  </si>
  <si>
    <t>Decreciente</t>
  </si>
  <si>
    <t>Diseño e innovación de servicios sociales</t>
  </si>
  <si>
    <t xml:space="preserve">1093 - Prevención y atención integral de la paternidad y la maternidad temprana </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</si>
  <si>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</si>
  <si>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Semestral</t>
  </si>
  <si>
    <t>Suma</t>
  </si>
  <si>
    <t>Formulación y articulación de políticas sociales</t>
  </si>
  <si>
    <t>1096 - Desarrollo integral desde la gestación hasta la adolescencia</t>
  </si>
  <si>
    <t>Anual</t>
  </si>
  <si>
    <t xml:space="preserve">Gestión ambiental y documental </t>
  </si>
  <si>
    <t>1098 - Bogotá te nutre</t>
  </si>
  <si>
    <t>Gestión contractual</t>
  </si>
  <si>
    <t>1099 - Envejecimiento digno, activo y feliz</t>
  </si>
  <si>
    <t>Gestión de infraestructura física</t>
  </si>
  <si>
    <t>1101 - Distrito diverso</t>
  </si>
  <si>
    <t>Gestión de soporte y mantenimiento tecnológico</t>
  </si>
  <si>
    <t>1103 - Espacios de integración social</t>
  </si>
  <si>
    <t>Gestión de talento humano</t>
  </si>
  <si>
    <t>1108 - Prevención y atención integral del fenómeno de habitabilidad en calle</t>
  </si>
  <si>
    <t>Gestión del conocimiento</t>
  </si>
  <si>
    <t>1113 - Por una ciudad incluyente y sin barreras</t>
  </si>
  <si>
    <t>Gestión del sistema integrado</t>
  </si>
  <si>
    <t>1116 - Distrito joven</t>
  </si>
  <si>
    <t>Gestión financiera</t>
  </si>
  <si>
    <t>1118 - Gestión Institucional y fortalecimiento del talento humano</t>
  </si>
  <si>
    <t>Gestión jurídica</t>
  </si>
  <si>
    <t>1168 - Integración digital y de conocimiento para la inclusión social</t>
  </si>
  <si>
    <t>Gestión logística</t>
  </si>
  <si>
    <t>Inspección, vigilancia y control</t>
  </si>
  <si>
    <t>Prestación de servicios sociales  para la inclusión social</t>
  </si>
  <si>
    <t>Tecnologías de la información</t>
  </si>
  <si>
    <t>TH-001</t>
  </si>
  <si>
    <t>Disminución de la brecha de conocimiento mediante las jornadas de capacitación</t>
  </si>
  <si>
    <t>Monitorear el comportamiento de la brecha generada entre el conocimiento existente y el esperado, con la implementación del plan institucional de capacitación PIC</t>
  </si>
  <si>
    <t>Aplicación oportuna del test pre y post por parte de los capacitadores</t>
  </si>
  <si>
    <t>((promedio total de desempeño POST en el periodo- promedio total de desempeño PRE) / (promedio total de desempeño PRE))*100</t>
  </si>
  <si>
    <t xml:space="preserve">Formatos de evaluación pre y post diligenciado
</t>
  </si>
  <si>
    <t>Se calcula el promedio total de desempeño post del periodo y del  desempeño pre de las jornadas de capacitación del periodo. Posteriormente se calcula la resta de estos dos resultados y se relaciona con la sumatoria del desempeño pre del periodo, para obtener el porcentaje de cierre de brecha.
El número de unidades operativas se manejara de acuerdo con la información vigente para el periodo.</t>
  </si>
  <si>
    <t>Base de datos Pre y Post test</t>
  </si>
  <si>
    <t>En este periodo se inició el levantamiento de necesidades de capacitación con las diferentes dependencias, subdirecciones y unidades operativas de la entidad.</t>
  </si>
  <si>
    <t>Durante este periodo se consolidó el levantamiento de necesidades de capacitación y se inició con base en estas la formulación del Plan Institucional de Capacitación para la vigencia 2020.</t>
  </si>
  <si>
    <t xml:space="preserve"> Mediante Resolución 0511 del 6 de marzo de 2020, se adoptó el Plan Institucional de Capacitación para la vigencia 2020, y se inició la realización de los documentos (estudio previo, anexo técnico, análisis del sector) para el proceso contractual.   </t>
  </si>
  <si>
    <t>Durante el mes de abril se realizaron los ajustes solicitados a los documentos contractuales y se está a la espera de su publicación en el SECOP</t>
  </si>
  <si>
    <t xml:space="preserve">Durante el mes de mayo se realizó la etapa de observaciones al contrato de diplomados en el SECOP II y se está a la espera del contrato con COMPENSAR para los cursos cortos. </t>
  </si>
  <si>
    <t>Durante el mes de junio se dio inicio a la convocatoria e inscripciones a los cursos cortos programados en ejecución del Plan Institucional de Capacitación de la vigencia, los cuales iniciarán en el mes de julio de acuerdo al cronograma de ejecución ajustado. Con respecto a los diplomados, el contrato está surtiendo sus etapas en el SECOPII</t>
  </si>
  <si>
    <t>Durante el mes de julio se iniciaron los cursos en Herramientas Ofimáticas TICs y en Redacción y Ortografía para los servidores y servidoras inscritas. En esta capacitación se aplica la medición de cierre de brecha a los participantes</t>
  </si>
  <si>
    <t>Durante el mes de agosto de 2020 se finalizaron las siguientes capacitaciones : Herramientas Ofimáticas TICs, Excel, Redacción y Ortografía así como en Análisis de documentos escritos. En estas jornadas se aplicó la medición de cierre de brecha a los participantes.</t>
  </si>
  <si>
    <t>TH-002</t>
  </si>
  <si>
    <t>Medición del nivel de satisfacción de los funcionarios frente a las actividades para el bienestar</t>
  </si>
  <si>
    <t>Establecer el nivel de satisfacción de los funcionarios frente a las actividades del plan de bienestar</t>
  </si>
  <si>
    <t xml:space="preserve">Diligenciamiento oportuno de encuestas de satisfacción </t>
  </si>
  <si>
    <t>(Número total de personas con nivel  de satisfacción excelente en el periodo + número total de personas con nivel de satisfacción bueno en el periodo)  / (Número total de personas encuestadas en el periodo según la muestra)*100</t>
  </si>
  <si>
    <t>Encuestas diligenciadas</t>
  </si>
  <si>
    <t xml:space="preserve">Medir por cada una de las actividades ejecutadas del plan de bienestar el grado de satisfacción sobre una muestra de funcionarios participantes. Calcular la suma del número de personas que contestaron la encuesta como "excelente" y "bueno" y sumar sus resultados. El resultado anterior se relaciona con el número de personas encuestadas, según la muestra. </t>
  </si>
  <si>
    <t xml:space="preserve">Base de datos de encuestas tabuladas de satisfacción </t>
  </si>
  <si>
    <t xml:space="preserve">Para este periodo no se realizaron actividades de bienestar. Se encuentra en ejecución la etapa de planeación para la formulación del plan de bienestar para la vigencia 2020.  Se elaboró y socializó la encuesta de necesidades de bienestar con el fin de identificar aquellas actividades que se van a incluir en el plan de bienestar para la presente vigencia. </t>
  </si>
  <si>
    <t xml:space="preserve">Durante el mes de febrero no se realizaron actividades de bienestar.  Continuando con la etapa de planeación, se presentó ante la comisión de personal el proyecto del plan de bienestar 2020, se realizaron observaciones y propuestas por parte de los integrantes de la comisión las cuales serán revisadas y ajustadas conforme a la norma y lineamientos de la Dirección de Gestión Corporativa y la Subdirección de Gestión y Desarrollo de Talento Humano en el marco normativo y la plataforma estratégica de la entidad. </t>
  </si>
  <si>
    <t>TH-003</t>
  </si>
  <si>
    <t>Unidades operativas con cobertura del plan de bienestar e incentivos</t>
  </si>
  <si>
    <t>Lograr aumentar la participación en el plan de bienestar e incentivos por parte de las unidades operativas de la entidad</t>
  </si>
  <si>
    <t>Participación de funcionarios de las distintas unidades operativas de la entidad</t>
  </si>
  <si>
    <t xml:space="preserve">Número de unidades operativas participantes / Total de unidades operativas de la Sdis)*100
</t>
  </si>
  <si>
    <t>Listados de asistencia identificando  unidad operativa</t>
  </si>
  <si>
    <t xml:space="preserve">Tomar del listado de asistencia a las actividades de bienestar e incentivos, los nombres de las unidades operativas participantes y relacionarlo con el numero de unidades operativas vigente para el periodo. </t>
  </si>
  <si>
    <t>Base de datos de participantes por actividades programada por el número de inscritos y asistentes.</t>
  </si>
  <si>
    <t xml:space="preserve">Para este periodo no se realizaron actividades de bienestar. Se encuentra en ejecución la etapa de planeación para la formulación del plan de bienestar para la vigencia 2020.  </t>
  </si>
  <si>
    <t>TH-004</t>
  </si>
  <si>
    <t xml:space="preserve">Disminución de accidentes de trabajo </t>
  </si>
  <si>
    <t>Monitorear el  comportamiento de la accidentalidad, con el fin de implementar acciones de prevención y corrección de los agentes causantes.</t>
  </si>
  <si>
    <t>Reporte oportuno de accidentes de trabajo por parte de colaboradores</t>
  </si>
  <si>
    <t>(N° accidentes de trabajo/ N° total de Colaboradores )* 100</t>
  </si>
  <si>
    <t>*Formato único de reportes de accidentes de trabajo
*Matriz Registros de accidentalidad 
* Base de datos ARL
* Bases de datos de funcionarios de planta y contratistas</t>
  </si>
  <si>
    <t>Calcular el número de accidentes presentados en un periodo en relación con el número total de los colaboradores de la entidad.</t>
  </si>
  <si>
    <t>Base de datos de accidentalidad</t>
  </si>
  <si>
    <t xml:space="preserve">En el mes de Enero 2020 se presentaron 28 eventos, uno menos con relación al año anterior. 
A fin de reducir la accidentalidad se realizaron las siguientes acciones:
•Con el acompañamiento de asesores de la ARL y profesionales del componente de Seguridad Industrial se apoyó en la realización de algunas investigaciones pendientes.
•Se envió pieza comunicativa socializando por comunicación interna los accidentes y lecciones aprendidas del ultimo bimestre ( Noviembre- diciembre 2019)
•Se establece el cronograma de actividades de capacitación vigencia 2020 en temas de prevención de accidentalidad
</t>
  </si>
  <si>
    <t>En el mes de Febrero 2020 se presentaron 43  eventos, dos mas con relación con el mismo mes del año anterior. 
A fin de reducir la accidentalidad se realizaron las siguientes acciones:
•A través de pieza comunicativa se socializo los accidentes ocurridos y lecciones aprendidas correspondientes al mes de Enero. Así mismo se envió pieza comunicativa sobre tips para prevención de caídas y golpes
•Se hicieron 3 capacitaciones en lideres de prevención con  la ayuda de los asesores de la ARL haciendo énfasis en el reporte de accidente.
*Se participo en la primera mesa laboral con la ARL Positiva para analizar algunos casos  puntuales de accidentalidad</t>
  </si>
  <si>
    <t xml:space="preserve">En el mes de Abril 2020 se presentaron 16   eventos, cuarenta y dos menos con relación con el mismo mes del año anterior. Esta disminución puede haberse dado básicamente por la situación presente del país ya que muchas unidades operativas no se encuentran en funcionamiento.
Sin embargo, se continúan haciendo las siguientes acciones a fin de disminuir la accidentalidad, estas fueron:
A través de correo electrónico se socializó los accidentes ocurridos durante el mes de Marzo y como lecciones aprendidas se envío por Noti Talento pieza comunicativa asociadas a la prevención de golpes. 
Con la asesoría de la profesional de la ARL se hizo seguimiento a los accidentes biológicos ocurridos en Marzo y Abril.
Se hizo acompañamiento y asesoría telefónica a Gestores y a apoyos nuevos en la realización de las investigaciones y diligenciamiento del formato de investigación.
Se gestionaron las solicitudes de pruebas solicitadas por la ARL y se hizo seguimiento a las investigaciones pendientes de realizar
Se realizo la segunda mesa laboral con la ARL Positiva para conocer estado y calificación de los accidentes de Trabajo. 
</t>
  </si>
  <si>
    <t xml:space="preserve">En el mes de mayo 2020 se presentaron 32  eventos,  de los cuales 10 son reportes covid 19 positivos.
Durante el mes  se continuó haciendo las siguientes acciones a fin de disminuir la accidentalidad:
-Se realizaron dos actividades de capacitación Líderes de Prevención – Modulo I como estrategia de prevención de accidentalidad, estas actividades fueron realizadas en las Subdirecciones Locales de Suba y Santa fe Candelaria.
-Se efectuó una sensibilización en autocuidado y prevención de caídas como medida de intervención a un accidente de la Subdirección para la Familia.
-Se hizo una sesión virtual de investigación de accidentes con algunos gestores o apoyos de Talento Humano nuevos a fin de aclarar dudas al respecto.
-Con la asesoría de la profesional de la ARL se hizo seguimiento a los accidentes biológicos ocurridos en el mes.
-Se hizo acompañamiento y asesoría telefónica a Gestores y a apoyos nuevos en la realización de las investigaciones y diligenciamiento del formato de investigación.
-Se gestionaron las solicitudes de pruebas solicitadas por la ARL y se hizo seguimiento a las investigaciones pendientes de realizar.
-En el boletín # 2 de Talento Humano se publicó pieza comunicativa asociada a prevención de golpes.
</t>
  </si>
  <si>
    <t>Análisis  2 trimestre.  Durante el segundo  trimestre se llegó al 1% de ejecución del indicador. Comparando el mismo periodo del año 2019  hubo una  reducción del 56%  es decir, se presentaron 71 AT menos,  Se continuará con las estrategias planteadas para ir disminuyendo la accidentalidad.
Se han presentado un total de 96 accidentes de trabajo en el segundo trimestre del año 2020( 16 casos en abril, 30 en mayo  y 50 en junio). Durante el trimestre , las  tres áreas que mas  accidentalidad presentaron fueron la Subdirección para la Adultez  con 49 AT que representa el 51 % del total de la accidentalidad, seguido por la Subdirección para la Familia  con 20AT(21%) y la Subdirección para la vejez con 4 AT (4%)
En lo referente a la lesión que más se presenta es La lesiones Múltiples y efectos del clima (asociados al covid)  con 56 AT (58%), seguido por Golpe o contusión con 18 AT (19%)  Analizando los mecanismos que producen los accidentes se encuentra que en 57 eventos que equivale al 59% AT están  asociados a la exposición o contacto con personas positivas al Covid, le sigue  las caídas de las personas con 14  AT (14%) como principales causas de accidentalidad.
Junio
En el mes de Junio  2020 fueron reportados 62  eventos, pero 12 fueron catalogados  incidentes por la ARL  ya que 11 fueron pruebas negativas de covid, y uno fue objetado pot falta de afiliación quedando un total de 50 eventos. De los 50 eventos  se reportaron 39 como covid -19 positivos.  En el mes las áreas con mas accidentalidad fueron las Subdirecciones para la Adultez 33 AT que representa el 66 %, seguida de la Subdirección para la Familia con 8 AT es decir el 16 %, el 18 % restante fueron  eventos que se presentaron en la Subdirección para la Vejez, para la Infancia, Proyecto 1113  y Subdirecciones locales de Bosa,  Ciudad Bolívar, Kennedy, Mártires y Santafé Candelaria cada uno con 1 evento cada uno. La lesión que más se presenta es la relacionada con el Covid (40 eventos - 80%) seguida de Golpe o contusión (5 eventos - 10%)  y la principal causa de la accidentalidad  fue contacto con personas positivas covid-19 (40 eventos - 80%)
Como resultado del análisis del indicador se  realizaron las siguientes  acciones :  
Se realizaron tres actividades de capacitación Líderes de Prevención – Modulo I como estrategia de prevención de accidentalidad, estas actividades fueron realizadas en las Subdirecciones Locales de Fontibón, Kennedy y Engativá 
Se efectuaron sensibilizaciones en uso de elementos de bioseguridad, autocuidado y prevención de caídas, orden y aseo, prevención de riesgo público y seguridad vial.
Con la asesoría de la profesional de la ARL se hizo seguimiento a los accidentes biológicos ocurridos en el mes.
Se gestionaron las solicitudes de pruebas solicitadas por la ARL y se hizo seguimiento a las investigaciones pendientes de realizar.
En el boletín # 4 de Talento Humano se publico pieza comunicativa asociada a accidentes del mes de abril.</t>
  </si>
  <si>
    <t xml:space="preserve">El informe se realiza con corte del 24 de julio de 2020, se han reportado  117 eventos de los cuales 1 fue objetado  por la ARL Positiva, por falta de afiliación, algunos incidentes con pruebas COVID con resultado negativo fueron reportadas como accidentes por parte de la IPS que realizo la atención.
De los 107 accidentes presentados en el mes de julio, 98 fueron por causa del COVID-19 (prueba confirmada) que corresponde al 92%.
Haciendo un análisis comparativo en los últimos 3 años, los datos muestran que, en mes de julio de 2020, se presentó un aumento  del 54% es decir un (49) accidentes más  frente a los años 2018 y 2019 </t>
  </si>
  <si>
    <t>Durante el mes de agosto de 2020, se presentaron  105 eventos, reportados a la ARL Positiva, de estos accidentes  93 ocurrieron por causa del COVID-19 (prueba confirmada) que corresponde al 89%, 12 accidentes de trabajo se presentaron, 5 por condiciones biomecánicos, 4 por condiciones de seguridad y 3 riesgo publico correspondientes al 11%. 
•Durante el mes se realizaron sensibilizaciones en autocuidado y prevención de caídas, orden y aseo, prevención de riesgo público. 
•Se realizaron capacitaciones para los Gestores y/o apoyos de Talento Humano en materia de reporte e investigación para casos COVID-19.
•Con la asesoría de los profesionales de la ARL Positiva y Estrategia Seguros, se hizo seguimiento a los accidentes por COVID-19 ocurridos en el mes.
•El día 05 de agosto de 2020, se realizó la mesa laboral con participación de la ARL, para identificar los casos que se encuentran a la espera de calificación y estado de los casos COVID-19 reportados como accidentes laborales.</t>
  </si>
  <si>
    <t xml:space="preserve">Análisis  3 trimestre:  Durante el tercer  trimestre se llegó al 4% de ejecución del indicador. Comparando el mismo periodo con el año 2019  se presentó una  disminución del 17% respecto a los accidentes de trabajo, es decir 98 AT menos,  se continuará con las estrategias planteadas para ir disminuyendo la accidentalidad.
Se han presentado un total de 291 accidentes de trabajo en el tercer trimestre del año 2020 (En el mes de julio se presentaron 138 AT de los cuales 116 corresponden a COVID-19 equivalente a un al 84%, en el mes de agosto se presentaron 105 AT de los cuales 93 corresponden a COVID-19 equivalente a un 88% y en el mes de septiembre se presentaron 48 AT de los cuales 37 corresponden a COVID-19 equivalente a un 78%).  Durante el trimestre , las  tres Subdirecciones que mas  accidentalidad presentaron fueron la Subdirección para la Adultez  con 101 AT, seguido por la Subdirección para la Familia  con 110 AT y la Subdirección para la vejez con 28 AT.
En lo referente a la accidentalidad que más se presentaron en el trimestre fueron a causas de la pandemia por COVID-19, seguido del tema de golpe o contusión, caídas al mismo nivel.
En el trimestre se presentaron 3 Eventos catalogados como AT, los cuales fueron objetados por la ARL y determinaron clasificarlos como NO AT.
Como resultado del análisis del indicador se  realizaron las siguientes  acciones :  
* Se realizaron actividades de capacitación en SST como estrategia de prevención de accidentalidad, estas actividades fueron realizadas en diferentes Unidades Operativas y Subdirecciones Locales 
* Se efectuaron sensibilizaciones en uso de elementos de bioseguridad, autocuidado y prevención de caídas, orden y aseo.
* Con el acompañamiento del grupo del SGSST conformado por DME, SST, Psicolaboral, Medicina y ARL se hizo visitas a las 37 Comisarias de Familia, 10 Puntos SIAC y casi 25 Visitas a diferentes Unidades Operativas verificando el protocolo de bioseguridad antes de iniciar la apertura de los puntos.
* Se realizo la entrega de EPP, trajes de bioseguridad y Kit Ambientales a diferentes Subdirecciones y Unidades Operativas, con el fin de disminuir la exposición de los funcionarios y/o contratitas al virus del COVID-19  </t>
  </si>
  <si>
    <t>TH-005</t>
  </si>
  <si>
    <t>Disminución  de enfermedad laboral</t>
  </si>
  <si>
    <t>Monitorear el ausentismo por enfermedad laboral para verificar el impacto de las actividades en promoción y prevención que se ejecutan.</t>
  </si>
  <si>
    <t>Reporte oportuno de incapacidades</t>
  </si>
  <si>
    <t>(No. de días perdidos por enfermedad laboral  / Total de días perdidos por ausentismo de enfermedad)*100</t>
  </si>
  <si>
    <t>*Formato único de reportes de  enfermedades laborales
*Matriz Registros de enfermedades laborales
* Base de datos ARL
* Bases de datos de trabajadores de planta y contratistas</t>
  </si>
  <si>
    <t>Calcular el número de días de ausencia por enfermedad laboral presentados en un periodo en relación con el número total de días ausentes por enfermedad.</t>
  </si>
  <si>
    <t xml:space="preserve">Base de datos de enfermedad  laboral donde se consigne el ausentismo </t>
  </si>
  <si>
    <t xml:space="preserve">En el mes de Enero se presentaron  casos de ausencias por incapacidad médica certificada,  entre ellos por accidente laboral y por enfermedad general,  por enfermedad laboral no se presentaron casos.
Derivado de estas  incapacidades, se generaron  días de ausencia,  en su mayor proporción por enfermedad general seguido por  accidente laboral.
Como resultado del análisis se encontró que los mayores grupos de enfermedad causantes de incapacidad  están generados por enfermedades del sistema osteomuscular y del tejido conjuntivo, ciertas enfermedades infecciosas y parasitarias, enfermedades del sistema respiratorio,  traumatismos, envenenamientos y algunas otras consecuencias de causa externa.
Las acciones de prevención que se realizaron de acuerdo con los programas de vigilancia epidemiológica, de promoción y prevención de la salud de la Entidad son las siguientes:
• Piezas comunicativas, capacitación y sensibilización, inspección de puestos de trabajo, pausas activas en prevención de desórdenes musculoesqueléticas, prevención de enfermedades respiratorias y del sistema digestivo, etc., en las diferentes subdirecciones.
</t>
  </si>
  <si>
    <t xml:space="preserve">En el mes de Febrero se presentaron  casos de ausencias por incapacidad médica certificada,  entre ellos por accidente laboral, por enfermedad general y por accidente común,  por enfermedad laboral no se presentaron casos.
Derivado de estas  incapacidades, se generaron  días de ausencia,  en su mayor proporción por enfermedad general seguido por  accidente laboral y común.
Como resultado del análisis se encontró que los mayores grupos de enfermedad causantes de incapacidad  están generados por  enfermedades del sistema respiratorio, ciertas enfermedades infecciosas y parasitarias, enfermedades del sistema osteomuscular y del tejido conjuntivo,  traumatismos, envenenamientos y algunas otras consecuencias de causa externa .
Las acciones de prevención que se realizaron de acuerdo con los programas de vigilancia epidemiológica, de promoción y prevención de la salud de la Entidad son las siguientes:
• Piezas comunicativas, capacitación y sensibilización, inspección de puestos de trabajo, pausas activas en prevención, prevención de enfermedades respiratorias, del sistema digestivo, de desórdenes musculoesqueléticos, etc., en las diferentes subdirecciones.
</t>
  </si>
  <si>
    <t xml:space="preserve">En el mes de abril se presentaron casos de ausencias por incapacidad médica certificada, entre ellos por accidente laboral, por enfermedad general y por accidente común, por enfermedad laboral no se presentaron casos.
Derivado de estas incapacidades, se generaron días de ausencia, en su mayor proporción por enfermedad general seguido por accidente laboral y común.
Como resultado del análisis se encontró que los mayores grupos de enfermedad causantes de incapacidad  están generados por  enfermedades del sistema respiratorio, Neoplasias, Traumatismos, envenenamientos y algunas otras consecuencias de causa externa, enfermedades del sistema osteomuscular y del tejido conjuntivo, Factores que influyen en el estado de salud y contacto con los servicios de salud.
Las acciones de prevención que se realizaron son de acuerdo con los programas de vigilancia epidemiológica, de promoción y prevención de la salud de la Entidad son las siguientes:
• Seguimiento y actualización de recomendaciones médico laborales, Piezas comunicativas en prevención de enfermedades respiratorias, pausas activas, higiene postural, actividad física, riesgo cardiovascular, fomentos de vida y entornos saludables, sensibilización en riesgo biológico,  pausas activas, prevención de desórdenes musculoesqueléticas, adecuaciones de puestos de trabajo en casa etc., en las diferentes subdirecciones por teletrabajo, llamada telefónica y/o teleconferencia.
</t>
  </si>
  <si>
    <t>TH-006</t>
  </si>
  <si>
    <t>Actividades del plan anual de Seguridad y Salud en el Trabajo cumplidas en el periodo</t>
  </si>
  <si>
    <t>Monitorear la ejecución de las actividades descritas en el plan anual del SSST, con el fin de asegurar su implementación en cumplimiento de la normatividad vigente.</t>
  </si>
  <si>
    <t>Disponibilidad de recursos para la implementación del plan anual de SST
Cumplimiento de actividades programadas en el periodo</t>
  </si>
  <si>
    <t>(Actividades ejecutadas /
Actividades programadas) * 100 %</t>
  </si>
  <si>
    <t xml:space="preserve">Plan de trabajo anual de Seguridad y Salud en el trabajo </t>
  </si>
  <si>
    <t>Calcular el número de actividades ejecutadas sobre el numero total de  actividades programadas para el periodo.</t>
  </si>
  <si>
    <t xml:space="preserve">Plan de trabajo anual con seguimiento trimestral </t>
  </si>
  <si>
    <t>Se ejecutaron las actividades planeadas para el mes de enero cumpliendo con lo establecido. A continuación se hace referencia a las más importantes:
- El cronograma de capacitaciones,
- Cronograma para realización de piezas comunicativas, 
- Plan de trabajo de seguridad y salud en el trabajo
- Evaluación inicial 2020
- Cronograma visitas de campo
- Cronograma de inspecciones
- Realizar planeación del recurso
- Seguimiento a lo Medición de la severidad, frecuencia, mortalidad, prevalencia e incidencia ausentismo.
-Informe de ausentismo de los últimos dos años</t>
  </si>
  <si>
    <t>Se ejecutaron las actividades planeadas para el mes de abril cumpliendo con lo establecido, a continuación, se hace referencia a las más importantes:
- El cronograma de capacitaciones, estableciendo capacitaciones a nivel virtual
- Cronograma para realización de piezas comunicativas
- Plan de trabajo de Seguridad y Salud en el Trabajo
- Evaluación inicial 2020
- Cronograma visitas de campo
- Cronograma de inspecciones
- Realización protocolo general de bioseguridad para la secretaria
- Solicitud diligenciamiento lista de chequeo para realización de protocolos en unidades operativas.
- Solicitudes de recursos para la compra de elementos de protección personal, recurso humano para poder realizar e implementar los protocolos de bioseguridad en prevención del covid-19
- Seguimiento a lo Medición de la severidad, frecuencia, mortalidad, prevalencia e incidencia de ausentismo, casos presuntos de covid-19
- Realización base de datos seguimiento a enfermedades colaterales que ponen en riesgo a padecer covid-19
- Seguimiento personas mayores de 60 años</t>
  </si>
  <si>
    <t xml:space="preserve">Análisis del trimestre: El número de días de ausencia por enfermedad laboral presentados en el primer  trimestre del año,  en relación con el número total de días ausentes por enfermedad (Laboral-general) para el mismo periodo de tiempo correspondió a 0,00%, este comportamiento se debe a que no se presentó  reporte de incapacidades por enfermedad laboral.
Se presentaron en el primer trimestre 2.085 días de ausencia con causa médica certificada; por enfermedad general (n=1908) días de ausencia con el 91,51%, por accidente laboral con (n=167) días de ausencia con el 8,01% y por accidente común con (n=10) días de ausencia con el 0,48%.
Número de ausencias por enfermedad laboral: 0
Número de días por enfermedad general: 2.085
Como resultado del análisis se encontró que los mayores grupos de enfermedad causantes de incapacidad  están generados por: Enfermedades del sistema respiratorio, ciertas enfermedades infecciosas y parasitarias, enfermedades del sistema osteomuscular y del tejido conjuntivo,  traumatismos, envenenamientos y algunas otras consecuencias de causa externa .
Plan de acción: Continuar con el   seguimiento a recomendaciones médico laborales ya existentes en la Entidad, ejecución de actividades e implementación de los programas de vigilancia epidemiológica de promoción y prevención dependiendo del sistema afectado; la realización de piezas comunicativas, sensibilización, capacitación en prevención de enfermedades respiratorias del sistema digestivo, de riesgo biomecánico etc., inspecciones de puestos de trabajo, pausas saludables etc. en las diferentes Subdirecciones de la Entidad.
</t>
  </si>
  <si>
    <t>Análisis del tercer trimestre: De las 361 actividades programadas para el tercer trimestre del año 2020 se ejecutaron un total de 448 actividades dando un cumplimiento del 124%, este aumento en las actividades se debe a que se realizaron diferentes actividades debido a la emergencia de salud pública por pandemia Covid-19.
De acuerdo con las actividades realizadas en el tercer trimestre se discriminan por mes de la siguiente manera: Durante   el mes de julio se programaron 108 actividades de las cuales se realizaron 112 actividades, en el mes de agosto se programaron 126 actividades de las cuales se ejecutaron 123 actividades y en el mes de septiembre se programaron 127 actividades de las cuales se ejecutaron 213 actividades, estas en las diferentes subdirecciones de la entidad.</t>
  </si>
  <si>
    <r>
      <t xml:space="preserve">Análisis trimestre.  Durante el primer trimestre se llegó al 1,14 % de ejecución del indicador. Comparando el mismo periodo del año 2019  hubo una  reducción del 12%  es decir, se presentaron 13 AT menos,  Se continuará con las estrategias planteadas para ir disminuyendo la accidentalidad.
Se han presentado un total de 95 accidentes de trabajo en el primer trimestre del año 2020( 28 casos en enero, 43 en febrero y 24 en marzo). Durante el trimestre el área que más presentó accidentalidad fue la Subdirección para la Familia con 15 AT que representa el 16% del total de la accidentalidad, seguido por la Subdirección para la Adultez con 12AT(16%) y la Subdirección Local de Ciudad Bolívar con 7 AT (4%)
En lo referente a la lesión que más se presenta es golpe o contusión con 56 AT (59%), seguido por torcedura o esguince 20 AT (21%) y herida  con 8 AT (8%). Analizando los mecanismos que producen los accidentes se encuentra que las Pisadas, choques o golpe con 29 AT que representa el (31%) es el principal mecanismo seguido de las caídas de las personas 27 AT (28%) y por ultimo el Sobre esfuerzo con 16 AT (17%).
Como resultado del análisis del indicador se  realizaron las siguientes  acciones :  
A través de correo electrónico se han socializado los accidentes ocurridos durante el trimestre y como lecciones aprendidas se enviaron piezas comunicativas asociadas a la prevención de caídas. 
Con el acompañamiento de asesores de la ARL y profesionales del componente de Seguridad Industrial se han  apoyado en la realización de algunas investigaciones pendientes.
Así mismo con los asesores de la ARL se han hecho seguimiento a los funcionarios que han sufrido accidentes biológicos.
Se  han realizado a actividades de capacitación asociadas a lideres de prevención, auto cuidado, higiene postural y prevención de caídas.
Se participo en la primera mesa laboral con la ARL a fin de determinar origen y estado de los diferentes accidentes.
Marzo
En el mes de Marzo 2020 fueron reportados 29 eventos, pero 5 fueron catalogados por la ARL como </t>
    </r>
    <r>
      <rPr>
        <i/>
        <sz val="9"/>
        <rFont val="Arial"/>
        <family val="2"/>
      </rPr>
      <t xml:space="preserve">Comunes </t>
    </r>
    <r>
      <rPr>
        <sz val="9"/>
        <rFont val="Arial"/>
        <family val="2"/>
      </rPr>
      <t>quedando un total de 24 eventos</t>
    </r>
    <r>
      <rPr>
        <i/>
        <sz val="9"/>
        <rFont val="Arial"/>
        <family val="2"/>
      </rPr>
      <t xml:space="preserve">. </t>
    </r>
    <r>
      <rPr>
        <sz val="9"/>
        <rFont val="Arial"/>
        <family val="2"/>
      </rPr>
      <t>En el mes las áreas con mas accidentalidad fueron las Subdirecciones locales de Usme y Ciudad Bolívar cada uno con 4 eventos cada uno, la lesión que más se presenta sigue siendo Golpe o contusión y la principal causa fue caída de las personas.</t>
    </r>
  </si>
  <si>
    <t>Para este periodo, se continúa con el desarrollo de los cursos cortos en ejecución del Plan Institucional de Capacitación de la Vigencia 2020. Con respecto al cierre de brecha aplicado a los cursos ejecutados en  Herramientas Ofimáticas TICs, Redacción y Ortografía y Análisis de documentos escritos se obtuvieron los siguientes resultados: 
1."Herramientas Ofimáticas TICs", un nivel de conocimiento pre del 47%, un nivel de conocimientos post de 92% y un cierre de brecha del 85%. 
2.En la capacitación en "Redacción y Ortografía",  un nivel de conocimiento pre del 58%, un nivel de conocimientos post de 90% y un cierre de brecha del 77%. 
3.Para  "Análisis de Documentos",  un nivel de conocimiento pre del 65%, un nivel de conocimientos post de 94% y un cierre de brecha del 82% 
La medición se realizó con los participantes que diligenciaron el formato pre y post para cada acción de capacitación.</t>
  </si>
  <si>
    <t>Para el mes de Marzo se realizaron las siguientes actividades:        
1. Feria de servicios subdirección suba donde participaron 61 servidores de las 28 unidades operativas se aplicaron 25 encuestas, donde el indicador de satisfacción fue del 100% (10 muy feliz y 15 feliz)                                                                                                              2. Feria de servicios subdirección Santafé candelaria donde participaron 60 servidores de las 20 unidades operativas, se aplicaron  11 encuetas de satisfacción arrojando el 100% de satisfacción (4 muy feliz y 7 feliz)</t>
  </si>
  <si>
    <t>En el mes de abril se realizaron las siguientes actividades:        
1. RUMBAS ONLINE las cuales se están desarrollan mediante la articulación con el Fondo de Pensiones y Cesantías PROTECCIÓN, lo días 21 y 23 en nivel central, donde participaron 30 servidores y el 30 de abril en las subdirecciones Santafé candelaria y Tunjuelito con una participación de 26 y 94 servidores respectivamente.            2. Articulación con el Departamento Administrativo del Servicio Civil Distrital-DASCD para celebración del día de la secretaria (o)                                   
3. Actividad virtual en el marco del día de la Niñez.</t>
  </si>
  <si>
    <t xml:space="preserve">En el mes de mayo se realizaron las siguientes actividades para el indicador, así:           
1. SOCIALIZACIÓN PORTAFOLIO BENEFICIOS COMPENSAR: El día 12 de mayo se socializó el portafolio de beneficios a los gestores de talento humano como estrategia para darlo a conocer a todos los servidores. Se contó con una participación 40 funcionarios.                        
2. RUMBAS ONLINE:  Estas se están desarrollan mediante la articulación con el Fondo de Pensiones y Cesantías PROTECCIÓN , en el mes de mayo se realizaron seis (6) sesiones (mayo 8, 11, 12, 14, 19 y 21) con la participación de 691 servidores. </t>
  </si>
  <si>
    <t>Durante el mes de Junio, teniendo en cuenta la emergencia sanitaria, se adelantaron dos acciones principales desde el área de Bienestar: 
DIA NACIONAL DEL SERVIDOR: El cual se conmemoró a través de un proceso formativo desde la percepción del Trabajo en Casa, la motivación laboral y la importancia de los valores en el rol de Servidor Publico; Dicha actividad contó con una participación de 90 personas aproximadamente.
DIA DE LA FAMILIA: De acuerdo con la celebración del Contrato para el apoyo en la ejecución de las actividades de Bienestar con la Caja de Compensación Compensar  y las restricciones alrededor de la pandemia por COVID-19, esta celebración estuvo diseñada para la entrega de un Picnic en el Domicilio de cada uno de los servidores, con miras a que fuera compartido en familia. Los servidores públicos participes de esta actividad fueron 1843.
Así las cosas la medición de satisfacción alrededor de estas actividades, se encuentra en proceso de recolección, teniendo en cuenta que las mismas se llevaron a cabo finalizando el mes.
Ahora bien, en términos cuantitativos, las rumbas on-line representan un alto porcentaje, ya que en el ultimo trimestre del 2020, se llevaron a cabo 6 encuentros virtuales con la participación de 691 servidores cuya encuesta de satisfacción fue enviada a 215 funcionarios, obteniendo como resultado 207 (superfeliz 90, bien 117)percepciones positivas alrededor de la actividad y 8 con algunos conceptos a mejorar. Obteniendo como porcentaje de satisfacción un 96.3% en términos generales.</t>
  </si>
  <si>
    <t xml:space="preserve">Durante el mes de Julio, teniendo en cuenta la emergencia sanitaria, se adelantaron dos acciones en modalidad virtual desde el área de Bienestar: 
CONVERSATORIO VIRTUAL: MANEJO DE LAS EMOCIONES, en la que se contó con la participación de 295 Servidores . 
CHARLA: HABILIDADES EN EL USO DE LAS TECNOLOGIAS DE INFORMACION Y COMUNICACION PARA EL TELETRABAJO, para la cual se llevo a cabo divulgación de manera abierta y en donde participaron 350 servidores.
</t>
  </si>
  <si>
    <t xml:space="preserve">Mediante sesiones extraordinarias de la comisión de personal, se han aprobado las actividades formuladas del plan de bienestar, las cuales han sido ajustadas conforme a la dinámica de aislamiento social actual. Con corte a agosto de 2020, se encuentra en trámite de firmas el proyecto de resolución mediante el cual se adopta el plan de bienestar, previamente aprobado por la comisión de personal.
Así las cosas, este periodo se encuentra justificado por las actividades de planificación, ajuste y legalización, tal como se establece en el procedimiento. 
</t>
  </si>
  <si>
    <t>Para el trimestre julio a septiembre de 2020, desde el área de Bienestar se desarrollaron actividades de tipo virtual, en articulación con el proyecto de Prevención de paternidad y maternidad temprana y nueva EPS. Para los meses de julio y agosto no se realizaron actividades de este tipo, razón por la cual no hay medición de satisfacción.
Picnic: en cuanto a la actividad "Dia de la familia" realizada durante los meses de Junio y Julio de 2020, Como evidencia de la entrega se adjunta matriz resumen de los funcionarios a los cuales se les entregó el beneficio, no obstante, en caso de ser requerido por DADE se cuentan con los listados de entrega que contienen los datos personales de los beneficiarios. La encuesta de satisfacción se llevó a cabo en el mes de agosto, reflejando resultados así:
No de encuestados super felices 606 + No de encuestados felices 514 sobre 1238 servidores encuestados * 100, lo que refleja el total de 90% de satisfacción alrededor de la encuesta que abordaba la actividad de celebración del Dia de la familia.
Clases Sexpertas
Sesión:10 de sep 2020. No de encuestados super felices 5 + No de encuestados felices 6 sobre 14 colaboradores encuestados * 100, lo que refleja el total de  78 %  de porcentaje de satisfacción.
Sesión:12 de sep 2020. No de encuestados super felices 4 + No de encuestados felices 3 sobre 7 colaboradores encuestados * 100, lo que refleja el total de 100% de porcentaje de satisfacción.
Sesión15 de sep 2020. No de encuestados super felices 8 + No de encuestados felices 8 sobre 17 colaboradores encuestados * 100, lo que refleja el total de 94% de porcentaje de satisfacción.
Sesión 23 de sep 2020. No de encuestados super felices 1 + No de encuestados felices 4  sobre 7 colaboradores encuestados * 100, lo que refleja el total de  71% de porcentaje de satisfacción.
Clases Cuídate + Brain Match 16 de sep 2020. No de encuestados super felices 7 + No de encuestados felices 6 sobre 14 colaboradores encuestados * 100, lo que refleja el total de 93% de porcentaje de satisfacción.
Risoterapia 17 de sep 2020 No de encuestados super felices 17 + No de encuestados felices 24 sobre 49 colaboradores encuestados * 100, lo que refleja el total de 83% de porcentaje de satisfacción.
Coctelería 18 de sep 2020 No de encuestados super felices 5 + No de encuestados felices 6 sobre 18 colaboradores encuestados * 100, lo que refleja el total de 61% de porcentaje de satisfacción.
Almorzando para 4 con 10000 pesos 24 de sep 2020 No de encuestados super felices 11 + No de encuestados felices 3 sobre 17 colaboradores encuestados * 100, lo que refleja el total de 82% de porcentaje de satisfacción.
Como podemos proteger nuestro cerebro  30 de septiembre. No de encuestados super felices 18 + No de encuestados felices 15 sobre 40 colaboradores encuestados * 100, lo que refleja el total de 82% de porcentaje de satisfacción.
Para el periodo se obtiene un grado de satisfacción por parte de los funcionarios encuestados del 89%  frente a las acciones ejecutadas.</t>
  </si>
  <si>
    <t>Para este periodo no se realizaron actividades de bienestar.  Se continua en la etapa de planeación en el Plan de Bienestar para la vigencia 2020, surtiendo los procesos establecidos de revisión por parte de la Comisión de personal para su posterior aprobación por la Dirección de Gestión Corporativa y la Subdirección de Gestión y Desarrollo de Talento Humano en el marco de la normatividad vigente y la plataforma estratégica de la entidad.</t>
  </si>
  <si>
    <t>Para el mes de Marzo se realizaron las siguientes actividades:           
1. Feria de servicios subdirección suba donde participaron 61 servidores de las 28 unidades operativas.                     
2. Feria de servicios subdirección Santafé candelaria donde participaron 60 servidores de las 20 unidades operativas.</t>
  </si>
  <si>
    <t>Las actividades para tener en cuenta para el indicador de cobertura realizadas en abril son:  la rumba online en las subdirecciones de Santafé candelaria y Tunjuelito.</t>
  </si>
  <si>
    <t>Las actividades para tener en cuenta para el indicador de cobertura realizadas en mayo son:  las rumbas online en las subdirecciones.</t>
  </si>
  <si>
    <t>Desde  Bienestar, para la vigencia 2020, se esta adelantando la actualización de la información respecto de la ubicación de los servidores (Dependencia, Subdirección Local y unidad operativa) razón por la cual la medición de este indicador se encuentran proceso.
Con la ejecución  del día de la familia se da cumplimiento al indicador, teniendo en cuenta que esta actividad llegó a la totalidad de los funcionarios de la Secretaría,  lo cual se podrá evidenciar una vez se culmine la actualización de la información de la ubicación de los servidores  en las dependencias, Subdirecciones locales y unidades operativas.</t>
  </si>
  <si>
    <t xml:space="preserve">Desde  Bienestar, para la vigencia 2020, se esta adelantando la actualización de la información respecto de la ubicación de los servidores (Dependencia, Subdirección Local y unidad operativa) </t>
  </si>
  <si>
    <t>Para el trimestre julio a septiembre de 2020, en ejecución del Plan de Bienestar se desarrollaron actividades de tipo virtual, en articulación con el proyecto de Prevención de paternidad y maternidad temprana y nueva EPS. Para los meses de julio y agosto no se realizaron actividades razón por la cual no hay medición de participación por unidades operativas._x000D_
_x000D_
En cuanto a la actividad "Dia de la familia" realizada durante los meses de Junio y Julio de 2020, la participación por unidades operativas se presento así:_x000D_
No de unidades operativas participantes 400 + No de unidades operativas de la SDIS 400 * 100, lo que refleja el total de 100% de participación de las unidades operativas alrededor de la actividad de celebración del Dia de la familia._x000D_
Para el mes de septiembre la participación de unidades operativas se presentaron así: _x000D_
Clases Sexpertas_x000D_
10 de sep 2020 / 11 unidades operativas participantes / 2 % de participación _x000D_
12 de sep 2020 / 7 unidades operativas participantes/ 1% de participación _x000D_
15 de sep 2020 /  7 unidades operativas participantes/ 1% de participación_x000D_
23 de sep 2020 /  4 unidades operativas participantes / 1 % de participación_x000D_
Clases Cuídate + _x000D_
Brain Match 16 de sep 2020 / 18 unidades operativas participantes  4 % de participación_x000D_
Risoterapia 17 de sep 2020 / 7 unidades operativas participantes 1% de participación_x000D_
Coctelería 18 de sep 2020 / 4 unidades operativas participantes 1% de participación_x000D_
Almorzando para 4 con 10000 pesos / 24 de septiembre 2020 / 3 unidades operativas participantes 1 % de participación_x000D_
Como podemos proteger nuestro cerebro / 30 de septiembre / 11 unidades operativas participantes 2% _x000D_
El total de unidades operativas con participación en las actividades del mes de septiembre corresponde al 17 %._x000D_
_x000D_
Para este periodo se logró una cobertura del 100% de las 400 Unidades Operativas.</t>
  </si>
  <si>
    <t xml:space="preserve">En el mes de mayo se presentaron casos de ausencias por incapacidad médica certificada, entre ellos por accidente laboral, por enfermedad general y por enfermedad laboral.
Derivado de estas incapacidades, se generaron días de ausencia, en su mayor proporción por enfermedad general seguido por accidente laboral y enfermedad laboral.
Como resultado del análisis se encontró que los mayores grupos de enfermedad causantes de incapacidad  están generados por enfermedades del sistema osteomuscular y del tejido conjuntivo, Traumatismos, envenenamientos y algunas otras consecuencias de causa externa,  enfermedades del sistema respiratorio, Enfermedades del oído y de la apófisis mastoides, Síntomas, signos y hallazgos anormales clínicos y de laboratorio, no clasificados en otra parte y Enfermedades del aparato digestivo.
Las acciones de prevención que se realizaron son de acuerdo con los programas de vigilancia epidemiológica, de promoción y prevención de la salud de la Entidad son las siguientes:
Seguimiento y actualización de recomendaciones medico laborales (virtual), implementación del programa de vigilancia epidemiológica de desordenes musculoesqueléticos  con actividades como adecuaciones de puestos de trabajo en casa, pausas activas, capacitación y sensibilización en higiene postural, actividad física.
En el programa de prevención de riesgo biológico se realizaron actividades de seguimiento al talento humano que presento accidente laboral, inspecciones de puestos de trabajo, capacitaciones  y sensibilización en prevención de riesgo biológico, bioseguridad, uso de elementos de protección personal y prevención de enfermedades respiratorias y Covid 19 etc.
En el programa de vigilancia epidemiológica de riesgo psicosocial se realizaron activadas como, prevención en salud mental, contención emocional, prevención de consumo de sustancias psicoactivas, etc.
En el programa de prevención de  riesgo cardiovascular, se realiza capacitación en  fomentos de vida y entornos saludables,  en las diferentes subdirecciones estas actividades se realizaron por teletrabajo, presencial, por llamada telefónica y/o teleconferencia.
</t>
  </si>
  <si>
    <t>Análisis del trimestre: El número de días de ausencia por enfermedad laboral presentados en el segundo  trimestre del año,  en relación con el número total de días ausentes por enfermedad (Laboral-general) para el mismo periodo de tiempo correspondió a 0,4%, este comportamiento se debe a que  se presentó  el reporte de (n=1) incapacidad por enfermedad laboral que genero 5 días de ausencia.
Se presentaron en el segundo trimestre 1.345 días de ausencia con causa médica certificada; por enfermedad general (n=1097) días de ausencia con el 81,56%, por accidente laboral con (n=241) días de ausencia con el 17,92%, por enfermedad laboral (n=5) días de ausencia con el 0,37% y por accidente común con (n=2) días de ausencia con el 0,15%.
Número de ausencias por enfermedad laboral: 5
Número de días por enfermedad general: 1.345
Como resultado del análisis se encontró que los mayores grupos de enfermedad causantes de incapacidad  están generados por: Enfermedades del sistema osteomuscular y del tejido conjuntivo,  Enfermedades del aparato genitourinario, Síntomas, signos y hallazgos anormales clínicos y de laboratorio, no clasificados en otra parte, Códigos para uso de emergencia, Traumatismos, envenenamientos y algunas otras consecuencias de causa externa y Trastornos mentales y del comportamiento.
Las acciones de prevención que se realizaron son de acuerdo con los programas de vigilancia epidemiológica, de promoción y prevención de la salud de la Entidad son las siguientes:
• Seguimiento y actualización de recomendaciones medico laborales (virtual), implementación del programa de vigilancia epidemiológica de desordenes musculoesqueléticos  con actividades como adecuaciones de puestos de trabajo en casa, pausas activas, capacitación y sensibilización en higiene postural, actividad física, 
En el programa de vigilancia epidemiológica de riesgo psicosocial se realizaron activades como, midfulness para manejo de estrés, comunicación asertiva, trabajo en equipo, prevención en salud mental, contención emocional, prevención de consumo de sustancias psicoactivas, etc.
En el programa de prevención de riesgo biológico se realizaron actividades de seguimiento al talento humano que presento accidente laboral, inspecciones de puestos de trabajo, capacitaciones  y sensibilización Web en prevención de riesgo biológico, protocolos de bioseguridad, uso de elementos de protección personal y prevención de enfermedades respiratorias y Covid 19 etc.
En el programa de prevención de  riesgo cardiovascular, se realiza capacitación en  fomentos de vida y entornos saludables,  en las diferentes subdirecciones estas actividades se realizaron por trabajo en casa, por llamada telefónica y/o virtual.
En el programa de conservación visual se realizo sensibilización en prevención visual.</t>
  </si>
  <si>
    <t>En el mes de agosto de 2020,  se presentaron casos de ausencias por incapacidad médica certificada, entre ellos por accidente laboral, por enfermedad general y por accidente común. Por enfermedad laboral no se presentaron casos.
Derivado de estas incapacidades, se generaron días de ausencia, en su mayor proporción por enfermedad general,  seguido por accidente laboral y accidente común.
Como resultado del análisis se encontró que los mayores grupos de enfermedad causantes de incapacidad  están generados por: Códigos para uso de emergencia, enfermedades del sistema respiratorio, enfermedades del sistema osteomuscular y del tejido conjuntivo, traumatismos, envenenamientos y algunas otras consecuencias de causa externa y Enfermedades del sistema nervioso.
Las acciones de prevención que se realizaron son de acuerdo con los programas de vigilancia epidemiológica, de promoción y prevención de la salud de la Entidad son las siguientes:
• Seguimiento y actualización de condiciones de salud y recomendaciones medico laborales (virtual) y llamada telefónica.
• En el programa de prevención de riesgo biológico se realizaron actividades de seguimiento al talento humano que presento accidente laboral, inspecciones de puestos de trabajo, capacitaciones y sensibilización en prevención de riesgo biológico, protocolos de  bioseguridad, uso de elementos de protección personal y Covid 19 etc.
• En el programa de prevención de fomentos de vida y entornos saludables se realizó sensibilización y capacitación en prevención de enfermedades respiratorias y Covid 19.  
• En el programa de vigilancia epidemiológica de desórdenes musculo esqueléticos  con actividades como inspección de puestos de trabajo, en las diferentes subdirecciones de la Entidad, adecuación de puestos de trabajo en casa, pausas activas, capacitación y sensibilización en higiene postural, síndrome del túnel del carpo, actividad física etc.
• En el programa de vigilancia epidemiológica de riesgo psicosocial se realizaron actividades como, Mindfulness para manejo de estrés, prevención en salud mental, contención emocional, prevención de consumo de sustancias psicoactivas, mujer y género, afrontamiento y manejo del duelo, comunicación asertiva, Psicopausas etc.
• En el programa de prevención de riesgo cardiovascular, se realiza capacitación en alimentación saludable, prevención de infarto agudo del miocardio, accidente cerebro vascular, prevención de sustancias psicoactivas, alcohol y tabaquismo. Las actividades se realizaron en las diferentes subdirecciones, por trabajo en casa, teletrabajo, presencial, por llamada telefónica y/o teleconferencia.</t>
  </si>
  <si>
    <t>Análisis del trimestre: El número de días de ausencia por  enfermedad laboral presentados en el tercer  trimestre del año,  en relación con el número total de días ausentes por enfermedad (Laboral-general) para el mismo periodo de tiempo correspondió a 0,00%, este comportamiento se debe a que no se presentó  reporte de incapacidades por enfermedad laboral.                                                                                                                                                                                                                                                                                                                                     
Se presentaron en el tercer  trimestre 1.540 días de ausencia con causa médica certificada; por enfermedad general (n=1348) días de ausencia con el 87,53%, por accidente laboral con (n=180) días de ausencia con el 11,69%, y por accidente común con (n=12) días de ausencia con el 0,78%.
Número de ausencias por enfermedad laboral: 0
Número de días por enfermedad general: 1.540
Como resultado del análisis se encontró que los mayores grupos de enfermedad causantes de incapacidad  están generados por: Enfermedades del sistema osteomuscular y del tejido conjuntivo, Códigos para uso de emergencia,  Traumatismos, envenenamientos y algunas otras consecuencias de causa externa, Enfermedades del sistema respiratorio, Enfermedades del oído y de la apófisis mastoides, Enfermedades del aparato digestivo.
Las acciones de prevención que se realizaron son de acuerdo con los programas de vigilancia epidemiológica, de promoción y prevención de la salud de la Entidad son las siguientes:
•Seguimiento y actualización de recomendaciones medico laborales (virtual), a incapacidades prolongadas, implementación del programa de vigilancia epidemiológica de desordenes musculoesqueléticos  con actividades como adecuaciones de puestos de trabajo en casa, pausas activas, capacitación y sensibilización en higiene postural, actividad física, (dolor lumbar, síndrome del  túnel del carpo.
En el programa de vigilancia epidemiológica de riesgo psicosocial se realizaron activades como, formación en psicopausa, midfulness para manejo de estrés, comunicación asertiva, trabajo en equipo, prevención en salud mental, contención emocional, prevención de consumo de sustancias psicoactivas, etc.
En el programa de prevención de riesgo biológico se realizaron actividades de seguimiento al talento humano que presento accidente laboral, inspecciones de puestos de trabajo, capacitaciones  y sensibilización Web en prevención de riesgo biológico, protocolos de bioseguridad, uso de elementos de protección personal y prevención de enfermedades respiratorias y Covid 19 etc.
En el programa de prevención de  riesgo cardiovascular, se realiza capacitación en  fomentos de vida y entornos saludables,  en las diferentes subdirecciones estas actividades se realizaron por trabajo en casa, por llamada telefónica y/o virtual.
En el programa de conservación visual se realizo sensibilización en prevención y Conservación visual.                                                                                                                                                                                                                                                                                                                                                                           
En el programa de fomentos de vida y entornos saludables , se realiza capacitación y sensibilización en prevención de enfermedades respiratorias y covid 19.</t>
  </si>
  <si>
    <t>Análisis del trimestre: De las 296 actividades programadas para el primer trimestre del año 2020 se han ejecutado 303 actividades dando un cumplimiento del 102%, esto se debe ha que se han realizado actividades no programadas a medida que se van presentando las necesidades de la entidad, tales como acompañamientos, capacitaciones e inspecciones.
Cabe anotar que en lo corrido del año se han reprogramado 14 actividades del plan de trabajo, esto también es notorio por que se han presentado problemas con la contratación de personal de diferentes áreas de la entidad, otro aparte es  que en el mes de marzo se han reprogramado 9 actividades y esto se debe a la contingencia presentada a nivel mundial por el COVID-19, donde se priorizaron otras actividades del Sistema.</t>
  </si>
  <si>
    <t>Se ejecutaron las actividades planeadas para el mes de mayo cumpliendo con lo establecido, a continuación, se hace referencia a las más relevantes:
- El cronograma de capacitaciones, estableciendo capacitaciones a nivel virtual
- Cronograma para realización de piezas comunicativas, la cuales han disminuido por la implementación del boletín virtual
- Plan de trabajo de Seguridad y Salud en el Trabajo
- Cronograma e implementación del  las visitas a los punto SIC
- Cronograma de inspecciones
- Realización protocolo general de bioseguridad para la secretaria, se inicia revisión de los anexos (protocoles específicos por servicio)
- Solicitud diligenciamiento lista de chequeo para realización de protocolos para realización de protocolos en unidades operativas.
- Solicitudes de recursos para la compra de elementos de protección personal, recurso humano para poder realizar e implementar los protocolos de bioseguridad en prevención del covid-19 y solicitud de apoyo a la ARL.
- Seguimiento a la Medición de la severidad, frecuencia, mortalidad, prevalencia e incidencia de ausentismo, casos presuntos de covid-19
- seguimiento base de datos de enfermedades colaterales que ponen en riesgo a padecer covid-19
- Seguimiento personas mayores de 60 años
- Seguimiento a unidades con Brotes covid-19</t>
  </si>
  <si>
    <t>Análisis de la vigencia: De las 1322 actividades programadas para el año 2020 se han ejecutado 706 actividades dando un cumplimiento del 53.4%, cabe anotar que en lo corrido del año se han reprogramado 35 actividades del plan de trabajo, esto se debe a la contingencia presentada a nivel mundial por el COVID-19, las actividades mas impactadas son: inspecciones de los lugares del trabajo, capacitaciones, investigación de enfermedades laborales, seguimiento a empresas tercerizadas, actualización del programa de riesgo biológico, capacitación de las brigadas, e inspecciones sustancias químicas, seguimiento a las medidas de prevención como resultado a las inspecciones y matrices de peligros.
Análisis del trimestre: De 391 actividades programadas para el segundo trimestre del año equivalentes al 100%, se han realizado 407 con una equivalencia de cumplimiento del  104%,  esto se debe ha que se han realizado actividades no programadas a medida que se van presentando las necesidades de la entidad, tales como acompañamientos, capacitaciones, se han reprogramado 21 actividades, por la situación presentada por la contingencia del Covid-19, se ha podido cumplir con lo programado independiente de las reprogramaciones presentadas debido a actividades extras que han solicitado las mismas subdirecciones.</t>
  </si>
  <si>
    <t>De las 1322 actividades programadas para el año 2020 se han ejecutado hasta julio de un total de 812 actividades dando un cumplimiento del %61,42, teniendo en cuenta que las inspecciones programadas para el año no se han ejecutado en su totalidad por el tema de COVID-19, pero se han realizado inspecciones no programas a las comisarias de familia, se esta adelantando actividades de tipo virtual para dar cumplimiento a lo programado.</t>
  </si>
  <si>
    <t xml:space="preserve">De conformidad con las actividades programadas para implementación,  las inspecciones programadas para el año no se han ejecutado en su totalidad por el tema de COVID-19, pero adicionalmente se han realizado inspecciones no programas a las Comisarias de Familia, Unidades Operativas de la Subdirección para la Adultez, CPS Bosque Popular, y así mismo se están adelantando actividades de tipo virtual para dar cumplimiento a lo programado.
</t>
  </si>
  <si>
    <t>A continuación, se hace referencia a las actividades más importantes realizadas en el mes:
-Actualización de las matrices.
-Informe del mes de febrero
-Seguimiento al plan de mejoramiento
- Se enviaron para revisión metodológica a los gestores SIG los siguientes  documentos: plan de emergencias y contingencias, procedimiento de identificación de peligros y valoración del riesgo, programa de comunicaciones, Programa de reintegro, reubicación y rehabilitación, del formato de evaluación de simulacros, ficha en caso de emergencia,  formato de encuesta de identificación de peligros, inspección locativa, procedimiento de enfermedad y consentimiento informado.
-Seguimiento y análisis de los indicadores.
De las actividades programadas para el mes de febrero se reprogramaron 5 actividades a continuación se hace referencia:
-Investigación de enfermedad laboral (1 actividad)
-Socialización mediciones higiénicas (1 actividad)
-Divulgación y aprobación  del programa de consumo de sustancias Psicoactivas (3 actividades)
Estas actividades fueron reprogramadas debido que no se contaba con el equipo de profesionales completo, teniendo en cuenta el proceso de contratación de los mismos,  para realizar las actividades programadas  (investigación enfermedad laboral), la OAC no contaba por los mismos motivos del proceso contractual con los profesionales para realizar piezas comunicativas (Socialización mediciones higiénicas) y la divulgación y aprobación del programa de consumo de sustancias por arte del DADE.
Estas actividades se reprogramaron para junio, julio y agosto de 2020.</t>
  </si>
  <si>
    <t>En el mes de julio se presentaron casos de ausencias por incapacidad médica certificada, entre ellos por accidente laboral y por enfermedad general. Por enfermedad laboral no se presentaron casos.
Derivado de estas incapacidades, se generaron días de ausencia, en su mayor proporción por enfermedad general seguido por accidente laboral.
Como resultado del análisis se encontró que los mayores grupos de enfermedad causantes de incapacidad  están generados por: Códigos para uso de emergencia, enfermedades del sistema osteomuscular y del tejido conjuntivo,  Síntomas, signos y hallazgos anormales clínicos y de laboratorio, no clasificados en otra parte,  enfermedades del sistema respiratorio, Traumatismos, envenenamientos y algunas otras consecuencias de causa externa.
Las acciones de prevención que se realizaron son de acuerdo con los programas de vigilancia epidemiológica, de promoción y prevención de la salud de la Entidad son las siguientes:
• Seguimiento y actualización de condiciones de salud y recomendaciones medico laborales (virtual) y llamada telefónica.
• En el programa de prevención de riesgo biológico se realizaron actividades de seguimiento al talento humano que presento accidente laboral, inspecciones de puestos de trabajo, capacitaciones y sensibilización en prevención de riesgo biológico, bioseguridad, uso de elementos de protección personal y Covid 19 etc.
• En el programa de prevención de fomentos de vida y entornos saludables se realizó sensibilización y capacitación en prevención de enfermedades respiratorias y Covid 19.  
• En el programa de vigilancia epidemiológica de desórdenes musculo esqueléticos  con actividades como inspección de puestos de trabajo en las Comisarias de Familia, en los CDC, en las diferentes subdirecciones de la Entidad, adecuaciones de puestos de trabajo en casa, pausas activas, capacitación y sensibilización en higiene postural, síndrome del túnel del carpo, actividad física etc.
• En el programa de vigilancia epidemiológica de riesgo psicosocial se realizaron actividades como, Mindfulness para manejo de estrés, prevención en salud mental, contención emocional, prevención de consumo de sustancias psicoactivas, mujer y género, Psicopausas etc.
• En el programa de prevención de riesgo cardiovascular, se realiza capacitación en alimentación saludable, prevención de infarto agudo del miocardio, accidente cerebro vascular, prevención de sustancias psicoactivas, alcohol y tabaquismo. Las actividades se realizaron en las diferentes subdirecciones, por trabajo en casa, teletrabajo, presencial, por llamada telefónica y/o teleconferencia.</t>
  </si>
  <si>
    <t>Circular No. 011 del 29/03/2019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</si>
</sst>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0"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b/>
      <sz val="12"/>
      <name val="Arial"/>
      <family val="2"/>
    </font>
    <font>
      <b/>
      <sz val="12"/>
      <color theme="0"/>
      <name val="Arial"/>
      <family val="2"/>
    </font>
    <font>
      <b/>
      <sz val="11"/>
      <name val="Arial"/>
      <family val="2"/>
    </font>
    <font>
      <b/>
      <sz val="11"/>
      <color theme="0"/>
      <name val="Arial"/>
      <family val="2"/>
    </font>
    <font>
      <sz val="12"/>
      <color theme="0"/>
      <name val="Arial"/>
      <family val="2"/>
    </font>
    <font>
      <sz val="10"/>
      <color theme="0"/>
      <name val="Arial"/>
      <family val="2"/>
    </font>
    <font>
      <sz val="10"/>
      <name val="Arial"/>
      <family val="2"/>
    </font>
    <font>
      <sz val="9"/>
      <color theme="1"/>
      <name val="Arial"/>
      <family val="2"/>
    </font>
    <font>
      <sz val="12"/>
      <name val="Arial"/>
      <family val="2"/>
    </font>
    <font>
      <sz val="11"/>
      <color theme="1"/>
      <name val="Arial"/>
      <family val="2"/>
    </font>
    <font>
      <b/>
      <sz val="11"/>
      <color theme="1"/>
      <name val="Arial"/>
      <family val="2"/>
    </font>
    <font>
      <b/>
      <sz val="14"/>
      <name val="Arial"/>
      <family val="2"/>
    </font>
    <font>
      <sz val="9"/>
      <name val="Arial"/>
      <family val="2"/>
    </font>
    <font>
      <i/>
      <sz val="9"/>
      <name val="Arial"/>
      <family val="2"/>
    </font>
    <font>
      <sz val="11"/>
      <color indexed="8"/>
      <name val="Calibri"/>
      <family val="2"/>
    </font>
    <font>
      <sz val="11"/>
      <color theme="1"/>
      <name val="Comic Sans MS"/>
      <family val="2"/>
    </font>
  </fonts>
  <fills count="14">
    <fill>
      <patternFill patternType="none"/>
    </fill>
    <fill>
      <patternFill patternType="gray125"/>
    </fill>
    <fill>
      <patternFill patternType="solid">
        <fgColor theme="0"/>
        <bgColor indexed="64"/>
      </patternFill>
    </fill>
    <fill>
      <patternFill patternType="solid">
        <fgColor theme="8" tint="-0.499984740745262"/>
        <bgColor indexed="44"/>
      </patternFill>
    </fill>
    <fill>
      <patternFill patternType="solid">
        <fgColor theme="1" tint="0.499984740745262"/>
        <bgColor indexed="44"/>
      </patternFill>
    </fill>
    <fill>
      <patternFill patternType="solid">
        <fgColor theme="8"/>
        <bgColor indexed="64"/>
      </patternFill>
    </fill>
    <fill>
      <patternFill patternType="solid">
        <fgColor theme="8" tint="-0.249977111117893"/>
        <bgColor indexed="64"/>
      </patternFill>
    </fill>
    <fill>
      <patternFill patternType="solid">
        <fgColor theme="8" tint="0.39997558519241921"/>
        <bgColor indexed="44"/>
      </patternFill>
    </fill>
    <fill>
      <patternFill patternType="solid">
        <fgColor theme="8" tint="0.59999389629810485"/>
        <bgColor indexed="44"/>
      </patternFill>
    </fill>
    <fill>
      <patternFill patternType="solid">
        <fgColor theme="8" tint="0.79998168889431442"/>
        <bgColor indexed="44"/>
      </patternFill>
    </fill>
    <fill>
      <patternFill patternType="solid">
        <fgColor theme="2" tint="-0.249977111117893"/>
        <bgColor indexed="4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8" tint="0.79998168889431442"/>
        <bgColor indexed="64"/>
      </patternFill>
    </fill>
  </fills>
  <borders count="24">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8" fillId="0" borderId="0" applyFont="0" applyFill="0" applyBorder="0" applyAlignment="0" applyProtection="0"/>
    <xf numFmtId="0" fontId="1" fillId="0" borderId="0"/>
    <xf numFmtId="0" fontId="19" fillId="0" borderId="0"/>
    <xf numFmtId="43"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3" fillId="2" borderId="0" xfId="0" applyFont="1" applyFill="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9" fillId="6" borderId="6" xfId="0" applyFont="1" applyFill="1" applyBorder="1" applyAlignment="1" applyProtection="1">
      <alignment horizontal="center" vertical="center" wrapText="1"/>
      <protection hidden="1"/>
    </xf>
    <xf numFmtId="0" fontId="10" fillId="7" borderId="6" xfId="0" applyFont="1" applyFill="1" applyBorder="1" applyAlignment="1" applyProtection="1">
      <alignment horizontal="center" vertical="center" wrapText="1"/>
      <protection hidden="1"/>
    </xf>
    <xf numFmtId="0" fontId="10" fillId="8" borderId="6" xfId="0" applyFont="1" applyFill="1" applyBorder="1" applyAlignment="1" applyProtection="1">
      <alignment horizontal="center" vertical="center" wrapText="1"/>
      <protection hidden="1"/>
    </xf>
    <xf numFmtId="0" fontId="10" fillId="9" borderId="6" xfId="0" applyFont="1" applyFill="1" applyBorder="1" applyAlignment="1" applyProtection="1">
      <alignment horizontal="center" vertical="center" wrapText="1"/>
      <protection hidden="1"/>
    </xf>
    <xf numFmtId="0" fontId="9" fillId="10" borderId="6" xfId="0" applyFont="1" applyFill="1" applyBorder="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7" borderId="11"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9" fontId="11" fillId="2" borderId="0" xfId="2" applyFont="1" applyFill="1" applyAlignment="1" applyProtection="1">
      <alignment horizontal="center" vertical="center"/>
      <protection hidden="1"/>
    </xf>
    <xf numFmtId="0" fontId="11"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11" fillId="2" borderId="0" xfId="0" applyFont="1" applyFill="1" applyAlignment="1" applyProtection="1">
      <alignment vertical="center"/>
      <protection hidden="1"/>
    </xf>
    <xf numFmtId="0" fontId="11" fillId="2" borderId="0" xfId="0" applyFont="1" applyFill="1" applyAlignment="1" applyProtection="1">
      <alignment horizontal="left" vertical="center"/>
      <protection hidden="1"/>
    </xf>
    <xf numFmtId="0" fontId="3" fillId="2" borderId="6" xfId="0" applyFont="1" applyFill="1" applyBorder="1" applyAlignment="1" applyProtection="1">
      <alignment horizontal="center" vertical="center"/>
      <protection hidden="1"/>
    </xf>
    <xf numFmtId="0" fontId="12" fillId="2" borderId="0" xfId="0" applyFont="1" applyFill="1"/>
    <xf numFmtId="0" fontId="13" fillId="0" borderId="0" xfId="0" applyFont="1" applyAlignment="1">
      <alignment horizontal="left" vertical="center"/>
    </xf>
    <xf numFmtId="0" fontId="13" fillId="0" borderId="0" xfId="0" applyFont="1" applyAlignment="1">
      <alignment vertical="center"/>
    </xf>
    <xf numFmtId="0" fontId="0" fillId="0" borderId="0" xfId="0" applyFont="1" applyAlignment="1">
      <alignment vertical="center"/>
    </xf>
    <xf numFmtId="0" fontId="13" fillId="0" borderId="0" xfId="0" applyFont="1"/>
    <xf numFmtId="0" fontId="14" fillId="0" borderId="0" xfId="0" applyFont="1" applyAlignment="1">
      <alignment horizontal="center" vertical="center"/>
    </xf>
    <xf numFmtId="0" fontId="14" fillId="12" borderId="0" xfId="0" applyFont="1" applyFill="1" applyAlignment="1">
      <alignment horizontal="center" vertical="center"/>
    </xf>
    <xf numFmtId="0" fontId="14" fillId="12" borderId="0" xfId="0" applyFont="1" applyFill="1" applyAlignment="1">
      <alignment horizontal="center" vertical="center" wrapText="1"/>
    </xf>
    <xf numFmtId="0" fontId="14" fillId="13" borderId="0" xfId="0" applyFont="1" applyFill="1" applyAlignment="1">
      <alignment horizontal="center" vertical="center"/>
    </xf>
    <xf numFmtId="0" fontId="14" fillId="13" borderId="0" xfId="0" applyFont="1" applyFill="1" applyAlignment="1">
      <alignment horizontal="center" vertical="center" wrapText="1"/>
    </xf>
    <xf numFmtId="0" fontId="13" fillId="0" borderId="0" xfId="0" applyFont="1" applyAlignment="1">
      <alignment vertical="center" wrapText="1"/>
    </xf>
    <xf numFmtId="43" fontId="16" fillId="11" borderId="6" xfId="1" applyFont="1" applyFill="1" applyBorder="1" applyAlignment="1" applyProtection="1">
      <alignment horizontal="center" vertical="center" wrapText="1"/>
      <protection locked="0" hidden="1"/>
    </xf>
    <xf numFmtId="164" fontId="16" fillId="11" borderId="6" xfId="1" applyNumberFormat="1" applyFont="1" applyFill="1" applyBorder="1" applyAlignment="1" applyProtection="1">
      <alignment horizontal="center" vertical="center" wrapText="1"/>
      <protection locked="0" hidden="1"/>
    </xf>
    <xf numFmtId="0" fontId="3" fillId="0" borderId="0" xfId="0" applyFont="1" applyFill="1" applyAlignment="1" applyProtection="1">
      <alignment horizontal="center" vertical="center" wrapText="1"/>
      <protection hidden="1"/>
    </xf>
    <xf numFmtId="9" fontId="16" fillId="2" borderId="6" xfId="2" applyFont="1" applyFill="1" applyBorder="1" applyAlignment="1" applyProtection="1">
      <alignment horizontal="center" vertical="center" wrapText="1"/>
      <protection hidden="1"/>
    </xf>
    <xf numFmtId="0" fontId="16" fillId="11" borderId="6" xfId="1" applyNumberFormat="1" applyFont="1" applyFill="1" applyBorder="1" applyAlignment="1" applyProtection="1">
      <alignment horizontal="left" vertical="center" wrapText="1"/>
      <protection locked="0" hidden="1"/>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14" fontId="10" fillId="2" borderId="6" xfId="0" applyNumberFormat="1" applyFont="1" applyFill="1" applyBorder="1" applyAlignment="1">
      <alignment horizontal="center" vertical="center" wrapText="1"/>
    </xf>
    <xf numFmtId="9" fontId="10" fillId="2" borderId="6" xfId="2" applyFont="1" applyFill="1" applyBorder="1" applyAlignment="1" applyProtection="1">
      <alignment horizontal="center" vertical="center" wrapText="1"/>
    </xf>
    <xf numFmtId="0" fontId="16" fillId="11" borderId="6" xfId="1" applyNumberFormat="1" applyFont="1" applyFill="1" applyBorder="1" applyAlignment="1" applyProtection="1">
      <alignment horizontal="center" vertical="center" wrapText="1"/>
      <protection locked="0" hidden="1"/>
    </xf>
    <xf numFmtId="1" fontId="16" fillId="11" borderId="6" xfId="1" applyNumberFormat="1" applyFont="1" applyFill="1" applyBorder="1" applyAlignment="1" applyProtection="1">
      <alignment horizontal="center" vertical="center" wrapText="1"/>
      <protection locked="0" hidden="1"/>
    </xf>
    <xf numFmtId="0" fontId="16" fillId="2" borderId="0" xfId="0" applyFont="1" applyFill="1" applyAlignment="1" applyProtection="1">
      <alignment horizontal="center" vertical="center"/>
      <protection hidden="1"/>
    </xf>
    <xf numFmtId="9" fontId="16" fillId="2" borderId="11" xfId="2" applyFont="1" applyFill="1" applyBorder="1" applyAlignment="1" applyProtection="1">
      <alignment horizontal="center" vertical="center" wrapText="1"/>
      <protection hidden="1"/>
    </xf>
    <xf numFmtId="0" fontId="10" fillId="2" borderId="6" xfId="0" applyFont="1" applyFill="1" applyBorder="1" applyAlignment="1">
      <alignment horizontal="justify" vertical="center" wrapText="1"/>
    </xf>
    <xf numFmtId="3" fontId="16" fillId="2" borderId="11" xfId="0" applyNumberFormat="1" applyFont="1" applyFill="1" applyBorder="1" applyAlignment="1" applyProtection="1">
      <alignment horizontal="center" vertical="center" wrapText="1"/>
      <protection hidden="1"/>
    </xf>
    <xf numFmtId="3" fontId="16" fillId="11" borderId="6" xfId="1" applyNumberFormat="1" applyFont="1" applyFill="1" applyBorder="1" applyAlignment="1" applyProtection="1">
      <alignment horizontal="center" vertical="center" wrapText="1"/>
      <protection locked="0" hidden="1"/>
    </xf>
    <xf numFmtId="0" fontId="16" fillId="11" borderId="6" xfId="1" applyNumberFormat="1" applyFont="1" applyFill="1" applyBorder="1" applyAlignment="1" applyProtection="1">
      <alignment vertical="center" wrapText="1"/>
      <protection locked="0" hidden="1"/>
    </xf>
    <xf numFmtId="0" fontId="10" fillId="2" borderId="6" xfId="0" applyFont="1" applyFill="1" applyBorder="1" applyAlignment="1">
      <alignment horizontal="left" vertical="center" wrapText="1"/>
    </xf>
    <xf numFmtId="0" fontId="3" fillId="2" borderId="0" xfId="0" applyFont="1" applyFill="1" applyAlignment="1" applyProtection="1">
      <alignment horizontal="left" vertical="center"/>
      <protection hidden="1"/>
    </xf>
    <xf numFmtId="0" fontId="3" fillId="0" borderId="0" xfId="0" applyFont="1" applyFill="1" applyAlignment="1" applyProtection="1">
      <alignment horizontal="left" vertical="center" wrapText="1"/>
      <protection hidden="1"/>
    </xf>
    <xf numFmtId="0" fontId="7" fillId="5" borderId="15" xfId="0" applyFont="1" applyFill="1" applyBorder="1" applyAlignment="1" applyProtection="1">
      <alignment horizontal="center" vertical="center" wrapText="1"/>
      <protection hidden="1"/>
    </xf>
    <xf numFmtId="0" fontId="7" fillId="5" borderId="16" xfId="0" applyFont="1" applyFill="1" applyBorder="1" applyAlignment="1" applyProtection="1">
      <alignment horizontal="center" vertical="center" wrapText="1"/>
      <protection hidden="1"/>
    </xf>
    <xf numFmtId="0" fontId="7" fillId="5" borderId="17" xfId="0" applyFont="1" applyFill="1" applyBorder="1" applyAlignment="1" applyProtection="1">
      <alignment horizontal="center" vertical="center" wrapText="1"/>
      <protection hidden="1"/>
    </xf>
    <xf numFmtId="0" fontId="7" fillId="5" borderId="18"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5" borderId="13" xfId="0" applyFont="1" applyFill="1" applyBorder="1" applyAlignment="1" applyProtection="1">
      <alignment horizontal="center" vertical="center" wrapText="1"/>
      <protection hidden="1"/>
    </xf>
    <xf numFmtId="0" fontId="7" fillId="5" borderId="11" xfId="0" applyFont="1" applyFill="1" applyBorder="1" applyAlignment="1" applyProtection="1">
      <alignment horizontal="center" vertical="center" wrapText="1"/>
      <protection hidden="1"/>
    </xf>
    <xf numFmtId="0" fontId="12" fillId="2" borderId="21" xfId="3" applyFont="1" applyFill="1" applyBorder="1" applyAlignment="1">
      <alignment horizontal="left" vertical="center" wrapText="1"/>
    </xf>
    <xf numFmtId="0" fontId="12" fillId="2" borderId="22" xfId="3" applyFont="1" applyFill="1" applyBorder="1" applyAlignment="1">
      <alignment horizontal="left" vertical="center" wrapText="1"/>
    </xf>
    <xf numFmtId="0" fontId="12" fillId="2" borderId="23" xfId="3" applyFont="1" applyFill="1" applyBorder="1" applyAlignment="1">
      <alignment horizontal="left" vertical="center" wrapText="1"/>
    </xf>
    <xf numFmtId="0" fontId="6" fillId="4" borderId="1" xfId="0" applyFont="1" applyFill="1" applyBorder="1" applyAlignment="1" applyProtection="1">
      <alignment horizontal="center" vertical="center" wrapText="1"/>
      <protection hidden="1"/>
    </xf>
    <xf numFmtId="0" fontId="6" fillId="4" borderId="3" xfId="0" applyFont="1" applyFill="1" applyBorder="1" applyAlignment="1" applyProtection="1">
      <alignment horizontal="center" vertical="center" wrapText="1"/>
      <protection hidden="1"/>
    </xf>
    <xf numFmtId="0" fontId="15" fillId="2" borderId="11" xfId="0" applyFont="1" applyFill="1" applyBorder="1" applyAlignment="1">
      <alignment horizontal="center" vertical="center" wrapText="1"/>
    </xf>
    <xf numFmtId="0" fontId="5" fillId="10" borderId="1" xfId="0" applyFont="1" applyFill="1" applyBorder="1" applyAlignment="1" applyProtection="1">
      <alignment horizontal="center" vertical="center" wrapText="1"/>
      <protection hidden="1"/>
    </xf>
    <xf numFmtId="0" fontId="5" fillId="10" borderId="3" xfId="0" applyFont="1" applyFill="1" applyBorder="1" applyAlignment="1" applyProtection="1">
      <alignment horizontal="center" vertical="center" wrapText="1"/>
      <protection hidden="1"/>
    </xf>
    <xf numFmtId="0" fontId="5" fillId="10" borderId="2" xfId="0" applyFont="1" applyFill="1" applyBorder="1" applyAlignment="1" applyProtection="1">
      <alignment horizontal="center" vertical="center" wrapText="1"/>
      <protection hidden="1"/>
    </xf>
    <xf numFmtId="0" fontId="4" fillId="7" borderId="3" xfId="0" applyFont="1" applyFill="1" applyBorder="1" applyAlignment="1" applyProtection="1">
      <alignment horizontal="center" vertical="center" wrapText="1"/>
      <protection hidden="1"/>
    </xf>
    <xf numFmtId="0" fontId="4" fillId="8" borderId="3" xfId="0" applyFont="1" applyFill="1" applyBorder="1" applyAlignment="1" applyProtection="1">
      <alignment horizontal="center" vertical="center" wrapText="1"/>
      <protection hidden="1"/>
    </xf>
    <xf numFmtId="0" fontId="4" fillId="9" borderId="3" xfId="0" applyFont="1" applyFill="1" applyBorder="1" applyAlignment="1" applyProtection="1">
      <alignment horizontal="center" vertical="center" wrapText="1"/>
      <protection hidden="1"/>
    </xf>
    <xf numFmtId="0" fontId="12" fillId="2" borderId="15" xfId="0" applyFont="1" applyFill="1" applyBorder="1" applyAlignment="1">
      <alignment horizontal="center"/>
    </xf>
    <xf numFmtId="0" fontId="12" fillId="2" borderId="17" xfId="0" applyFont="1" applyFill="1" applyBorder="1" applyAlignment="1">
      <alignment horizontal="center"/>
    </xf>
    <xf numFmtId="0" fontId="12" fillId="2" borderId="19" xfId="0" applyFont="1" applyFill="1" applyBorder="1" applyAlignment="1">
      <alignment horizontal="center"/>
    </xf>
    <xf numFmtId="0" fontId="12" fillId="2" borderId="20" xfId="0" applyFont="1" applyFill="1" applyBorder="1" applyAlignment="1">
      <alignment horizontal="center"/>
    </xf>
    <xf numFmtId="0" fontId="12" fillId="2" borderId="18" xfId="0" applyFont="1" applyFill="1" applyBorder="1" applyAlignment="1">
      <alignment horizontal="center"/>
    </xf>
    <xf numFmtId="0" fontId="12" fillId="2" borderId="13" xfId="0" applyFont="1" applyFill="1" applyBorder="1" applyAlignment="1">
      <alignment horizontal="center"/>
    </xf>
    <xf numFmtId="0" fontId="4" fillId="2" borderId="4" xfId="0" applyFont="1" applyFill="1" applyBorder="1" applyAlignment="1" applyProtection="1">
      <alignment horizontal="left" vertical="center"/>
      <protection hidden="1"/>
    </xf>
    <xf numFmtId="0" fontId="4" fillId="2" borderId="5" xfId="0" applyFont="1" applyFill="1" applyBorder="1" applyAlignment="1" applyProtection="1">
      <alignment horizontal="left" vertical="center"/>
      <protection hidden="1"/>
    </xf>
    <xf numFmtId="0" fontId="4" fillId="2" borderId="7" xfId="0" applyFont="1" applyFill="1" applyBorder="1" applyAlignment="1" applyProtection="1">
      <alignment horizontal="left" vertical="center"/>
      <protection hidden="1"/>
    </xf>
    <xf numFmtId="0" fontId="4" fillId="2" borderId="8" xfId="0" applyFont="1" applyFill="1" applyBorder="1" applyAlignment="1" applyProtection="1">
      <alignment horizontal="left"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vertical="center"/>
      <protection hidden="1"/>
    </xf>
    <xf numFmtId="0" fontId="3" fillId="2" borderId="14" xfId="0" applyFont="1" applyFill="1" applyBorder="1" applyAlignment="1" applyProtection="1">
      <alignment horizontal="center" vertical="center"/>
      <protection hidden="1"/>
    </xf>
    <xf numFmtId="0" fontId="5" fillId="6" borderId="1" xfId="0" applyFont="1" applyFill="1" applyBorder="1" applyAlignment="1" applyProtection="1">
      <alignment horizontal="center" vertical="center" wrapText="1"/>
      <protection hidden="1"/>
    </xf>
    <xf numFmtId="0" fontId="5" fillId="6" borderId="3" xfId="0" applyFont="1" applyFill="1" applyBorder="1" applyAlignment="1" applyProtection="1">
      <alignment horizontal="center" vertical="center" wrapText="1"/>
      <protection hidden="1"/>
    </xf>
    <xf numFmtId="0" fontId="5" fillId="3" borderId="7" xfId="0" applyFont="1" applyFill="1" applyBorder="1" applyAlignment="1" applyProtection="1">
      <alignment horizontal="center" vertical="center" wrapText="1"/>
      <protection hidden="1"/>
    </xf>
    <xf numFmtId="0" fontId="5" fillId="3" borderId="10" xfId="0" applyFont="1" applyFill="1" applyBorder="1" applyAlignment="1" applyProtection="1">
      <alignment horizontal="center" vertical="center" wrapText="1"/>
      <protection hidden="1"/>
    </xf>
  </cellXfs>
  <cellStyles count="16">
    <cellStyle name="Millares" xfId="1" builtinId="3"/>
    <cellStyle name="Millares 2" xfId="4" xr:uid="{00000000-0005-0000-0000-000001000000}"/>
    <cellStyle name="Millares 28 2" xfId="14" xr:uid="{957EE158-DF64-4D16-8453-4A977821C228}"/>
    <cellStyle name="Millares 3" xfId="6" xr:uid="{0ECCA17A-CDA2-46F9-9C0E-5865CA77C6E9}"/>
    <cellStyle name="Millares 4" xfId="5" xr:uid="{00000000-0005-0000-0000-000002000000}"/>
    <cellStyle name="Millares 5" xfId="9" xr:uid="{D7FA136B-D013-454C-9708-29DF6ECAD971}"/>
    <cellStyle name="Millares 6" xfId="10" xr:uid="{1B5A1FDA-420C-4A74-8615-F7ACEBECD837}"/>
    <cellStyle name="Millares 8" xfId="8" xr:uid="{261CC5D2-CB88-4181-98C1-ED03A0F9A52A}"/>
    <cellStyle name="Normal" xfId="0" builtinId="0"/>
    <cellStyle name="Normal 18" xfId="3" xr:uid="{00000000-0005-0000-0000-000004000000}"/>
    <cellStyle name="Normal 2" xfId="13" xr:uid="{4D7BB3DC-C328-41CB-A2E7-AE43B4977B1A}"/>
    <cellStyle name="Normal 7 2" xfId="12" xr:uid="{D7B379B4-5DAE-422C-904A-40AECE7C7EFF}"/>
    <cellStyle name="Porcentaje" xfId="2" builtinId="5"/>
    <cellStyle name="Porcentaje 2" xfId="7" xr:uid="{8B7867D3-9FB6-42B7-8DDE-2EA76B9EDB27}"/>
    <cellStyle name="Porcentaje 2 2" xfId="11" xr:uid="{8DE33AC6-EAFA-45C5-837C-5D08B82A264E}"/>
    <cellStyle name="Porcentaje 5 2" xfId="15" xr:uid="{93BF3340-DE79-4AA6-9619-9C1E1FC6D522}"/>
  </cellStyles>
  <dxfs count="36">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s>
  <tableStyles count="0" defaultTableStyle="TableStyleMedium2" defaultPivotStyle="PivotStyleLight16"/>
  <colors>
    <mruColors>
      <color rgb="FF56DCDC"/>
      <color rgb="FF009999"/>
      <color rgb="FF079ABD"/>
      <color rgb="FFF1955D"/>
      <color rgb="FFFF6600"/>
      <color rgb="FF90E4DC"/>
      <color rgb="FFAFF7E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9" name="Picture 1" descr="escudo-alc">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261992</xdr:colOff>
      <xdr:row>1</xdr:row>
      <xdr:rowOff>252069</xdr:rowOff>
    </xdr:from>
    <xdr:to>
      <xdr:col>2</xdr:col>
      <xdr:colOff>984250</xdr:colOff>
      <xdr:row>4</xdr:row>
      <xdr:rowOff>47056</xdr:rowOff>
    </xdr:to>
    <xdr:pic>
      <xdr:nvPicPr>
        <xdr:cNvPr id="10" name="Imagen 9" descr="escudo-alc">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992" y="304986"/>
          <a:ext cx="1960508" cy="1017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2619375</xdr:colOff>
      <xdr:row>12</xdr:row>
      <xdr:rowOff>0</xdr:rowOff>
    </xdr:from>
    <xdr:to>
      <xdr:col>12</xdr:col>
      <xdr:colOff>4984751</xdr:colOff>
      <xdr:row>12</xdr:row>
      <xdr:rowOff>350043</xdr:rowOff>
    </xdr:to>
    <xdr:pic>
      <xdr:nvPicPr>
        <xdr:cNvPr id="4" name="Imagen 3">
          <a:extLst>
            <a:ext uri="{FF2B5EF4-FFF2-40B4-BE49-F238E27FC236}">
              <a16:creationId xmlns:a16="http://schemas.microsoft.com/office/drawing/2014/main" id="{B8DBF11D-0A97-4EEA-8BEA-9732F2CF3A1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843500" y="102981125"/>
          <a:ext cx="2365376" cy="936625"/>
        </a:xfrm>
        <a:prstGeom prst="rect">
          <a:avLst/>
        </a:prstGeom>
        <a:noFill/>
        <a:ln>
          <a:noFill/>
        </a:ln>
      </xdr:spPr>
    </xdr:pic>
    <xdr:clientData/>
  </xdr:twoCellAnchor>
  <xdr:twoCellAnchor editAs="oneCell">
    <xdr:from>
      <xdr:col>13</xdr:col>
      <xdr:colOff>666750</xdr:colOff>
      <xdr:row>18</xdr:row>
      <xdr:rowOff>0</xdr:rowOff>
    </xdr:from>
    <xdr:to>
      <xdr:col>13</xdr:col>
      <xdr:colOff>666750</xdr:colOff>
      <xdr:row>1048576</xdr:row>
      <xdr:rowOff>161628</xdr:rowOff>
    </xdr:to>
    <xdr:pic>
      <xdr:nvPicPr>
        <xdr:cNvPr id="6" name="Imagen 4">
          <a:extLst>
            <a:ext uri="{FF2B5EF4-FFF2-40B4-BE49-F238E27FC236}">
              <a16:creationId xmlns:a16="http://schemas.microsoft.com/office/drawing/2014/main" id="{3D6987F5-5AE5-442A-A58A-9CD5B969D86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878550" y="14592300"/>
          <a:ext cx="0" cy="306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666750</xdr:colOff>
      <xdr:row>18</xdr:row>
      <xdr:rowOff>0</xdr:rowOff>
    </xdr:from>
    <xdr:to>
      <xdr:col>12</xdr:col>
      <xdr:colOff>666750</xdr:colOff>
      <xdr:row>1048576</xdr:row>
      <xdr:rowOff>164744</xdr:rowOff>
    </xdr:to>
    <xdr:pic>
      <xdr:nvPicPr>
        <xdr:cNvPr id="7" name="Imagen 4">
          <a:extLst>
            <a:ext uri="{FF2B5EF4-FFF2-40B4-BE49-F238E27FC236}">
              <a16:creationId xmlns:a16="http://schemas.microsoft.com/office/drawing/2014/main" id="{4E176BC5-C2C2-4AB7-818C-5A167DBA72D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839950" y="12687300"/>
          <a:ext cx="0" cy="357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vviracacha/Downloads/SPI%20-%20Indicadores%20de%20gesti&#243;n%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lopezd/Desktop/BITPx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TACORA (2)"/>
      <sheetName val="BITA 3"/>
      <sheetName val="RESUMEN"/>
      <sheetName val="BITACORA"/>
      <sheetName val="Hoja2"/>
      <sheetName val="EN PROCESO"/>
      <sheetName val="BITA 3 (2)"/>
    </sheetNames>
    <sheetDataSet>
      <sheetData sheetId="0"/>
      <sheetData sheetId="1"/>
      <sheetData sheetId="2"/>
      <sheetData sheetId="3"/>
      <sheetData sheetId="4">
        <row r="9">
          <cell r="A9" t="str">
            <v>PAOLA</v>
          </cell>
          <cell r="E9" t="str">
            <v>1098  Bogotá te nutre</v>
          </cell>
        </row>
        <row r="10">
          <cell r="A10" t="str">
            <v>DARWIN</v>
          </cell>
          <cell r="E10" t="str">
            <v>1096  Desarrollo integral desde la gestación hasta la adolescencia</v>
          </cell>
        </row>
        <row r="11">
          <cell r="A11" t="str">
            <v>ANDRES</v>
          </cell>
          <cell r="E11" t="str">
            <v>1101  Distrito Diverso</v>
          </cell>
        </row>
        <row r="12">
          <cell r="A12" t="str">
            <v>JOSE</v>
          </cell>
          <cell r="E12" t="str">
            <v>1116  Distrito joven</v>
          </cell>
        </row>
        <row r="13">
          <cell r="E13" t="str">
            <v>1099  Envejecimiento digno, activo y feliz</v>
          </cell>
        </row>
        <row r="14">
          <cell r="E14" t="str">
            <v>1103  Espacios de integración social</v>
          </cell>
        </row>
        <row r="15">
          <cell r="E15" t="str">
            <v>1118  Gestión Institucional y Fortalecimiento del Talento humano</v>
          </cell>
        </row>
        <row r="16">
          <cell r="E16" t="str">
            <v>1168  Integración Digital y de Conocimiento para la Inclusión Social</v>
          </cell>
        </row>
        <row r="17">
          <cell r="E17" t="str">
            <v>1091  Integración Eficiente y Transparente para todos</v>
          </cell>
        </row>
        <row r="18">
          <cell r="E18" t="str">
            <v>1113  Por una ciudad incluyente y sin barreras</v>
          </cell>
        </row>
        <row r="19">
          <cell r="E19" t="str">
            <v xml:space="preserve">1093  Prevención y atención de la paternidad y la maternidad temprana </v>
          </cell>
        </row>
        <row r="20">
          <cell r="E20" t="str">
            <v>1108  Prevención y atención integral del fenómeno de habitabilidad en calle</v>
          </cell>
        </row>
        <row r="21">
          <cell r="E21" t="str">
            <v>1086  Una ciudad para las familias</v>
          </cell>
        </row>
        <row r="22">
          <cell r="E22" t="str">
            <v>1092  Viviendo el territorio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DT19"/>
  <sheetViews>
    <sheetView showGridLines="0" tabSelected="1" topLeftCell="D3" zoomScale="70" zoomScaleNormal="70" workbookViewId="0">
      <selection activeCell="F18" sqref="F18"/>
    </sheetView>
  </sheetViews>
  <sheetFormatPr baseColWidth="10" defaultColWidth="0" defaultRowHeight="0" customHeight="1" zeroHeight="1" x14ac:dyDescent="0.25"/>
  <cols>
    <col min="1" max="1" width="1.85546875" style="15" customWidth="1"/>
    <col min="2" max="2" width="18.5703125" style="16" customWidth="1"/>
    <col min="3" max="3" width="19.140625" style="16" customWidth="1"/>
    <col min="4" max="4" width="31.140625" style="16" customWidth="1"/>
    <col min="5" max="5" width="14.42578125" style="16" customWidth="1"/>
    <col min="6" max="6" width="14.42578125" style="12" customWidth="1"/>
    <col min="7" max="7" width="21.42578125" style="12" customWidth="1"/>
    <col min="8" max="8" width="35.42578125" style="16" customWidth="1"/>
    <col min="9" max="9" width="24.7109375" style="16" customWidth="1"/>
    <col min="10" max="10" width="11.140625" style="16" customWidth="1"/>
    <col min="11" max="11" width="32.85546875" style="16" customWidth="1"/>
    <col min="12" max="12" width="21.85546875" style="12" customWidth="1"/>
    <col min="13" max="13" width="80.42578125" style="12" customWidth="1"/>
    <col min="14" max="14" width="12.85546875" style="12" customWidth="1"/>
    <col min="15" max="15" width="12.5703125" style="12" customWidth="1"/>
    <col min="16" max="16" width="25" style="12" customWidth="1"/>
    <col min="17" max="17" width="8.28515625" style="12" customWidth="1"/>
    <col min="18" max="18" width="13.140625" style="16" customWidth="1"/>
    <col min="19" max="19" width="13.28515625" style="12" customWidth="1"/>
    <col min="20" max="20" width="10.28515625" style="12" customWidth="1"/>
    <col min="21" max="21" width="16.140625" style="12" customWidth="1"/>
    <col min="22" max="22" width="17.5703125" style="12" customWidth="1"/>
    <col min="23" max="23" width="12" style="12" customWidth="1"/>
    <col min="24" max="24" width="76.28515625" style="11" customWidth="1"/>
    <col min="25" max="25" width="14.85546875" style="12" customWidth="1"/>
    <col min="26" max="26" width="17.85546875" style="12" customWidth="1"/>
    <col min="27" max="27" width="12" style="12" customWidth="1"/>
    <col min="28" max="28" width="100.42578125" style="12" customWidth="1"/>
    <col min="29" max="29" width="16" style="12" customWidth="1"/>
    <col min="30" max="30" width="16.85546875" style="12" customWidth="1"/>
    <col min="31" max="31" width="11.7109375" style="12" customWidth="1"/>
    <col min="32" max="32" width="74.42578125" style="12" customWidth="1"/>
    <col min="33" max="34" width="14.85546875" style="12" customWidth="1"/>
    <col min="35" max="35" width="12" style="12" customWidth="1"/>
    <col min="36" max="36" width="106" style="11" customWidth="1"/>
    <col min="37" max="38" width="15.85546875" style="12" customWidth="1"/>
    <col min="39" max="39" width="12" style="12" customWidth="1"/>
    <col min="40" max="40" width="100.85546875" style="12" customWidth="1"/>
    <col min="41" max="42" width="15.85546875" style="12" customWidth="1"/>
    <col min="43" max="43" width="11.7109375" style="12" customWidth="1"/>
    <col min="44" max="44" width="130.28515625" style="12" customWidth="1"/>
    <col min="45" max="46" width="16.28515625" style="12" customWidth="1"/>
    <col min="47" max="47" width="11.7109375" style="12" customWidth="1"/>
    <col min="48" max="48" width="104.85546875" style="12" customWidth="1"/>
    <col min="49" max="49" width="15" style="12" customWidth="1"/>
    <col min="50" max="50" width="16" style="12" customWidth="1"/>
    <col min="51" max="51" width="11.7109375" style="12" customWidth="1"/>
    <col min="52" max="52" width="97.85546875" style="12" customWidth="1"/>
    <col min="53" max="54" width="16.5703125" style="12" customWidth="1"/>
    <col min="55" max="55" width="11.7109375" style="12" customWidth="1"/>
    <col min="56" max="56" width="170.28515625" style="12" customWidth="1"/>
    <col min="57" max="57" width="11.7109375" style="12" customWidth="1"/>
    <col min="58" max="58" width="12.5703125" style="12" customWidth="1"/>
    <col min="59" max="59" width="11.7109375" style="12" customWidth="1"/>
    <col min="60" max="60" width="15" style="12" customWidth="1"/>
    <col min="61" max="61" width="11.7109375" style="12" customWidth="1"/>
    <col min="62" max="62" width="12.5703125" style="12" customWidth="1"/>
    <col min="63" max="63" width="11.7109375" style="12" customWidth="1"/>
    <col min="64" max="64" width="16" style="12" customWidth="1"/>
    <col min="65" max="65" width="11.7109375" style="12" customWidth="1"/>
    <col min="66" max="66" width="12.28515625" style="12" customWidth="1"/>
    <col min="67" max="67" width="11.7109375" style="12" customWidth="1"/>
    <col min="68" max="69" width="18.7109375" style="12" customWidth="1"/>
    <col min="70" max="70" width="10.7109375" style="12" customWidth="1"/>
    <col min="71" max="76" width="18.140625" style="12" customWidth="1"/>
    <col min="77" max="77" width="10.7109375" style="12" customWidth="1"/>
    <col min="78" max="124" width="0" style="15" hidden="1" customWidth="1"/>
    <col min="125" max="16384" width="11.42578125" style="15" hidden="1"/>
  </cols>
  <sheetData>
    <row r="1" spans="2:76" s="14" customFormat="1" ht="4.5" customHeight="1" x14ac:dyDescent="0.25">
      <c r="B1" s="13"/>
      <c r="C1" s="13"/>
      <c r="I1" s="47"/>
    </row>
    <row r="2" spans="2:76" s="18" customFormat="1" ht="32.25" customHeight="1" x14ac:dyDescent="0.2">
      <c r="B2" s="68"/>
      <c r="C2" s="69"/>
      <c r="D2" s="61" t="s">
        <v>0</v>
      </c>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56" t="s">
        <v>1</v>
      </c>
      <c r="BP2" s="57"/>
      <c r="BQ2" s="58"/>
      <c r="BR2" s="1"/>
    </row>
    <row r="3" spans="2:76" s="18" customFormat="1" ht="32.25" customHeight="1" x14ac:dyDescent="0.2">
      <c r="B3" s="70"/>
      <c r="C3" s="7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56" t="s">
        <v>2</v>
      </c>
      <c r="BP3" s="57"/>
      <c r="BQ3" s="58"/>
      <c r="BR3" s="1"/>
    </row>
    <row r="4" spans="2:76" s="18" customFormat="1" ht="32.25" customHeight="1" x14ac:dyDescent="0.2">
      <c r="B4" s="70"/>
      <c r="C4" s="7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56" t="s">
        <v>3</v>
      </c>
      <c r="BP4" s="57"/>
      <c r="BQ4" s="58"/>
      <c r="BR4" s="1"/>
    </row>
    <row r="5" spans="2:76" s="18" customFormat="1" ht="32.25" customHeight="1" x14ac:dyDescent="0.2">
      <c r="B5" s="72"/>
      <c r="C5" s="73"/>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56" t="s">
        <v>4</v>
      </c>
      <c r="BP5" s="57"/>
      <c r="BQ5" s="58"/>
      <c r="BR5" s="1"/>
    </row>
    <row r="6" spans="2:76" s="14" customFormat="1" ht="7.5" customHeight="1" x14ac:dyDescent="0.25">
      <c r="B6" s="13"/>
      <c r="C6" s="13"/>
      <c r="I6" s="47"/>
      <c r="BQ6" s="1"/>
      <c r="BR6" s="1"/>
    </row>
    <row r="7" spans="2:76" s="14" customFormat="1" ht="15" customHeight="1" x14ac:dyDescent="0.25">
      <c r="B7" s="74" t="s">
        <v>5</v>
      </c>
      <c r="C7" s="75"/>
      <c r="D7" s="17" t="s">
        <v>6</v>
      </c>
      <c r="E7" s="78" t="s">
        <v>7</v>
      </c>
      <c r="F7" s="79"/>
      <c r="G7" s="82">
        <v>2020</v>
      </c>
      <c r="I7" s="47"/>
    </row>
    <row r="8" spans="2:76" s="14" customFormat="1" ht="15" customHeight="1" x14ac:dyDescent="0.25">
      <c r="B8" s="76"/>
      <c r="C8" s="77"/>
      <c r="D8" s="17" t="s">
        <v>8</v>
      </c>
      <c r="E8" s="80" t="s">
        <v>24</v>
      </c>
      <c r="F8" s="81"/>
      <c r="G8" s="83"/>
      <c r="I8" s="47"/>
    </row>
    <row r="9" spans="2:76" s="31" customFormat="1" ht="7.5" customHeight="1" x14ac:dyDescent="0.25">
      <c r="I9" s="48"/>
    </row>
    <row r="10" spans="2:76" s="1" customFormat="1" ht="22.5" customHeight="1" x14ac:dyDescent="0.25">
      <c r="B10" s="86" t="s">
        <v>10</v>
      </c>
      <c r="C10" s="87"/>
      <c r="D10" s="87"/>
      <c r="E10" s="87"/>
      <c r="F10" s="87"/>
      <c r="G10" s="87"/>
      <c r="H10" s="87"/>
      <c r="I10" s="87"/>
      <c r="J10" s="87"/>
      <c r="K10" s="87"/>
      <c r="L10" s="87"/>
      <c r="M10" s="87"/>
      <c r="N10" s="87"/>
      <c r="O10" s="87"/>
      <c r="P10" s="87"/>
      <c r="Q10" s="87"/>
      <c r="R10" s="87"/>
      <c r="S10" s="87"/>
      <c r="T10" s="87"/>
      <c r="U10" s="59" t="s">
        <v>11</v>
      </c>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2"/>
      <c r="BS10" s="49" t="s">
        <v>12</v>
      </c>
      <c r="BT10" s="50"/>
      <c r="BU10" s="51"/>
      <c r="BV10" s="55" t="s">
        <v>13</v>
      </c>
      <c r="BW10" s="55"/>
      <c r="BX10" s="55"/>
    </row>
    <row r="11" spans="2:76" s="2" customFormat="1" ht="19.5" customHeight="1" x14ac:dyDescent="0.25">
      <c r="B11" s="84" t="s">
        <v>14</v>
      </c>
      <c r="C11" s="85"/>
      <c r="D11" s="85"/>
      <c r="E11" s="65" t="s">
        <v>15</v>
      </c>
      <c r="F11" s="65"/>
      <c r="G11" s="65"/>
      <c r="H11" s="65"/>
      <c r="I11" s="65"/>
      <c r="J11" s="66" t="s">
        <v>16</v>
      </c>
      <c r="K11" s="66"/>
      <c r="L11" s="66"/>
      <c r="M11" s="66"/>
      <c r="N11" s="66"/>
      <c r="O11" s="66"/>
      <c r="P11" s="66"/>
      <c r="Q11" s="67" t="s">
        <v>17</v>
      </c>
      <c r="R11" s="67"/>
      <c r="S11" s="67"/>
      <c r="T11" s="67"/>
      <c r="U11" s="62" t="s">
        <v>7</v>
      </c>
      <c r="V11" s="63"/>
      <c r="W11" s="63"/>
      <c r="X11" s="64"/>
      <c r="Y11" s="62" t="s">
        <v>9</v>
      </c>
      <c r="Z11" s="63"/>
      <c r="AA11" s="63"/>
      <c r="AB11" s="64"/>
      <c r="AC11" s="62" t="s">
        <v>18</v>
      </c>
      <c r="AD11" s="63"/>
      <c r="AE11" s="63"/>
      <c r="AF11" s="64"/>
      <c r="AG11" s="62" t="s">
        <v>19</v>
      </c>
      <c r="AH11" s="63"/>
      <c r="AI11" s="63"/>
      <c r="AJ11" s="64"/>
      <c r="AK11" s="62" t="s">
        <v>20</v>
      </c>
      <c r="AL11" s="63"/>
      <c r="AM11" s="63"/>
      <c r="AN11" s="64"/>
      <c r="AO11" s="62" t="s">
        <v>21</v>
      </c>
      <c r="AP11" s="63"/>
      <c r="AQ11" s="63"/>
      <c r="AR11" s="64"/>
      <c r="AS11" s="62" t="s">
        <v>22</v>
      </c>
      <c r="AT11" s="63"/>
      <c r="AU11" s="63"/>
      <c r="AV11" s="64"/>
      <c r="AW11" s="62" t="s">
        <v>23</v>
      </c>
      <c r="AX11" s="63"/>
      <c r="AY11" s="63"/>
      <c r="AZ11" s="64"/>
      <c r="BA11" s="62" t="s">
        <v>24</v>
      </c>
      <c r="BB11" s="63"/>
      <c r="BC11" s="63"/>
      <c r="BD11" s="64"/>
      <c r="BE11" s="62" t="s">
        <v>25</v>
      </c>
      <c r="BF11" s="63"/>
      <c r="BG11" s="63"/>
      <c r="BH11" s="64"/>
      <c r="BI11" s="62" t="s">
        <v>26</v>
      </c>
      <c r="BJ11" s="63"/>
      <c r="BK11" s="63"/>
      <c r="BL11" s="64"/>
      <c r="BM11" s="62" t="s">
        <v>27</v>
      </c>
      <c r="BN11" s="63"/>
      <c r="BO11" s="63"/>
      <c r="BP11" s="64"/>
      <c r="BS11" s="52"/>
      <c r="BT11" s="53"/>
      <c r="BU11" s="54"/>
      <c r="BV11" s="55"/>
      <c r="BW11" s="55"/>
      <c r="BX11" s="55"/>
    </row>
    <row r="12" spans="2:76" s="8" customFormat="1" ht="48.75" customHeight="1" x14ac:dyDescent="0.25">
      <c r="B12" s="3" t="s">
        <v>28</v>
      </c>
      <c r="C12" s="3" t="s">
        <v>29</v>
      </c>
      <c r="D12" s="3" t="s">
        <v>30</v>
      </c>
      <c r="E12" s="4" t="s">
        <v>31</v>
      </c>
      <c r="F12" s="10" t="s">
        <v>32</v>
      </c>
      <c r="G12" s="4" t="s">
        <v>33</v>
      </c>
      <c r="H12" s="4" t="s">
        <v>34</v>
      </c>
      <c r="I12" s="4" t="s">
        <v>35</v>
      </c>
      <c r="J12" s="5" t="s">
        <v>36</v>
      </c>
      <c r="K12" s="5" t="s">
        <v>37</v>
      </c>
      <c r="L12" s="5" t="s">
        <v>38</v>
      </c>
      <c r="M12" s="5" t="s">
        <v>39</v>
      </c>
      <c r="N12" s="5" t="s">
        <v>40</v>
      </c>
      <c r="O12" s="5" t="s">
        <v>41</v>
      </c>
      <c r="P12" s="5" t="s">
        <v>42</v>
      </c>
      <c r="Q12" s="6" t="s">
        <v>43</v>
      </c>
      <c r="R12" s="6" t="s">
        <v>44</v>
      </c>
      <c r="S12" s="6" t="s">
        <v>45</v>
      </c>
      <c r="T12" s="6" t="s">
        <v>46</v>
      </c>
      <c r="U12" s="7" t="str">
        <f>U11&amp;" Ejecutado"</f>
        <v>Enero Ejecutado</v>
      </c>
      <c r="V12" s="7" t="str">
        <f>U11&amp;" Programado"</f>
        <v>Enero Programado</v>
      </c>
      <c r="W12" s="7" t="str">
        <f>U11&amp;" Resultado"</f>
        <v>Enero Resultado</v>
      </c>
      <c r="X12" s="7" t="str">
        <f>U11&amp;" Análisis mensual"</f>
        <v>Enero Análisis mensual</v>
      </c>
      <c r="Y12" s="7" t="str">
        <f>Y11&amp;" Ejecutado"</f>
        <v>Febrero Ejecutado</v>
      </c>
      <c r="Z12" s="7" t="str">
        <f>Y11&amp;" Programado"</f>
        <v>Febrero Programado</v>
      </c>
      <c r="AA12" s="7" t="str">
        <f>Y11&amp;" Resultado"</f>
        <v>Febrero Resultado</v>
      </c>
      <c r="AB12" s="7" t="str">
        <f>Y11&amp;" Análisis mensual"</f>
        <v>Febrero Análisis mensual</v>
      </c>
      <c r="AC12" s="7" t="str">
        <f>AC11&amp;" Ejecutado"</f>
        <v>Marzo Ejecutado</v>
      </c>
      <c r="AD12" s="7" t="str">
        <f>AC11&amp;" Programado"</f>
        <v>Marzo Programado</v>
      </c>
      <c r="AE12" s="7" t="str">
        <f>AC11&amp;" Resultado"</f>
        <v>Marzo Resultado</v>
      </c>
      <c r="AF12" s="7" t="str">
        <f>AC11&amp;" Análisis mensual"</f>
        <v>Marzo Análisis mensual</v>
      </c>
      <c r="AG12" s="7" t="str">
        <f>AG11&amp;" Ejecutado"</f>
        <v>Abril Ejecutado</v>
      </c>
      <c r="AH12" s="7" t="str">
        <f>AG11&amp;" Programado"</f>
        <v>Abril Programado</v>
      </c>
      <c r="AI12" s="7" t="str">
        <f>AG11&amp;" Resultado"</f>
        <v>Abril Resultado</v>
      </c>
      <c r="AJ12" s="7" t="str">
        <f>AG11&amp;" Análisis mensual"</f>
        <v>Abril Análisis mensual</v>
      </c>
      <c r="AK12" s="7" t="str">
        <f>AK11&amp;" Ejecutado"</f>
        <v>Mayo Ejecutado</v>
      </c>
      <c r="AL12" s="7" t="str">
        <f>AK11&amp;" Programado"</f>
        <v>Mayo Programado</v>
      </c>
      <c r="AM12" s="7" t="str">
        <f>AK11&amp;" Resultado"</f>
        <v>Mayo Resultado</v>
      </c>
      <c r="AN12" s="7" t="str">
        <f>AK11&amp;" Análisis mensual"</f>
        <v>Mayo Análisis mensual</v>
      </c>
      <c r="AO12" s="7" t="str">
        <f>AO11&amp;" Ejecutado"</f>
        <v>Junio Ejecutado</v>
      </c>
      <c r="AP12" s="7" t="str">
        <f>AO11&amp;" Programado"</f>
        <v>Junio Programado</v>
      </c>
      <c r="AQ12" s="7" t="str">
        <f>AO11&amp;" Resultado"</f>
        <v>Junio Resultado</v>
      </c>
      <c r="AR12" s="7" t="str">
        <f>AO11&amp;" Análisis mensual"</f>
        <v>Junio Análisis mensual</v>
      </c>
      <c r="AS12" s="7" t="str">
        <f>AS11&amp;" Ejecutado"</f>
        <v>Julio Ejecutado</v>
      </c>
      <c r="AT12" s="7" t="str">
        <f>AS11&amp;" Programado"</f>
        <v>Julio Programado</v>
      </c>
      <c r="AU12" s="7" t="str">
        <f>AS11&amp;" Resultado"</f>
        <v>Julio Resultado</v>
      </c>
      <c r="AV12" s="7" t="str">
        <f>AS11&amp;" Análisis mensual"</f>
        <v>Julio Análisis mensual</v>
      </c>
      <c r="AW12" s="7" t="str">
        <f>AW11&amp;" Ejecutado"</f>
        <v>Agosto Ejecutado</v>
      </c>
      <c r="AX12" s="7" t="str">
        <f>AW11&amp;" Programado"</f>
        <v>Agosto Programado</v>
      </c>
      <c r="AY12" s="7" t="str">
        <f>AW11&amp;" Resultado"</f>
        <v>Agosto Resultado</v>
      </c>
      <c r="AZ12" s="7" t="str">
        <f>AW11&amp;" Análisis mensual"</f>
        <v>Agosto Análisis mensual</v>
      </c>
      <c r="BA12" s="7" t="str">
        <f>BA11&amp;" Ejecutado"</f>
        <v>Septiembre Ejecutado</v>
      </c>
      <c r="BB12" s="7" t="str">
        <f>BA11&amp;" Programado"</f>
        <v>Septiembre Programado</v>
      </c>
      <c r="BC12" s="7" t="str">
        <f>BA11&amp;" Resultado"</f>
        <v>Septiembre Resultado</v>
      </c>
      <c r="BD12" s="7" t="str">
        <f>BA11&amp;" Análisis mensual"</f>
        <v>Septiembre Análisis mensual</v>
      </c>
      <c r="BE12" s="7" t="str">
        <f>BE11&amp;" Ejecutado"</f>
        <v>Octubre Ejecutado</v>
      </c>
      <c r="BF12" s="7" t="str">
        <f>BE11&amp;" Programado"</f>
        <v>Octubre Programado</v>
      </c>
      <c r="BG12" s="7" t="str">
        <f>BE11&amp;" Resultado"</f>
        <v>Octubre Resultado</v>
      </c>
      <c r="BH12" s="7" t="str">
        <f>BE11&amp;" Análisis mensual"</f>
        <v>Octubre Análisis mensual</v>
      </c>
      <c r="BI12" s="7" t="str">
        <f>BI11&amp;" Ejecutado"</f>
        <v>Noviembre Ejecutado</v>
      </c>
      <c r="BJ12" s="7" t="str">
        <f>BI11&amp;" Programado"</f>
        <v>Noviembre Programado</v>
      </c>
      <c r="BK12" s="7" t="str">
        <f>BI11&amp;" Resultado"</f>
        <v>Noviembre Resultado</v>
      </c>
      <c r="BL12" s="7" t="str">
        <f>BI11&amp;" Análisis mensual"</f>
        <v>Noviembre Análisis mensual</v>
      </c>
      <c r="BM12" s="7" t="str">
        <f>BM11&amp;" Ejecutado"</f>
        <v>Diciembre Ejecutado</v>
      </c>
      <c r="BN12" s="7" t="str">
        <f>BM11&amp;" Programado"</f>
        <v>Diciembre Programado</v>
      </c>
      <c r="BO12" s="7" t="str">
        <f>BM11&amp;" Resultado"</f>
        <v>Diciembre Resultado</v>
      </c>
      <c r="BP12" s="7" t="str">
        <f>BM11&amp;" Análisis mensual"</f>
        <v>Diciembre Análisis mensual</v>
      </c>
      <c r="BQ12" s="7" t="s">
        <v>47</v>
      </c>
      <c r="BS12" s="9" t="s">
        <v>48</v>
      </c>
      <c r="BT12" s="9" t="s">
        <v>49</v>
      </c>
      <c r="BU12" s="9" t="s">
        <v>50</v>
      </c>
      <c r="BV12" s="9" t="s">
        <v>51</v>
      </c>
      <c r="BW12" s="9" t="s">
        <v>52</v>
      </c>
      <c r="BX12" s="9" t="s">
        <v>53</v>
      </c>
    </row>
    <row r="13" spans="2:76" s="40" customFormat="1" ht="157.5" customHeight="1" x14ac:dyDescent="0.25">
      <c r="B13" s="34" t="s">
        <v>97</v>
      </c>
      <c r="C13" s="34" t="s">
        <v>55</v>
      </c>
      <c r="D13" s="42" t="s">
        <v>56</v>
      </c>
      <c r="E13" s="35" t="s">
        <v>111</v>
      </c>
      <c r="F13" s="36" t="s">
        <v>212</v>
      </c>
      <c r="G13" s="42" t="s">
        <v>112</v>
      </c>
      <c r="H13" s="42" t="s">
        <v>113</v>
      </c>
      <c r="I13" s="46" t="s">
        <v>114</v>
      </c>
      <c r="J13" s="35" t="s">
        <v>69</v>
      </c>
      <c r="K13" s="42" t="s">
        <v>115</v>
      </c>
      <c r="L13" s="46" t="s">
        <v>116</v>
      </c>
      <c r="M13" s="46" t="s">
        <v>117</v>
      </c>
      <c r="N13" s="34" t="s">
        <v>58</v>
      </c>
      <c r="O13" s="35" t="s">
        <v>79</v>
      </c>
      <c r="P13" s="42" t="s">
        <v>118</v>
      </c>
      <c r="Q13" s="37">
        <v>0.85</v>
      </c>
      <c r="R13" s="34" t="s">
        <v>58</v>
      </c>
      <c r="S13" s="37">
        <v>0.85</v>
      </c>
      <c r="T13" s="34" t="s">
        <v>60</v>
      </c>
      <c r="U13" s="44"/>
      <c r="V13" s="44"/>
      <c r="W13" s="32"/>
      <c r="X13" s="33" t="s">
        <v>119</v>
      </c>
      <c r="Y13" s="44"/>
      <c r="Z13" s="44"/>
      <c r="AA13" s="32"/>
      <c r="AB13" s="45" t="s">
        <v>120</v>
      </c>
      <c r="AC13" s="44"/>
      <c r="AD13" s="44"/>
      <c r="AE13" s="32"/>
      <c r="AF13" s="33" t="s">
        <v>121</v>
      </c>
      <c r="AG13" s="44"/>
      <c r="AH13" s="44"/>
      <c r="AI13" s="32"/>
      <c r="AJ13" s="45" t="s">
        <v>122</v>
      </c>
      <c r="AK13" s="44"/>
      <c r="AL13" s="44"/>
      <c r="AM13" s="32"/>
      <c r="AN13" s="45" t="s">
        <v>123</v>
      </c>
      <c r="AO13" s="44">
        <v>0</v>
      </c>
      <c r="AP13" s="44">
        <v>0</v>
      </c>
      <c r="AQ13" s="32">
        <v>0</v>
      </c>
      <c r="AR13" s="45" t="s">
        <v>124</v>
      </c>
      <c r="AS13" s="39"/>
      <c r="AT13" s="44"/>
      <c r="AU13" s="32"/>
      <c r="AV13" s="45" t="s">
        <v>125</v>
      </c>
      <c r="AW13" s="39"/>
      <c r="AX13" s="44"/>
      <c r="AY13" s="32"/>
      <c r="AZ13" s="45" t="s">
        <v>126</v>
      </c>
      <c r="BA13" s="39">
        <v>62.351999999999997</v>
      </c>
      <c r="BB13" s="44">
        <v>85</v>
      </c>
      <c r="BC13" s="32">
        <f>+BA13/BB13</f>
        <v>0.73355294117647052</v>
      </c>
      <c r="BD13" s="45" t="s">
        <v>186</v>
      </c>
      <c r="BE13" s="29"/>
      <c r="BF13" s="29"/>
      <c r="BG13" s="32"/>
      <c r="BH13" s="30"/>
      <c r="BI13" s="30"/>
      <c r="BJ13" s="30"/>
      <c r="BK13" s="32"/>
      <c r="BL13" s="30"/>
      <c r="BM13" s="30"/>
      <c r="BN13" s="30"/>
      <c r="BO13" s="32"/>
      <c r="BP13" s="38"/>
      <c r="BQ13" s="38"/>
      <c r="BS13" s="43">
        <f>+BA13+BM13</f>
        <v>62.351999999999997</v>
      </c>
      <c r="BT13" s="43">
        <f>+BB13+BN13</f>
        <v>85</v>
      </c>
      <c r="BU13" s="41">
        <f t="shared" ref="BU13" si="0">+BS13/BT13</f>
        <v>0.73355294117647052</v>
      </c>
      <c r="BV13" s="41">
        <f t="shared" ref="BV13:BV14" si="1">BU13</f>
        <v>0.73355294117647052</v>
      </c>
      <c r="BW13" s="41">
        <f>S13</f>
        <v>0.85</v>
      </c>
      <c r="BX13" s="41">
        <f t="shared" ref="BX13:BX15" si="2">+BV13/BW13</f>
        <v>0.86300346020761243</v>
      </c>
    </row>
    <row r="14" spans="2:76" s="40" customFormat="1" ht="368.25" customHeight="1" x14ac:dyDescent="0.25">
      <c r="B14" s="34" t="s">
        <v>97</v>
      </c>
      <c r="C14" s="34" t="s">
        <v>55</v>
      </c>
      <c r="D14" s="42" t="s">
        <v>56</v>
      </c>
      <c r="E14" s="35" t="s">
        <v>127</v>
      </c>
      <c r="F14" s="36" t="s">
        <v>212</v>
      </c>
      <c r="G14" s="42" t="s">
        <v>128</v>
      </c>
      <c r="H14" s="42" t="s">
        <v>129</v>
      </c>
      <c r="I14" s="46" t="s">
        <v>130</v>
      </c>
      <c r="J14" s="35" t="s">
        <v>69</v>
      </c>
      <c r="K14" s="42" t="s">
        <v>131</v>
      </c>
      <c r="L14" s="46" t="s">
        <v>132</v>
      </c>
      <c r="M14" s="46" t="s">
        <v>133</v>
      </c>
      <c r="N14" s="34" t="s">
        <v>58</v>
      </c>
      <c r="O14" s="35" t="s">
        <v>79</v>
      </c>
      <c r="P14" s="42" t="s">
        <v>134</v>
      </c>
      <c r="Q14" s="37">
        <v>0.96</v>
      </c>
      <c r="R14" s="34" t="s">
        <v>58</v>
      </c>
      <c r="S14" s="37">
        <v>0.96</v>
      </c>
      <c r="T14" s="34" t="s">
        <v>60</v>
      </c>
      <c r="U14" s="44"/>
      <c r="V14" s="44"/>
      <c r="W14" s="32"/>
      <c r="X14" s="33" t="s">
        <v>135</v>
      </c>
      <c r="Y14" s="44"/>
      <c r="Z14" s="44"/>
      <c r="AA14" s="32"/>
      <c r="AB14" s="45" t="s">
        <v>136</v>
      </c>
      <c r="AC14" s="44">
        <v>36</v>
      </c>
      <c r="AD14" s="44">
        <v>36</v>
      </c>
      <c r="AE14" s="32">
        <f>+AC14/AD14</f>
        <v>1</v>
      </c>
      <c r="AF14" s="33" t="s">
        <v>187</v>
      </c>
      <c r="AG14" s="44"/>
      <c r="AH14" s="44"/>
      <c r="AI14" s="32"/>
      <c r="AJ14" s="45" t="s">
        <v>188</v>
      </c>
      <c r="AK14" s="44"/>
      <c r="AL14" s="44"/>
      <c r="AM14" s="32"/>
      <c r="AN14" s="45" t="s">
        <v>189</v>
      </c>
      <c r="AO14" s="44">
        <v>207</v>
      </c>
      <c r="AP14" s="44">
        <v>215</v>
      </c>
      <c r="AQ14" s="32">
        <v>0.96</v>
      </c>
      <c r="AR14" s="45" t="s">
        <v>190</v>
      </c>
      <c r="AS14" s="39"/>
      <c r="AT14" s="44"/>
      <c r="AU14" s="32"/>
      <c r="AV14" s="45" t="s">
        <v>191</v>
      </c>
      <c r="AW14" s="39"/>
      <c r="AX14" s="44"/>
      <c r="AY14" s="32"/>
      <c r="AZ14" s="45" t="s">
        <v>192</v>
      </c>
      <c r="BA14" s="39">
        <v>1.2709999999999999</v>
      </c>
      <c r="BB14" s="44">
        <v>1.421</v>
      </c>
      <c r="BC14" s="32">
        <v>0.89</v>
      </c>
      <c r="BD14" s="45" t="s">
        <v>193</v>
      </c>
      <c r="BE14" s="29"/>
      <c r="BF14" s="29"/>
      <c r="BG14" s="32"/>
      <c r="BH14" s="30"/>
      <c r="BI14" s="30"/>
      <c r="BJ14" s="30"/>
      <c r="BK14" s="32"/>
      <c r="BL14" s="30"/>
      <c r="BM14" s="30"/>
      <c r="BN14" s="30"/>
      <c r="BO14" s="32"/>
      <c r="BP14" s="38"/>
      <c r="BQ14" s="38"/>
      <c r="BS14" s="43">
        <f>+AC14+AO14+BA14+BM14</f>
        <v>244.27099999999999</v>
      </c>
      <c r="BT14" s="43">
        <f>+AD14+AP14+BB14+BN14</f>
        <v>252.42099999999999</v>
      </c>
      <c r="BU14" s="41">
        <f t="shared" ref="BU14" si="3">+BS14/BT14</f>
        <v>0.96771267049888876</v>
      </c>
      <c r="BV14" s="41">
        <f t="shared" si="1"/>
        <v>0.96771267049888876</v>
      </c>
      <c r="BW14" s="41">
        <f>S14</f>
        <v>0.96</v>
      </c>
      <c r="BX14" s="41">
        <f t="shared" si="2"/>
        <v>1.0080340317696759</v>
      </c>
    </row>
    <row r="15" spans="2:76" s="40" customFormat="1" ht="273.75" customHeight="1" x14ac:dyDescent="0.25">
      <c r="B15" s="34" t="s">
        <v>97</v>
      </c>
      <c r="C15" s="34" t="s">
        <v>55</v>
      </c>
      <c r="D15" s="42" t="s">
        <v>56</v>
      </c>
      <c r="E15" s="35" t="s">
        <v>137</v>
      </c>
      <c r="F15" s="36" t="s">
        <v>212</v>
      </c>
      <c r="G15" s="42" t="s">
        <v>138</v>
      </c>
      <c r="H15" s="42" t="s">
        <v>139</v>
      </c>
      <c r="I15" s="46" t="s">
        <v>140</v>
      </c>
      <c r="J15" s="35" t="s">
        <v>69</v>
      </c>
      <c r="K15" s="42" t="s">
        <v>141</v>
      </c>
      <c r="L15" s="46" t="s">
        <v>142</v>
      </c>
      <c r="M15" s="46" t="s">
        <v>143</v>
      </c>
      <c r="N15" s="34" t="s">
        <v>58</v>
      </c>
      <c r="O15" s="35" t="s">
        <v>79</v>
      </c>
      <c r="P15" s="42" t="s">
        <v>144</v>
      </c>
      <c r="Q15" s="37">
        <v>0.82</v>
      </c>
      <c r="R15" s="34" t="s">
        <v>58</v>
      </c>
      <c r="S15" s="37">
        <v>0.83</v>
      </c>
      <c r="T15" s="34" t="s">
        <v>70</v>
      </c>
      <c r="U15" s="44"/>
      <c r="V15" s="44"/>
      <c r="W15" s="32"/>
      <c r="X15" s="33" t="s">
        <v>145</v>
      </c>
      <c r="Y15" s="44"/>
      <c r="Z15" s="44"/>
      <c r="AA15" s="32"/>
      <c r="AB15" s="45" t="s">
        <v>194</v>
      </c>
      <c r="AC15" s="44">
        <v>15</v>
      </c>
      <c r="AD15" s="44">
        <v>400</v>
      </c>
      <c r="AE15" s="32">
        <f>+AC15/AD15</f>
        <v>3.7499999999999999E-2</v>
      </c>
      <c r="AF15" s="33" t="s">
        <v>195</v>
      </c>
      <c r="AG15" s="44"/>
      <c r="AH15" s="44"/>
      <c r="AI15" s="32"/>
      <c r="AJ15" s="45" t="s">
        <v>196</v>
      </c>
      <c r="AK15" s="44"/>
      <c r="AL15" s="44"/>
      <c r="AM15" s="32"/>
      <c r="AN15" s="45" t="s">
        <v>197</v>
      </c>
      <c r="AO15" s="44"/>
      <c r="AP15" s="44"/>
      <c r="AQ15" s="32"/>
      <c r="AR15" s="45" t="s">
        <v>198</v>
      </c>
      <c r="AS15" s="39"/>
      <c r="AT15" s="44"/>
      <c r="AU15" s="32"/>
      <c r="AV15" s="45" t="s">
        <v>199</v>
      </c>
      <c r="AW15" s="39"/>
      <c r="AX15" s="44"/>
      <c r="AY15" s="32"/>
      <c r="AZ15" s="45" t="s">
        <v>192</v>
      </c>
      <c r="BA15" s="39">
        <v>400</v>
      </c>
      <c r="BB15" s="44">
        <v>400</v>
      </c>
      <c r="BC15" s="32">
        <v>1</v>
      </c>
      <c r="BD15" s="45" t="s">
        <v>200</v>
      </c>
      <c r="BE15" s="29"/>
      <c r="BF15" s="29"/>
      <c r="BG15" s="32"/>
      <c r="BH15" s="30"/>
      <c r="BI15" s="30"/>
      <c r="BJ15" s="30"/>
      <c r="BK15" s="32"/>
      <c r="BL15" s="30"/>
      <c r="BM15" s="30"/>
      <c r="BN15" s="30"/>
      <c r="BO15" s="32"/>
      <c r="BP15" s="38"/>
      <c r="BQ15" s="38"/>
      <c r="BS15" s="43">
        <f>+BM15+BA15+AO15+AC15</f>
        <v>415</v>
      </c>
      <c r="BT15" s="43">
        <v>331</v>
      </c>
      <c r="BU15" s="41">
        <f>+BS15/BT15</f>
        <v>1.2537764350453173</v>
      </c>
      <c r="BV15" s="41">
        <f>BU15</f>
        <v>1.2537764350453173</v>
      </c>
      <c r="BW15" s="41">
        <f>S15</f>
        <v>0.83</v>
      </c>
      <c r="BX15" s="41">
        <f t="shared" si="2"/>
        <v>1.5105740181268885</v>
      </c>
    </row>
    <row r="16" spans="2:76" s="40" customFormat="1" ht="409.5" x14ac:dyDescent="0.25">
      <c r="B16" s="34" t="s">
        <v>97</v>
      </c>
      <c r="C16" s="34" t="s">
        <v>55</v>
      </c>
      <c r="D16" s="42" t="s">
        <v>56</v>
      </c>
      <c r="E16" s="35" t="s">
        <v>146</v>
      </c>
      <c r="F16" s="36" t="s">
        <v>212</v>
      </c>
      <c r="G16" s="42" t="s">
        <v>147</v>
      </c>
      <c r="H16" s="42" t="s">
        <v>148</v>
      </c>
      <c r="I16" s="46" t="s">
        <v>149</v>
      </c>
      <c r="J16" s="35" t="s">
        <v>69</v>
      </c>
      <c r="K16" s="42" t="s">
        <v>150</v>
      </c>
      <c r="L16" s="46" t="s">
        <v>151</v>
      </c>
      <c r="M16" s="46" t="s">
        <v>152</v>
      </c>
      <c r="N16" s="34" t="s">
        <v>58</v>
      </c>
      <c r="O16" s="35" t="s">
        <v>79</v>
      </c>
      <c r="P16" s="42" t="s">
        <v>153</v>
      </c>
      <c r="Q16" s="37">
        <v>7.6200000000000004E-2</v>
      </c>
      <c r="R16" s="34" t="s">
        <v>58</v>
      </c>
      <c r="S16" s="37">
        <v>7.1999999999999995E-2</v>
      </c>
      <c r="T16" s="34" t="s">
        <v>80</v>
      </c>
      <c r="U16" s="44"/>
      <c r="V16" s="44"/>
      <c r="W16" s="32"/>
      <c r="X16" s="33" t="s">
        <v>154</v>
      </c>
      <c r="Y16" s="44"/>
      <c r="Z16" s="44"/>
      <c r="AA16" s="32"/>
      <c r="AB16" s="45" t="s">
        <v>155</v>
      </c>
      <c r="AC16" s="44">
        <v>95</v>
      </c>
      <c r="AD16" s="44">
        <v>8325</v>
      </c>
      <c r="AE16" s="32">
        <f>+AC16/AD16</f>
        <v>1.1411411411411412E-2</v>
      </c>
      <c r="AF16" s="33" t="s">
        <v>185</v>
      </c>
      <c r="AG16" s="44"/>
      <c r="AH16" s="44"/>
      <c r="AI16" s="32"/>
      <c r="AJ16" s="45" t="s">
        <v>156</v>
      </c>
      <c r="AK16" s="44"/>
      <c r="AL16" s="44"/>
      <c r="AM16" s="32"/>
      <c r="AN16" s="45" t="s">
        <v>157</v>
      </c>
      <c r="AO16" s="44">
        <v>96</v>
      </c>
      <c r="AP16" s="44">
        <v>7339</v>
      </c>
      <c r="AQ16" s="32">
        <f>+(AO16/AP16)</f>
        <v>1.3080801199073443E-2</v>
      </c>
      <c r="AR16" s="45" t="s">
        <v>158</v>
      </c>
      <c r="AS16" s="39"/>
      <c r="AT16" s="44"/>
      <c r="AU16" s="32"/>
      <c r="AV16" s="45" t="s">
        <v>159</v>
      </c>
      <c r="AW16" s="39"/>
      <c r="AX16" s="44"/>
      <c r="AY16" s="32"/>
      <c r="AZ16" s="45" t="s">
        <v>160</v>
      </c>
      <c r="BA16" s="39">
        <v>291</v>
      </c>
      <c r="BB16" s="44">
        <v>6868</v>
      </c>
      <c r="BC16" s="32">
        <f t="shared" ref="BC16:BC17" si="4">+BA16/BB16</f>
        <v>4.2370413511939431E-2</v>
      </c>
      <c r="BD16" s="45" t="s">
        <v>161</v>
      </c>
      <c r="BE16" s="29"/>
      <c r="BF16" s="29"/>
      <c r="BG16" s="32"/>
      <c r="BH16" s="30"/>
      <c r="BI16" s="30"/>
      <c r="BJ16" s="30"/>
      <c r="BK16" s="32"/>
      <c r="BL16" s="30"/>
      <c r="BM16" s="30"/>
      <c r="BN16" s="30"/>
      <c r="BO16" s="32"/>
      <c r="BP16" s="38"/>
      <c r="BQ16" s="38"/>
      <c r="BS16" s="43">
        <f>+AC16+AO16+BA16+BM16</f>
        <v>482</v>
      </c>
      <c r="BT16" s="43">
        <f>+(AD16+AP16+BB16+BN16)/4</f>
        <v>5633</v>
      </c>
      <c r="BU16" s="41">
        <f t="shared" ref="BU16:BU18" si="5">+BS16/BT16</f>
        <v>8.5567193325048821E-2</v>
      </c>
      <c r="BV16" s="41">
        <f>BU16</f>
        <v>8.5567193325048821E-2</v>
      </c>
      <c r="BW16" s="41">
        <v>7.1999999999999995E-2</v>
      </c>
      <c r="BX16" s="41">
        <f>(1+(1-BV16/BW16)*100%)</f>
        <v>0.81156675937432188</v>
      </c>
    </row>
    <row r="17" spans="2:76" s="40" customFormat="1" ht="391.5" customHeight="1" x14ac:dyDescent="0.25">
      <c r="B17" s="34" t="s">
        <v>97</v>
      </c>
      <c r="C17" s="34" t="s">
        <v>55</v>
      </c>
      <c r="D17" s="42" t="s">
        <v>56</v>
      </c>
      <c r="E17" s="35" t="s">
        <v>162</v>
      </c>
      <c r="F17" s="36" t="s">
        <v>212</v>
      </c>
      <c r="G17" s="42" t="s">
        <v>163</v>
      </c>
      <c r="H17" s="42" t="s">
        <v>164</v>
      </c>
      <c r="I17" s="46" t="s">
        <v>165</v>
      </c>
      <c r="J17" s="35" t="s">
        <v>69</v>
      </c>
      <c r="K17" s="42" t="s">
        <v>166</v>
      </c>
      <c r="L17" s="46" t="s">
        <v>167</v>
      </c>
      <c r="M17" s="46" t="s">
        <v>168</v>
      </c>
      <c r="N17" s="34" t="s">
        <v>58</v>
      </c>
      <c r="O17" s="35" t="s">
        <v>79</v>
      </c>
      <c r="P17" s="42" t="s">
        <v>169</v>
      </c>
      <c r="Q17" s="37">
        <v>3.5000000000000001E-3</v>
      </c>
      <c r="R17" s="34" t="s">
        <v>58</v>
      </c>
      <c r="S17" s="37">
        <v>3.0000000000000001E-3</v>
      </c>
      <c r="T17" s="34" t="s">
        <v>80</v>
      </c>
      <c r="U17" s="44"/>
      <c r="V17" s="44"/>
      <c r="W17" s="32"/>
      <c r="X17" s="33" t="s">
        <v>170</v>
      </c>
      <c r="Y17" s="44"/>
      <c r="Z17" s="44"/>
      <c r="AA17" s="32"/>
      <c r="AB17" s="45" t="s">
        <v>171</v>
      </c>
      <c r="AC17" s="44">
        <v>0</v>
      </c>
      <c r="AD17" s="44">
        <v>2085</v>
      </c>
      <c r="AE17" s="32">
        <f>+AC17/AD17</f>
        <v>0</v>
      </c>
      <c r="AF17" s="33" t="s">
        <v>183</v>
      </c>
      <c r="AG17" s="44"/>
      <c r="AH17" s="44"/>
      <c r="AI17" s="32"/>
      <c r="AJ17" s="45" t="s">
        <v>172</v>
      </c>
      <c r="AK17" s="44"/>
      <c r="AL17" s="44"/>
      <c r="AM17" s="32"/>
      <c r="AN17" s="45" t="s">
        <v>201</v>
      </c>
      <c r="AO17" s="44">
        <v>5</v>
      </c>
      <c r="AP17" s="44">
        <v>1345</v>
      </c>
      <c r="AQ17" s="32">
        <v>4.0000000000000001E-3</v>
      </c>
      <c r="AR17" s="45" t="s">
        <v>202</v>
      </c>
      <c r="AS17" s="39"/>
      <c r="AT17" s="44"/>
      <c r="AU17" s="32"/>
      <c r="AV17" s="45" t="s">
        <v>211</v>
      </c>
      <c r="AW17" s="39"/>
      <c r="AX17" s="44"/>
      <c r="AY17" s="32"/>
      <c r="AZ17" s="45" t="s">
        <v>203</v>
      </c>
      <c r="BA17" s="39">
        <v>0</v>
      </c>
      <c r="BB17" s="44">
        <v>1540</v>
      </c>
      <c r="BC17" s="32">
        <f t="shared" si="4"/>
        <v>0</v>
      </c>
      <c r="BD17" s="45" t="s">
        <v>204</v>
      </c>
      <c r="BE17" s="29"/>
      <c r="BF17" s="29"/>
      <c r="BG17" s="32"/>
      <c r="BH17" s="30"/>
      <c r="BI17" s="30"/>
      <c r="BJ17" s="30"/>
      <c r="BK17" s="32"/>
      <c r="BL17" s="30"/>
      <c r="BM17" s="30"/>
      <c r="BN17" s="30"/>
      <c r="BO17" s="32"/>
      <c r="BP17" s="38"/>
      <c r="BQ17" s="38"/>
      <c r="BS17" s="43">
        <f>+AC17+AO17+BA17+BM17</f>
        <v>5</v>
      </c>
      <c r="BT17" s="43">
        <f>+AD17+AP17+BB17+BN17</f>
        <v>4970</v>
      </c>
      <c r="BU17" s="41">
        <f t="shared" si="5"/>
        <v>1.006036217303823E-3</v>
      </c>
      <c r="BV17" s="41">
        <f t="shared" ref="BV17:BV18" si="6">BU17</f>
        <v>1.006036217303823E-3</v>
      </c>
      <c r="BW17" s="41">
        <v>3.0000000000000001E-3</v>
      </c>
      <c r="BX17" s="41">
        <f>+BV17/BW17</f>
        <v>0.33534540576794097</v>
      </c>
    </row>
    <row r="18" spans="2:76" s="40" customFormat="1" ht="301.5" customHeight="1" x14ac:dyDescent="0.25">
      <c r="B18" s="34" t="s">
        <v>97</v>
      </c>
      <c r="C18" s="34" t="s">
        <v>55</v>
      </c>
      <c r="D18" s="42" t="s">
        <v>56</v>
      </c>
      <c r="E18" s="35" t="s">
        <v>173</v>
      </c>
      <c r="F18" s="36" t="s">
        <v>212</v>
      </c>
      <c r="G18" s="42" t="s">
        <v>174</v>
      </c>
      <c r="H18" s="42" t="s">
        <v>175</v>
      </c>
      <c r="I18" s="46" t="s">
        <v>176</v>
      </c>
      <c r="J18" s="35" t="s">
        <v>69</v>
      </c>
      <c r="K18" s="42" t="s">
        <v>177</v>
      </c>
      <c r="L18" s="46" t="s">
        <v>178</v>
      </c>
      <c r="M18" s="46" t="s">
        <v>179</v>
      </c>
      <c r="N18" s="34" t="s">
        <v>58</v>
      </c>
      <c r="O18" s="35" t="s">
        <v>79</v>
      </c>
      <c r="P18" s="42" t="s">
        <v>180</v>
      </c>
      <c r="Q18" s="37">
        <v>0.91</v>
      </c>
      <c r="R18" s="34" t="s">
        <v>58</v>
      </c>
      <c r="S18" s="37">
        <v>1</v>
      </c>
      <c r="T18" s="34" t="s">
        <v>70</v>
      </c>
      <c r="U18" s="44"/>
      <c r="V18" s="44"/>
      <c r="W18" s="32"/>
      <c r="X18" s="33" t="s">
        <v>181</v>
      </c>
      <c r="Y18" s="44"/>
      <c r="Z18" s="44"/>
      <c r="AA18" s="32"/>
      <c r="AB18" s="45" t="s">
        <v>210</v>
      </c>
      <c r="AC18" s="44">
        <v>132</v>
      </c>
      <c r="AD18" s="44">
        <v>124</v>
      </c>
      <c r="AE18" s="32">
        <f>+AC18/AD18</f>
        <v>1.064516129032258</v>
      </c>
      <c r="AF18" s="33" t="s">
        <v>205</v>
      </c>
      <c r="AG18" s="44"/>
      <c r="AH18" s="44"/>
      <c r="AI18" s="32"/>
      <c r="AJ18" s="45" t="s">
        <v>182</v>
      </c>
      <c r="AK18" s="44"/>
      <c r="AL18" s="44"/>
      <c r="AM18" s="32"/>
      <c r="AN18" s="45" t="s">
        <v>206</v>
      </c>
      <c r="AO18" s="44">
        <v>407</v>
      </c>
      <c r="AP18" s="44">
        <v>391</v>
      </c>
      <c r="AQ18" s="32">
        <v>1.04</v>
      </c>
      <c r="AR18" s="45" t="s">
        <v>207</v>
      </c>
      <c r="AS18" s="39"/>
      <c r="AT18" s="44"/>
      <c r="AU18" s="32"/>
      <c r="AV18" s="45" t="s">
        <v>208</v>
      </c>
      <c r="AW18" s="39"/>
      <c r="AX18" s="44"/>
      <c r="AY18" s="32"/>
      <c r="AZ18" s="45" t="s">
        <v>209</v>
      </c>
      <c r="BA18" s="39">
        <v>448</v>
      </c>
      <c r="BB18" s="44">
        <v>361</v>
      </c>
      <c r="BC18" s="32">
        <f>+BA18/BB18</f>
        <v>1.2409972299168974</v>
      </c>
      <c r="BD18" s="45" t="s">
        <v>184</v>
      </c>
      <c r="BE18" s="29"/>
      <c r="BF18" s="29"/>
      <c r="BG18" s="32"/>
      <c r="BH18" s="30"/>
      <c r="BI18" s="30"/>
      <c r="BJ18" s="30"/>
      <c r="BK18" s="32"/>
      <c r="BL18" s="30"/>
      <c r="BM18" s="30"/>
      <c r="BN18" s="30"/>
      <c r="BO18" s="32"/>
      <c r="BP18" s="38"/>
      <c r="BQ18" s="38"/>
      <c r="BS18" s="43">
        <f>+AC18+AO18+BA18+BM18</f>
        <v>987</v>
      </c>
      <c r="BT18" s="43">
        <f>+AD18+AP18+BB18+BN18</f>
        <v>876</v>
      </c>
      <c r="BU18" s="41">
        <f t="shared" si="5"/>
        <v>1.1267123287671232</v>
      </c>
      <c r="BV18" s="41">
        <f t="shared" si="6"/>
        <v>1.1267123287671232</v>
      </c>
      <c r="BW18" s="41">
        <v>1</v>
      </c>
      <c r="BX18" s="41">
        <f>+BV18/BW18</f>
        <v>1.1267123287671232</v>
      </c>
    </row>
    <row r="19" spans="2:76" ht="15" customHeight="1" x14ac:dyDescent="0.25">
      <c r="E19" s="12"/>
      <c r="G19" s="16"/>
      <c r="Q19" s="16"/>
      <c r="R19" s="12"/>
      <c r="W19" s="11"/>
      <c r="X19" s="12"/>
      <c r="AA19" s="11"/>
      <c r="AE19" s="11"/>
      <c r="AI19" s="11"/>
      <c r="AJ19" s="12"/>
      <c r="AM19" s="11"/>
      <c r="AQ19" s="11"/>
      <c r="AU19" s="11"/>
      <c r="AY19" s="11"/>
      <c r="BC19" s="11"/>
      <c r="BG19" s="11"/>
      <c r="BK19" s="11"/>
      <c r="BO19" s="11"/>
    </row>
  </sheetData>
  <sheetProtection formatCells="0" formatColumns="0" formatRows="0" sort="0" autoFilter="0" pivotTables="0"/>
  <autoFilter ref="A12:DT18" xr:uid="{20E2BE83-36F0-44FA-B199-2C8906E0DC85}"/>
  <sortState xmlns:xlrd2="http://schemas.microsoft.com/office/spreadsheetml/2017/richdata2" ref="B48:BX78">
    <sortCondition ref="B13:B79"/>
    <sortCondition descending="1" ref="C13:C79"/>
  </sortState>
  <dataConsolidate/>
  <mergeCells count="30">
    <mergeCell ref="B2:C5"/>
    <mergeCell ref="Y11:AB11"/>
    <mergeCell ref="AC11:AF11"/>
    <mergeCell ref="B7:C8"/>
    <mergeCell ref="E7:F7"/>
    <mergeCell ref="E8:F8"/>
    <mergeCell ref="G7:G8"/>
    <mergeCell ref="B11:D11"/>
    <mergeCell ref="B10:T10"/>
    <mergeCell ref="AG11:AJ11"/>
    <mergeCell ref="E11:I11"/>
    <mergeCell ref="J11:P11"/>
    <mergeCell ref="Q11:T11"/>
    <mergeCell ref="U11:X11"/>
    <mergeCell ref="BS10:BU11"/>
    <mergeCell ref="BV10:BX11"/>
    <mergeCell ref="BO2:BQ2"/>
    <mergeCell ref="BO3:BQ3"/>
    <mergeCell ref="BO4:BQ4"/>
    <mergeCell ref="BO5:BQ5"/>
    <mergeCell ref="U10:BP10"/>
    <mergeCell ref="D2:BN5"/>
    <mergeCell ref="AS11:AV11"/>
    <mergeCell ref="AW11:AZ11"/>
    <mergeCell ref="BA11:BD11"/>
    <mergeCell ref="BE11:BH11"/>
    <mergeCell ref="BI11:BL11"/>
    <mergeCell ref="BM11:BP11"/>
    <mergeCell ref="AO11:AR11"/>
    <mergeCell ref="AK11:AN11"/>
  </mergeCells>
  <conditionalFormatting sqref="AO13:AP18">
    <cfRule type="containsBlanks" dxfId="35" priority="505">
      <formula>LEN(TRIM(AO13))=0</formula>
    </cfRule>
    <cfRule type="cellIs" dxfId="34" priority="506" operator="notEqual">
      <formula>""""""</formula>
    </cfRule>
  </conditionalFormatting>
  <conditionalFormatting sqref="AT13:AT18">
    <cfRule type="containsBlanks" dxfId="33" priority="503">
      <formula>LEN(TRIM(AT13))=0</formula>
    </cfRule>
    <cfRule type="cellIs" dxfId="32" priority="504" operator="notEqual">
      <formula>""""""</formula>
    </cfRule>
  </conditionalFormatting>
  <conditionalFormatting sqref="AC13:AD18">
    <cfRule type="containsBlanks" dxfId="31" priority="511">
      <formula>LEN(TRIM(AC13))=0</formula>
    </cfRule>
    <cfRule type="cellIs" dxfId="30" priority="512" operator="notEqual">
      <formula>""""""</formula>
    </cfRule>
  </conditionalFormatting>
  <conditionalFormatting sqref="AG13:AH18">
    <cfRule type="containsBlanks" dxfId="29" priority="509">
      <formula>LEN(TRIM(AG13))=0</formula>
    </cfRule>
    <cfRule type="cellIs" dxfId="28" priority="510" operator="notEqual">
      <formula>""""""</formula>
    </cfRule>
  </conditionalFormatting>
  <conditionalFormatting sqref="AK13:AL18">
    <cfRule type="containsBlanks" dxfId="27" priority="507">
      <formula>LEN(TRIM(AK13))=0</formula>
    </cfRule>
    <cfRule type="cellIs" dxfId="26" priority="508" operator="notEqual">
      <formula>""""""</formula>
    </cfRule>
  </conditionalFormatting>
  <conditionalFormatting sqref="U13:V18 X13:X18">
    <cfRule type="containsBlanks" dxfId="25" priority="531">
      <formula>LEN(TRIM(U13))=0</formula>
    </cfRule>
    <cfRule type="cellIs" dxfId="24" priority="532" operator="notEqual">
      <formula>""""""</formula>
    </cfRule>
  </conditionalFormatting>
  <conditionalFormatting sqref="BH13:BH18 BE13:BF18">
    <cfRule type="containsBlanks" dxfId="23" priority="529">
      <formula>LEN(TRIM(BE13))=0</formula>
    </cfRule>
    <cfRule type="cellIs" dxfId="22" priority="530" operator="notEqual">
      <formula>""""""</formula>
    </cfRule>
  </conditionalFormatting>
  <conditionalFormatting sqref="BL13:BL18 BI13:BJ18">
    <cfRule type="containsBlanks" dxfId="21" priority="527">
      <formula>LEN(TRIM(BI13))=0</formula>
    </cfRule>
    <cfRule type="cellIs" dxfId="20" priority="528" operator="notEqual">
      <formula>""""""</formula>
    </cfRule>
  </conditionalFormatting>
  <conditionalFormatting sqref="AB13:AB18">
    <cfRule type="containsBlanks" dxfId="19" priority="519">
      <formula>LEN(TRIM(AB13))=0</formula>
    </cfRule>
    <cfRule type="cellIs" dxfId="18" priority="520" operator="notEqual">
      <formula>""""""</formula>
    </cfRule>
  </conditionalFormatting>
  <conditionalFormatting sqref="AS13:AS18 AW13:AW18 BA13:BA18">
    <cfRule type="containsBlanks" dxfId="17" priority="517">
      <formula>LEN(TRIM(AS13))=0</formula>
    </cfRule>
    <cfRule type="cellIs" dxfId="16" priority="518" operator="notEqual">
      <formula>""""""</formula>
    </cfRule>
  </conditionalFormatting>
  <conditionalFormatting sqref="Y13:Z18">
    <cfRule type="containsBlanks" dxfId="15" priority="513">
      <formula>LEN(TRIM(Y13))=0</formula>
    </cfRule>
    <cfRule type="cellIs" dxfId="14" priority="514" operator="notEqual">
      <formula>""""""</formula>
    </cfRule>
  </conditionalFormatting>
  <conditionalFormatting sqref="AX13:AX18">
    <cfRule type="containsBlanks" dxfId="13" priority="501">
      <formula>LEN(TRIM(AX13))=0</formula>
    </cfRule>
    <cfRule type="cellIs" dxfId="12" priority="502" operator="notEqual">
      <formula>""""""</formula>
    </cfRule>
  </conditionalFormatting>
  <conditionalFormatting sqref="BB13:BB18">
    <cfRule type="containsBlanks" dxfId="11" priority="499">
      <formula>LEN(TRIM(BB13))=0</formula>
    </cfRule>
    <cfRule type="cellIs" dxfId="10" priority="500" operator="notEqual">
      <formula>""""""</formula>
    </cfRule>
  </conditionalFormatting>
  <conditionalFormatting sqref="BQ13:BQ18">
    <cfRule type="containsBlanks" dxfId="9" priority="533">
      <formula>LEN(TRIM(BQ13))=0</formula>
    </cfRule>
    <cfRule type="cellIs" dxfId="8" priority="534" operator="notEqual">
      <formula>""""""</formula>
    </cfRule>
  </conditionalFormatting>
  <conditionalFormatting sqref="BM13:BN18">
    <cfRule type="containsBlanks" dxfId="7" priority="525">
      <formula>LEN(TRIM(BM13))=0</formula>
    </cfRule>
    <cfRule type="cellIs" dxfId="6" priority="526" operator="notEqual">
      <formula>""""""</formula>
    </cfRule>
  </conditionalFormatting>
  <conditionalFormatting sqref="BP13:BP18">
    <cfRule type="containsBlanks" dxfId="5" priority="523">
      <formula>LEN(TRIM(BP13))=0</formula>
    </cfRule>
    <cfRule type="cellIs" dxfId="4" priority="524" operator="notEqual">
      <formula>""""""</formula>
    </cfRule>
  </conditionalFormatting>
  <conditionalFormatting sqref="AF13:AF18">
    <cfRule type="containsBlanks" dxfId="3" priority="521">
      <formula>LEN(TRIM(AF13))=0</formula>
    </cfRule>
    <cfRule type="cellIs" dxfId="2" priority="522" operator="notEqual">
      <formula>""""""</formula>
    </cfRule>
  </conditionalFormatting>
  <conditionalFormatting sqref="AJ13:AJ18 AN13:AN18 AR13:AR18 AV13:AV18 AZ13:AZ18 BD13:BD18">
    <cfRule type="containsBlanks" dxfId="1" priority="515">
      <formula>LEN(TRIM(AJ13))=0</formula>
    </cfRule>
    <cfRule type="cellIs" dxfId="0" priority="516" operator="notEqual">
      <formula>""""""</formula>
    </cfRule>
  </conditionalFormatting>
  <dataValidations xWindow="200" yWindow="371" count="34">
    <dataValidation type="list" allowBlank="1" showInputMessage="1" showErrorMessage="1" sqref="S19:T19 T20:T1048576" xr:uid="{00000000-0002-0000-0000-000000000000}">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BQ12" xr:uid="{00000000-0002-0000-0000-000001000000}"/>
    <dataValidation allowBlank="1" showInputMessage="1" showErrorMessage="1" prompt="Indicar el proceso institucional al cuál está asociado el indicador de gestión._x000a__x000a_De la lista despegable  seleccione el proceso." sqref="B12" xr:uid="{00000000-0002-0000-0000-000002000000}"/>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xr:uid="{00000000-0002-0000-0000-000003000000}"/>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xr:uid="{00000000-0002-0000-0000-000004000000}"/>
    <dataValidation allowBlank="1" showInputMessage="1" showErrorMessage="1" prompt="Se refiere al código consecutivo que es asignado por la Subdirección de Diseño, Evaluación y Sistematización – Equipo del Sistema Integrado de Gestión." sqref="E12" xr:uid="{00000000-0002-0000-0000-000005000000}"/>
    <dataValidation allowBlank="1" showInputMessage="1" showErrorMessage="1" prompt="Hace referencia a la fecha de expedición de la circular mediante la cual se solicita la creación o actualización del indicador de gestión." sqref="F12" xr:uid="{00000000-0002-0000-0000-000006000000}"/>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xr:uid="{00000000-0002-0000-0000-000007000000}"/>
    <dataValidation allowBlank="1" showInputMessage="1" showErrorMessage="1" prompt="Describe al fin para el cual se formuló el indicador." sqref="H12" xr:uid="{00000000-0002-0000-0000-000008000000}"/>
    <dataValidation allowBlank="1" showInputMessage="1" showErrorMessage="1" prompt="Corresponde al aspecto clave de cuyo resultado depende el logro de la meta propuesta para el indicador." sqref="I12" xr:uid="{00000000-0002-0000-0000-000009000000}"/>
    <dataValidation allowBlank="1" showInputMessage="1" showErrorMessage="1" prompt="Corresponde a la ecuación matemática que relaciona las variables del indicador (numerador/denominador)." sqref="K12" xr:uid="{00000000-0002-0000-0000-00000A000000}"/>
    <dataValidation allowBlank="1" showInputMessage="1" showErrorMessage="1" prompt="Hace referencia a la clasificación del indicador._x000a__x000a_De la lista desplegable seleccione una de las siguientes opciones: eficacia, eficiencia o efectividad." sqref="J12" xr:uid="{00000000-0002-0000-0000-00000B000000}"/>
    <dataValidation allowBlank="1" showInputMessage="1" showErrorMessage="1" prompt="Frecuencia en la cual se debe calcular y registrar los resultados del indicador. _x000a__x000a_De la lista desplegable seleccione la frecuencia del indicador; mensual, bimestral, trimestral, semestral o anual." sqref="O12" xr:uid="{00000000-0002-0000-0000-00000C000000}"/>
    <dataValidation allowBlank="1" showInputMessage="1" showErrorMessage="1" prompt="Se estandariza en porcentaje (%)." sqref="N12" xr:uid="{00000000-0002-0000-0000-00000D000000}"/>
    <dataValidation allowBlank="1" showInputMessage="1" showErrorMessage="1" prompt="Corresponde a la información a partir de la cual se obtienen los datos para el cálculo del indicador." sqref="L12" xr:uid="{00000000-0002-0000-0000-00000E000000}"/>
    <dataValidation allowBlank="1" showInputMessage="1" showErrorMessage="1" prompt="Es el elemento que soporta la medición del indicador, estos pueden ser; documento, base de datos, entre otros. " sqref="P12" xr:uid="{00000000-0002-0000-0000-00000F000000}"/>
    <dataValidation allowBlank="1" showInputMessage="1" showErrorMessage="1" prompt="Resultado que se tiene sobre este indicador de mediciones realizadas con anterioridad._x000a__x000a_En los casos en los que no se cuente con línea base se debe registrar “No aplica”." sqref="Q12" xr:uid="{00000000-0002-0000-0000-000010000000}"/>
    <dataValidation allowBlank="1" showInputMessage="1" showErrorMessage="1" prompt="Debe coincidir con la unidad de medida del indicador para poder ser comparables." sqref="R12" xr:uid="{00000000-0002-0000-0000-000011000000}"/>
    <dataValidation allowBlank="1" showInputMessage="1" showErrorMessage="1" prompt="Es el resultado del indicador que se pretende alcanzar en el año, se debe tener como referencia la unidad de medida formulada para el indicador." sqref="S12" xr:uid="{00000000-0002-0000-0000-000012000000}"/>
    <dataValidation allowBlank="1" showInputMessage="1" showErrorMessage="1" prompt="Seleccionar el tipo de meta del indicador._x000a_*Suma: en cada periodo difiere el valor._x000a_* Constante: en cada periodo siempre es el mismo valor._x000a_* Ascendente: en cada periodo incrementa su valor._x000a_* Descendente: en cada período disminuye su valor." sqref="T12" xr:uid="{00000000-0002-0000-0000-000013000000}"/>
    <dataValidation allowBlank="1" showInputMessage="1" showErrorMessage="1" prompt="Corresponde a los resultados obtenidos en el periodo de medición." sqref="AK12 AS12 AW12 BA12 BE12 BI12 BM12 U12 AC12 Y12 AG12 AO12" xr:uid="{00000000-0002-0000-0000-000014000000}"/>
    <dataValidation allowBlank="1" showInputMessage="1" showErrorMessage="1" prompt="Corresponde a los resultados planificados para el periodo de medición. Todos los indicadores de gestión deben incluir programación." sqref="AH12 AT12 AX12 BB12 BF12 BJ12 BN12 AD12 Z12 V12 AP12 AL12" xr:uid="{00000000-0002-0000-0000-000015000000}"/>
    <dataValidation allowBlank="1" showInputMessage="1" showErrorMessage="1" prompt="Corresponde a la operación matemática de la fórmula del indicador y que reflejará el resultado del indicador para el periodo de medición." sqref="AI12 AU12 AY12 BC12 BG12 BK12 BO12 AE12 AA12 W12 AQ12 AM12" xr:uid="{00000000-0002-0000-0000-000016000000}"/>
    <dataValidation allowBlank="1" showInputMessage="1" showErrorMessage="1" prompt="Corresponde a los logros obtenidos durante el periodo de medición así como la identificación de las situaciones que conllevaron al incumplimiento de las metas propuestas." sqref="AR12 AV12 AZ12 BD12 BH12 BL12 BP12 X12 AB12 AF12 AJ12 AN12" xr:uid="{00000000-0002-0000-0000-000017000000}"/>
    <dataValidation type="list" allowBlank="1" showInputMessage="1" showErrorMessage="1" sqref="E7:E8" xr:uid="{00000000-0002-0000-0000-000018000000}">
      <formula1>Meses</formula1>
    </dataValidation>
    <dataValidation type="list" allowBlank="1" showInputMessage="1" showErrorMessage="1" sqref="O19 M20:N1048576" xr:uid="{00000000-0002-0000-0000-000019000000}">
      <formula1>periodicidad</formula1>
    </dataValidation>
    <dataValidation type="list" allowBlank="1" showInputMessage="1" showErrorMessage="1" sqref="C19 D20:D1048576" xr:uid="{00000000-0002-0000-0000-00001A000000}">
      <formula1>ProyectoInv</formula1>
    </dataValidation>
    <dataValidation type="list" allowBlank="1" showInputMessage="1" showErrorMessage="1" sqref="D19 E20:E1048576" xr:uid="{00000000-0002-0000-0000-00001B000000}">
      <formula1>ObjEstratégico</formula1>
    </dataValidation>
    <dataValidation type="list" allowBlank="1" showInputMessage="1" showErrorMessage="1" sqref="G7:G8" xr:uid="{00000000-0002-0000-0000-00001C000000}">
      <formula1>Años</formula1>
    </dataValidation>
    <dataValidation allowBlank="1" showInputMessage="1" showErrorMessage="1" prompt="Formúlese según las características y programación del indicador." sqref="BS10 BV10:BX11" xr:uid="{00000000-0002-0000-0000-00001D000000}"/>
    <dataValidation type="list" allowBlank="1" showInputMessage="1" showErrorMessage="1" sqref="C20:C1048576" xr:uid="{00000000-0002-0000-0000-00001E000000}">
      <formula1>Subsistema</formula1>
    </dataValidation>
    <dataValidation type="list" allowBlank="1" showInputMessage="1" showErrorMessage="1" sqref="O20:O1048576" xr:uid="{00000000-0002-0000-0000-00001F000000}">
      <formula1>TipoInd</formula1>
    </dataValidation>
    <dataValidation type="list" allowBlank="1" showInputMessage="1" showErrorMessage="1" sqref="B19:B1048576" xr:uid="{00000000-0002-0000-0000-000020000000}">
      <formula1>Procesos</formula1>
    </dataValidation>
    <dataValidation allowBlank="1" showInputMessage="1" showErrorMessage="1" prompt="Indicar los pasos que se deben realizar para obtener las variables que conforman el indicador y calcular su resultado." sqref="M12" xr:uid="{00000000-0002-0000-0000-000021000000}"/>
  </dataValidation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tabColor theme="8"/>
  </sheetPr>
  <dimension ref="A1:H21"/>
  <sheetViews>
    <sheetView zoomScale="80" zoomScaleNormal="80" workbookViewId="0"/>
  </sheetViews>
  <sheetFormatPr baseColWidth="10" defaultColWidth="11.42578125" defaultRowHeight="14.25" x14ac:dyDescent="0.2"/>
  <cols>
    <col min="1" max="1" width="10.5703125" style="22" customWidth="1"/>
    <col min="2" max="2" width="7.140625" style="22" bestFit="1" customWidth="1"/>
    <col min="3" max="3" width="47.28515625" style="22" customWidth="1"/>
    <col min="4" max="4" width="60.28515625" style="22" customWidth="1"/>
    <col min="5" max="5" width="86.7109375" style="22" customWidth="1"/>
    <col min="6" max="6" width="11.7109375" style="22" customWidth="1"/>
    <col min="7" max="7" width="15.42578125" style="22" customWidth="1"/>
    <col min="8" max="8" width="15.140625" style="22" customWidth="1"/>
    <col min="9" max="16384" width="11.42578125" style="22"/>
  </cols>
  <sheetData>
    <row r="1" spans="1:8" s="23" customFormat="1" ht="53.25" customHeight="1" x14ac:dyDescent="0.25">
      <c r="A1" s="24" t="s">
        <v>61</v>
      </c>
      <c r="B1" s="26" t="s">
        <v>62</v>
      </c>
      <c r="C1" s="24" t="s">
        <v>63</v>
      </c>
      <c r="D1" s="27" t="s">
        <v>64</v>
      </c>
      <c r="E1" s="24" t="s">
        <v>65</v>
      </c>
      <c r="F1" s="27" t="s">
        <v>36</v>
      </c>
      <c r="G1" s="25" t="s">
        <v>41</v>
      </c>
      <c r="H1" s="27" t="s">
        <v>46</v>
      </c>
    </row>
    <row r="2" spans="1:8" s="20" customFormat="1" ht="47.25" customHeight="1" x14ac:dyDescent="0.25">
      <c r="A2" s="19" t="s">
        <v>7</v>
      </c>
      <c r="B2" s="19">
        <v>2016</v>
      </c>
      <c r="C2" s="20" t="s">
        <v>66</v>
      </c>
      <c r="D2" s="28" t="s">
        <v>67</v>
      </c>
      <c r="E2" s="28" t="s">
        <v>68</v>
      </c>
      <c r="F2" s="20" t="s">
        <v>69</v>
      </c>
      <c r="G2" s="28" t="s">
        <v>59</v>
      </c>
      <c r="H2" s="28" t="s">
        <v>70</v>
      </c>
    </row>
    <row r="3" spans="1:8" s="20" customFormat="1" ht="62.25" customHeight="1" x14ac:dyDescent="0.25">
      <c r="A3" s="19" t="s">
        <v>9</v>
      </c>
      <c r="B3" s="19">
        <v>2017</v>
      </c>
      <c r="C3" s="20" t="s">
        <v>71</v>
      </c>
      <c r="D3" s="28" t="s">
        <v>72</v>
      </c>
      <c r="E3" s="28" t="s">
        <v>73</v>
      </c>
      <c r="F3" s="20" t="s">
        <v>57</v>
      </c>
      <c r="G3" s="20" t="s">
        <v>74</v>
      </c>
      <c r="H3" s="28" t="s">
        <v>60</v>
      </c>
    </row>
    <row r="4" spans="1:8" s="20" customFormat="1" ht="51" customHeight="1" x14ac:dyDescent="0.25">
      <c r="A4" s="19" t="s">
        <v>18</v>
      </c>
      <c r="B4" s="19">
        <v>2018</v>
      </c>
      <c r="C4" s="20" t="s">
        <v>75</v>
      </c>
      <c r="D4" s="28" t="s">
        <v>76</v>
      </c>
      <c r="E4" s="28" t="s">
        <v>77</v>
      </c>
      <c r="F4" s="20" t="s">
        <v>78</v>
      </c>
      <c r="G4" s="28" t="s">
        <v>79</v>
      </c>
      <c r="H4" s="28" t="s">
        <v>80</v>
      </c>
    </row>
    <row r="5" spans="1:8" s="20" customFormat="1" ht="63.75" customHeight="1" x14ac:dyDescent="0.25">
      <c r="A5" s="19" t="s">
        <v>19</v>
      </c>
      <c r="B5" s="19">
        <v>2019</v>
      </c>
      <c r="C5" s="20" t="s">
        <v>81</v>
      </c>
      <c r="D5" s="28" t="s">
        <v>82</v>
      </c>
      <c r="E5" s="28" t="s">
        <v>83</v>
      </c>
      <c r="G5" s="28" t="s">
        <v>84</v>
      </c>
      <c r="H5" s="28" t="s">
        <v>85</v>
      </c>
    </row>
    <row r="6" spans="1:8" s="20" customFormat="1" ht="76.5" customHeight="1" x14ac:dyDescent="0.25">
      <c r="A6" s="19" t="s">
        <v>20</v>
      </c>
      <c r="B6" s="19">
        <v>2020</v>
      </c>
      <c r="C6" s="20" t="s">
        <v>86</v>
      </c>
      <c r="D6" s="28" t="s">
        <v>87</v>
      </c>
      <c r="E6" s="28" t="s">
        <v>56</v>
      </c>
      <c r="G6" s="28" t="s">
        <v>88</v>
      </c>
      <c r="H6" s="21"/>
    </row>
    <row r="7" spans="1:8" s="20" customFormat="1" ht="18" customHeight="1" x14ac:dyDescent="0.25">
      <c r="A7" s="19" t="s">
        <v>21</v>
      </c>
      <c r="C7" s="20" t="s">
        <v>89</v>
      </c>
      <c r="D7" s="28" t="s">
        <v>90</v>
      </c>
      <c r="G7" s="21"/>
    </row>
    <row r="8" spans="1:8" s="20" customFormat="1" ht="18" customHeight="1" x14ac:dyDescent="0.25">
      <c r="A8" s="19" t="s">
        <v>22</v>
      </c>
      <c r="C8" s="20" t="s">
        <v>91</v>
      </c>
      <c r="D8" s="28" t="s">
        <v>92</v>
      </c>
      <c r="G8" s="21"/>
    </row>
    <row r="9" spans="1:8" s="20" customFormat="1" ht="18" customHeight="1" x14ac:dyDescent="0.25">
      <c r="A9" s="19" t="s">
        <v>23</v>
      </c>
      <c r="C9" s="20" t="s">
        <v>93</v>
      </c>
      <c r="D9" s="28" t="s">
        <v>94</v>
      </c>
      <c r="G9" s="21"/>
    </row>
    <row r="10" spans="1:8" s="20" customFormat="1" ht="18" customHeight="1" x14ac:dyDescent="0.25">
      <c r="A10" s="19" t="s">
        <v>24</v>
      </c>
      <c r="C10" s="20" t="s">
        <v>95</v>
      </c>
      <c r="D10" s="28" t="s">
        <v>96</v>
      </c>
      <c r="G10" s="21"/>
    </row>
    <row r="11" spans="1:8" s="20" customFormat="1" ht="36.75" customHeight="1" x14ac:dyDescent="0.25">
      <c r="A11" s="19" t="s">
        <v>25</v>
      </c>
      <c r="C11" s="20" t="s">
        <v>97</v>
      </c>
      <c r="D11" s="28" t="s">
        <v>98</v>
      </c>
    </row>
    <row r="12" spans="1:8" s="20" customFormat="1" ht="18" customHeight="1" x14ac:dyDescent="0.25">
      <c r="A12" s="19" t="s">
        <v>26</v>
      </c>
      <c r="C12" s="20" t="s">
        <v>99</v>
      </c>
      <c r="D12" s="28" t="s">
        <v>100</v>
      </c>
    </row>
    <row r="13" spans="1:8" s="20" customFormat="1" ht="18" customHeight="1" x14ac:dyDescent="0.25">
      <c r="A13" s="19" t="s">
        <v>27</v>
      </c>
      <c r="C13" s="20" t="s">
        <v>101</v>
      </c>
      <c r="D13" s="28" t="s">
        <v>102</v>
      </c>
    </row>
    <row r="14" spans="1:8" s="20" customFormat="1" ht="30.75" customHeight="1" x14ac:dyDescent="0.25">
      <c r="A14" s="19"/>
      <c r="C14" s="20" t="s">
        <v>103</v>
      </c>
      <c r="D14" s="28" t="s">
        <v>104</v>
      </c>
    </row>
    <row r="15" spans="1:8" s="20" customFormat="1" ht="32.25" customHeight="1" x14ac:dyDescent="0.25">
      <c r="A15" s="19"/>
      <c r="C15" s="20" t="s">
        <v>105</v>
      </c>
      <c r="D15" s="28" t="s">
        <v>106</v>
      </c>
    </row>
    <row r="16" spans="1:8" s="20" customFormat="1" ht="18" customHeight="1" x14ac:dyDescent="0.25">
      <c r="A16" s="19"/>
      <c r="C16" s="20" t="s">
        <v>107</v>
      </c>
      <c r="D16" s="20" t="s">
        <v>55</v>
      </c>
    </row>
    <row r="17" spans="1:3" s="20" customFormat="1" ht="18" customHeight="1" x14ac:dyDescent="0.25">
      <c r="A17" s="19"/>
      <c r="C17" s="20" t="s">
        <v>108</v>
      </c>
    </row>
    <row r="18" spans="1:3" s="20" customFormat="1" ht="18" customHeight="1" x14ac:dyDescent="0.25">
      <c r="A18" s="19"/>
      <c r="C18" s="20" t="s">
        <v>54</v>
      </c>
    </row>
    <row r="19" spans="1:3" s="20" customFormat="1" ht="18" customHeight="1" x14ac:dyDescent="0.25">
      <c r="A19" s="19"/>
      <c r="C19" s="20" t="s">
        <v>109</v>
      </c>
    </row>
    <row r="20" spans="1:3" s="20" customFormat="1" ht="18" customHeight="1" x14ac:dyDescent="0.25">
      <c r="C20" s="20" t="s">
        <v>110</v>
      </c>
    </row>
    <row r="21" spans="1:3" s="20" customFormat="1" ht="18" customHeight="1" x14ac:dyDescent="0.25"/>
  </sheetData>
  <sortState xmlns:xlrd2="http://schemas.microsoft.com/office/spreadsheetml/2017/richdata2" ref="H2:H5">
    <sortCondition ref="H2:H5"/>
  </sortState>
  <pageMargins left="0.7" right="0.7" top="0.75" bottom="0.75" header="0.3" footer="0.3"/>
  <pageSetup orientation="portrait" horizontalDpi="4294967293"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1FEE1B73C4C14DA3EF7BCF0B4AF8DC" ma:contentTypeVersion="10" ma:contentTypeDescription="Create a new document." ma:contentTypeScope="" ma:versionID="9bb6e28350bec54ac20f5c2a604f6add">
  <xsd:schema xmlns:xsd="http://www.w3.org/2001/XMLSchema" xmlns:xs="http://www.w3.org/2001/XMLSchema" xmlns:p="http://schemas.microsoft.com/office/2006/metadata/properties" xmlns:ns3="4d2c2b7a-072f-4b2e-9037-c2f80d615cbc" xmlns:ns4="c6c7bf35-d3c0-44c2-87de-6acbef5dcf8f" targetNamespace="http://schemas.microsoft.com/office/2006/metadata/properties" ma:root="true" ma:fieldsID="092cbadde7afd14782f23f4f24f4dedf" ns3:_="" ns4:_="">
    <xsd:import namespace="4d2c2b7a-072f-4b2e-9037-c2f80d615cbc"/>
    <xsd:import namespace="c6c7bf35-d3c0-44c2-87de-6acbef5dcf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2c2b7a-072f-4b2e-9037-c2f80d615c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c7bf35-d3c0-44c2-87de-6acbef5dcf8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A760B0-8C2B-405A-BAD4-4CB3B85180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2c2b7a-072f-4b2e-9037-c2f80d615cbc"/>
    <ds:schemaRef ds:uri="c6c7bf35-d3c0-44c2-87de-6acbef5dcf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D16476-E4B1-482F-8921-CCED3EAFA1A5}">
  <ds:schemaRefs>
    <ds:schemaRef ds:uri="http://www.w3.org/XML/1998/namespace"/>
    <ds:schemaRef ds:uri="http://purl.org/dc/dcmitype/"/>
    <ds:schemaRef ds:uri="http://schemas.microsoft.com/office/infopath/2007/PartnerControls"/>
    <ds:schemaRef ds:uri="http://purl.org/dc/terms/"/>
    <ds:schemaRef ds:uri="http://schemas.microsoft.com/office/2006/documentManagement/types"/>
    <ds:schemaRef ds:uri="4d2c2b7a-072f-4b2e-9037-c2f80d615cbc"/>
    <ds:schemaRef ds:uri="http://purl.org/dc/elements/1.1/"/>
    <ds:schemaRef ds:uri="http://schemas.openxmlformats.org/package/2006/metadata/core-properties"/>
    <ds:schemaRef ds:uri="c6c7bf35-d3c0-44c2-87de-6acbef5dcf8f"/>
    <ds:schemaRef ds:uri="http://schemas.microsoft.com/office/2006/metadata/properties"/>
  </ds:schemaRefs>
</ds:datastoreItem>
</file>

<file path=customXml/itemProps3.xml><?xml version="1.0" encoding="utf-8"?>
<ds:datastoreItem xmlns:ds="http://schemas.openxmlformats.org/officeDocument/2006/customXml" ds:itemID="{3024DBCD-14BF-4D7C-AB76-02E1517927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INDICADORES GESTION</vt:lpstr>
      <vt:lpstr>Listas desplegables</vt:lpstr>
      <vt:lpstr>Años</vt:lpstr>
      <vt:lpstr>Meses</vt:lpstr>
      <vt:lpstr>'Listas desplegables'!Proy_Estrat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Yohn Mauricio Guerrero Hernandez</dc:creator>
  <cp:keywords/>
  <dc:description/>
  <cp:lastModifiedBy>Sofy Lorena Arenas Vera</cp:lastModifiedBy>
  <cp:revision/>
  <dcterms:created xsi:type="dcterms:W3CDTF">2018-02-23T18:02:25Z</dcterms:created>
  <dcterms:modified xsi:type="dcterms:W3CDTF">2020-10-22T20:39:31Z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0x0101007C1FEE1B73C4C14DA3EF7BCF0B4AF8DC</vt:lpwstr>
  </property>
</Properties>
</file>