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arodriguezb2\OneDrive - sdis.gov.co\Documentos\"/>
    </mc:Choice>
  </mc:AlternateContent>
  <bookViews>
    <workbookView xWindow="-120" yWindow="-120" windowWidth="20736" windowHeight="11160" tabRatio="625"/>
  </bookViews>
  <sheets>
    <sheet name="Eval_controles" sheetId="20" r:id="rId1"/>
    <sheet name="Criterios" sheetId="23" state="hidden" r:id="rId2"/>
  </sheets>
  <definedNames>
    <definedName name="_xlnm._FilterDatabase" localSheetId="0" hidden="1">Eval_controles!#REF!</definedName>
    <definedName name="_xlnm.Print_Area" localSheetId="0">Eval_controles!$A$22:$W$37</definedName>
    <definedName name="_xlnm.Print_Titles" localSheetId="0">Eval_controles!$2:$5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20" l="1"/>
  <c r="I52" i="20"/>
  <c r="K51" i="20"/>
  <c r="I51" i="20"/>
  <c r="K50" i="20"/>
  <c r="I50" i="20"/>
  <c r="K49" i="20"/>
  <c r="I49" i="20"/>
  <c r="K48" i="20"/>
  <c r="I48" i="20"/>
  <c r="K47" i="20"/>
  <c r="I47" i="20"/>
  <c r="E47" i="20"/>
  <c r="K35" i="20"/>
  <c r="I35" i="20"/>
  <c r="K34" i="20"/>
  <c r="I34" i="20"/>
  <c r="K33" i="20"/>
  <c r="I33" i="20"/>
  <c r="K32" i="20"/>
  <c r="I32" i="20"/>
  <c r="K31" i="20"/>
  <c r="I31" i="20"/>
  <c r="K30" i="20"/>
  <c r="I30" i="20"/>
  <c r="E30" i="20"/>
  <c r="K17" i="20"/>
  <c r="I17" i="20"/>
  <c r="K16" i="20"/>
  <c r="I16" i="20"/>
  <c r="Q49" i="20" l="1"/>
  <c r="Q48" i="20"/>
  <c r="Q52" i="20"/>
  <c r="R52" i="20" s="1"/>
  <c r="Q47" i="20"/>
  <c r="R47" i="20" s="1"/>
  <c r="Q50" i="20"/>
  <c r="Q51" i="20"/>
  <c r="R51" i="20" s="1"/>
  <c r="Q32" i="20"/>
  <c r="Q31" i="20"/>
  <c r="Q34" i="20"/>
  <c r="R34" i="20" s="1"/>
  <c r="Q33" i="20"/>
  <c r="Q30" i="20"/>
  <c r="R30" i="20" s="1"/>
  <c r="Q35" i="20"/>
  <c r="R35" i="20" s="1"/>
  <c r="Q16" i="20"/>
  <c r="Q17" i="20"/>
  <c r="K19" i="20"/>
  <c r="I19" i="20"/>
  <c r="K18" i="20"/>
  <c r="I18" i="20"/>
  <c r="K15" i="20"/>
  <c r="K14" i="20"/>
  <c r="I15" i="20"/>
  <c r="I14" i="20"/>
  <c r="R49" i="20" l="1"/>
  <c r="R50" i="20" s="1"/>
  <c r="S49" i="20" s="1"/>
  <c r="S51" i="20"/>
  <c r="T47" i="20" s="1"/>
  <c r="U47" i="20" s="1"/>
  <c r="R48" i="20"/>
  <c r="S47" i="20" s="1"/>
  <c r="R32" i="20"/>
  <c r="R33" i="20" s="1"/>
  <c r="S32" i="20" s="1"/>
  <c r="S34" i="20"/>
  <c r="R31" i="20"/>
  <c r="S30" i="20" s="1"/>
  <c r="Q14" i="20"/>
  <c r="Q18" i="20"/>
  <c r="R18" i="20" s="1"/>
  <c r="Q15" i="20"/>
  <c r="Q19" i="20"/>
  <c r="R19" i="20" s="1"/>
  <c r="T30" i="20" l="1"/>
  <c r="U30" i="20" s="1"/>
  <c r="S18" i="20"/>
  <c r="E14" i="20" l="1"/>
  <c r="R14" i="20" s="1"/>
  <c r="R15" i="20" s="1"/>
  <c r="S14" i="20" l="1"/>
  <c r="T14" i="20" s="1"/>
  <c r="U14" i="20" s="1"/>
  <c r="R16" i="20"/>
  <c r="R17" i="20" s="1"/>
  <c r="S16" i="20" s="1"/>
</calcChain>
</file>

<file path=xl/sharedStrings.xml><?xml version="1.0" encoding="utf-8"?>
<sst xmlns="http://schemas.openxmlformats.org/spreadsheetml/2006/main" count="265" uniqueCount="88">
  <si>
    <t>PROCESO SISTEMA DE GESTIÓN
FORMATO EVALUACIÓN DE ACTIVIDADES DE CONTROL</t>
  </si>
  <si>
    <t>Código:</t>
  </si>
  <si>
    <t>FOR-SG-014</t>
  </si>
  <si>
    <t>Versión:</t>
  </si>
  <si>
    <t>Fecha:</t>
  </si>
  <si>
    <t>Memo I2024004903 – 21/02/2024</t>
  </si>
  <si>
    <t>Página:</t>
  </si>
  <si>
    <t>1 de 1</t>
  </si>
  <si>
    <t>Fecha de elaboración:</t>
  </si>
  <si>
    <t>Proceso:</t>
  </si>
  <si>
    <t>Nombres y apellidos del gestor de proceso:</t>
  </si>
  <si>
    <t>CÓDIGO</t>
  </si>
  <si>
    <t>RIESGO</t>
  </si>
  <si>
    <t>PROBABILIDAD INHERENTE</t>
  </si>
  <si>
    <t>CAUSA</t>
  </si>
  <si>
    <t>CONTROL</t>
  </si>
  <si>
    <t>CRITERIOS DE EVALUACIÓN DEL DISEÑO DEL CONTROL</t>
  </si>
  <si>
    <t>APLICACIÓN DE CONTROLES PARA ESTABLECER RIESGO RESIDUAL</t>
  </si>
  <si>
    <t>PROBABILIDAD RESIDUAL</t>
  </si>
  <si>
    <t>1. Atributos de eficiencia</t>
  </si>
  <si>
    <t>2. Atributos informativos</t>
  </si>
  <si>
    <t>Total valoración del control</t>
  </si>
  <si>
    <t>Efectividad del control</t>
  </si>
  <si>
    <t>Efectividad del conjunto de controles</t>
  </si>
  <si>
    <t>Nivel de probabilidad residual</t>
  </si>
  <si>
    <t>Rango de califiación de la ejecución</t>
  </si>
  <si>
    <t>Descriptor</t>
  </si>
  <si>
    <t>Nivel</t>
  </si>
  <si>
    <t>Tipo de control</t>
  </si>
  <si>
    <t>Peso</t>
  </si>
  <si>
    <t>Implementación del control</t>
  </si>
  <si>
    <t>Documentación</t>
  </si>
  <si>
    <t>Responsable</t>
  </si>
  <si>
    <t>¿Se identifica claramente el propósito de la actividad de control?</t>
  </si>
  <si>
    <t>Frecuencia</t>
  </si>
  <si>
    <t>Evidencia</t>
  </si>
  <si>
    <t xml:space="preserve">1. </t>
  </si>
  <si>
    <t xml:space="preserve">2. </t>
  </si>
  <si>
    <t>3.</t>
  </si>
  <si>
    <t>Nombres y apellidos del responsable de la revisión:</t>
  </si>
  <si>
    <t>OBSERVACIONES AL DISEÑO DEL CONTROL</t>
  </si>
  <si>
    <t>Nombres y apellidos responsable de la evaluación:</t>
  </si>
  <si>
    <t>OBSERVACIONES A LA EJECUCIÓN DEL CONTROL</t>
  </si>
  <si>
    <t>Atributos de eficiencia</t>
  </si>
  <si>
    <t>Tipo</t>
  </si>
  <si>
    <t>Preventivo</t>
  </si>
  <si>
    <t>Detectivo</t>
  </si>
  <si>
    <t>Correctivo</t>
  </si>
  <si>
    <t>No aplica</t>
  </si>
  <si>
    <t>Implementación</t>
  </si>
  <si>
    <t>Automático</t>
  </si>
  <si>
    <t>Manual</t>
  </si>
  <si>
    <t>Atributos informativos</t>
  </si>
  <si>
    <t>Documentado</t>
  </si>
  <si>
    <t>Identificado</t>
  </si>
  <si>
    <t>Sin documentar</t>
  </si>
  <si>
    <t>No identificado</t>
  </si>
  <si>
    <t>Continua</t>
  </si>
  <si>
    <t>Propósito</t>
  </si>
  <si>
    <t>Si</t>
  </si>
  <si>
    <t>Aleatoria</t>
  </si>
  <si>
    <t>No</t>
  </si>
  <si>
    <t>Con registro</t>
  </si>
  <si>
    <t>Sin registro</t>
  </si>
  <si>
    <t>Probabilidad Inherente</t>
  </si>
  <si>
    <t>Muy baja</t>
  </si>
  <si>
    <t>Baja</t>
  </si>
  <si>
    <t>Media</t>
  </si>
  <si>
    <t>Alta</t>
  </si>
  <si>
    <t>Muy alta</t>
  </si>
  <si>
    <r>
      <t>A continuación se presenta la evaluación realizada por la</t>
    </r>
    <r>
      <rPr>
        <b/>
        <sz val="11"/>
        <rFont val="Arial"/>
        <family val="2"/>
      </rPr>
      <t xml:space="preserve"> primera línea </t>
    </r>
    <r>
      <rPr>
        <sz val="11"/>
        <rFont val="Arial"/>
        <family val="2"/>
      </rPr>
      <t>como responsable del diseño de los controles establecidos para la mitigación de los riesgos.</t>
    </r>
  </si>
  <si>
    <r>
      <t xml:space="preserve">A continuación se presenta el análisis realizado por la </t>
    </r>
    <r>
      <rPr>
        <b/>
        <sz val="11"/>
        <rFont val="Arial"/>
        <family val="2"/>
      </rPr>
      <t xml:space="preserve">segunda línea </t>
    </r>
    <r>
      <rPr>
        <sz val="11"/>
        <rFont val="Arial"/>
        <family val="2"/>
      </rPr>
      <t>como responsable de revisar el adecuado diseño y ejecución de los controles que se han establecido por parte de la primera línea de defensa, con el fin de determinar las recomendaciones para el fortalecimiento de los mismos.</t>
    </r>
  </si>
  <si>
    <r>
      <t xml:space="preserve">A continuación se presenta la evaluación realizada por la </t>
    </r>
    <r>
      <rPr>
        <b/>
        <sz val="11"/>
        <rFont val="Arial"/>
        <family val="2"/>
      </rPr>
      <t xml:space="preserve">tercera línea </t>
    </r>
    <r>
      <rPr>
        <sz val="11"/>
        <rFont val="Arial"/>
        <family val="2"/>
      </rPr>
      <t>como responsable de evaluar el  diseño y ejecución de los controles que se han establecido por parte de la primera línea de defensa y que se han revisado por la segunda línea de defensa, con el fin de presentar un informe de evaluación a la gestión de riesgos institucional.</t>
    </r>
  </si>
  <si>
    <t>Gestión Documental</t>
  </si>
  <si>
    <t xml:space="preserve">Jana Leticia Lizarralde </t>
  </si>
  <si>
    <t>Posibilidad de afectar negativamente la imagen de la entidad dada la pérdida y fuga de la información institucional registrada en los archivos de la entidad por falta de aplicación de los lineamientos de gestión documental, debido a su desconocimiento.</t>
  </si>
  <si>
    <t>1. Falta de apropiación de los lineamientos,  para que sean aplicados de manera correcta por los diferentes referentes documentales en pro del cumplimiento de la política de gestión documental.</t>
  </si>
  <si>
    <t>2. No se tiene control del acceso de personal de la SDIS al archivo central.</t>
  </si>
  <si>
    <t>1. Trimestralmente, el profesional designado por el líder del Proceso Gestión Documental para realizar los seguimientos a las dependencias del nivel central y local, lleva a cabo la socialización de los lineamientos archivísticos y temas estratégicos del Proceso Gestión documental, mediante una mesa operativa virtual y/o presencial, con el propósito de fortalecer la apropiación de las normas vigentes relacionadas con  la organización documental. En caso de no hacer la mesa operativa, se enviará mediante un correo electrónico un documento anexo con los lineamientos necesarios. 
Como evidencia se cuenta con el acta y la planilla de asistencia de la mesa operativa o el correo electrónico con el documento anexo.</t>
  </si>
  <si>
    <t>1. Anualmente, el(la) gestor(a) del proceso de gestión documental socializará el instrumento para el  registro de la trazabilidad de control de acceso de personal al equipo del archivo central para su implementación. 
En caso tal, de que no se realice la socialización durante el primer trimestre se realizará la socialización en el segundo trimestre de la vigencia.
Como evidencia de la actividad se contará con el registro de asistencia a la socialización</t>
  </si>
  <si>
    <t>2. Trimestralmente, el(los) responsable(s) de la administración del archivo central realizará(n) un cruce de los registros de acceso contra las solicitudes de ingreso al archivo central, el cual, tiene como propósito la verificación del control de ingreso al archivo central en cumplimiento de las directrices establecidas por el Subsistema Interno de Gestión Documental y Archivo.
En caso de encontrar desviaciones en el cruce de la información, el(la) gestor(a) del proceso de gestión documental sensibilizará al responsable de la administración del archivo central sobre la importancia de mantener los controles de acceso de personal al archivo central.
Como evidencia de la actividad de control, se enviará la herramienta de control de ingreso al archivo central debidamente diligenciada y con las verifiación trimestral realizada y en caso de identificarse desviaciones, se remitirán los soportes de sensibilización al responsable de la administración del archivo central.</t>
  </si>
  <si>
    <t>El diseño del control cumple con la estructura y variables definidas en el Lineamiento Administración de riesgos vigente. Los atributos de eficiencia e informativos se califican de acuerdo con lo observado en el diseño y en coherencia con los soportes presentados en el primer monitoreo al riesgo</t>
  </si>
  <si>
    <t>R-GD-001</t>
  </si>
  <si>
    <t>Atributos de Eficiencia: sin observaciones
Atributos Informativos: sin observaciones.</t>
  </si>
  <si>
    <t>De acuerdo con lo observado en los reportes de monitoreo del (FOR-SG-013) SECCIÓN C. Monitoreo primer trimestre / primer cuatrimestre así, como de las evidencias que respaldan su ejecución, se observó que a la fecha, el control se está ejecutando de acuerdo con lo programado.</t>
  </si>
  <si>
    <t xml:space="preserve">
Atributos de Eficiencia: sin observaciones
Atributos Informativos: sin observaciones.</t>
  </si>
  <si>
    <t>ANDREA RODRIGUEZ BENDECK</t>
  </si>
  <si>
    <t>Karinfer Yelitza Olivera Donato</t>
  </si>
</sst>
</file>

<file path=xl/styles.xml><?xml version="1.0" encoding="utf-8"?>
<styleSheet xmlns="http://schemas.openxmlformats.org/spreadsheetml/2006/main" xmlns:mc="http://schemas.openxmlformats.org/markup-compatibility/2006" xmlns:x14ac="http://schemas.microsoft.com/office/spreadsheetml/2009/9/ac" mc:Ignorable="x14ac">
  <fonts count="12" x14ac:knownFonts="1">
    <font>
      <sz val="11"/>
      <color theme="1"/>
      <name val="Calibri"/>
      <family val="2"/>
      <scheme val="minor"/>
    </font>
    <font>
      <sz val="10"/>
      <name val="Arial"/>
      <family val="2"/>
    </font>
    <font>
      <b/>
      <sz val="10"/>
      <name val="Arial"/>
      <family val="2"/>
    </font>
    <font>
      <sz val="10"/>
      <name val="Arial"/>
      <family val="2"/>
    </font>
    <font>
      <u/>
      <sz val="10"/>
      <color indexed="12"/>
      <name val="Arial"/>
      <family val="2"/>
    </font>
    <font>
      <b/>
      <sz val="11"/>
      <color theme="1"/>
      <name val="Calibri"/>
      <family val="2"/>
      <scheme val="minor"/>
    </font>
    <font>
      <sz val="12"/>
      <name val="Arial"/>
      <family val="2"/>
    </font>
    <font>
      <sz val="11"/>
      <color theme="1"/>
      <name val="Calibri"/>
      <family val="2"/>
      <scheme val="minor"/>
    </font>
    <font>
      <sz val="9"/>
      <name val="Arial"/>
      <family val="2"/>
    </font>
    <font>
      <sz val="11"/>
      <name val="Arial"/>
      <family val="2"/>
    </font>
    <font>
      <b/>
      <sz val="11"/>
      <name val="Arial"/>
      <family val="2"/>
    </font>
    <font>
      <sz val="11"/>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bottom style="thin">
        <color indexed="64"/>
      </bottom>
      <diagonal/>
    </border>
    <border>
      <left/>
      <right style="thin">
        <color indexed="64"/>
      </right>
      <top/>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thin">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thin">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thin">
        <color indexed="64"/>
      </right>
      <top style="dashed">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thin">
        <color indexed="64"/>
      </right>
      <top/>
      <bottom style="dashed">
        <color indexed="64"/>
      </bottom>
      <diagonal/>
    </border>
  </borders>
  <cellStyleXfs count="5">
    <xf numFmtId="0" fontId="0" fillId="0" borderId="0"/>
    <xf numFmtId="0" fontId="1" fillId="0" borderId="0"/>
    <xf numFmtId="0" fontId="3" fillId="0" borderId="0"/>
    <xf numFmtId="0" fontId="4" fillId="0" borderId="0" applyNumberFormat="0" applyFill="0" applyBorder="0" applyAlignment="0" applyProtection="0">
      <alignment vertical="top"/>
      <protection locked="0"/>
    </xf>
    <xf numFmtId="9" fontId="7" fillId="0" borderId="0" applyFont="0" applyFill="0" applyBorder="0" applyAlignment="0" applyProtection="0"/>
  </cellStyleXfs>
  <cellXfs count="103">
    <xf numFmtId="0" fontId="0" fillId="0" borderId="0" xfId="0"/>
    <xf numFmtId="0" fontId="2" fillId="2" borderId="0" xfId="0" applyFont="1" applyFill="1" applyAlignment="1" applyProtection="1">
      <alignment horizontal="center" vertical="center" wrapText="1"/>
      <protection locked="0"/>
    </xf>
    <xf numFmtId="0" fontId="1" fillId="2" borderId="0" xfId="0" applyFont="1" applyFill="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9" fontId="0" fillId="0" borderId="0" xfId="0" applyNumberFormat="1"/>
    <xf numFmtId="0" fontId="0" fillId="0" borderId="0" xfId="0" applyAlignment="1">
      <alignment horizontal="center" vertical="center"/>
    </xf>
    <xf numFmtId="9" fontId="0" fillId="0" borderId="0" xfId="4" applyFont="1"/>
    <xf numFmtId="0" fontId="1" fillId="2" borderId="14" xfId="0" applyFont="1" applyFill="1" applyBorder="1" applyAlignment="1" applyProtection="1">
      <alignment vertical="center" wrapText="1"/>
      <protection locked="0"/>
    </xf>
    <xf numFmtId="0" fontId="1" fillId="2" borderId="14" xfId="0" applyFont="1" applyFill="1" applyBorder="1" applyAlignment="1" applyProtection="1">
      <alignment horizontal="center" vertical="center" wrapText="1"/>
      <protection locked="0"/>
    </xf>
    <xf numFmtId="0" fontId="1" fillId="2" borderId="17" xfId="0" applyFont="1" applyFill="1" applyBorder="1" applyAlignment="1" applyProtection="1">
      <alignment vertical="center" wrapText="1"/>
      <protection locked="0"/>
    </xf>
    <xf numFmtId="0" fontId="1" fillId="2" borderId="17" xfId="0" applyFont="1" applyFill="1" applyBorder="1" applyAlignment="1" applyProtection="1">
      <alignment horizontal="center" vertical="center" wrapText="1"/>
      <protection locked="0"/>
    </xf>
    <xf numFmtId="0" fontId="1" fillId="2" borderId="20" xfId="0" applyFont="1" applyFill="1" applyBorder="1" applyAlignment="1" applyProtection="1">
      <alignment vertical="center" wrapText="1"/>
      <protection locked="0"/>
    </xf>
    <xf numFmtId="0" fontId="1" fillId="2" borderId="20" xfId="0" applyFont="1" applyFill="1" applyBorder="1" applyAlignment="1" applyProtection="1">
      <alignment horizontal="center" vertical="center" wrapText="1"/>
      <protection locked="0"/>
    </xf>
    <xf numFmtId="0" fontId="1" fillId="2" borderId="0" xfId="0" applyFont="1" applyFill="1" applyAlignment="1" applyProtection="1">
      <alignment horizontal="left" wrapText="1"/>
      <protection locked="0"/>
    </xf>
    <xf numFmtId="0" fontId="1" fillId="2" borderId="0" xfId="0" applyFont="1" applyFill="1" applyAlignment="1" applyProtection="1">
      <alignment horizontal="center" wrapText="1"/>
      <protection locked="0"/>
    </xf>
    <xf numFmtId="0" fontId="8" fillId="2" borderId="1" xfId="0" applyFont="1" applyFill="1" applyBorder="1" applyAlignment="1" applyProtection="1">
      <alignment horizontal="left" vertical="center" wrapText="1"/>
      <protection locked="0"/>
    </xf>
    <xf numFmtId="0" fontId="2" fillId="2" borderId="0" xfId="0" applyFont="1" applyFill="1" applyAlignment="1" applyProtection="1">
      <alignment vertical="center" wrapText="1"/>
      <protection locked="0"/>
    </xf>
    <xf numFmtId="0" fontId="1" fillId="2" borderId="0" xfId="0" applyFont="1" applyFill="1" applyAlignment="1" applyProtection="1">
      <alignment vertical="center" wrapText="1"/>
      <protection locked="0"/>
    </xf>
    <xf numFmtId="9" fontId="1" fillId="2" borderId="14" xfId="4" applyFont="1" applyFill="1" applyBorder="1" applyAlignment="1" applyProtection="1">
      <alignment horizontal="center" vertical="center" wrapText="1"/>
      <protection hidden="1"/>
    </xf>
    <xf numFmtId="9" fontId="1" fillId="2" borderId="17" xfId="4" applyFont="1" applyFill="1" applyBorder="1" applyAlignment="1" applyProtection="1">
      <alignment horizontal="center" vertical="center" wrapText="1"/>
      <protection hidden="1"/>
    </xf>
    <xf numFmtId="9" fontId="1" fillId="2" borderId="20" xfId="4" applyFont="1" applyFill="1" applyBorder="1" applyAlignment="1" applyProtection="1">
      <alignment horizontal="center" vertical="center" wrapText="1"/>
      <protection hidden="1"/>
    </xf>
    <xf numFmtId="9" fontId="1" fillId="2" borderId="14" xfId="0" applyNumberFormat="1" applyFont="1" applyFill="1" applyBorder="1" applyAlignment="1" applyProtection="1">
      <alignment horizontal="center" vertical="center" wrapText="1"/>
      <protection hidden="1"/>
    </xf>
    <xf numFmtId="9" fontId="1" fillId="2" borderId="17" xfId="0" applyNumberFormat="1" applyFont="1" applyFill="1" applyBorder="1" applyAlignment="1" applyProtection="1">
      <alignment horizontal="center" vertical="center" wrapText="1"/>
      <protection hidden="1"/>
    </xf>
    <xf numFmtId="9" fontId="1" fillId="2" borderId="20" xfId="0" applyNumberFormat="1" applyFont="1" applyFill="1" applyBorder="1" applyAlignment="1" applyProtection="1">
      <alignment horizontal="center" vertical="center" wrapText="1"/>
      <protection hidden="1"/>
    </xf>
    <xf numFmtId="0" fontId="1" fillId="2" borderId="26" xfId="0" applyFont="1" applyFill="1" applyBorder="1" applyAlignment="1" applyProtection="1">
      <alignment vertical="center" wrapText="1"/>
      <protection locked="0"/>
    </xf>
    <xf numFmtId="0" fontId="1" fillId="2" borderId="26" xfId="0" applyFont="1" applyFill="1" applyBorder="1" applyAlignment="1" applyProtection="1">
      <alignment horizontal="center" vertical="center" wrapText="1"/>
      <protection locked="0"/>
    </xf>
    <xf numFmtId="9" fontId="1" fillId="2" borderId="26" xfId="4" applyFont="1" applyFill="1" applyBorder="1" applyAlignment="1" applyProtection="1">
      <alignment horizontal="center" vertical="center" wrapText="1"/>
      <protection hidden="1"/>
    </xf>
    <xf numFmtId="9" fontId="1" fillId="2" borderId="26" xfId="0" applyNumberFormat="1" applyFont="1" applyFill="1" applyBorder="1" applyAlignment="1" applyProtection="1">
      <alignment horizontal="center" vertical="center" wrapText="1"/>
      <protection hidden="1"/>
    </xf>
    <xf numFmtId="0" fontId="1" fillId="2" borderId="0" xfId="0" applyFont="1" applyFill="1" applyAlignment="1" applyProtection="1">
      <alignment horizontal="right" vertical="center" wrapText="1"/>
      <protection locked="0"/>
    </xf>
    <xf numFmtId="0" fontId="1" fillId="3" borderId="1" xfId="0" applyFont="1" applyFill="1" applyBorder="1" applyAlignment="1" applyProtection="1">
      <alignment horizontal="center" vertical="center" wrapText="1"/>
      <protection locked="0"/>
    </xf>
    <xf numFmtId="0" fontId="1" fillId="2" borderId="0" xfId="0" applyFont="1" applyFill="1" applyAlignment="1" applyProtection="1">
      <alignment wrapText="1"/>
      <protection locked="0"/>
    </xf>
    <xf numFmtId="0" fontId="2" fillId="2" borderId="0" xfId="0" applyFont="1" applyFill="1" applyAlignment="1" applyProtection="1">
      <alignment horizontal="left" wrapText="1"/>
      <protection locked="0"/>
    </xf>
    <xf numFmtId="0" fontId="1" fillId="2" borderId="0" xfId="0" applyFont="1" applyFill="1" applyAlignment="1" applyProtection="1">
      <alignment horizontal="left" vertical="center"/>
      <protection locked="0"/>
    </xf>
    <xf numFmtId="0" fontId="10" fillId="2" borderId="0" xfId="0" applyFont="1" applyFill="1" applyAlignment="1" applyProtection="1">
      <alignment horizontal="center" vertical="center" wrapText="1"/>
      <protection locked="0"/>
    </xf>
    <xf numFmtId="0" fontId="1" fillId="3" borderId="1" xfId="1" applyFont="1" applyFill="1" applyBorder="1" applyAlignment="1" applyProtection="1">
      <alignment horizontal="center" vertical="center" wrapText="1"/>
      <protection locked="0"/>
    </xf>
    <xf numFmtId="0" fontId="11" fillId="2" borderId="0" xfId="0" applyFont="1" applyFill="1" applyProtection="1">
      <protection locked="0"/>
    </xf>
    <xf numFmtId="0" fontId="9" fillId="2" borderId="0" xfId="0" applyFont="1" applyFill="1" applyAlignment="1" applyProtection="1">
      <alignment horizontal="center" vertical="center" wrapText="1"/>
      <protection locked="0"/>
    </xf>
    <xf numFmtId="0" fontId="9" fillId="2" borderId="1" xfId="0" applyFont="1" applyFill="1" applyBorder="1" applyAlignment="1" applyProtection="1">
      <alignment horizontal="center" vertical="center" wrapText="1"/>
      <protection locked="0"/>
    </xf>
    <xf numFmtId="0" fontId="9" fillId="2" borderId="1" xfId="0" applyFont="1" applyFill="1" applyBorder="1" applyAlignment="1" applyProtection="1">
      <alignment horizontal="left" vertical="center" wrapText="1"/>
      <protection locked="0"/>
    </xf>
    <xf numFmtId="0" fontId="9" fillId="0" borderId="1" xfId="0" applyFont="1" applyBorder="1" applyAlignment="1" applyProtection="1">
      <alignment horizontal="left" vertical="center" wrapText="1"/>
      <protection locked="0"/>
    </xf>
    <xf numFmtId="0" fontId="1" fillId="2" borderId="1" xfId="0" applyFont="1" applyFill="1" applyBorder="1" applyAlignment="1" applyProtection="1">
      <alignment horizontal="center" vertical="center" wrapText="1"/>
      <protection locked="0"/>
    </xf>
    <xf numFmtId="0" fontId="1" fillId="2" borderId="0" xfId="0" applyFont="1" applyFill="1" applyAlignment="1" applyProtection="1">
      <alignment horizontal="right" vertical="center" wrapText="1"/>
      <protection locked="0"/>
    </xf>
    <xf numFmtId="0" fontId="1" fillId="2" borderId="12" xfId="0" applyFont="1" applyFill="1" applyBorder="1" applyAlignment="1" applyProtection="1">
      <alignment horizontal="right" vertical="center" wrapText="1"/>
      <protection locked="0"/>
    </xf>
    <xf numFmtId="0" fontId="1" fillId="2" borderId="8" xfId="0" applyFont="1" applyFill="1" applyBorder="1" applyAlignment="1" applyProtection="1">
      <alignment horizontal="right" vertical="center" wrapText="1"/>
      <protection locked="0"/>
    </xf>
    <xf numFmtId="0" fontId="9" fillId="0" borderId="1" xfId="0" applyFont="1" applyBorder="1" applyAlignment="1" applyProtection="1">
      <alignment horizontal="left" vertical="center" wrapText="1"/>
      <protection locked="0"/>
    </xf>
    <xf numFmtId="14" fontId="1" fillId="2" borderId="1" xfId="0" applyNumberFormat="1" applyFont="1" applyFill="1" applyBorder="1" applyAlignment="1" applyProtection="1">
      <alignment horizontal="center" vertical="center" wrapText="1"/>
      <protection locked="0"/>
    </xf>
    <xf numFmtId="0" fontId="1" fillId="3" borderId="1"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left" vertical="center" wrapText="1"/>
      <protection locked="0"/>
    </xf>
    <xf numFmtId="0" fontId="1" fillId="2" borderId="7" xfId="0" applyFont="1" applyFill="1" applyBorder="1" applyAlignment="1" applyProtection="1">
      <alignment horizontal="left" vertical="center" wrapText="1"/>
      <protection locked="0"/>
    </xf>
    <xf numFmtId="0" fontId="1" fillId="2" borderId="2" xfId="0" applyFont="1" applyFill="1" applyBorder="1" applyAlignment="1" applyProtection="1">
      <alignment horizontal="left" vertical="center" wrapText="1"/>
      <protection locked="0"/>
    </xf>
    <xf numFmtId="0" fontId="1" fillId="4" borderId="1" xfId="0" applyFont="1" applyFill="1" applyBorder="1" applyAlignment="1" applyProtection="1">
      <alignment horizontal="center" vertical="center" wrapText="1"/>
      <protection locked="0"/>
    </xf>
    <xf numFmtId="0" fontId="1" fillId="3" borderId="4" xfId="0" applyFont="1" applyFill="1" applyBorder="1" applyAlignment="1" applyProtection="1">
      <alignment horizontal="center" vertical="center" wrapText="1"/>
      <protection locked="0"/>
    </xf>
    <xf numFmtId="0" fontId="1" fillId="3" borderId="6" xfId="0" applyFont="1" applyFill="1" applyBorder="1" applyAlignment="1" applyProtection="1">
      <alignment horizontal="center" vertical="center" wrapText="1"/>
      <protection locked="0"/>
    </xf>
    <xf numFmtId="0" fontId="1" fillId="3" borderId="5"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protection locked="0"/>
    </xf>
    <xf numFmtId="0" fontId="6" fillId="2" borderId="23" xfId="0" applyFont="1" applyFill="1" applyBorder="1" applyAlignment="1" applyProtection="1">
      <alignment horizontal="center"/>
      <protection locked="0"/>
    </xf>
    <xf numFmtId="0" fontId="6" fillId="2" borderId="8" xfId="0" applyFont="1" applyFill="1" applyBorder="1" applyAlignment="1" applyProtection="1">
      <alignment horizontal="center"/>
      <protection locked="0"/>
    </xf>
    <xf numFmtId="0" fontId="6" fillId="2" borderId="12" xfId="0" applyFont="1" applyFill="1" applyBorder="1" applyAlignment="1" applyProtection="1">
      <alignment horizontal="center"/>
      <protection locked="0"/>
    </xf>
    <xf numFmtId="0" fontId="6" fillId="2" borderId="9" xfId="0" applyFont="1" applyFill="1" applyBorder="1" applyAlignment="1" applyProtection="1">
      <alignment horizontal="center"/>
      <protection locked="0"/>
    </xf>
    <xf numFmtId="0" fontId="6" fillId="2" borderId="24" xfId="0" applyFont="1" applyFill="1" applyBorder="1" applyAlignment="1" applyProtection="1">
      <alignment horizontal="center"/>
      <protection locked="0"/>
    </xf>
    <xf numFmtId="0" fontId="1" fillId="3" borderId="3" xfId="0" applyFont="1" applyFill="1" applyBorder="1" applyAlignment="1" applyProtection="1">
      <alignment horizontal="center" vertical="center" wrapText="1"/>
      <protection locked="0"/>
    </xf>
    <xf numFmtId="0" fontId="1" fillId="3" borderId="7" xfId="0" applyFont="1" applyFill="1" applyBorder="1" applyAlignment="1" applyProtection="1">
      <alignment horizontal="center" vertical="center" wrapText="1"/>
      <protection locked="0"/>
    </xf>
    <xf numFmtId="0" fontId="1" fillId="3" borderId="2" xfId="0" applyFont="1" applyFill="1" applyBorder="1" applyAlignment="1" applyProtection="1">
      <alignment horizontal="center" vertical="center" wrapText="1"/>
      <protection locked="0"/>
    </xf>
    <xf numFmtId="0" fontId="1" fillId="4" borderId="3" xfId="0" applyFont="1" applyFill="1" applyBorder="1" applyAlignment="1" applyProtection="1">
      <alignment horizontal="center" vertical="center" wrapText="1"/>
      <protection locked="0"/>
    </xf>
    <xf numFmtId="0" fontId="1" fillId="4" borderId="2" xfId="0" applyFont="1" applyFill="1" applyBorder="1" applyAlignment="1" applyProtection="1">
      <alignment horizontal="center" vertical="center" wrapText="1"/>
      <protection locked="0"/>
    </xf>
    <xf numFmtId="0" fontId="1" fillId="2" borderId="3"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center" vertical="center" wrapText="1"/>
      <protection locked="0"/>
    </xf>
    <xf numFmtId="0" fontId="1" fillId="2" borderId="2" xfId="0" applyFont="1" applyFill="1" applyBorder="1" applyAlignment="1" applyProtection="1">
      <alignment horizontal="center" vertical="center" wrapText="1"/>
      <protection locked="0"/>
    </xf>
    <xf numFmtId="9" fontId="1" fillId="2" borderId="3" xfId="4" applyFont="1" applyFill="1" applyBorder="1" applyAlignment="1" applyProtection="1">
      <alignment horizontal="center" vertical="center" wrapText="1"/>
      <protection hidden="1"/>
    </xf>
    <xf numFmtId="9" fontId="1" fillId="2" borderId="7" xfId="4" applyFont="1" applyFill="1" applyBorder="1" applyAlignment="1" applyProtection="1">
      <alignment horizontal="center" vertical="center" wrapText="1"/>
      <protection hidden="1"/>
    </xf>
    <xf numFmtId="9" fontId="1" fillId="2" borderId="2" xfId="4" applyFont="1" applyFill="1" applyBorder="1" applyAlignment="1" applyProtection="1">
      <alignment horizontal="center" vertical="center" wrapText="1"/>
      <protection hidden="1"/>
    </xf>
    <xf numFmtId="0" fontId="1" fillId="2" borderId="13" xfId="0" applyFont="1" applyFill="1" applyBorder="1" applyAlignment="1" applyProtection="1">
      <alignment vertical="center" wrapText="1"/>
      <protection locked="0"/>
    </xf>
    <xf numFmtId="0" fontId="1" fillId="2" borderId="16" xfId="0" applyFont="1" applyFill="1" applyBorder="1" applyAlignment="1" applyProtection="1">
      <alignment vertical="center" wrapText="1"/>
      <protection locked="0"/>
    </xf>
    <xf numFmtId="0" fontId="1" fillId="2" borderId="25" xfId="0" applyFont="1" applyFill="1" applyBorder="1" applyAlignment="1" applyProtection="1">
      <alignment vertical="center" wrapText="1"/>
      <protection locked="0"/>
    </xf>
    <xf numFmtId="0" fontId="1" fillId="2" borderId="19" xfId="0" applyFont="1" applyFill="1" applyBorder="1" applyAlignment="1" applyProtection="1">
      <alignment vertical="center" wrapText="1"/>
      <protection locked="0"/>
    </xf>
    <xf numFmtId="0" fontId="1" fillId="2" borderId="3" xfId="0" applyFont="1" applyFill="1" applyBorder="1" applyAlignment="1" applyProtection="1">
      <alignment horizontal="center" vertical="center" wrapText="1"/>
      <protection hidden="1"/>
    </xf>
    <xf numFmtId="0" fontId="1" fillId="2" borderId="7" xfId="0" applyFont="1" applyFill="1" applyBorder="1" applyAlignment="1" applyProtection="1">
      <alignment horizontal="center" vertical="center" wrapText="1"/>
      <protection hidden="1"/>
    </xf>
    <xf numFmtId="0" fontId="1" fillId="2" borderId="2" xfId="0" applyFont="1" applyFill="1" applyBorder="1" applyAlignment="1" applyProtection="1">
      <alignment horizontal="center" vertical="center" wrapText="1"/>
      <protection hidden="1"/>
    </xf>
    <xf numFmtId="9" fontId="1" fillId="2" borderId="15" xfId="0" applyNumberFormat="1" applyFont="1" applyFill="1" applyBorder="1" applyAlignment="1" applyProtection="1">
      <alignment horizontal="center" vertical="center" wrapText="1"/>
      <protection hidden="1"/>
    </xf>
    <xf numFmtId="9" fontId="1" fillId="2" borderId="18" xfId="0" applyNumberFormat="1" applyFont="1" applyFill="1" applyBorder="1" applyAlignment="1" applyProtection="1">
      <alignment horizontal="center" vertical="center" wrapText="1"/>
      <protection hidden="1"/>
    </xf>
    <xf numFmtId="9" fontId="1" fillId="2" borderId="27" xfId="0" applyNumberFormat="1" applyFont="1" applyFill="1" applyBorder="1" applyAlignment="1" applyProtection="1">
      <alignment horizontal="center" vertical="center" wrapText="1"/>
      <protection hidden="1"/>
    </xf>
    <xf numFmtId="9" fontId="1" fillId="2" borderId="21" xfId="0" applyNumberFormat="1" applyFont="1" applyFill="1" applyBorder="1" applyAlignment="1" applyProtection="1">
      <alignment horizontal="center" vertical="center" wrapText="1"/>
      <protection hidden="1"/>
    </xf>
    <xf numFmtId="9" fontId="1" fillId="2" borderId="3" xfId="0" applyNumberFormat="1" applyFont="1" applyFill="1" applyBorder="1" applyAlignment="1" applyProtection="1">
      <alignment horizontal="center" vertical="center" wrapText="1"/>
      <protection hidden="1"/>
    </xf>
    <xf numFmtId="9" fontId="1" fillId="2" borderId="7" xfId="0" applyNumberFormat="1" applyFont="1" applyFill="1" applyBorder="1" applyAlignment="1" applyProtection="1">
      <alignment horizontal="center" vertical="center" wrapText="1"/>
      <protection hidden="1"/>
    </xf>
    <xf numFmtId="9" fontId="1" fillId="2" borderId="2" xfId="0" applyNumberFormat="1" applyFont="1" applyFill="1" applyBorder="1" applyAlignment="1" applyProtection="1">
      <alignment horizontal="center" vertical="center" wrapText="1"/>
      <protection hidden="1"/>
    </xf>
    <xf numFmtId="0" fontId="1" fillId="2" borderId="4" xfId="0" applyFont="1" applyFill="1" applyBorder="1" applyAlignment="1" applyProtection="1">
      <alignment horizontal="center" vertical="center" wrapText="1"/>
      <protection locked="0"/>
    </xf>
    <xf numFmtId="0" fontId="1" fillId="2" borderId="5" xfId="0" applyFont="1" applyFill="1" applyBorder="1" applyAlignment="1" applyProtection="1">
      <alignment horizontal="center" vertical="center" wrapText="1"/>
      <protection locked="0"/>
    </xf>
    <xf numFmtId="0" fontId="1" fillId="2" borderId="11" xfId="0" applyFont="1" applyFill="1" applyBorder="1" applyAlignment="1" applyProtection="1">
      <alignment horizontal="right" vertical="center" wrapText="1"/>
      <protection locked="0"/>
    </xf>
    <xf numFmtId="0" fontId="2" fillId="0" borderId="1" xfId="0" applyFont="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8" xfId="0" applyFont="1" applyFill="1" applyBorder="1" applyAlignment="1" applyProtection="1">
      <alignment horizontal="center" vertical="center" wrapText="1"/>
      <protection locked="0"/>
    </xf>
    <xf numFmtId="0" fontId="8" fillId="2" borderId="0" xfId="0" applyFont="1" applyFill="1" applyAlignment="1" applyProtection="1">
      <alignment horizontal="center" vertical="center" wrapText="1"/>
      <protection locked="0"/>
    </xf>
    <xf numFmtId="0" fontId="8" fillId="2" borderId="12"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1" fillId="2" borderId="6" xfId="0" applyFont="1" applyFill="1" applyBorder="1" applyAlignment="1" applyProtection="1">
      <alignment horizontal="center" vertical="center" wrapText="1"/>
      <protection locked="0"/>
    </xf>
    <xf numFmtId="0" fontId="5" fillId="0" borderId="0" xfId="0" applyFont="1" applyAlignment="1">
      <alignment horizontal="center"/>
    </xf>
    <xf numFmtId="0" fontId="0" fillId="0" borderId="0" xfId="0" applyAlignment="1">
      <alignment horizontal="center" vertical="center"/>
    </xf>
    <xf numFmtId="0" fontId="5" fillId="0" borderId="0" xfId="0" applyFont="1" applyAlignment="1">
      <alignment horizontal="center" vertical="center"/>
    </xf>
  </cellXfs>
  <cellStyles count="5">
    <cellStyle name="Hipervínculo 2" xfId="3"/>
    <cellStyle name="Normal" xfId="0" builtinId="0"/>
    <cellStyle name="Normal 2" xfId="1"/>
    <cellStyle name="Normal 3" xfId="2"/>
    <cellStyle name="Porcentaje" xfId="4"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3838</xdr:colOff>
      <xdr:row>1</xdr:row>
      <xdr:rowOff>81040</xdr:rowOff>
    </xdr:from>
    <xdr:to>
      <xdr:col>2</xdr:col>
      <xdr:colOff>1456765</xdr:colOff>
      <xdr:row>4</xdr:row>
      <xdr:rowOff>205826</xdr:rowOff>
    </xdr:to>
    <xdr:pic>
      <xdr:nvPicPr>
        <xdr:cNvPr id="3" name="Imagen 2" descr="escudo-alc">
          <a:extLst>
            <a:ext uri="{FF2B5EF4-FFF2-40B4-BE49-F238E27FC236}">
              <a16:creationId xmlns="" xmlns:a16="http://schemas.microsoft.com/office/drawing/2014/main" id="{00000000-0008-0000-0000-00000A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6691" y="148275"/>
          <a:ext cx="1452927" cy="864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53"/>
  <sheetViews>
    <sheetView tabSelected="1" topLeftCell="A14" zoomScale="60" zoomScaleNormal="60" zoomScaleSheetLayoutView="70" zoomScalePageLayoutView="25" workbookViewId="0">
      <selection activeCell="C14" sqref="C14:C19"/>
    </sheetView>
  </sheetViews>
  <sheetFormatPr baseColWidth="10" defaultColWidth="2.88671875" defaultRowHeight="13.2" x14ac:dyDescent="0.25"/>
  <cols>
    <col min="1" max="1" width="1.109375" style="30" customWidth="1"/>
    <col min="2" max="2" width="11.6640625" style="14" customWidth="1"/>
    <col min="3" max="3" width="35.33203125" style="14" customWidth="1"/>
    <col min="4" max="4" width="10.88671875" style="13" bestFit="1" customWidth="1"/>
    <col min="5" max="5" width="8.109375" style="13" customWidth="1"/>
    <col min="6" max="6" width="41.109375" style="13" customWidth="1"/>
    <col min="7" max="7" width="73.6640625" style="14" customWidth="1"/>
    <col min="8" max="8" width="14" style="2" customWidth="1"/>
    <col min="9" max="9" width="5.88671875" style="2" bestFit="1" customWidth="1"/>
    <col min="10" max="10" width="14.109375" style="14" customWidth="1"/>
    <col min="11" max="11" width="5.88671875" style="14" bestFit="1" customWidth="1"/>
    <col min="12" max="12" width="13.88671875" style="14" bestFit="1" customWidth="1"/>
    <col min="13" max="13" width="13.33203125" style="13" bestFit="1" customWidth="1"/>
    <col min="14" max="14" width="13.6640625" style="13" customWidth="1"/>
    <col min="15" max="15" width="11.6640625" style="13" customWidth="1"/>
    <col min="16" max="16" width="11.109375" style="30" customWidth="1"/>
    <col min="17" max="17" width="15.33203125" style="30" customWidth="1"/>
    <col min="18" max="18" width="12.5546875" style="30" customWidth="1"/>
    <col min="19" max="19" width="16.6640625" style="30" customWidth="1"/>
    <col min="20" max="20" width="14.44140625" style="30" customWidth="1"/>
    <col min="21" max="21" width="14.6640625" style="30" customWidth="1"/>
    <col min="22" max="22" width="27.33203125" style="30" customWidth="1"/>
    <col min="23" max="23" width="33.33203125" style="30" customWidth="1"/>
    <col min="24" max="16384" width="2.88671875" style="30"/>
  </cols>
  <sheetData>
    <row r="1" spans="1:23" ht="5.25" customHeight="1" x14ac:dyDescent="0.25"/>
    <row r="2" spans="1:23" ht="19.5" customHeight="1" x14ac:dyDescent="0.25">
      <c r="B2" s="54"/>
      <c r="C2" s="55"/>
      <c r="D2" s="90" t="s">
        <v>0</v>
      </c>
      <c r="E2" s="91"/>
      <c r="F2" s="91"/>
      <c r="G2" s="91"/>
      <c r="H2" s="91"/>
      <c r="I2" s="91"/>
      <c r="J2" s="91"/>
      <c r="K2" s="91"/>
      <c r="L2" s="91"/>
      <c r="M2" s="91"/>
      <c r="N2" s="91"/>
      <c r="O2" s="91"/>
      <c r="P2" s="91"/>
      <c r="Q2" s="91"/>
      <c r="R2" s="91"/>
      <c r="S2" s="91"/>
      <c r="T2" s="91"/>
      <c r="U2" s="92"/>
      <c r="V2" s="15" t="s">
        <v>1</v>
      </c>
      <c r="W2" s="15" t="s">
        <v>2</v>
      </c>
    </row>
    <row r="3" spans="1:23" ht="19.5" customHeight="1" x14ac:dyDescent="0.25">
      <c r="B3" s="56"/>
      <c r="C3" s="57"/>
      <c r="D3" s="93"/>
      <c r="E3" s="94"/>
      <c r="F3" s="94"/>
      <c r="G3" s="94"/>
      <c r="H3" s="94"/>
      <c r="I3" s="94"/>
      <c r="J3" s="94"/>
      <c r="K3" s="94"/>
      <c r="L3" s="94"/>
      <c r="M3" s="94"/>
      <c r="N3" s="94"/>
      <c r="O3" s="94"/>
      <c r="P3" s="94"/>
      <c r="Q3" s="94"/>
      <c r="R3" s="94"/>
      <c r="S3" s="94"/>
      <c r="T3" s="94"/>
      <c r="U3" s="95"/>
      <c r="V3" s="15" t="s">
        <v>3</v>
      </c>
      <c r="W3" s="15">
        <v>3</v>
      </c>
    </row>
    <row r="4" spans="1:23" ht="19.5" customHeight="1" x14ac:dyDescent="0.25">
      <c r="B4" s="56"/>
      <c r="C4" s="57"/>
      <c r="D4" s="93"/>
      <c r="E4" s="94"/>
      <c r="F4" s="94"/>
      <c r="G4" s="94"/>
      <c r="H4" s="94"/>
      <c r="I4" s="94"/>
      <c r="J4" s="94"/>
      <c r="K4" s="94"/>
      <c r="L4" s="94"/>
      <c r="M4" s="94"/>
      <c r="N4" s="94"/>
      <c r="O4" s="94"/>
      <c r="P4" s="94"/>
      <c r="Q4" s="94"/>
      <c r="R4" s="94"/>
      <c r="S4" s="94"/>
      <c r="T4" s="94"/>
      <c r="U4" s="95"/>
      <c r="V4" s="15" t="s">
        <v>4</v>
      </c>
      <c r="W4" s="15" t="s">
        <v>5</v>
      </c>
    </row>
    <row r="5" spans="1:23" ht="19.5" customHeight="1" x14ac:dyDescent="0.25">
      <c r="B5" s="58"/>
      <c r="C5" s="59"/>
      <c r="D5" s="96"/>
      <c r="E5" s="97"/>
      <c r="F5" s="97"/>
      <c r="G5" s="97"/>
      <c r="H5" s="97"/>
      <c r="I5" s="97"/>
      <c r="J5" s="97"/>
      <c r="K5" s="97"/>
      <c r="L5" s="97"/>
      <c r="M5" s="97"/>
      <c r="N5" s="97"/>
      <c r="O5" s="97"/>
      <c r="P5" s="97"/>
      <c r="Q5" s="97"/>
      <c r="R5" s="97"/>
      <c r="S5" s="97"/>
      <c r="T5" s="97"/>
      <c r="U5" s="98"/>
      <c r="V5" s="15" t="s">
        <v>6</v>
      </c>
      <c r="W5" s="15" t="s">
        <v>7</v>
      </c>
    </row>
    <row r="6" spans="1:23" ht="12" customHeight="1" x14ac:dyDescent="0.25">
      <c r="B6" s="30"/>
      <c r="C6" s="30"/>
      <c r="D6" s="16"/>
      <c r="E6" s="16"/>
      <c r="F6" s="16"/>
      <c r="G6" s="16"/>
      <c r="H6" s="16"/>
      <c r="I6" s="16"/>
      <c r="J6" s="16"/>
      <c r="K6" s="16"/>
      <c r="L6" s="16"/>
    </row>
    <row r="7" spans="1:23" ht="20.25" customHeight="1" x14ac:dyDescent="0.25">
      <c r="B7" s="44" t="s">
        <v>70</v>
      </c>
      <c r="C7" s="44"/>
      <c r="D7" s="44"/>
      <c r="E7" s="44"/>
      <c r="F7" s="44"/>
      <c r="G7" s="44"/>
      <c r="H7" s="44"/>
      <c r="I7" s="44"/>
      <c r="J7" s="44"/>
      <c r="K7" s="44"/>
      <c r="L7" s="44"/>
      <c r="M7" s="44"/>
      <c r="N7" s="44"/>
      <c r="O7" s="44"/>
      <c r="P7" s="44"/>
      <c r="Q7" s="44"/>
      <c r="R7" s="44"/>
      <c r="S7" s="44"/>
      <c r="T7" s="44"/>
      <c r="U7" s="44"/>
      <c r="V7" s="44"/>
      <c r="W7" s="44"/>
    </row>
    <row r="8" spans="1:23" x14ac:dyDescent="0.25">
      <c r="B8" s="31"/>
      <c r="C8" s="31"/>
      <c r="D8" s="32"/>
      <c r="E8" s="32"/>
      <c r="F8" s="32"/>
    </row>
    <row r="9" spans="1:23" ht="15" customHeight="1" x14ac:dyDescent="0.25">
      <c r="A9" s="33"/>
      <c r="B9" s="41" t="s">
        <v>8</v>
      </c>
      <c r="C9" s="42"/>
      <c r="D9" s="45">
        <v>45337</v>
      </c>
      <c r="E9" s="40"/>
      <c r="F9" s="28" t="s">
        <v>9</v>
      </c>
      <c r="G9" s="85" t="s">
        <v>73</v>
      </c>
      <c r="H9" s="86"/>
      <c r="I9" s="17"/>
      <c r="J9" s="41" t="s">
        <v>10</v>
      </c>
      <c r="K9" s="41"/>
      <c r="L9" s="41"/>
      <c r="M9" s="42"/>
      <c r="N9" s="40" t="s">
        <v>74</v>
      </c>
      <c r="O9" s="40"/>
      <c r="P9" s="40"/>
      <c r="Q9" s="40"/>
      <c r="R9" s="40"/>
      <c r="T9" s="2"/>
      <c r="U9" s="2"/>
    </row>
    <row r="10" spans="1:23" x14ac:dyDescent="0.25">
      <c r="B10" s="31"/>
      <c r="C10" s="31"/>
      <c r="D10" s="32"/>
      <c r="E10" s="32"/>
      <c r="F10" s="32"/>
    </row>
    <row r="11" spans="1:23" s="33" customFormat="1" ht="28.5" customHeight="1" x14ac:dyDescent="0.3">
      <c r="B11" s="46" t="s">
        <v>11</v>
      </c>
      <c r="C11" s="46" t="s">
        <v>12</v>
      </c>
      <c r="D11" s="46" t="s">
        <v>13</v>
      </c>
      <c r="E11" s="46"/>
      <c r="F11" s="60" t="s">
        <v>14</v>
      </c>
      <c r="G11" s="46" t="s">
        <v>15</v>
      </c>
      <c r="H11" s="51" t="s">
        <v>16</v>
      </c>
      <c r="I11" s="52"/>
      <c r="J11" s="52"/>
      <c r="K11" s="52"/>
      <c r="L11" s="52"/>
      <c r="M11" s="52"/>
      <c r="N11" s="52"/>
      <c r="O11" s="52"/>
      <c r="P11" s="53"/>
      <c r="Q11" s="50" t="s">
        <v>17</v>
      </c>
      <c r="R11" s="50"/>
      <c r="S11" s="50"/>
      <c r="T11" s="50"/>
      <c r="U11" s="89" t="s">
        <v>18</v>
      </c>
    </row>
    <row r="12" spans="1:23" s="33" customFormat="1" ht="21.75" customHeight="1" x14ac:dyDescent="0.3">
      <c r="B12" s="46"/>
      <c r="C12" s="46"/>
      <c r="D12" s="46"/>
      <c r="E12" s="46"/>
      <c r="F12" s="61"/>
      <c r="G12" s="46"/>
      <c r="H12" s="51" t="s">
        <v>19</v>
      </c>
      <c r="I12" s="52"/>
      <c r="J12" s="52"/>
      <c r="K12" s="53"/>
      <c r="L12" s="51" t="s">
        <v>20</v>
      </c>
      <c r="M12" s="52"/>
      <c r="N12" s="52"/>
      <c r="O12" s="52"/>
      <c r="P12" s="53"/>
      <c r="Q12" s="63" t="s">
        <v>21</v>
      </c>
      <c r="R12" s="63" t="s">
        <v>22</v>
      </c>
      <c r="S12" s="63" t="s">
        <v>23</v>
      </c>
      <c r="T12" s="63" t="s">
        <v>24</v>
      </c>
      <c r="U12" s="89" t="s">
        <v>25</v>
      </c>
    </row>
    <row r="13" spans="1:23" s="33" customFormat="1" ht="66" x14ac:dyDescent="0.3">
      <c r="B13" s="46"/>
      <c r="C13" s="46"/>
      <c r="D13" s="29" t="s">
        <v>26</v>
      </c>
      <c r="E13" s="29" t="s">
        <v>27</v>
      </c>
      <c r="F13" s="62"/>
      <c r="G13" s="46"/>
      <c r="H13" s="29" t="s">
        <v>28</v>
      </c>
      <c r="I13" s="29" t="s">
        <v>29</v>
      </c>
      <c r="J13" s="29" t="s">
        <v>30</v>
      </c>
      <c r="K13" s="29" t="s">
        <v>29</v>
      </c>
      <c r="L13" s="29" t="s">
        <v>31</v>
      </c>
      <c r="M13" s="34" t="s">
        <v>32</v>
      </c>
      <c r="N13" s="34" t="s">
        <v>33</v>
      </c>
      <c r="O13" s="34" t="s">
        <v>34</v>
      </c>
      <c r="P13" s="29" t="s">
        <v>35</v>
      </c>
      <c r="Q13" s="64"/>
      <c r="R13" s="64"/>
      <c r="S13" s="64"/>
      <c r="T13" s="64"/>
      <c r="U13" s="89"/>
    </row>
    <row r="14" spans="1:23" s="36" customFormat="1" ht="132" x14ac:dyDescent="0.3">
      <c r="B14" s="47" t="s">
        <v>82</v>
      </c>
      <c r="C14" s="47" t="s">
        <v>75</v>
      </c>
      <c r="D14" s="65" t="s">
        <v>67</v>
      </c>
      <c r="E14" s="68">
        <f>VLOOKUP(D14,Criterios!$A$20:$B$24,2,FALSE)</f>
        <v>0.6</v>
      </c>
      <c r="F14" s="71" t="s">
        <v>76</v>
      </c>
      <c r="G14" s="7" t="s">
        <v>78</v>
      </c>
      <c r="H14" s="8" t="s">
        <v>45</v>
      </c>
      <c r="I14" s="18">
        <f>VLOOKUP(H14,Criterios!$B$3:$C$6,2,FALSE)</f>
        <v>0.25</v>
      </c>
      <c r="J14" s="8" t="s">
        <v>51</v>
      </c>
      <c r="K14" s="18">
        <f>VLOOKUP(J14,Criterios!$B$7:$C$9,2,FALSE)</f>
        <v>0.15</v>
      </c>
      <c r="L14" s="8" t="s">
        <v>53</v>
      </c>
      <c r="M14" s="8" t="s">
        <v>54</v>
      </c>
      <c r="N14" s="8" t="s">
        <v>59</v>
      </c>
      <c r="O14" s="8" t="s">
        <v>57</v>
      </c>
      <c r="P14" s="8" t="s">
        <v>62</v>
      </c>
      <c r="Q14" s="21">
        <f>+I14+K14</f>
        <v>0.4</v>
      </c>
      <c r="R14" s="21">
        <f>(E14-(E14*Q14))</f>
        <v>0.36</v>
      </c>
      <c r="S14" s="78">
        <f>IF(R15&gt;1%,R15,R14)</f>
        <v>0.36</v>
      </c>
      <c r="T14" s="82">
        <f>IF(S18&gt;1%,S18,S14)</f>
        <v>0.36</v>
      </c>
      <c r="U14" s="75" t="str">
        <f>IF(T14&lt;=20%,Criterios!$A$20,IF(T14&lt;=40%,Criterios!$A$21,IF(T14&lt;=60%,Criterios!$A$22,IF(T14&lt;=80,Criterios!$A$23,Criterios!$A$24))))</f>
        <v>Baja</v>
      </c>
    </row>
    <row r="15" spans="1:23" s="36" customFormat="1" ht="13.8" x14ac:dyDescent="0.3">
      <c r="B15" s="48"/>
      <c r="C15" s="48"/>
      <c r="D15" s="66"/>
      <c r="E15" s="69"/>
      <c r="F15" s="72"/>
      <c r="G15" s="9" t="s">
        <v>37</v>
      </c>
      <c r="H15" s="10" t="s">
        <v>48</v>
      </c>
      <c r="I15" s="19">
        <f>VLOOKUP(H15,Criterios!$B$3:$C$6,2,FALSE)</f>
        <v>0</v>
      </c>
      <c r="J15" s="10" t="s">
        <v>48</v>
      </c>
      <c r="K15" s="19">
        <f>VLOOKUP(J15,Criterios!$B$7:$C$9,2,FALSE)</f>
        <v>0</v>
      </c>
      <c r="L15" s="10"/>
      <c r="M15" s="10"/>
      <c r="N15" s="10"/>
      <c r="O15" s="10"/>
      <c r="P15" s="10"/>
      <c r="Q15" s="22">
        <f>+I15+K15</f>
        <v>0</v>
      </c>
      <c r="R15" s="22">
        <f>(R14-(R14*Q15))</f>
        <v>0.36</v>
      </c>
      <c r="S15" s="79"/>
      <c r="T15" s="83"/>
      <c r="U15" s="76"/>
    </row>
    <row r="16" spans="1:23" s="36" customFormat="1" ht="105.6" x14ac:dyDescent="0.3">
      <c r="B16" s="48"/>
      <c r="C16" s="48"/>
      <c r="D16" s="66"/>
      <c r="E16" s="69"/>
      <c r="F16" s="72" t="s">
        <v>77</v>
      </c>
      <c r="G16" s="9" t="s">
        <v>79</v>
      </c>
      <c r="H16" s="10" t="s">
        <v>45</v>
      </c>
      <c r="I16" s="19">
        <f>VLOOKUP(H16,Criterios!$B$3:$C$6,2,FALSE)</f>
        <v>0.25</v>
      </c>
      <c r="J16" s="10" t="s">
        <v>51</v>
      </c>
      <c r="K16" s="19">
        <f>VLOOKUP(J16,Criterios!$B$7:$C$9,2,FALSE)</f>
        <v>0.15</v>
      </c>
      <c r="L16" s="10" t="s">
        <v>53</v>
      </c>
      <c r="M16" s="10" t="s">
        <v>54</v>
      </c>
      <c r="N16" s="10" t="s">
        <v>59</v>
      </c>
      <c r="O16" s="10" t="s">
        <v>57</v>
      </c>
      <c r="P16" s="10" t="s">
        <v>62</v>
      </c>
      <c r="Q16" s="22">
        <f>+I16+K16</f>
        <v>0.4</v>
      </c>
      <c r="R16" s="22">
        <f>IF(Q16&gt;1%,(R15-(R15*Q16)),Q16)</f>
        <v>0.216</v>
      </c>
      <c r="S16" s="79">
        <f>IF(R17&gt;1%,R17,R16)</f>
        <v>0.12959999999999999</v>
      </c>
      <c r="T16" s="83"/>
      <c r="U16" s="76"/>
    </row>
    <row r="17" spans="1:23" s="36" customFormat="1" ht="198" x14ac:dyDescent="0.3">
      <c r="B17" s="48"/>
      <c r="C17" s="48"/>
      <c r="D17" s="66"/>
      <c r="E17" s="69"/>
      <c r="F17" s="74"/>
      <c r="G17" s="11" t="s">
        <v>80</v>
      </c>
      <c r="H17" s="10" t="s">
        <v>45</v>
      </c>
      <c r="I17" s="19">
        <f>VLOOKUP(H17,Criterios!$B$3:$C$6,2,FALSE)</f>
        <v>0.25</v>
      </c>
      <c r="J17" s="10" t="s">
        <v>51</v>
      </c>
      <c r="K17" s="19">
        <f>VLOOKUP(J17,Criterios!$B$7:$C$9,2,FALSE)</f>
        <v>0.15</v>
      </c>
      <c r="L17" s="10" t="s">
        <v>53</v>
      </c>
      <c r="M17" s="10" t="s">
        <v>54</v>
      </c>
      <c r="N17" s="10" t="s">
        <v>59</v>
      </c>
      <c r="O17" s="10" t="s">
        <v>57</v>
      </c>
      <c r="P17" s="10" t="s">
        <v>62</v>
      </c>
      <c r="Q17" s="22">
        <f t="shared" ref="Q17" si="0">+I17+K17</f>
        <v>0.4</v>
      </c>
      <c r="R17" s="22">
        <f>(R16-(R16*Q17))</f>
        <v>0.12959999999999999</v>
      </c>
      <c r="S17" s="79"/>
      <c r="T17" s="83"/>
      <c r="U17" s="76"/>
    </row>
    <row r="18" spans="1:23" s="36" customFormat="1" ht="13.8" x14ac:dyDescent="0.3">
      <c r="B18" s="48"/>
      <c r="C18" s="48"/>
      <c r="D18" s="66"/>
      <c r="E18" s="69"/>
      <c r="F18" s="73" t="s">
        <v>38</v>
      </c>
      <c r="G18" s="24" t="s">
        <v>36</v>
      </c>
      <c r="H18" s="25" t="s">
        <v>48</v>
      </c>
      <c r="I18" s="26">
        <f>VLOOKUP(H18,Criterios!$B$3:$C$6,2,FALSE)</f>
        <v>0</v>
      </c>
      <c r="J18" s="10" t="s">
        <v>48</v>
      </c>
      <c r="K18" s="26">
        <f>VLOOKUP(J18,Criterios!$B$7:$C$9,2,FALSE)</f>
        <v>0</v>
      </c>
      <c r="L18" s="25"/>
      <c r="M18" s="25"/>
      <c r="N18" s="25"/>
      <c r="O18" s="25"/>
      <c r="P18" s="25"/>
      <c r="Q18" s="27">
        <f>+I18+K18</f>
        <v>0</v>
      </c>
      <c r="R18" s="27">
        <f>IF(Q18&gt;1%,(R17-(R17*Q18)),Q18)</f>
        <v>0</v>
      </c>
      <c r="S18" s="80">
        <f>IF(R19&gt;1%,R19,R18)</f>
        <v>0</v>
      </c>
      <c r="T18" s="83"/>
      <c r="U18" s="76"/>
    </row>
    <row r="19" spans="1:23" s="36" customFormat="1" ht="13.8" x14ac:dyDescent="0.3">
      <c r="B19" s="49"/>
      <c r="C19" s="49"/>
      <c r="D19" s="67"/>
      <c r="E19" s="70"/>
      <c r="F19" s="74"/>
      <c r="G19" s="11" t="s">
        <v>37</v>
      </c>
      <c r="H19" s="12" t="s">
        <v>48</v>
      </c>
      <c r="I19" s="20">
        <f>VLOOKUP(H19,Criterios!$B$3:$C$6,2,FALSE)</f>
        <v>0</v>
      </c>
      <c r="J19" s="12" t="s">
        <v>48</v>
      </c>
      <c r="K19" s="20">
        <f>VLOOKUP(J19,Criterios!$B$7:$C$9,2,FALSE)</f>
        <v>0</v>
      </c>
      <c r="L19" s="12"/>
      <c r="M19" s="12"/>
      <c r="N19" s="12"/>
      <c r="O19" s="12"/>
      <c r="P19" s="12"/>
      <c r="Q19" s="23">
        <f t="shared" ref="Q19" si="1">+I19+K19</f>
        <v>0</v>
      </c>
      <c r="R19" s="23">
        <f>IF(Q19&gt;1%,(R18-(R18*Q19)),Q19)</f>
        <v>0</v>
      </c>
      <c r="S19" s="81"/>
      <c r="T19" s="84"/>
      <c r="U19" s="77"/>
    </row>
    <row r="20" spans="1:23" ht="13.8" x14ac:dyDescent="0.25">
      <c r="A20" s="33"/>
      <c r="B20" s="1"/>
      <c r="C20" s="1"/>
      <c r="D20" s="1"/>
      <c r="E20" s="1"/>
      <c r="F20" s="1"/>
      <c r="G20" s="1"/>
      <c r="J20" s="2"/>
      <c r="K20" s="2"/>
      <c r="L20" s="2"/>
      <c r="M20" s="2"/>
      <c r="N20" s="2"/>
      <c r="O20" s="2"/>
      <c r="P20" s="2"/>
      <c r="Q20" s="2"/>
      <c r="R20" s="2"/>
      <c r="S20" s="2"/>
      <c r="T20" s="2"/>
      <c r="U20" s="2"/>
    </row>
    <row r="21" spans="1:23" ht="4.5" customHeight="1" x14ac:dyDescent="0.25">
      <c r="A21" s="33"/>
      <c r="B21" s="28"/>
      <c r="C21" s="28"/>
      <c r="D21" s="2"/>
      <c r="E21" s="2"/>
      <c r="F21" s="2"/>
      <c r="G21" s="1"/>
      <c r="H21" s="28"/>
      <c r="I21" s="28"/>
      <c r="J21" s="28"/>
      <c r="K21" s="28"/>
      <c r="L21" s="28"/>
      <c r="M21" s="2"/>
      <c r="N21" s="2"/>
      <c r="O21" s="2"/>
      <c r="P21" s="2"/>
      <c r="Q21" s="2"/>
      <c r="R21" s="2"/>
      <c r="S21" s="2"/>
      <c r="T21" s="2"/>
      <c r="U21" s="2"/>
    </row>
    <row r="22" spans="1:23" ht="6.75" customHeight="1" x14ac:dyDescent="0.25">
      <c r="A22" s="33"/>
      <c r="B22" s="1"/>
      <c r="C22" s="1"/>
      <c r="D22" s="1"/>
      <c r="E22" s="1"/>
      <c r="F22" s="1"/>
      <c r="G22" s="1"/>
      <c r="J22" s="2"/>
      <c r="K22" s="2"/>
      <c r="L22" s="2"/>
      <c r="M22" s="2"/>
      <c r="N22" s="2"/>
      <c r="O22" s="2"/>
      <c r="P22" s="2"/>
      <c r="Q22" s="2"/>
      <c r="R22" s="2"/>
      <c r="S22" s="2"/>
      <c r="T22" s="2"/>
      <c r="U22" s="2"/>
    </row>
    <row r="23" spans="1:23" ht="16.5" customHeight="1" x14ac:dyDescent="0.25">
      <c r="A23" s="33"/>
      <c r="B23" s="44" t="s">
        <v>71</v>
      </c>
      <c r="C23" s="44"/>
      <c r="D23" s="44"/>
      <c r="E23" s="44"/>
      <c r="F23" s="44"/>
      <c r="G23" s="44"/>
      <c r="H23" s="44"/>
      <c r="I23" s="44"/>
      <c r="J23" s="44"/>
      <c r="K23" s="44"/>
      <c r="L23" s="44"/>
      <c r="M23" s="44"/>
      <c r="N23" s="44"/>
      <c r="O23" s="44"/>
      <c r="P23" s="44"/>
      <c r="Q23" s="44"/>
      <c r="R23" s="44"/>
      <c r="S23" s="44"/>
      <c r="T23" s="44"/>
      <c r="U23" s="44"/>
      <c r="V23" s="44"/>
      <c r="W23" s="44"/>
    </row>
    <row r="24" spans="1:23" ht="13.8" x14ac:dyDescent="0.25">
      <c r="A24" s="33"/>
      <c r="B24" s="31"/>
      <c r="C24" s="31"/>
      <c r="D24" s="32"/>
      <c r="E24" s="32"/>
      <c r="F24" s="32"/>
      <c r="H24" s="28"/>
      <c r="I24" s="28"/>
      <c r="J24" s="28"/>
      <c r="K24" s="28"/>
      <c r="L24" s="28"/>
    </row>
    <row r="25" spans="1:23" ht="15" customHeight="1" x14ac:dyDescent="0.25">
      <c r="A25" s="33"/>
      <c r="B25" s="41" t="s">
        <v>8</v>
      </c>
      <c r="C25" s="42"/>
      <c r="D25" s="45">
        <v>45400</v>
      </c>
      <c r="E25" s="40"/>
      <c r="F25" s="28" t="s">
        <v>9</v>
      </c>
      <c r="G25" s="85" t="s">
        <v>73</v>
      </c>
      <c r="H25" s="86"/>
      <c r="I25" s="43" t="s">
        <v>39</v>
      </c>
      <c r="J25" s="41"/>
      <c r="K25" s="41"/>
      <c r="L25" s="41"/>
      <c r="M25" s="42"/>
      <c r="N25" s="40" t="s">
        <v>86</v>
      </c>
      <c r="O25" s="40"/>
      <c r="P25" s="40"/>
      <c r="Q25" s="40"/>
      <c r="R25" s="40"/>
      <c r="T25" s="2"/>
      <c r="U25" s="2"/>
    </row>
    <row r="26" spans="1:23" ht="13.8" x14ac:dyDescent="0.25">
      <c r="A26" s="33"/>
      <c r="B26" s="31"/>
      <c r="C26" s="31"/>
      <c r="D26" s="32"/>
      <c r="E26" s="32"/>
      <c r="F26" s="32"/>
      <c r="H26" s="87"/>
      <c r="I26" s="87"/>
      <c r="J26" s="87"/>
      <c r="K26" s="87"/>
      <c r="L26" s="87"/>
    </row>
    <row r="27" spans="1:23" s="33" customFormat="1" ht="28.5" customHeight="1" x14ac:dyDescent="0.3">
      <c r="B27" s="46" t="s">
        <v>11</v>
      </c>
      <c r="C27" s="46" t="s">
        <v>12</v>
      </c>
      <c r="D27" s="46" t="s">
        <v>13</v>
      </c>
      <c r="E27" s="46"/>
      <c r="F27" s="60" t="s">
        <v>14</v>
      </c>
      <c r="G27" s="46" t="s">
        <v>15</v>
      </c>
      <c r="H27" s="51" t="s">
        <v>16</v>
      </c>
      <c r="I27" s="52"/>
      <c r="J27" s="52"/>
      <c r="K27" s="52"/>
      <c r="L27" s="52"/>
      <c r="M27" s="52"/>
      <c r="N27" s="52"/>
      <c r="O27" s="52"/>
      <c r="P27" s="53"/>
      <c r="Q27" s="50" t="s">
        <v>17</v>
      </c>
      <c r="R27" s="50"/>
      <c r="S27" s="50"/>
      <c r="T27" s="50"/>
      <c r="U27" s="89" t="s">
        <v>18</v>
      </c>
      <c r="V27" s="88" t="s">
        <v>40</v>
      </c>
      <c r="W27" s="35"/>
    </row>
    <row r="28" spans="1:23" s="33" customFormat="1" ht="21.75" customHeight="1" x14ac:dyDescent="0.3">
      <c r="B28" s="46"/>
      <c r="C28" s="46"/>
      <c r="D28" s="46"/>
      <c r="E28" s="46"/>
      <c r="F28" s="61"/>
      <c r="G28" s="46"/>
      <c r="H28" s="51" t="s">
        <v>19</v>
      </c>
      <c r="I28" s="52"/>
      <c r="J28" s="52"/>
      <c r="K28" s="53"/>
      <c r="L28" s="51" t="s">
        <v>20</v>
      </c>
      <c r="M28" s="52"/>
      <c r="N28" s="52"/>
      <c r="O28" s="52"/>
      <c r="P28" s="53"/>
      <c r="Q28" s="63" t="s">
        <v>21</v>
      </c>
      <c r="R28" s="63" t="s">
        <v>22</v>
      </c>
      <c r="S28" s="63" t="s">
        <v>23</v>
      </c>
      <c r="T28" s="63" t="s">
        <v>24</v>
      </c>
      <c r="U28" s="89" t="s">
        <v>25</v>
      </c>
      <c r="V28" s="88"/>
      <c r="W28" s="35"/>
    </row>
    <row r="29" spans="1:23" s="33" customFormat="1" ht="66" x14ac:dyDescent="0.3">
      <c r="B29" s="46"/>
      <c r="C29" s="46"/>
      <c r="D29" s="29" t="s">
        <v>26</v>
      </c>
      <c r="E29" s="29" t="s">
        <v>27</v>
      </c>
      <c r="F29" s="62"/>
      <c r="G29" s="46"/>
      <c r="H29" s="29" t="s">
        <v>28</v>
      </c>
      <c r="I29" s="29" t="s">
        <v>29</v>
      </c>
      <c r="J29" s="29" t="s">
        <v>30</v>
      </c>
      <c r="K29" s="29" t="s">
        <v>29</v>
      </c>
      <c r="L29" s="29" t="s">
        <v>31</v>
      </c>
      <c r="M29" s="34" t="s">
        <v>32</v>
      </c>
      <c r="N29" s="34" t="s">
        <v>33</v>
      </c>
      <c r="O29" s="34" t="s">
        <v>34</v>
      </c>
      <c r="P29" s="29" t="s">
        <v>35</v>
      </c>
      <c r="Q29" s="64"/>
      <c r="R29" s="64"/>
      <c r="S29" s="64"/>
      <c r="T29" s="64"/>
      <c r="U29" s="89"/>
      <c r="V29" s="88"/>
      <c r="W29" s="35"/>
    </row>
    <row r="30" spans="1:23" s="36" customFormat="1" ht="151.80000000000001" x14ac:dyDescent="0.3">
      <c r="B30" s="47" t="s">
        <v>82</v>
      </c>
      <c r="C30" s="47" t="s">
        <v>75</v>
      </c>
      <c r="D30" s="65" t="s">
        <v>67</v>
      </c>
      <c r="E30" s="68">
        <f>VLOOKUP(D30,Criterios!$A$20:$B$24,2,FALSE)</f>
        <v>0.6</v>
      </c>
      <c r="F30" s="71" t="s">
        <v>76</v>
      </c>
      <c r="G30" s="7" t="s">
        <v>78</v>
      </c>
      <c r="H30" s="8" t="s">
        <v>45</v>
      </c>
      <c r="I30" s="18">
        <f>VLOOKUP(H30,Criterios!$B$3:$C$6,2,FALSE)</f>
        <v>0.25</v>
      </c>
      <c r="J30" s="8" t="s">
        <v>51</v>
      </c>
      <c r="K30" s="18">
        <f>VLOOKUP(J30,Criterios!$B$7:$C$9,2,FALSE)</f>
        <v>0.15</v>
      </c>
      <c r="L30" s="8" t="s">
        <v>53</v>
      </c>
      <c r="M30" s="8" t="s">
        <v>54</v>
      </c>
      <c r="N30" s="8" t="s">
        <v>59</v>
      </c>
      <c r="O30" s="8" t="s">
        <v>57</v>
      </c>
      <c r="P30" s="8" t="s">
        <v>62</v>
      </c>
      <c r="Q30" s="21">
        <f>+I30+K30</f>
        <v>0.4</v>
      </c>
      <c r="R30" s="21">
        <f>(E30-(E30*Q30))</f>
        <v>0.36</v>
      </c>
      <c r="S30" s="78">
        <f>IF(R31&gt;1%,R31,R30)</f>
        <v>0.36</v>
      </c>
      <c r="T30" s="82">
        <f>IF(S34&gt;1%,S34,S30)</f>
        <v>0.36</v>
      </c>
      <c r="U30" s="75" t="str">
        <f>IF(T30&lt;=20%,Criterios!$A$20,IF(T30&lt;=40%,Criterios!$A$21,IF(T30&lt;=60%,Criterios!$A$22,IF(T30&lt;=80,Criterios!$A$23,Criterios!$A$24))))</f>
        <v>Baja</v>
      </c>
      <c r="V30" s="38" t="s">
        <v>81</v>
      </c>
    </row>
    <row r="31" spans="1:23" s="36" customFormat="1" ht="13.8" x14ac:dyDescent="0.3">
      <c r="B31" s="48"/>
      <c r="C31" s="48"/>
      <c r="D31" s="66"/>
      <c r="E31" s="69"/>
      <c r="F31" s="72"/>
      <c r="G31" s="9" t="s">
        <v>37</v>
      </c>
      <c r="H31" s="10" t="s">
        <v>48</v>
      </c>
      <c r="I31" s="19">
        <f>VLOOKUP(H31,Criterios!$B$3:$C$6,2,FALSE)</f>
        <v>0</v>
      </c>
      <c r="J31" s="10" t="s">
        <v>48</v>
      </c>
      <c r="K31" s="19">
        <f>VLOOKUP(J31,Criterios!$B$7:$C$9,2,FALSE)</f>
        <v>0</v>
      </c>
      <c r="L31" s="10"/>
      <c r="M31" s="10"/>
      <c r="N31" s="10"/>
      <c r="O31" s="10"/>
      <c r="P31" s="10"/>
      <c r="Q31" s="22">
        <f>+I31+K31</f>
        <v>0</v>
      </c>
      <c r="R31" s="22">
        <f>(R30-(R30*Q31))</f>
        <v>0.36</v>
      </c>
      <c r="S31" s="79"/>
      <c r="T31" s="83"/>
      <c r="U31" s="76"/>
      <c r="V31" s="37"/>
    </row>
    <row r="32" spans="1:23" s="36" customFormat="1" ht="151.80000000000001" x14ac:dyDescent="0.3">
      <c r="B32" s="48"/>
      <c r="C32" s="48"/>
      <c r="D32" s="66"/>
      <c r="E32" s="69"/>
      <c r="F32" s="72" t="s">
        <v>77</v>
      </c>
      <c r="G32" s="9" t="s">
        <v>79</v>
      </c>
      <c r="H32" s="10" t="s">
        <v>45</v>
      </c>
      <c r="I32" s="19">
        <f>VLOOKUP(H32,Criterios!$B$3:$C$6,2,FALSE)</f>
        <v>0.25</v>
      </c>
      <c r="J32" s="10" t="s">
        <v>51</v>
      </c>
      <c r="K32" s="19">
        <f>VLOOKUP(J32,Criterios!$B$7:$C$9,2,FALSE)</f>
        <v>0.15</v>
      </c>
      <c r="L32" s="10" t="s">
        <v>53</v>
      </c>
      <c r="M32" s="10" t="s">
        <v>54</v>
      </c>
      <c r="N32" s="10" t="s">
        <v>59</v>
      </c>
      <c r="O32" s="10" t="s">
        <v>57</v>
      </c>
      <c r="P32" s="10" t="s">
        <v>62</v>
      </c>
      <c r="Q32" s="22">
        <f>+I32+K32</f>
        <v>0.4</v>
      </c>
      <c r="R32" s="22">
        <f>IF(Q32&gt;1%,(R31-(R31*Q32)),Q32)</f>
        <v>0.216</v>
      </c>
      <c r="S32" s="79">
        <f>IF(R33&gt;1%,R33,R32)</f>
        <v>0.12959999999999999</v>
      </c>
      <c r="T32" s="83"/>
      <c r="U32" s="76"/>
      <c r="V32" s="38" t="s">
        <v>81</v>
      </c>
    </row>
    <row r="33" spans="1:23" s="36" customFormat="1" ht="198" x14ac:dyDescent="0.3">
      <c r="B33" s="48"/>
      <c r="C33" s="48"/>
      <c r="D33" s="66"/>
      <c r="E33" s="69"/>
      <c r="F33" s="74"/>
      <c r="G33" s="11" t="s">
        <v>80</v>
      </c>
      <c r="H33" s="10" t="s">
        <v>45</v>
      </c>
      <c r="I33" s="19">
        <f>VLOOKUP(H33,Criterios!$B$3:$C$6,2,FALSE)</f>
        <v>0.25</v>
      </c>
      <c r="J33" s="10" t="s">
        <v>51</v>
      </c>
      <c r="K33" s="19">
        <f>VLOOKUP(J33,Criterios!$B$7:$C$9,2,FALSE)</f>
        <v>0.15</v>
      </c>
      <c r="L33" s="10" t="s">
        <v>53</v>
      </c>
      <c r="M33" s="10" t="s">
        <v>54</v>
      </c>
      <c r="N33" s="10" t="s">
        <v>59</v>
      </c>
      <c r="O33" s="10" t="s">
        <v>57</v>
      </c>
      <c r="P33" s="10" t="s">
        <v>62</v>
      </c>
      <c r="Q33" s="22">
        <f t="shared" ref="Q33" si="2">+I33+K33</f>
        <v>0.4</v>
      </c>
      <c r="R33" s="22">
        <f>(R32-(R32*Q33))</f>
        <v>0.12959999999999999</v>
      </c>
      <c r="S33" s="79"/>
      <c r="T33" s="83"/>
      <c r="U33" s="76"/>
      <c r="V33" s="38" t="s">
        <v>81</v>
      </c>
    </row>
    <row r="34" spans="1:23" s="36" customFormat="1" ht="13.8" x14ac:dyDescent="0.3">
      <c r="B34" s="48"/>
      <c r="C34" s="48"/>
      <c r="D34" s="66"/>
      <c r="E34" s="69"/>
      <c r="F34" s="73" t="s">
        <v>38</v>
      </c>
      <c r="G34" s="24" t="s">
        <v>36</v>
      </c>
      <c r="H34" s="25" t="s">
        <v>48</v>
      </c>
      <c r="I34" s="26">
        <f>VLOOKUP(H34,Criterios!$B$3:$C$6,2,FALSE)</f>
        <v>0</v>
      </c>
      <c r="J34" s="10" t="s">
        <v>48</v>
      </c>
      <c r="K34" s="26">
        <f>VLOOKUP(J34,Criterios!$B$7:$C$9,2,FALSE)</f>
        <v>0</v>
      </c>
      <c r="L34" s="25"/>
      <c r="M34" s="25"/>
      <c r="N34" s="25"/>
      <c r="O34" s="25"/>
      <c r="P34" s="25"/>
      <c r="Q34" s="27">
        <f>+I34+K34</f>
        <v>0</v>
      </c>
      <c r="R34" s="27">
        <f>IF(Q34&gt;1%,(R33-(R33*Q34)),Q34)</f>
        <v>0</v>
      </c>
      <c r="S34" s="80">
        <f>IF(R35&gt;1%,R35,R34)</f>
        <v>0</v>
      </c>
      <c r="T34" s="83"/>
      <c r="U34" s="76"/>
      <c r="V34" s="37"/>
    </row>
    <row r="35" spans="1:23" s="36" customFormat="1" ht="13.8" x14ac:dyDescent="0.3">
      <c r="B35" s="49"/>
      <c r="C35" s="49"/>
      <c r="D35" s="67"/>
      <c r="E35" s="70"/>
      <c r="F35" s="74"/>
      <c r="G35" s="11" t="s">
        <v>37</v>
      </c>
      <c r="H35" s="12" t="s">
        <v>48</v>
      </c>
      <c r="I35" s="20">
        <f>VLOOKUP(H35,Criterios!$B$3:$C$6,2,FALSE)</f>
        <v>0</v>
      </c>
      <c r="J35" s="12" t="s">
        <v>48</v>
      </c>
      <c r="K35" s="20">
        <f>VLOOKUP(J35,Criterios!$B$7:$C$9,2,FALSE)</f>
        <v>0</v>
      </c>
      <c r="L35" s="12"/>
      <c r="M35" s="12"/>
      <c r="N35" s="12"/>
      <c r="O35" s="12"/>
      <c r="P35" s="12"/>
      <c r="Q35" s="23">
        <f t="shared" ref="Q35" si="3">+I35+K35</f>
        <v>0</v>
      </c>
      <c r="R35" s="23">
        <f>IF(Q35&gt;1%,(R34-(R34*Q35)),Q35)</f>
        <v>0</v>
      </c>
      <c r="S35" s="81"/>
      <c r="T35" s="84"/>
      <c r="U35" s="77"/>
      <c r="V35" s="37"/>
    </row>
    <row r="36" spans="1:23" x14ac:dyDescent="0.25">
      <c r="B36" s="1"/>
      <c r="C36" s="1"/>
      <c r="D36" s="1"/>
      <c r="E36" s="1"/>
      <c r="F36" s="1"/>
      <c r="G36" s="1"/>
      <c r="J36" s="2"/>
      <c r="K36" s="2"/>
      <c r="L36" s="2"/>
      <c r="M36" s="2"/>
      <c r="N36" s="2"/>
      <c r="O36" s="2"/>
      <c r="P36" s="2"/>
      <c r="Q36" s="2"/>
      <c r="R36" s="2"/>
      <c r="S36" s="2"/>
      <c r="T36" s="3"/>
      <c r="U36" s="2"/>
    </row>
    <row r="37" spans="1:23" ht="5.25" customHeight="1" x14ac:dyDescent="0.25"/>
    <row r="39" spans="1:23" ht="6.75" customHeight="1" x14ac:dyDescent="0.25">
      <c r="A39" s="33"/>
      <c r="B39" s="1"/>
      <c r="C39" s="1"/>
      <c r="D39" s="1"/>
      <c r="E39" s="1"/>
      <c r="F39" s="1"/>
      <c r="G39" s="1"/>
      <c r="J39" s="2"/>
      <c r="K39" s="2"/>
      <c r="L39" s="2"/>
      <c r="M39" s="2"/>
      <c r="N39" s="2"/>
      <c r="O39" s="2"/>
      <c r="P39" s="2"/>
      <c r="Q39" s="2"/>
      <c r="R39" s="2"/>
      <c r="S39" s="2"/>
      <c r="T39" s="2"/>
      <c r="U39" s="2"/>
    </row>
    <row r="40" spans="1:23" ht="16.5" customHeight="1" x14ac:dyDescent="0.25">
      <c r="A40" s="33"/>
      <c r="B40" s="44" t="s">
        <v>72</v>
      </c>
      <c r="C40" s="44"/>
      <c r="D40" s="44"/>
      <c r="E40" s="44"/>
      <c r="F40" s="44"/>
      <c r="G40" s="44"/>
      <c r="H40" s="44"/>
      <c r="I40" s="44"/>
      <c r="J40" s="44"/>
      <c r="K40" s="44"/>
      <c r="L40" s="44"/>
      <c r="M40" s="44"/>
      <c r="N40" s="44"/>
      <c r="O40" s="44"/>
      <c r="P40" s="44"/>
      <c r="Q40" s="44"/>
      <c r="R40" s="44"/>
      <c r="S40" s="44"/>
      <c r="T40" s="44"/>
      <c r="U40" s="44"/>
      <c r="V40" s="44"/>
      <c r="W40" s="44"/>
    </row>
    <row r="41" spans="1:23" ht="13.8" x14ac:dyDescent="0.25">
      <c r="A41" s="33"/>
      <c r="B41" s="31"/>
      <c r="C41" s="31"/>
      <c r="D41" s="32"/>
      <c r="E41" s="32"/>
      <c r="F41" s="32"/>
      <c r="H41" s="28"/>
      <c r="I41" s="28"/>
      <c r="J41" s="28"/>
      <c r="K41" s="28"/>
      <c r="L41" s="28"/>
    </row>
    <row r="42" spans="1:23" ht="15" customHeight="1" x14ac:dyDescent="0.25">
      <c r="A42" s="33"/>
      <c r="B42" s="41" t="s">
        <v>8</v>
      </c>
      <c r="C42" s="42"/>
      <c r="D42" s="45">
        <v>45447</v>
      </c>
      <c r="E42" s="40"/>
      <c r="F42" s="28" t="s">
        <v>9</v>
      </c>
      <c r="G42" s="85" t="s">
        <v>73</v>
      </c>
      <c r="H42" s="86"/>
      <c r="I42" s="41" t="s">
        <v>41</v>
      </c>
      <c r="J42" s="41"/>
      <c r="K42" s="41"/>
      <c r="L42" s="42"/>
      <c r="M42" s="85" t="s">
        <v>87</v>
      </c>
      <c r="N42" s="99"/>
      <c r="O42" s="99"/>
      <c r="P42" s="99"/>
      <c r="Q42" s="86"/>
      <c r="T42" s="2"/>
      <c r="U42" s="2"/>
    </row>
    <row r="43" spans="1:23" ht="13.8" x14ac:dyDescent="0.25">
      <c r="A43" s="33"/>
      <c r="B43" s="31"/>
      <c r="C43" s="31"/>
      <c r="D43" s="32"/>
      <c r="E43" s="32"/>
      <c r="F43" s="32"/>
      <c r="H43" s="87"/>
      <c r="I43" s="87"/>
      <c r="J43" s="87"/>
      <c r="K43" s="87"/>
      <c r="L43" s="87"/>
    </row>
    <row r="44" spans="1:23" s="33" customFormat="1" ht="28.5" customHeight="1" x14ac:dyDescent="0.3">
      <c r="B44" s="46" t="s">
        <v>11</v>
      </c>
      <c r="C44" s="46" t="s">
        <v>12</v>
      </c>
      <c r="D44" s="46" t="s">
        <v>13</v>
      </c>
      <c r="E44" s="46"/>
      <c r="F44" s="60" t="s">
        <v>14</v>
      </c>
      <c r="G44" s="46" t="s">
        <v>15</v>
      </c>
      <c r="H44" s="51" t="s">
        <v>16</v>
      </c>
      <c r="I44" s="52"/>
      <c r="J44" s="52"/>
      <c r="K44" s="52"/>
      <c r="L44" s="52"/>
      <c r="M44" s="52"/>
      <c r="N44" s="52"/>
      <c r="O44" s="52"/>
      <c r="P44" s="53"/>
      <c r="Q44" s="50" t="s">
        <v>17</v>
      </c>
      <c r="R44" s="50"/>
      <c r="S44" s="50"/>
      <c r="T44" s="50"/>
      <c r="U44" s="89" t="s">
        <v>18</v>
      </c>
      <c r="V44" s="88" t="s">
        <v>40</v>
      </c>
      <c r="W44" s="88" t="s">
        <v>42</v>
      </c>
    </row>
    <row r="45" spans="1:23" s="33" customFormat="1" ht="21.75" customHeight="1" x14ac:dyDescent="0.3">
      <c r="B45" s="46"/>
      <c r="C45" s="46"/>
      <c r="D45" s="46"/>
      <c r="E45" s="46"/>
      <c r="F45" s="61"/>
      <c r="G45" s="46"/>
      <c r="H45" s="51" t="s">
        <v>19</v>
      </c>
      <c r="I45" s="52"/>
      <c r="J45" s="52"/>
      <c r="K45" s="53"/>
      <c r="L45" s="51" t="s">
        <v>20</v>
      </c>
      <c r="M45" s="52"/>
      <c r="N45" s="52"/>
      <c r="O45" s="52"/>
      <c r="P45" s="53"/>
      <c r="Q45" s="63" t="s">
        <v>21</v>
      </c>
      <c r="R45" s="63" t="s">
        <v>22</v>
      </c>
      <c r="S45" s="63" t="s">
        <v>23</v>
      </c>
      <c r="T45" s="63" t="s">
        <v>24</v>
      </c>
      <c r="U45" s="89" t="s">
        <v>25</v>
      </c>
      <c r="V45" s="88"/>
      <c r="W45" s="88"/>
    </row>
    <row r="46" spans="1:23" s="33" customFormat="1" ht="66" x14ac:dyDescent="0.3">
      <c r="B46" s="46"/>
      <c r="C46" s="46"/>
      <c r="D46" s="29" t="s">
        <v>26</v>
      </c>
      <c r="E46" s="29" t="s">
        <v>27</v>
      </c>
      <c r="F46" s="62"/>
      <c r="G46" s="46"/>
      <c r="H46" s="29" t="s">
        <v>28</v>
      </c>
      <c r="I46" s="29" t="s">
        <v>29</v>
      </c>
      <c r="J46" s="29" t="s">
        <v>30</v>
      </c>
      <c r="K46" s="29" t="s">
        <v>29</v>
      </c>
      <c r="L46" s="29" t="s">
        <v>31</v>
      </c>
      <c r="M46" s="34" t="s">
        <v>32</v>
      </c>
      <c r="N46" s="34" t="s">
        <v>33</v>
      </c>
      <c r="O46" s="34" t="s">
        <v>34</v>
      </c>
      <c r="P46" s="29" t="s">
        <v>35</v>
      </c>
      <c r="Q46" s="64"/>
      <c r="R46" s="64"/>
      <c r="S46" s="64"/>
      <c r="T46" s="64"/>
      <c r="U46" s="89"/>
      <c r="V46" s="88"/>
      <c r="W46" s="88"/>
    </row>
    <row r="47" spans="1:23" s="36" customFormat="1" ht="132" x14ac:dyDescent="0.3">
      <c r="B47" s="47" t="s">
        <v>82</v>
      </c>
      <c r="C47" s="47" t="s">
        <v>75</v>
      </c>
      <c r="D47" s="65" t="s">
        <v>67</v>
      </c>
      <c r="E47" s="68">
        <f>VLOOKUP(D47,Criterios!$A$20:$B$24,2,FALSE)</f>
        <v>0.6</v>
      </c>
      <c r="F47" s="71" t="s">
        <v>76</v>
      </c>
      <c r="G47" s="7" t="s">
        <v>78</v>
      </c>
      <c r="H47" s="8" t="s">
        <v>45</v>
      </c>
      <c r="I47" s="18">
        <f>VLOOKUP(H47,Criterios!$B$3:$C$6,2,FALSE)</f>
        <v>0.25</v>
      </c>
      <c r="J47" s="8" t="s">
        <v>51</v>
      </c>
      <c r="K47" s="18">
        <f>VLOOKUP(J47,Criterios!$B$7:$C$9,2,FALSE)</f>
        <v>0.15</v>
      </c>
      <c r="L47" s="8" t="s">
        <v>53</v>
      </c>
      <c r="M47" s="8" t="s">
        <v>54</v>
      </c>
      <c r="N47" s="8" t="s">
        <v>59</v>
      </c>
      <c r="O47" s="8" t="s">
        <v>57</v>
      </c>
      <c r="P47" s="8" t="s">
        <v>62</v>
      </c>
      <c r="Q47" s="21">
        <f>+I47+K47</f>
        <v>0.4</v>
      </c>
      <c r="R47" s="21">
        <f>(E47-(E47*Q47))</f>
        <v>0.36</v>
      </c>
      <c r="S47" s="78">
        <f>IF(R48&gt;1%,R48,R47)</f>
        <v>0.36</v>
      </c>
      <c r="T47" s="82">
        <f>IF(S51&gt;1%,S51,S47)</f>
        <v>0.36</v>
      </c>
      <c r="U47" s="75" t="str">
        <f>IF(T47&lt;=20%,Criterios!$A$20,IF(T47&lt;=40%,Criterios!$A$21,IF(T47&lt;=60%,Criterios!$A$22,IF(T47&lt;=80,Criterios!$A$23,Criterios!$A$24))))</f>
        <v>Baja</v>
      </c>
      <c r="V47" s="39" t="s">
        <v>83</v>
      </c>
      <c r="W47" s="38" t="s">
        <v>84</v>
      </c>
    </row>
    <row r="48" spans="1:23" s="36" customFormat="1" ht="13.8" x14ac:dyDescent="0.3">
      <c r="B48" s="48"/>
      <c r="C48" s="48"/>
      <c r="D48" s="66"/>
      <c r="E48" s="69"/>
      <c r="F48" s="72"/>
      <c r="G48" s="9" t="s">
        <v>37</v>
      </c>
      <c r="H48" s="10" t="s">
        <v>48</v>
      </c>
      <c r="I48" s="19">
        <f>VLOOKUP(H48,Criterios!$B$3:$C$6,2,FALSE)</f>
        <v>0</v>
      </c>
      <c r="J48" s="10" t="s">
        <v>48</v>
      </c>
      <c r="K48" s="19">
        <f>VLOOKUP(J48,Criterios!$B$7:$C$9,2,FALSE)</f>
        <v>0</v>
      </c>
      <c r="L48" s="10"/>
      <c r="M48" s="10"/>
      <c r="N48" s="10"/>
      <c r="O48" s="10"/>
      <c r="P48" s="10"/>
      <c r="Q48" s="22">
        <f>+I48+K48</f>
        <v>0</v>
      </c>
      <c r="R48" s="22">
        <f>(R47-(R47*Q48))</f>
        <v>0.36</v>
      </c>
      <c r="S48" s="79"/>
      <c r="T48" s="83"/>
      <c r="U48" s="76"/>
      <c r="V48" s="37"/>
      <c r="W48" s="37"/>
    </row>
    <row r="49" spans="2:23" s="36" customFormat="1" ht="124.2" x14ac:dyDescent="0.3">
      <c r="B49" s="48"/>
      <c r="C49" s="48"/>
      <c r="D49" s="66"/>
      <c r="E49" s="69"/>
      <c r="F49" s="72" t="s">
        <v>77</v>
      </c>
      <c r="G49" s="9" t="s">
        <v>79</v>
      </c>
      <c r="H49" s="10" t="s">
        <v>45</v>
      </c>
      <c r="I49" s="19">
        <f>VLOOKUP(H49,Criterios!$B$3:$C$6,2,FALSE)</f>
        <v>0.25</v>
      </c>
      <c r="J49" s="10" t="s">
        <v>51</v>
      </c>
      <c r="K49" s="19">
        <f>VLOOKUP(J49,Criterios!$B$7:$C$9,2,FALSE)</f>
        <v>0.15</v>
      </c>
      <c r="L49" s="10" t="s">
        <v>53</v>
      </c>
      <c r="M49" s="10" t="s">
        <v>54</v>
      </c>
      <c r="N49" s="10" t="s">
        <v>59</v>
      </c>
      <c r="O49" s="10" t="s">
        <v>57</v>
      </c>
      <c r="P49" s="10" t="s">
        <v>62</v>
      </c>
      <c r="Q49" s="22">
        <f>+I49+K49</f>
        <v>0.4</v>
      </c>
      <c r="R49" s="22">
        <f>IF(Q49&gt;1%,(R48-(R48*Q49)),Q49)</f>
        <v>0.216</v>
      </c>
      <c r="S49" s="79">
        <f>IF(R50&gt;1%,R50,R49)</f>
        <v>0.12959999999999999</v>
      </c>
      <c r="T49" s="83"/>
      <c r="U49" s="76"/>
      <c r="V49" s="39" t="s">
        <v>85</v>
      </c>
      <c r="W49" s="38" t="s">
        <v>84</v>
      </c>
    </row>
    <row r="50" spans="2:23" s="36" customFormat="1" ht="198" x14ac:dyDescent="0.3">
      <c r="B50" s="48"/>
      <c r="C50" s="48"/>
      <c r="D50" s="66"/>
      <c r="E50" s="69"/>
      <c r="F50" s="74"/>
      <c r="G50" s="11" t="s">
        <v>80</v>
      </c>
      <c r="H50" s="10" t="s">
        <v>45</v>
      </c>
      <c r="I50" s="19">
        <f>VLOOKUP(H50,Criterios!$B$3:$C$6,2,FALSE)</f>
        <v>0.25</v>
      </c>
      <c r="J50" s="10" t="s">
        <v>51</v>
      </c>
      <c r="K50" s="19">
        <f>VLOOKUP(J50,Criterios!$B$7:$C$9,2,FALSE)</f>
        <v>0.15</v>
      </c>
      <c r="L50" s="10" t="s">
        <v>53</v>
      </c>
      <c r="M50" s="10" t="s">
        <v>54</v>
      </c>
      <c r="N50" s="10" t="s">
        <v>59</v>
      </c>
      <c r="O50" s="10" t="s">
        <v>57</v>
      </c>
      <c r="P50" s="10" t="s">
        <v>62</v>
      </c>
      <c r="Q50" s="22">
        <f t="shared" ref="Q50" si="4">+I50+K50</f>
        <v>0.4</v>
      </c>
      <c r="R50" s="22">
        <f>(R49-(R49*Q50))</f>
        <v>0.12959999999999999</v>
      </c>
      <c r="S50" s="79"/>
      <c r="T50" s="83"/>
      <c r="U50" s="76"/>
      <c r="V50" s="39" t="s">
        <v>85</v>
      </c>
      <c r="W50" s="38" t="s">
        <v>84</v>
      </c>
    </row>
    <row r="51" spans="2:23" s="36" customFormat="1" ht="13.8" x14ac:dyDescent="0.3">
      <c r="B51" s="48"/>
      <c r="C51" s="48"/>
      <c r="D51" s="66"/>
      <c r="E51" s="69"/>
      <c r="F51" s="73" t="s">
        <v>38</v>
      </c>
      <c r="G51" s="24" t="s">
        <v>36</v>
      </c>
      <c r="H51" s="25" t="s">
        <v>48</v>
      </c>
      <c r="I51" s="26">
        <f>VLOOKUP(H51,Criterios!$B$3:$C$6,2,FALSE)</f>
        <v>0</v>
      </c>
      <c r="J51" s="10" t="s">
        <v>48</v>
      </c>
      <c r="K51" s="26">
        <f>VLOOKUP(J51,Criterios!$B$7:$C$9,2,FALSE)</f>
        <v>0</v>
      </c>
      <c r="L51" s="25"/>
      <c r="M51" s="25"/>
      <c r="N51" s="25"/>
      <c r="O51" s="25"/>
      <c r="P51" s="25"/>
      <c r="Q51" s="27">
        <f>+I51+K51</f>
        <v>0</v>
      </c>
      <c r="R51" s="27">
        <f>IF(Q51&gt;1%,(R50-(R50*Q51)),Q51)</f>
        <v>0</v>
      </c>
      <c r="S51" s="80">
        <f>IF(R52&gt;1%,R52,R51)</f>
        <v>0</v>
      </c>
      <c r="T51" s="83"/>
      <c r="U51" s="76"/>
      <c r="V51" s="37"/>
      <c r="W51" s="37"/>
    </row>
    <row r="52" spans="2:23" s="36" customFormat="1" ht="13.8" x14ac:dyDescent="0.3">
      <c r="B52" s="49"/>
      <c r="C52" s="49"/>
      <c r="D52" s="67"/>
      <c r="E52" s="70"/>
      <c r="F52" s="74"/>
      <c r="G52" s="11" t="s">
        <v>37</v>
      </c>
      <c r="H52" s="12" t="s">
        <v>48</v>
      </c>
      <c r="I52" s="20">
        <f>VLOOKUP(H52,Criterios!$B$3:$C$6,2,FALSE)</f>
        <v>0</v>
      </c>
      <c r="J52" s="12" t="s">
        <v>48</v>
      </c>
      <c r="K52" s="20">
        <f>VLOOKUP(J52,Criterios!$B$7:$C$9,2,FALSE)</f>
        <v>0</v>
      </c>
      <c r="L52" s="12"/>
      <c r="M52" s="12"/>
      <c r="N52" s="12"/>
      <c r="O52" s="12"/>
      <c r="P52" s="12"/>
      <c r="Q52" s="23">
        <f t="shared" ref="Q52" si="5">+I52+K52</f>
        <v>0</v>
      </c>
      <c r="R52" s="23">
        <f>IF(Q52&gt;1%,(R51-(R51*Q52)),Q52)</f>
        <v>0</v>
      </c>
      <c r="S52" s="81"/>
      <c r="T52" s="84"/>
      <c r="U52" s="77"/>
      <c r="V52" s="37"/>
      <c r="W52" s="37"/>
    </row>
    <row r="53" spans="2:23" x14ac:dyDescent="0.25">
      <c r="B53" s="1"/>
      <c r="C53" s="1"/>
      <c r="D53" s="1"/>
      <c r="E53" s="1"/>
      <c r="F53" s="1"/>
      <c r="G53" s="1"/>
      <c r="J53" s="2"/>
      <c r="K53" s="2"/>
      <c r="L53" s="2"/>
      <c r="M53" s="2"/>
      <c r="N53" s="2"/>
      <c r="O53" s="2"/>
      <c r="P53" s="2"/>
      <c r="Q53" s="2"/>
      <c r="R53" s="2"/>
      <c r="S53" s="2"/>
      <c r="T53" s="3"/>
      <c r="U53" s="2"/>
    </row>
  </sheetData>
  <mergeCells count="103">
    <mergeCell ref="U47:U52"/>
    <mergeCell ref="F51:F52"/>
    <mergeCell ref="S51:S52"/>
    <mergeCell ref="B47:B52"/>
    <mergeCell ref="D47:D52"/>
    <mergeCell ref="E47:E52"/>
    <mergeCell ref="F47:F48"/>
    <mergeCell ref="S47:S48"/>
    <mergeCell ref="D44:E45"/>
    <mergeCell ref="H44:P44"/>
    <mergeCell ref="Q44:T44"/>
    <mergeCell ref="H45:K45"/>
    <mergeCell ref="L45:P45"/>
    <mergeCell ref="Q45:Q46"/>
    <mergeCell ref="R45:R46"/>
    <mergeCell ref="S45:S46"/>
    <mergeCell ref="F49:F50"/>
    <mergeCell ref="S49:S50"/>
    <mergeCell ref="T47:T52"/>
    <mergeCell ref="V44:V46"/>
    <mergeCell ref="D11:E12"/>
    <mergeCell ref="T45:T46"/>
    <mergeCell ref="U27:U29"/>
    <mergeCell ref="T28:T29"/>
    <mergeCell ref="D27:E28"/>
    <mergeCell ref="H27:P27"/>
    <mergeCell ref="S28:S29"/>
    <mergeCell ref="H11:P11"/>
    <mergeCell ref="Q12:Q13"/>
    <mergeCell ref="R12:R13"/>
    <mergeCell ref="S12:S13"/>
    <mergeCell ref="T30:T35"/>
    <mergeCell ref="U30:U35"/>
    <mergeCell ref="F34:F35"/>
    <mergeCell ref="S34:S35"/>
    <mergeCell ref="Q28:Q29"/>
    <mergeCell ref="F16:F17"/>
    <mergeCell ref="S16:S17"/>
    <mergeCell ref="Q11:T11"/>
    <mergeCell ref="L12:P12"/>
    <mergeCell ref="H12:K12"/>
    <mergeCell ref="U11:U13"/>
    <mergeCell ref="G11:G13"/>
    <mergeCell ref="B2:C5"/>
    <mergeCell ref="C11:C13"/>
    <mergeCell ref="C14:C19"/>
    <mergeCell ref="B9:C9"/>
    <mergeCell ref="B14:B19"/>
    <mergeCell ref="B11:B13"/>
    <mergeCell ref="F11:F13"/>
    <mergeCell ref="T12:T13"/>
    <mergeCell ref="D14:D19"/>
    <mergeCell ref="E14:E19"/>
    <mergeCell ref="F14:F15"/>
    <mergeCell ref="F18:F19"/>
    <mergeCell ref="S14:S15"/>
    <mergeCell ref="S18:S19"/>
    <mergeCell ref="T14:T19"/>
    <mergeCell ref="D2:U5"/>
    <mergeCell ref="B7:W7"/>
    <mergeCell ref="G9:H9"/>
    <mergeCell ref="C44:C46"/>
    <mergeCell ref="C47:C52"/>
    <mergeCell ref="B27:B29"/>
    <mergeCell ref="D9:E9"/>
    <mergeCell ref="C27:C29"/>
    <mergeCell ref="C30:C35"/>
    <mergeCell ref="B23:W23"/>
    <mergeCell ref="Q27:T27"/>
    <mergeCell ref="H28:K28"/>
    <mergeCell ref="L28:P28"/>
    <mergeCell ref="U14:U19"/>
    <mergeCell ref="R28:R29"/>
    <mergeCell ref="G25:H25"/>
    <mergeCell ref="F27:F29"/>
    <mergeCell ref="G27:G29"/>
    <mergeCell ref="H26:L26"/>
    <mergeCell ref="W44:W46"/>
    <mergeCell ref="H43:L43"/>
    <mergeCell ref="B44:B46"/>
    <mergeCell ref="F44:F46"/>
    <mergeCell ref="G44:G46"/>
    <mergeCell ref="U44:U46"/>
    <mergeCell ref="V27:V29"/>
    <mergeCell ref="B30:B35"/>
    <mergeCell ref="N9:R9"/>
    <mergeCell ref="J9:M9"/>
    <mergeCell ref="N25:R25"/>
    <mergeCell ref="I25:M25"/>
    <mergeCell ref="B40:W40"/>
    <mergeCell ref="B42:C42"/>
    <mergeCell ref="D42:E42"/>
    <mergeCell ref="B25:C25"/>
    <mergeCell ref="D25:E25"/>
    <mergeCell ref="D30:D35"/>
    <mergeCell ref="E30:E35"/>
    <mergeCell ref="F30:F31"/>
    <mergeCell ref="S30:S31"/>
    <mergeCell ref="S32:S33"/>
    <mergeCell ref="M42:Q42"/>
    <mergeCell ref="I42:L42"/>
    <mergeCell ref="G42:H42"/>
    <mergeCell ref="F32:F33"/>
  </mergeCells>
  <dataValidations count="21">
    <dataValidation allowBlank="1" showInputMessage="1" showErrorMessage="1" prompt="Son las variables asignadas para evaluar el diseño del control del riesgo." sqref="H27 H11 H44"/>
    <dataValidation allowBlank="1" showInputMessage="1" showErrorMessage="1" prompt="Registre las conclusiones u observaciones respecto a la evaluación de la ejecución de la actividad de control, a partir de los resultados reportados por el proceso en el Formato Mapa y plan de tratamiento de riesgos (FOR-SG-013) sección C." sqref="W44:W46"/>
    <dataValidation allowBlank="1" showInputMessage="1" showErrorMessage="1" prompt="Relacione el riesgo identificado en el formato Mapa y plan de tratamiento de riesgos (FOR-SG-013)." sqref="C27:C29 C11:C13 C44:C46"/>
    <dataValidation allowBlank="1" showInputMessage="1" showErrorMessage="1" prompt="Relacione la causa del riesgo identificado en el formato Mapa y plan de tratamiento de riesgos (FOR-SG-013). Si cuenta con mas de dos causas, copie e inserte cuantas filas adicionales requiera." sqref="F11:F13 F27:F29 F44:F46"/>
    <dataValidation allowBlank="1" showInputMessage="1" showErrorMessage="1" prompt="Relacione la actividad de control registrada en el formato Mapa y plan de tratamiento de riesgos (FOR-SG-013). Si cuenta con mas de dos controles por causa, copie e inserte cuantas filas adicionales requiera." sqref="G11:G13 G27:G29 G44:G46"/>
    <dataValidation allowBlank="1" showInputMessage="1" showErrorMessage="1" prompt="Permiten dar un peso a la eficiencia del control y de esta manera dar movimiento en la matriz de calor, a partir de los cambios en la probabilidad y el impacto." sqref="H12 H28 H45"/>
    <dataValidation allowBlank="1" showInputMessage="1" showErrorMessage="1" prompt="Respuesta automática. No diligenciar." sqref="K13 K29 I13 E13 I29 Q12:S13 E29 Q28:S29 K46 I46 E46 Q45:S46"/>
    <dataValidation allowBlank="1" showInputMessage="1" showErrorMessage="1" prompt="Seleccione de la lista desplegable, la probabilidad inherente registrada en el Formato Mapa y plan de tratamiento de riesgos (FOR-SG-013), columna J." sqref="D13 D29 D46"/>
    <dataValidation allowBlank="1" showInputMessage="1" showErrorMessage="1" prompt="Registre las conclusiones u observaciones respecto al diseño de la actividad de control de acuerdo con cada uno de los atributos evaluados, cuando aplique." sqref="V27:V29 V44:V46"/>
    <dataValidation allowBlank="1" showInputMessage="1" showErrorMessage="1" prompt="Seleccione la respuesta de la lista desplegable. Si no se requiere el uso de todas las filas, seleccione &quot;No aplica&quot; para aquellas que se encuentren vacias." sqref="H13 J13 H29 J29 H46 J46"/>
    <dataValidation allowBlank="1" showInputMessage="1" showErrorMessage="1" prompt="Respuesta automática._x000a_El resultado que se genera, corresponde a la probabilidad residual que se debe registrar en la columna &quot;P&quot; del formato Mapa y plan de tratamiento de riesgos (FOR-SG-013)." sqref="U11:U13 U27:U29 U44:U46"/>
    <dataValidation type="list" allowBlank="1" showInputMessage="1" showErrorMessage="1" sqref="H36:T36 H20:S20 H53:T53">
      <formula1>#REF!</formula1>
    </dataValidation>
    <dataValidation allowBlank="1" showInputMessage="1" showErrorMessage="1" prompt="En el formato DD/MM/AAAA, registre la fecha de diligenciamiento por parte del gestor del proceso." sqref="D9"/>
    <dataValidation allowBlank="1" showInputMessage="1" showErrorMessage="1" prompt="Registre el nombre del proceso." sqref="G9:H9 G25:H25 G42:H42"/>
    <dataValidation allowBlank="1" showInputMessage="1" showErrorMessage="1" prompt="En el formato DD/MM/AAAA, registre la fecha de diligenciamiento por parte del responsable de la revisión en calidad de segunda línea de defensa." sqref="D25"/>
    <dataValidation allowBlank="1" showInputMessage="1" showErrorMessage="1" prompt="En el formato DD/MM/AAAA, registre la fecha de diligenciamiento por parte del responsable de la evaluación en calidad de tercera línea de defensa." sqref="D42"/>
    <dataValidation allowBlank="1" showInputMessage="1" showErrorMessage="1" prompt="Seleccione la respuesta de la lista desplegable." sqref="L29:P29 L13:P13 L46:P46"/>
    <dataValidation allowBlank="1" showInputMessage="1" showErrorMessage="1" prompt="Permiten darle formalidad al control y su fin es el de conocer el entorno del control y complementar el análisis con elementos cualitativos; sin embargo, estos no tienen una incidencia directa en su efectividad." sqref="L28:P28 L12:P12 L45:P45"/>
    <dataValidation allowBlank="1" showInputMessage="1" showErrorMessage="1" prompt="Registre nombre completo del gestor del proceso." sqref="N9"/>
    <dataValidation allowBlank="1" showInputMessage="1" showErrorMessage="1" prompt="Relacione el código del riesgo, según lo registrado en el formato Mapa y plan de tratamiento de riesgos (FOR-SG-013)." sqref="B11:B13 B27:B29 B44:B46"/>
    <dataValidation allowBlank="1" showInputMessage="1" showErrorMessage="1" prompt="Respuesta automática. No diligenciar. RECUERDE que para las filas vacias en las columnas &quot;H&quot; y &quot;J&quot; se debe seleccionar &quot;No aplica&quot;." sqref="T12:T13 T28:T29 T45:T46"/>
  </dataValidations>
  <pageMargins left="0.15748031496062992" right="0.19685039370078741" top="0.39370078740157483" bottom="0.31496062992125984" header="0.31496062992125984" footer="0.23622047244094491"/>
  <pageSetup scale="33" orientation="landscape" horizontalDpi="4294967294" verticalDpi="300" r:id="rId1"/>
  <rowBreaks count="1" manualBreakCount="1">
    <brk id="20" max="16383" man="1"/>
  </rowBreaks>
  <colBreaks count="1" manualBreakCount="1">
    <brk id="22" max="1048575" man="1"/>
  </col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Criterios!$B$12:$B$13</xm:f>
          </x14:formula1>
          <xm:sqref>L14:L19 L30:L35 L47:L52</xm:sqref>
        </x14:dataValidation>
        <x14:dataValidation type="list" allowBlank="1" showInputMessage="1" showErrorMessage="1">
          <x14:formula1>
            <xm:f>Criterios!$B$16:$B$17</xm:f>
          </x14:formula1>
          <xm:sqref>P14:P19 P30:P35 P47:P52</xm:sqref>
        </x14:dataValidation>
        <x14:dataValidation type="list" allowBlank="1" showInputMessage="1" showErrorMessage="1">
          <x14:formula1>
            <xm:f>Criterios!$A$20:$A$24</xm:f>
          </x14:formula1>
          <xm:sqref>D14:D19 D30:D35 D47:D52</xm:sqref>
        </x14:dataValidation>
        <x14:dataValidation type="list" allowBlank="1" showInputMessage="1" showErrorMessage="1">
          <x14:formula1>
            <xm:f>Criterios!$B$3:$B$6</xm:f>
          </x14:formula1>
          <xm:sqref>H14:H19 H30:H35 H47:H52</xm:sqref>
        </x14:dataValidation>
        <x14:dataValidation type="list" allowBlank="1" showInputMessage="1" showErrorMessage="1">
          <x14:formula1>
            <xm:f>Criterios!$B$7:$B$9</xm:f>
          </x14:formula1>
          <xm:sqref>J14:J19 J30:J35 J47:J52</xm:sqref>
        </x14:dataValidation>
        <x14:dataValidation type="list" allowBlank="1" showInputMessage="1" showErrorMessage="1">
          <x14:formula1>
            <xm:f>Criterios!$E$12:$E$13</xm:f>
          </x14:formula1>
          <xm:sqref>M14:M19 M30:M35 M47:M52</xm:sqref>
        </x14:dataValidation>
        <x14:dataValidation type="list" allowBlank="1" showInputMessage="1" showErrorMessage="1">
          <x14:formula1>
            <xm:f>Criterios!$B$14:$B$15</xm:f>
          </x14:formula1>
          <xm:sqref>O30:O35 O14:O19 O47:O52</xm:sqref>
        </x14:dataValidation>
        <x14:dataValidation type="list" allowBlank="1" showInputMessage="1" showErrorMessage="1">
          <x14:formula1>
            <xm:f>Criterios!$E$14:$E$15</xm:f>
          </x14:formula1>
          <xm:sqref>N14:N19 N30:N35 N47:N52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4"/>
  <sheetViews>
    <sheetView topLeftCell="A4" workbookViewId="0">
      <selection activeCell="E16" sqref="E16"/>
    </sheetView>
  </sheetViews>
  <sheetFormatPr baseColWidth="10" defaultColWidth="11.44140625" defaultRowHeight="14.4" x14ac:dyDescent="0.3"/>
  <cols>
    <col min="1" max="1" width="21.33203125" bestFit="1" customWidth="1"/>
    <col min="3" max="3" width="4.5546875" bestFit="1" customWidth="1"/>
  </cols>
  <sheetData>
    <row r="2" spans="1:5" x14ac:dyDescent="0.3">
      <c r="A2" s="100" t="s">
        <v>43</v>
      </c>
      <c r="B2" s="100"/>
      <c r="C2" s="100"/>
    </row>
    <row r="3" spans="1:5" x14ac:dyDescent="0.3">
      <c r="A3" s="101" t="s">
        <v>44</v>
      </c>
      <c r="B3" t="s">
        <v>45</v>
      </c>
      <c r="C3" s="4">
        <v>0.25</v>
      </c>
    </row>
    <row r="4" spans="1:5" x14ac:dyDescent="0.3">
      <c r="A4" s="101"/>
      <c r="B4" t="s">
        <v>46</v>
      </c>
      <c r="C4" s="4">
        <v>0.15</v>
      </c>
    </row>
    <row r="5" spans="1:5" x14ac:dyDescent="0.3">
      <c r="A5" s="101"/>
      <c r="B5" t="s">
        <v>47</v>
      </c>
      <c r="C5" s="4">
        <v>0.1</v>
      </c>
    </row>
    <row r="6" spans="1:5" x14ac:dyDescent="0.3">
      <c r="A6" s="5"/>
      <c r="B6" t="s">
        <v>48</v>
      </c>
    </row>
    <row r="7" spans="1:5" x14ac:dyDescent="0.3">
      <c r="A7" s="101" t="s">
        <v>49</v>
      </c>
      <c r="B7" t="s">
        <v>50</v>
      </c>
      <c r="C7" s="4">
        <v>0.25</v>
      </c>
    </row>
    <row r="8" spans="1:5" x14ac:dyDescent="0.3">
      <c r="A8" s="101"/>
      <c r="B8" t="s">
        <v>51</v>
      </c>
      <c r="C8" s="4">
        <v>0.15</v>
      </c>
    </row>
    <row r="9" spans="1:5" x14ac:dyDescent="0.3">
      <c r="A9" s="5"/>
      <c r="B9" t="s">
        <v>48</v>
      </c>
      <c r="C9" s="4"/>
    </row>
    <row r="11" spans="1:5" x14ac:dyDescent="0.3">
      <c r="A11" s="100" t="s">
        <v>52</v>
      </c>
      <c r="B11" s="100"/>
      <c r="C11" s="100"/>
    </row>
    <row r="12" spans="1:5" x14ac:dyDescent="0.3">
      <c r="A12" s="101" t="s">
        <v>31</v>
      </c>
      <c r="B12" t="s">
        <v>53</v>
      </c>
      <c r="C12" s="4"/>
      <c r="D12" s="101" t="s">
        <v>32</v>
      </c>
      <c r="E12" t="s">
        <v>54</v>
      </c>
    </row>
    <row r="13" spans="1:5" x14ac:dyDescent="0.3">
      <c r="A13" s="101"/>
      <c r="B13" t="s">
        <v>55</v>
      </c>
      <c r="C13" s="4"/>
      <c r="D13" s="101"/>
      <c r="E13" t="s">
        <v>56</v>
      </c>
    </row>
    <row r="14" spans="1:5" x14ac:dyDescent="0.3">
      <c r="A14" s="101" t="s">
        <v>34</v>
      </c>
      <c r="B14" t="s">
        <v>57</v>
      </c>
      <c r="C14" s="4"/>
      <c r="D14" s="101" t="s">
        <v>58</v>
      </c>
      <c r="E14" t="s">
        <v>59</v>
      </c>
    </row>
    <row r="15" spans="1:5" x14ac:dyDescent="0.3">
      <c r="A15" s="101"/>
      <c r="B15" t="s">
        <v>60</v>
      </c>
      <c r="C15" s="4"/>
      <c r="D15" s="101"/>
      <c r="E15" t="s">
        <v>61</v>
      </c>
    </row>
    <row r="16" spans="1:5" x14ac:dyDescent="0.3">
      <c r="A16" s="101" t="s">
        <v>35</v>
      </c>
      <c r="B16" t="s">
        <v>62</v>
      </c>
    </row>
    <row r="17" spans="1:2" x14ac:dyDescent="0.3">
      <c r="A17" s="101"/>
      <c r="B17" t="s">
        <v>63</v>
      </c>
    </row>
    <row r="19" spans="1:2" x14ac:dyDescent="0.3">
      <c r="A19" s="102" t="s">
        <v>64</v>
      </c>
      <c r="B19" s="102"/>
    </row>
    <row r="20" spans="1:2" x14ac:dyDescent="0.3">
      <c r="A20" t="s">
        <v>65</v>
      </c>
      <c r="B20" s="6">
        <v>0.2</v>
      </c>
    </row>
    <row r="21" spans="1:2" x14ac:dyDescent="0.3">
      <c r="A21" t="s">
        <v>66</v>
      </c>
      <c r="B21" s="6">
        <v>0.4</v>
      </c>
    </row>
    <row r="22" spans="1:2" x14ac:dyDescent="0.3">
      <c r="A22" t="s">
        <v>67</v>
      </c>
      <c r="B22" s="6">
        <v>0.6</v>
      </c>
    </row>
    <row r="23" spans="1:2" x14ac:dyDescent="0.3">
      <c r="A23" t="s">
        <v>68</v>
      </c>
      <c r="B23" s="6">
        <v>0.8</v>
      </c>
    </row>
    <row r="24" spans="1:2" x14ac:dyDescent="0.3">
      <c r="A24" t="s">
        <v>69</v>
      </c>
      <c r="B24" s="6">
        <v>1</v>
      </c>
    </row>
  </sheetData>
  <mergeCells count="10">
    <mergeCell ref="A19:B19"/>
    <mergeCell ref="A16:A17"/>
    <mergeCell ref="A3:A5"/>
    <mergeCell ref="A7:A8"/>
    <mergeCell ref="A2:C2"/>
    <mergeCell ref="A11:C11"/>
    <mergeCell ref="A12:A13"/>
    <mergeCell ref="A14:A15"/>
    <mergeCell ref="D12:D13"/>
    <mergeCell ref="D14:D15"/>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D9857C1587BC8C47AA866A4AAB9EFDC3" ma:contentTypeVersion="18" ma:contentTypeDescription="Crear nuevo documento." ma:contentTypeScope="" ma:versionID="3051b46c7115d116438bde9e8a47073b">
  <xsd:schema xmlns:xsd="http://www.w3.org/2001/XMLSchema" xmlns:xs="http://www.w3.org/2001/XMLSchema" xmlns:p="http://schemas.microsoft.com/office/2006/metadata/properties" xmlns:ns2="b6fed22b-4ce5-405b-b8ab-6a1aa637079d" targetNamespace="http://schemas.microsoft.com/office/2006/metadata/properties" ma:root="true" ma:fieldsID="9a7ff32b10240d57e84832e7fa5460cd" ns2:_="">
    <xsd:import namespace="b6fed22b-4ce5-405b-b8ab-6a1aa637079d"/>
    <xsd:element name="properties">
      <xsd:complexType>
        <xsd:sequence>
          <xsd:element name="documentManagement">
            <xsd:complexType>
              <xsd:all>
                <xsd:element ref="ns2:ESTADO" minOccurs="0"/>
                <xsd:element ref="ns2:Vigente_x0020_desde" minOccurs="0"/>
                <xsd:element ref="ns2:Vigentehasta" minOccurs="0"/>
                <xsd:element ref="ns2:Proceso" minOccurs="0"/>
                <xsd:element ref="ns2:DocumentosAsociados" minOccurs="0"/>
                <xsd:element ref="ns2:Tipodedocumento" minOccurs="0"/>
                <xsd:element ref="ns2:T_x00ed_tulo1" minOccurs="0"/>
                <xsd:element ref="ns2:Descripci_x00f3_n_x002f_Resumen" minOccurs="0"/>
                <xsd:element ref="ns2:C_x00f3_digo" minOccurs="0"/>
                <xsd:element ref="ns2:Ver" minOccurs="0"/>
                <xsd:element ref="ns2:Dependencia" minOccurs="0"/>
                <xsd:element ref="ns2:OBSERVACIONES" minOccurs="0"/>
                <xsd:element ref="ns2:RV_x002e_xSG" minOccurs="0"/>
                <xsd:element ref="ns2:MediaServiceMetadata" minOccurs="0"/>
                <xsd:element ref="ns2:MediaServiceFastMetadata" minOccurs="0"/>
                <xsd:element ref="ns2:Fechayhor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6fed22b-4ce5-405b-b8ab-6a1aa637079d" elementFormDefault="qualified">
    <xsd:import namespace="http://schemas.microsoft.com/office/2006/documentManagement/types"/>
    <xsd:import namespace="http://schemas.microsoft.com/office/infopath/2007/PartnerControls"/>
    <xsd:element name="ESTADO" ma:index="8" nillable="true" ma:displayName="ESTADO" ma:description="Vigente u Obsoleto" ma:format="Dropdown" ma:internalName="ESTADO">
      <xsd:simpleType>
        <xsd:restriction base="dms:Choice">
          <xsd:enumeration value="VIGENTE"/>
          <xsd:enumeration value="OBSOLETO"/>
        </xsd:restriction>
      </xsd:simpleType>
    </xsd:element>
    <xsd:element name="Vigente_x0020_desde" ma:index="9" nillable="true" ma:displayName="Vigente desde" ma:description="Fecha" ma:format="DateOnly" ma:internalName="Vigente_x0020_desde">
      <xsd:simpleType>
        <xsd:restriction base="dms:DateTime"/>
      </xsd:simpleType>
    </xsd:element>
    <xsd:element name="Vigentehasta" ma:index="10" nillable="true" ma:displayName="Vigente hasta" ma:description="Fecha de derogacion" ma:format="DateOnly" ma:internalName="Vigentehasta">
      <xsd:simpleType>
        <xsd:restriction base="dms:DateTime"/>
      </xsd:simpleType>
    </xsd:element>
    <xsd:element name="Proceso" ma:index="11" nillable="true" ma:displayName="PROCESO" ma:description="Proceso en el Mapa Web del Sig" ma:format="Dropdown" ma:internalName="Proceso">
      <xsd:simpleType>
        <xsd:restriction base="dms:Text">
          <xsd:maxLength value="255"/>
        </xsd:restriction>
      </xsd:simpleType>
    </xsd:element>
    <xsd:element name="DocumentosAsociados" ma:index="12" nillable="true" ma:displayName="Grupo " ma:description="Agrupación de los documentos en general" ma:format="Dropdown" ma:internalName="DocumentosAsociados">
      <xsd:simpleType>
        <xsd:restriction base="dms:Choice">
          <xsd:enumeration value="Caracterización del proceso"/>
          <xsd:enumeration value="Procedimientos"/>
          <xsd:enumeration value="Documentos asociados"/>
          <xsd:enumeration value="Otros 4"/>
        </xsd:restriction>
      </xsd:simpleType>
    </xsd:element>
    <xsd:element name="Tipodedocumento" ma:index="13" nillable="true" ma:displayName="Tipo Dcto," ma:description="Tipo de documento que se utilizó." ma:format="Dropdown" ma:internalName="Tipodedocumento">
      <xsd:simpleType>
        <xsd:union memberTypes="dms:Text">
          <xsd:simpleType>
            <xsd:restriction base="dms:Choice">
              <xsd:enumeration value="Anexo"/>
              <xsd:enumeration value="Caracterización de proceso"/>
              <xsd:enumeration value="Circular"/>
              <xsd:enumeration value="Diagrama de flujo"/>
              <xsd:enumeration value="Documento controlado"/>
              <xsd:enumeration value="Documento de origen externo"/>
              <xsd:enumeration value="Ficha Técnica"/>
              <xsd:enumeration value="Formato"/>
              <xsd:enumeration value="Guía"/>
              <xsd:enumeration value="Instructivo"/>
              <xsd:enumeration value="Lineamiento"/>
              <xsd:enumeration value="Lista"/>
              <xsd:enumeration value="Listado Maestro"/>
              <xsd:enumeration value="Manual"/>
              <xsd:enumeration value="Plan"/>
              <xsd:enumeration value="Portafolio"/>
              <xsd:enumeration value="Procedimiento"/>
              <xsd:enumeration value="Protocolo"/>
              <xsd:enumeration value="Reglamento"/>
              <xsd:enumeration value="Registro"/>
              <xsd:enumeration value="OTROS"/>
              <xsd:enumeration value="Programa"/>
            </xsd:restriction>
          </xsd:simpleType>
        </xsd:union>
      </xsd:simpleType>
    </xsd:element>
    <xsd:element name="T_x00ed_tulo1" ma:index="14" nillable="true" ma:displayName="Título" ma:description="Nombre del tema contenido - Título del contenido." ma:format="Dropdown" ma:internalName="T_x00ed_tulo1">
      <xsd:simpleType>
        <xsd:restriction base="dms:Text">
          <xsd:maxLength value="255"/>
        </xsd:restriction>
      </xsd:simpleType>
    </xsd:element>
    <xsd:element name="Descripci_x00f3_n_x002f_Resumen" ma:index="15" nillable="true" ma:displayName="Objetivo gral./ Descripción / Resumen" ma:description="Objetivo del documento/ Resumen o Introducción del contenido" ma:format="Dropdown" ma:internalName="Descripci_x00f3_n_x002f_Resumen">
      <xsd:simpleType>
        <xsd:restriction base="dms:Note"/>
      </xsd:simpleType>
    </xsd:element>
    <xsd:element name="C_x00f3_digo" ma:index="16" nillable="true" ma:displayName="CODIGO" ma:description="Código del documento completo. sin versión." ma:format="Dropdown" ma:internalName="C_x00f3_digo">
      <xsd:simpleType>
        <xsd:restriction base="dms:Text">
          <xsd:maxLength value="255"/>
        </xsd:restriction>
      </xsd:simpleType>
    </xsd:element>
    <xsd:element name="Ver" ma:index="17" nillable="true" ma:displayName="Versión" ma:description="Versión del documento" ma:format="Dropdown" ma:internalName="Ver">
      <xsd:simpleType>
        <xsd:restriction base="dms:Text">
          <xsd:maxLength value="255"/>
        </xsd:restriction>
      </xsd:simpleType>
    </xsd:element>
    <xsd:element name="Dependencia" ma:index="18" nillable="true" ma:displayName="Dependencia responsable" ma:description="Nombre de la dependencia que ..." ma:format="Dropdown" ma:internalName="Dependencia">
      <xsd:simpleType>
        <xsd:restriction base="dms:Text">
          <xsd:maxLength value="255"/>
        </xsd:restriction>
      </xsd:simpleType>
    </xsd:element>
    <xsd:element name="OBSERVACIONES" ma:index="19" nillable="true" ma:displayName="Observaciones de revisión x SG" ma:description="Observaciones en el cargue" ma:format="Dropdown" ma:internalName="OBSERVACIONES">
      <xsd:simpleType>
        <xsd:restriction base="dms:Note">
          <xsd:maxLength value="255"/>
        </xsd:restriction>
      </xsd:simpleType>
    </xsd:element>
    <xsd:element name="RV_x002e_xSG" ma:index="20" nillable="true" ma:displayName="RV. x SG" ma:default="0" ma:description="Revisado el cargue por parte del SDES-SG" ma:format="Dropdown" ma:internalName="RV_x002e_xSG">
      <xsd:simpleType>
        <xsd:restriction base="dms:Boolean"/>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Fechayhora" ma:index="23" nillable="true" ma:displayName="Fecha y hora" ma:format="DateOnly" ma:internalName="Fechayhora">
      <xsd:simpleType>
        <xsd:restriction base="dms:DateTime"/>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escripci_x00f3_n_x002f_Resumen xmlns="b6fed22b-4ce5-405b-b8ab-6a1aa637079d" xsi:nil="true"/>
    <RV_x002e_xSG xmlns="b6fed22b-4ce5-405b-b8ab-6a1aa637079d">true</RV_x002e_xSG>
    <ESTADO xmlns="b6fed22b-4ce5-405b-b8ab-6a1aa637079d">OBSOLETO</ESTADO>
    <C_x00f3_digo xmlns="b6fed22b-4ce5-405b-b8ab-6a1aa637079d">FOR-SG-014</C_x00f3_digo>
    <Fechayhora xmlns="b6fed22b-4ce5-405b-b8ab-6a1aa637079d" xsi:nil="true"/>
    <T_x00ed_tulo1 xmlns="b6fed22b-4ce5-405b-b8ab-6a1aa637079d">FORMATO EVALUACIÓN DE ACTIVIDADES DE CONTROL</T_x00ed_tulo1>
    <Dependencia xmlns="b6fed22b-4ce5-405b-b8ab-6a1aa637079d">Subdirección de Diseño, Evaluación y Sistematización</Dependencia>
    <Ver xmlns="b6fed22b-4ce5-405b-b8ab-6a1aa637079d">3</Ver>
    <Vigentehasta xmlns="b6fed22b-4ce5-405b-b8ab-6a1aa637079d">2025-02-20T05:00:00+00:00</Vigentehasta>
    <Vigente_x0020_desde xmlns="b6fed22b-4ce5-405b-b8ab-6a1aa637079d">2024-02-21T05:00:00+00:00</Vigente_x0020_desde>
    <DocumentosAsociados xmlns="b6fed22b-4ce5-405b-b8ab-6a1aa637079d" xsi:nil="true"/>
    <Proceso xmlns="b6fed22b-4ce5-405b-b8ab-6a1aa637079d">SISTEMA DE GESTIÓN</Proceso>
    <Tipodedocumento xmlns="b6fed22b-4ce5-405b-b8ab-6a1aa637079d">Formato</Tipodedocumento>
    <OBSERVACIONES xmlns="b6fed22b-4ce5-405b-b8ab-6a1aa637079d">Cargado Viviana Mendoza. 07/04/2025</OBSERVACIONES>
  </documentManagement>
</p:properties>
</file>

<file path=customXml/itemProps1.xml><?xml version="1.0" encoding="utf-8"?>
<ds:datastoreItem xmlns:ds="http://schemas.openxmlformats.org/officeDocument/2006/customXml" ds:itemID="{FFEF2457-DC21-45C9-B171-A47E337A552A}">
  <ds:schemaRefs>
    <ds:schemaRef ds:uri="http://schemas.microsoft.com/sharepoint/v3/contenttype/forms"/>
  </ds:schemaRefs>
</ds:datastoreItem>
</file>

<file path=customXml/itemProps2.xml><?xml version="1.0" encoding="utf-8"?>
<ds:datastoreItem xmlns:ds="http://schemas.openxmlformats.org/officeDocument/2006/customXml" ds:itemID="{FD3400A1-B6CF-447C-A339-50BF05803A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6fed22b-4ce5-405b-b8ab-6a1aa637079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26E1439-7C90-4A9B-95E5-8155290CD63E}">
  <ds:schemaRefs>
    <ds:schemaRef ds:uri="http://schemas.microsoft.com/office/2006/documentManagement/types"/>
    <ds:schemaRef ds:uri="http://www.w3.org/XML/1998/namespace"/>
    <ds:schemaRef ds:uri="http://purl.org/dc/terms/"/>
    <ds:schemaRef ds:uri="http://schemas.openxmlformats.org/package/2006/metadata/core-properties"/>
    <ds:schemaRef ds:uri="http://schemas.microsoft.com/office/2006/metadata/properties"/>
    <ds:schemaRef ds:uri="http://purl.org/dc/elements/1.1/"/>
    <ds:schemaRef ds:uri="http://purl.org/dc/dcmitype/"/>
    <ds:schemaRef ds:uri="http://schemas.microsoft.com/office/infopath/2007/PartnerControls"/>
    <ds:schemaRef ds:uri="b6fed22b-4ce5-405b-b8ab-6a1aa637079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Eval_controles</vt:lpstr>
      <vt:lpstr>Criterios</vt:lpstr>
      <vt:lpstr>Eval_controles!Área_de_impresión</vt:lpstr>
      <vt:lpstr>Eval_controles!Títulos_a_imprimir</vt:lpstr>
    </vt:vector>
  </TitlesOfParts>
  <Manager/>
  <Company>Hewlett-Packard Company</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Nadia Katherine Vargas Barajas</dc:creator>
  <cp:keywords/>
  <dc:description/>
  <cp:lastModifiedBy>Jully Andrea Rodriguez Bendeck</cp:lastModifiedBy>
  <cp:revision/>
  <dcterms:created xsi:type="dcterms:W3CDTF">2015-05-11T19:50:46Z</dcterms:created>
  <dcterms:modified xsi:type="dcterms:W3CDTF">2025-05-23T20:31:00Z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0x010100D9857C1587BC8C47AA866A4AAB9EFDC3</vt:lpwstr>
  </property>
</Properties>
</file>