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66925"/>
  <mc:AlternateContent xmlns:mc="http://schemas.openxmlformats.org/markup-compatibility/2006">
    <mc:Choice Requires="x15">
      <x15ac:absPath xmlns:x15ac="http://schemas.microsoft.com/office/spreadsheetml/2010/11/ac" url="C:\Users\usuario\Desktop\Helena\Contrato 893 de 2021\Julio 2021\Obligación No.2 Gestión de indicadores\Indicadores a publicar junio 2021\"/>
    </mc:Choice>
  </mc:AlternateContent>
  <xr:revisionPtr revIDLastSave="0" documentId="13_ncr:1_{9C7FB63C-5E67-4830-9BD8-5110A1C8C509}" xr6:coauthVersionLast="47" xr6:coauthVersionMax="47" xr10:uidLastSave="{00000000-0000-0000-0000-000000000000}"/>
  <bookViews>
    <workbookView xWindow="-120" yWindow="-120" windowWidth="20730" windowHeight="11160" xr2:uid="{00000000-000D-0000-FFFF-FFFF00000000}"/>
  </bookViews>
  <sheets>
    <sheet name="INDICADORES GESTION" sheetId="1" r:id="rId1"/>
    <sheet name="Listas desplegables" sheetId="2" r:id="rId2"/>
  </sheets>
  <externalReferences>
    <externalReference r:id="rId3"/>
    <externalReference r:id="rId4"/>
    <externalReference r:id="rId5"/>
    <externalReference r:id="rId6"/>
  </externalReferences>
  <definedNames>
    <definedName name="_xlnm._FilterDatabase" localSheetId="0" hidden="1">'INDICADORES GESTION'!$B$12:$CB$15</definedName>
    <definedName name="Años">'Listas desplegables'!$B$2:$B$4</definedName>
    <definedName name="Direccion">'Listas desplegables'!#REF!</definedName>
    <definedName name="Discapacidad">'[1]Listas desplegables'!$D$52:$D$56</definedName>
    <definedName name="EJE">#REF!,#REF!,#REF!,#REF!,#REF!,#REF!,#REF!,#REF!,#REF!,#REF!,#REF!,#REF!,#REF!</definedName>
    <definedName name="Eje_Pilar">'Listas desplegables'!#REF!</definedName>
    <definedName name="ejecut">#REF!,#REF!,#REF!,#REF!,#REF!,#REF!,#REF!,#REF!,#REF!,#REF!,#REF!,#REF!,#REF!</definedName>
    <definedName name="EstadoUNDOPE">'Listas desplegables'!#REF!</definedName>
    <definedName name="Étnico">'[1]Listas desplegables'!$F$52:$F$56</definedName>
    <definedName name="GerenteProy">'Listas desplegables'!#REF!</definedName>
    <definedName name="localidad">[2]Hoja6!$A$192:$A$212</definedName>
    <definedName name="Localidades">'Listas desplegables'!#REF!</definedName>
    <definedName name="medida">[2]Hoja6!$A$132:$A$135</definedName>
    <definedName name="Meses">'Listas desplegables'!$A$2:$A$13</definedName>
    <definedName name="metas">[3]Hoja1!$M$2:$M$19</definedName>
    <definedName name="ObjEstratégico">'Listas desplegables'!#REF!</definedName>
    <definedName name="Objetivosestratégicos">[4]Hoja1!$C$1:$C$5</definedName>
    <definedName name="ObjGeneral">'Listas desplegables'!#REF!</definedName>
    <definedName name="periodicidad">'Listas desplegables'!#REF!</definedName>
    <definedName name="Periodicidadindicador">[4]Hoja1!$D$1:$D$4</definedName>
    <definedName name="Procesos">'Listas desplegables'!#REF!</definedName>
    <definedName name="Prog_PPD">'Listas desplegables'!#REF!</definedName>
    <definedName name="Proy_Estrat" localSheetId="1">'INDICADORES GESTION'!$B$7:$B$12</definedName>
    <definedName name="PROY4022">#REF!</definedName>
    <definedName name="PROY4024">#REF!</definedName>
    <definedName name="proy4025">#REF!</definedName>
    <definedName name="PROY4027">#REF!</definedName>
    <definedName name="PROY4028">#REF!</definedName>
    <definedName name="PROY4029">#REF!</definedName>
    <definedName name="PROY4125">#REF!</definedName>
    <definedName name="PROY4280">#REF!</definedName>
    <definedName name="PROY4281">#REF!</definedName>
    <definedName name="ProyectoInv">'Listas desplegables'!#REF!</definedName>
    <definedName name="PROYECTOS">[3]Hoja1!$A:$A</definedName>
    <definedName name="ServicioUNDOPE">'Listas desplegables'!#REF!</definedName>
    <definedName name="Subdireccion">'Listas desplegables'!#REF!</definedName>
    <definedName name="Subsistema">'Listas desplegables'!#REF!</definedName>
    <definedName name="Tenencia">'Listas desplegables'!#REF!</definedName>
    <definedName name="Tipo">[4]Hoja1!$B$1:$B$3</definedName>
    <definedName name="Tipo_Meta">'Listas desplegables'!#REF!</definedName>
    <definedName name="TipoInd">'Listas desplegables'!#REF!</definedName>
    <definedName name="TipoMeta">'Listas desplegables'!#REF!</definedName>
    <definedName name="TipoOperación">'Listas desplegables'!#REF!</definedName>
    <definedName name="UO">'[1]Listas desplegables'!$H$35:$H$69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I18" i="1" l="1"/>
  <c r="CF18" i="1"/>
  <c r="CE18" i="1"/>
  <c r="CG18" i="1" s="1"/>
  <c r="CH18" i="1" s="1"/>
  <c r="CJ18" i="1" s="1"/>
  <c r="AV18" i="1"/>
  <c r="AQ18" i="1"/>
  <c r="AL18" i="1"/>
  <c r="AG18" i="1"/>
  <c r="AB18" i="1"/>
  <c r="W18" i="1"/>
  <c r="CI17" i="1"/>
  <c r="CJ17" i="1" s="1"/>
  <c r="CH17" i="1"/>
  <c r="CG17" i="1"/>
  <c r="AV17" i="1"/>
  <c r="AG17" i="1"/>
  <c r="CE15" i="1" l="1"/>
  <c r="CE13" i="1"/>
  <c r="CE16" i="1"/>
  <c r="CF16" i="1"/>
  <c r="CI16" i="1"/>
  <c r="CB12" i="1"/>
  <c r="BW12" i="1"/>
  <c r="BR12" i="1"/>
  <c r="BM12" i="1"/>
  <c r="BH12" i="1"/>
  <c r="BC12" i="1"/>
  <c r="AX12" i="1"/>
  <c r="AS12" i="1"/>
  <c r="AN12" i="1"/>
  <c r="AI12" i="1"/>
  <c r="AD12" i="1"/>
  <c r="CA12" i="1"/>
  <c r="BV12" i="1"/>
  <c r="BQ12" i="1"/>
  <c r="BL12" i="1"/>
  <c r="BG12" i="1"/>
  <c r="BB12" i="1"/>
  <c r="AW12" i="1"/>
  <c r="AR12" i="1"/>
  <c r="AM12" i="1"/>
  <c r="AH12" i="1"/>
  <c r="Y12" i="1"/>
  <c r="AC12" i="1"/>
  <c r="X12" i="1"/>
  <c r="CI14" i="1"/>
  <c r="CF14" i="1"/>
  <c r="CE14" i="1"/>
  <c r="CI15" i="1"/>
  <c r="CF15" i="1"/>
  <c r="CI13" i="1"/>
  <c r="CF13" i="1"/>
  <c r="BZ12" i="1"/>
  <c r="BU12" i="1"/>
  <c r="BP12" i="1"/>
  <c r="BK12" i="1"/>
  <c r="BF12" i="1"/>
  <c r="BA12" i="1"/>
  <c r="AV12" i="1"/>
  <c r="AQ12" i="1"/>
  <c r="AL12" i="1"/>
  <c r="AG12" i="1"/>
  <c r="AB12" i="1"/>
  <c r="W12" i="1"/>
  <c r="BX12" i="1"/>
  <c r="BS12" i="1"/>
  <c r="BN12" i="1"/>
  <c r="BI12" i="1"/>
  <c r="BD12" i="1"/>
  <c r="AY12" i="1"/>
  <c r="AT12" i="1"/>
  <c r="AO12" i="1"/>
  <c r="AJ12" i="1"/>
  <c r="AE12" i="1"/>
  <c r="Z12" i="1"/>
  <c r="U12" i="1"/>
  <c r="BY12" i="1"/>
  <c r="BT12" i="1"/>
  <c r="BO12" i="1"/>
  <c r="BJ12" i="1"/>
  <c r="BE12" i="1"/>
  <c r="AZ12" i="1"/>
  <c r="AU12" i="1"/>
  <c r="AP12" i="1"/>
  <c r="AK12" i="1"/>
  <c r="AF12" i="1"/>
  <c r="AA12" i="1"/>
  <c r="V12" i="1"/>
  <c r="CG15" i="1" l="1"/>
  <c r="CH15" i="1" s="1"/>
  <c r="CJ15" i="1" s="1"/>
  <c r="CG16" i="1"/>
  <c r="CH16" i="1" s="1"/>
  <c r="CJ16" i="1" s="1"/>
  <c r="CG13" i="1"/>
  <c r="CH13" i="1" s="1"/>
  <c r="CJ13" i="1" s="1"/>
  <c r="CG14" i="1"/>
  <c r="CH14" i="1" s="1"/>
  <c r="CJ14" i="1" s="1"/>
</calcChain>
</file>

<file path=xl/sharedStrings.xml><?xml version="1.0" encoding="utf-8"?>
<sst xmlns="http://schemas.openxmlformats.org/spreadsheetml/2006/main" count="304" uniqueCount="222">
  <si>
    <t>No Aplica</t>
  </si>
  <si>
    <t>PERIODO DEL SEGUIMIENTO:</t>
  </si>
  <si>
    <t>De</t>
  </si>
  <si>
    <t>A</t>
  </si>
  <si>
    <t>Marzo</t>
  </si>
  <si>
    <t>FORMULACIÓN DEL INDICADOR</t>
  </si>
  <si>
    <t>SEGUIMIENTO DEL INDICADOR</t>
  </si>
  <si>
    <t>Identificación general</t>
  </si>
  <si>
    <t>Características indicador</t>
  </si>
  <si>
    <t>Horizonte</t>
  </si>
  <si>
    <t>Enero</t>
  </si>
  <si>
    <t>Febrero</t>
  </si>
  <si>
    <t>Abril</t>
  </si>
  <si>
    <t>Mayo</t>
  </si>
  <si>
    <t>Junio</t>
  </si>
  <si>
    <t>Julio</t>
  </si>
  <si>
    <t>Agosto</t>
  </si>
  <si>
    <t>Septiembre</t>
  </si>
  <si>
    <t>Octubre</t>
  </si>
  <si>
    <t>Noviembre</t>
  </si>
  <si>
    <t>Diciembre</t>
  </si>
  <si>
    <t>Proceso institucional</t>
  </si>
  <si>
    <t>Proyecto de inversión</t>
  </si>
  <si>
    <t>Código del indicador</t>
  </si>
  <si>
    <t>Fecha de oficialización del indicador</t>
  </si>
  <si>
    <t>Nombre del indicador</t>
  </si>
  <si>
    <t>Objetivo del indicador</t>
  </si>
  <si>
    <t>Factor crítico de éxito</t>
  </si>
  <si>
    <t>Fórmula de cálculo</t>
  </si>
  <si>
    <t>Tipo de indicador</t>
  </si>
  <si>
    <t>Periodicidad del indicador</t>
  </si>
  <si>
    <t>Unidad de medida del indicador</t>
  </si>
  <si>
    <t>Fuente de datos</t>
  </si>
  <si>
    <t>Evidencia</t>
  </si>
  <si>
    <t>Línea base</t>
  </si>
  <si>
    <t>Unidad de medida de la línea base</t>
  </si>
  <si>
    <t>Meta anual del indicador</t>
  </si>
  <si>
    <t>Tipo de meta</t>
  </si>
  <si>
    <t>Resultado del indicador acumulado</t>
  </si>
  <si>
    <t>Eficiencia</t>
  </si>
  <si>
    <t>Trimestral</t>
  </si>
  <si>
    <t>Efectividad</t>
  </si>
  <si>
    <t>Constante</t>
  </si>
  <si>
    <t>Eficacia</t>
  </si>
  <si>
    <t>Semestral</t>
  </si>
  <si>
    <t>Suma</t>
  </si>
  <si>
    <t>AÑOS</t>
  </si>
  <si>
    <t>PROYECTOS</t>
  </si>
  <si>
    <t>Mensual</t>
  </si>
  <si>
    <t>Anual</t>
  </si>
  <si>
    <t>Gestión jurídica</t>
  </si>
  <si>
    <t>Gestión del conocimiento</t>
  </si>
  <si>
    <t>MESES</t>
  </si>
  <si>
    <t>Página: 1 de 1</t>
  </si>
  <si>
    <t>PROCESOS</t>
  </si>
  <si>
    <t>Atención a la ciudadanía</t>
  </si>
  <si>
    <t>Auditoría y control</t>
  </si>
  <si>
    <t>Comunicación estratégica</t>
  </si>
  <si>
    <t>Diseño e innovación de servicios sociales</t>
  </si>
  <si>
    <t>Formulación y articulación de políticas sociales</t>
  </si>
  <si>
    <t>Gestión contractual</t>
  </si>
  <si>
    <t>Gestión de infraestructura física</t>
  </si>
  <si>
    <t>Gestión de soporte y mantenimiento tecnológico</t>
  </si>
  <si>
    <t>Gestión de talento humano</t>
  </si>
  <si>
    <t>Gestión del sistema integrado</t>
  </si>
  <si>
    <t>Gestión financiera</t>
  </si>
  <si>
    <t>Gestión logística</t>
  </si>
  <si>
    <t>Inspección, vigilancia y control</t>
  </si>
  <si>
    <t>Planeación estratégica</t>
  </si>
  <si>
    <t>Tecnologías de la información</t>
  </si>
  <si>
    <t>OBJETIVOS ESTRATÉGICOS</t>
  </si>
  <si>
    <t>Bimestral</t>
  </si>
  <si>
    <t>Descripción del método de cálculo</t>
  </si>
  <si>
    <t>Creciente</t>
  </si>
  <si>
    <t>Decreciente</t>
  </si>
  <si>
    <t xml:space="preserve">Código: FOR-GS-001 </t>
  </si>
  <si>
    <t>PROCESO GESTIÓN DEL SISTEMA INTEGRADO - SIG
FORMATO FORMULACIÓN Y SEGUIMIENTO DE INDICADORES DE GESTIÓN</t>
  </si>
  <si>
    <t>7564 - Mejoramiento de la capacidad de respuesta institucional de las comisarías de familia en Bogotá</t>
  </si>
  <si>
    <t>7565 - Suministro de espacios adecuados, inclusivos y seguros para el desarrollo social integral</t>
  </si>
  <si>
    <t xml:space="preserve">7730 - Servicio de atención a la población proveniente de flujos migratorios mixtos en Bogotá </t>
  </si>
  <si>
    <t>7733 - Fortalecimiento institucional para una gestión pública efectiva y transparente en la ciudad de Bogotá</t>
  </si>
  <si>
    <t>7735 - Fortalecimiento de los procesos territoriales y la construcción de respuestas integradoras e innovadoras en los territorios de la Bogotá – Región</t>
  </si>
  <si>
    <t>7740 - Generación “Jóvenes con derechos” en Bogotá</t>
  </si>
  <si>
    <t>7741 - Fortalecimiento de la gestión de la información y el conocimiento con enfoque participativo y territorial</t>
  </si>
  <si>
    <t>7744 - Generación de oportunidades para el desarrollo integral de la niñez y la adolescencia de Bogotá</t>
  </si>
  <si>
    <t>7745 - Compromiso por una alimentación integral en Bogotá</t>
  </si>
  <si>
    <t>7748 - Fortalecimiento de la gestión institucional y desarrollo integral del talento humano en Bogotá</t>
  </si>
  <si>
    <t>7749 - Implementar una estrategia de territorios cuidadores en Bogotá</t>
  </si>
  <si>
    <t>7752 - Contribución a la protección de los derechos de las familias especialmente de sus integrantes afectados por la violencia intrafamiliar en la ciudad de Bogotá</t>
  </si>
  <si>
    <t>7753 - Prevención de la maternidad y la paternidad temprana en Bogotá</t>
  </si>
  <si>
    <t>7756 - Compromiso social por la diversidad en Bogotá</t>
  </si>
  <si>
    <t>7757 - Implementación de  estrategias y servicios integrales para el abordaje del fenómeno de habitabilidad en calle en Bogotá</t>
  </si>
  <si>
    <t>7768 - Implementación de una estrategia de acompañamiento  a  hogares  con mayor pobreza evidente y oculta  de Bogotá</t>
  </si>
  <si>
    <t>7770 - Compromiso con el envejecimiento activo y una Bogotá cuidadora e incluyente</t>
  </si>
  <si>
    <t>7771 - Fortalecimiento de las oportunidades de  inclusión de las personas con discapacidad y sus familias, cuidadores-as en Bogotá</t>
  </si>
  <si>
    <t xml:space="preserve">Gestión ambiental </t>
  </si>
  <si>
    <t xml:space="preserve">Gestión documental </t>
  </si>
  <si>
    <t>Prestación de servicios sociales para la inclusión social</t>
  </si>
  <si>
    <t>Versión: 1</t>
  </si>
  <si>
    <t>Análisis anual</t>
  </si>
  <si>
    <t>Resultado del indicador para la vigencia</t>
  </si>
  <si>
    <t>Meta anual del indicador para la vigencia</t>
  </si>
  <si>
    <t>Programado del indicador acumulado</t>
  </si>
  <si>
    <t>Porcentaje de avance acumulado</t>
  </si>
  <si>
    <t>Porcentaje de avance para la vigencia</t>
  </si>
  <si>
    <t>Ubicación estratégica</t>
  </si>
  <si>
    <t>Cuadro de control 1: Seguimiento indicadores según lo programado hasta el corte del informe</t>
  </si>
  <si>
    <t>Cuadro de control 2: Seguimiento indicadores según meta anual programado</t>
  </si>
  <si>
    <t>Objetivo estratégico al que aporta el Indicador</t>
  </si>
  <si>
    <t>Fecha: Memo  I2020026784 - 02/10/2020</t>
  </si>
  <si>
    <t>2. Contribuir con la reducción del riesgo social de los y las jóvenes NiNi en situación de alta vulnerabilidad y, en riesgo de ser vinculados en dinámicas y estructuras delincuenciales con el desarrollo de procesos de inclusión social, económica, educativa, política y cultural con la Estrategia RETO.</t>
  </si>
  <si>
    <t>3. Transformar los servicios sociales de la SDIS con el fin de responder a los aspectos clave del Plan Distrital de Desarrollo como el Sistema Distrital de Cuidado, la Estrategia Territorial de Integración Social y el Ingreso Mínimo Garantizado.</t>
  </si>
  <si>
    <t>4. Adelantar un proceso de modernización y mejora del desempeño institucional, garantizando la transparencia, integridad y seguimiento y control, que incluya el rediseño de la estructura organizacional, la reestructuración del proceso de contratación y el desarrollo de una estrategia de retroalimentación y evaluación de la entidad en territorio.</t>
  </si>
  <si>
    <t xml:space="preserve">1. Fortalecer la territorialización de políticas, programas, proyectos y acciones en lo local a partir de la estrategia territorial integral social (ETIS) y la tropa social como herramientas de política social en el Distrito capital que reconozca y fortalezca las dinámicas de los hogares, comunidades y territorios, apuntando a la construcción de respuestas transectoriales, integradoras e innovadoras en el marco del sistema Distrital de cuidado, la garantía de derechos y la movilidad social. </t>
  </si>
  <si>
    <t>5. Optimizar unidades operativas de la SDIS para garantizar espacios adecuados y seguros a la población beneficiaria de los servicios sociales, orientando la adecuación de la infraestructura en respuesta a la transformación de los servicios sociales y la implementación de la estrategia ETIS y del Sistema Distrital de Cuidado.</t>
  </si>
  <si>
    <t>6. Sistemas de información. Contar con sistemas de información robustos y sólidos que generen datos, información y conocimiento con calidad, oportunidad y pertinencia para la toma de decisiones y que respondan oportunamente a la transformación de los servicios sociales de la Secretaría Distrital de Integración Social.</t>
  </si>
  <si>
    <t>GL-001</t>
  </si>
  <si>
    <t>GL-002</t>
  </si>
  <si>
    <t>GL-003</t>
  </si>
  <si>
    <t>Servicios Logísticos Satisfactorios</t>
  </si>
  <si>
    <r>
      <t xml:space="preserve">
Medir el cumplimiento de los servicios logísticos a través de la atención oportuna de las solicitudes</t>
    </r>
    <r>
      <rPr>
        <strike/>
        <sz val="9"/>
        <color theme="1"/>
        <rFont val="Arial"/>
        <family val="2"/>
      </rPr>
      <t xml:space="preserve"> </t>
    </r>
    <r>
      <rPr>
        <sz val="9"/>
        <color theme="1"/>
        <rFont val="Arial"/>
        <family val="2"/>
      </rPr>
      <t>presentadas derivadas de las alertas tempranas, conceptos sanitarios , visitas de supervisión en campo o informes de los operadores.</t>
    </r>
  </si>
  <si>
    <t>Medir el porcentaje de cumplimiento de la atención a los requerimientos logísticos de la entidad presentados  en el periodo</t>
  </si>
  <si>
    <t xml:space="preserve">1. Alertas tempranas
2. Conceptos Sanitarios
3. Visitas de Supervisión en Campo
4. Informes de operadores </t>
  </si>
  <si>
    <t>Porcentaje</t>
  </si>
  <si>
    <t xml:space="preserve">
(Número de servicios requeridos atendidos dentro de los 30 días calendario siguientes a su recepción / Total de servicios requeridos recibidos durante los 30 días calendario ) *100</t>
  </si>
  <si>
    <t>Realizar el conteo de los servicios requeridos atendidos dentro de los 30 días posteriores a la fecha de recepción e Identificar la cantidad de requerimientos allegados al proceso de Gestión Logística en el mismo periodo.</t>
  </si>
  <si>
    <t>Sensibilización de uso responsable de los bienes</t>
  </si>
  <si>
    <t>Buen uso de los bienes institucionales por parte de los funcionarios y contratistas de la SDIS</t>
  </si>
  <si>
    <t>(Campañas de sensibilización ejecutadas en el periodo / Campañas de sensibilización programadas en el periodo) * 100 
2 campañas de sensibilización en el año</t>
  </si>
  <si>
    <t>Normatividad y procedimientos vigentes en lo que concierne al manejo de inventarios en la SDIS</t>
  </si>
  <si>
    <t>Realizar el conteo de las campañas de sensibilización y dividirlo en la cantidad campañas de sensibilización programadas para el periodo.</t>
  </si>
  <si>
    <t>Correos electrónicos, memorandos y/o reuniones, piezas comunicativas</t>
  </si>
  <si>
    <t xml:space="preserve">Traslados realizados en tiempo real </t>
  </si>
  <si>
    <t>Gestionar traslados de bienes en tiempo real</t>
  </si>
  <si>
    <t xml:space="preserve">Actualizar los responsables y ubicación del inventario institucional </t>
  </si>
  <si>
    <t xml:space="preserve">
(Número de solicitudes de traslado  atendidas en el trimestre / Total de solicitudes de traslado recibidas en el trimestre) *100</t>
  </si>
  <si>
    <t>Aplicativo SEVEN</t>
  </si>
  <si>
    <t>Identificar en la base de datos consolidada de inventarios de traslados realizados en el periodo en el aplicativo SEVEN, los cuales deben compararse con el total solicitudes de traslado recibidas en el periodo</t>
  </si>
  <si>
    <t>Matriz en Excel de los traslados atendidos</t>
  </si>
  <si>
    <t>Seguimiento a conteos selectivos aleatorios</t>
  </si>
  <si>
    <t>Realizar seguimientos de la ubicación y estado del inventario institucional</t>
  </si>
  <si>
    <t>Identificar en la base de datos consolidada de inventarios de pruebas selectivas realizadas, los cuales deben compararse con el total de pruebas selectivas programadas</t>
  </si>
  <si>
    <t>Matriz en Excel de los servicios requeridos con la descripción de las acciones realizadas para atención del servicio requerido y sus respectivos soportes</t>
  </si>
  <si>
    <t>Informe de gestión por cada seguimiento realizado</t>
  </si>
  <si>
    <t>GL-005</t>
  </si>
  <si>
    <t>Circular 013 - 28/04/2021</t>
  </si>
  <si>
    <t>En el mes de  enero se recibieron 100 requerimientos por parte de las diferentes Unidades operativas y subdirecciones locales   con referencia a los servicios de aseo, cafetería, manipulación de alimentos , fotocopiado, vigilancia y mantenimiento, los cuales fueron atendidos en su totalidad.</t>
  </si>
  <si>
    <t>11/03/2021. No se generan observaciones o recomendaciones respecto al análisis presentado en el seguimiento al indicador de gestión.</t>
  </si>
  <si>
    <t>En el mes de  febrero se recibieron 174 requerimientos por parte de las diferentes Unidades operativas y subdirecciones locales   con referencia a los servicios de aseo, cafetería, manipulación de alimentos , fotocopiado, vigilancia y mantenimiento, los cuales fueron atendidos en su totalidad.</t>
  </si>
  <si>
    <t>En el mes de  marzo se recibieron 5214 requerimientos por parte de las diferentes Unidades operativas y subdirecciones locales   con referencia a los servicios de aseo, transporte, fotocopiado, vigilancia y mantenimiento, los cuales fueron atendidos en su totalidad, Adicionalmente para el trimestre se incluyeron las evidencias de 9161 servicios de transporte  no tenidos encuentra en los análisis mensuales de enero y febrero para un total de 13172. 
cabe resaltar que los servicios requeridos fueron llevados a cabo sin novedades significativas. Como evidencia se adjuntan informe en Excel de los servicios requeridos con sus respectivos soportes.</t>
  </si>
  <si>
    <t>12/04/2021. 
Se ajustó en  el análisis mensual de marzo, la cantidad reportada de requerimientos, de "51214" a "5214", según el dato cuantitativo y la evidencia remitida.</t>
  </si>
  <si>
    <t xml:space="preserve">Para el  mes de  enero 2021, el equipo de inventarios no programó ni ejecutó piezas comunicativas relacionadas con el uso responsable de los bienes. </t>
  </si>
  <si>
    <t>Para el  mes de  febrero 2021, el equipo de inventarios no programó ni ejecutó piezas comunicativas relacionadas con el uso responsable de los bienes. Se espera programar la solicitud y su ejecución en el mes de marzo</t>
  </si>
  <si>
    <t>Para el  mes de  marzo 2021, el equipo de inventarios no programó ni ejecutó piezas comunicativas relacionadas con el uso responsable de los bienes. Se espera programar la solicitud y su ejecución en el mes de abril</t>
  </si>
  <si>
    <t>12/04/2021.
No se generan observaciones o recomendaciones respecto al análisis presentado en el seguimiento al indicador de gestión.</t>
  </si>
  <si>
    <t>En el mes de enero se recibieron 270 solicitudes de traslado las cuales fueron atendidas en su totalidad</t>
  </si>
  <si>
    <t>En el mes de febrero se recibieron 568 solicitudes de traslado las cuales fueron atendidas en su totalidad</t>
  </si>
  <si>
    <t>En el mes de marzo se recibieron 675 solicitudes de traslado las cuales fueron atendidas en su totalidad.
Para el trimestre se evidenciaron 1513 solicitudes de traslado las cuales fueron llevadas a cabo correctamente.</t>
  </si>
  <si>
    <t>12/04/2021.
Se debe remitir la evidencia de los traslados realizados en enero y febrero, de forma que pueda validarse el dato cuantitativo reportado. Es de anotar que la evidencia que se cargue para ene, feb y marzo, debe concordar con los datos cualitativos reportados en cada mes. 
12/04/2021.
No se generan observaciones o recomendaciones adicionales respecto al análisis presentado en el seguimiento al indicador de gestión.</t>
  </si>
  <si>
    <t>13/05/2021.
No se generan observaciones o recomendaciones para el periodo de reporte.</t>
  </si>
  <si>
    <t>En lo corrido de junio se contempla realizar la primera pieza comunicativa con los temas relacionados a inventarios.</t>
  </si>
  <si>
    <t>Se ha venido realizando el seguimiento necesario para la entrega del primer reporte de pruebas representativas el próximo 29 de junio, en atención a la solicitud realizada por el grupo de inventarios.</t>
  </si>
  <si>
    <t>10/06/2021.
No se generan observaciones o recomendaciones para el periodo de reporte.</t>
  </si>
  <si>
    <t>13/7/2021.
No se generan observaciones o recomendaciones para el periodo de reporte.</t>
  </si>
  <si>
    <t>En el mes de  abril se recibieron 4860 requerimientos por parte de las diferentes unidades operativas y subdirecciones locales con referencia a los servicios de aseo, cafetería, manipulación de alimentos, transporte, fotocopiado y vigilancia los cuales fueron atendidos en su totalidad.
cabe resaltar que los servicios requeridos fueron llevados a cabo sin novedades significativas. Como evidencia se adjuntan informe en Excel de los servicios requeridos con sus respectivos soportes.</t>
  </si>
  <si>
    <t>En el mes de  mayo se recibieron 5236 requerimientos por parte de las diferentes unidades operativas y subdirecciones locales con referencia a los servicios de aseo, cafetería, manipulación de alimentos, transporte, fotocopiado y vigilancia los cuales fueron atendidos en su totalidad.
cabe resaltar que los servicios requeridos fueron llevados a cabo sin novedades significativas. Como evidencia se adjuntan informe en Excel de los servicios requeridos con sus respectivos soportes.</t>
  </si>
  <si>
    <t>En el mes de  junio se recibieron 3717 requerimientos por parte de las diferentes unidades operativas y subdirecciones locales con referencia a los servicios de aseo, cafetería, manipulación de alimentos, transporte, fotocopiado y vigilancia los cuales fueron atendidos en su totalidad.
cabe resaltar que los servicios requeridos fueron llevados a cabo sin novedades significativas. Como evidencia se adjuntan informe en Excel de los servicios requeridos con sus respectivos soportes.</t>
  </si>
  <si>
    <t>Promover el uso responsable de los bienes públicos de la entidad</t>
  </si>
  <si>
    <t>Para el periodo de abril se realizó el primer acercamiento con las diferentes unidades operativas por medio de los referentes de inventario, en el cual se definieron los puntos a tratar en las campañas de sensibilización, se espera realizar la primera campaña en el mes de junio</t>
  </si>
  <si>
    <t>Durante el primer semestre de 2021 el grupo de inventarios realizó una campaña masiva sobre el buen uso de los bienes y la correcta aplicación de los procedimientos donde están inmersas las diferentes actividades que realiza dicho grupo. También, como los funcionarios y contratistas pueden proceder en temas de perdida o hurto, traslados, ingreso, salida, de bienes en general entre otros temas.
Se anexan 8 piezas comunicativas que hacen parte de la primera campaña de sensibilización de la vigencia 2021 difundidas en diferentes medios físicos y digitales.</t>
  </si>
  <si>
    <t>13/7/2021.
Se debe ajustar el dato programado, según la formulación del indicador, corresponde a 1 Campaña de sensibilización programada en el periodo. 
Por favor aclarar en el reporte cualitativo que se realizó una campaña compuesta de 8 piezas comunicativas. Remitir la totalidad de piezas comunicativas y si se cuenta con el soporte de su remisión.
14/7/2021.
No se generan observaciones o recomendaciones adicionales para el periodo de reporte.</t>
  </si>
  <si>
    <t xml:space="preserve">En el mes de abril se recibieron 639 solicitudes de traslado las cuales fueron atendidas en su totalidad en atención a lo establecido en el procedimiento traslado de bienes en servicio (PCD-GL-002). Sin novedades relacionadas con la actividad
</t>
  </si>
  <si>
    <t xml:space="preserve">En el mes de mayo se recibieron 557 solicitudes de traslado las cuales fueron atendidas en su totalidad en atención a lo establecido en el procedimiento traslado de bienes en servicio (PCD-GL-002). Sin novedades relacionadas con la actividad
</t>
  </si>
  <si>
    <t>En el mes de junio se recibieron 355 solicitudes de traslado las cuales fueron atendidas en su totalidad.
Para el trimestre se evidenciaron 1544 solicitudes de traslado mas 7 del mes de mayo que no se habían tenido en cuenta y se rectifica la información en las evidencias para un total de 1551. Las solicitudes de traslado  fueron llevadas a cabo correctamente durante todo el periodo del reporte.</t>
  </si>
  <si>
    <t>13/7/2021.
Se debe ajustar el dato programado, según la formulación del indicador, corresponde a Total de solicitudes de traslado recibidas en el trimestre.
La evidencia correspondiente al mes de mayo indica un total de 550 traslados lo cual no concuerda con el dato reportado.
14/7/2021.
No se generan observaciones o recomendaciones adicionales para el periodo de reporte.</t>
  </si>
  <si>
    <t>Realizar el seguimiento a los conteos selectivos aleatorios ejecutados por las dependencias, Subdirecciones Locales y unidades operativas en general de la SDIS</t>
  </si>
  <si>
    <t xml:space="preserve">(Seguimientos de los conteos selectivos aleatorios realizados por las dependencias, Subdirecciones Locales y unidades operativa de la SDIS /  4 Seguimientos de los conteos selectivos aleatorios programados por las dependencias, Subdirecciones Locales y unidades operativa de la SDIS) * 100
</t>
  </si>
  <si>
    <t>Subdirecciones Locales y unidades operativas en general de la SDIS</t>
  </si>
  <si>
    <t>En el periodo de abril fue enviada la primera solicitud de seguimiento a las unidades operativas por medio de los referentes de inventarios, en la que se requirió el avance de las pruebas selectivas o pruebas representativas en concordancia a lo establecido en el indicador de gestión</t>
  </si>
  <si>
    <t xml:space="preserve">Durante el primer semestre de 2021 el grupo de inventarios ha realizado la coordinación de los seguimientos pertinentes a las actividades de conteos selectivos aleatorios o pruebas representativas, que deben realizar directamente las dependencias y SLIS de la SDIS.
Si bien la meta establece que deben realizarse 4 seguimientos durante la vigencia 2021, para el semestre se realizaron lo 4 cumpliendo así la meta general establecida en el presente reporte.
Se anexa como evidencia archivos de conteos selectivos aleatorios o pruebas representativas 
Antes del próximo reporte, se evaluará  la posibilidad de modificar la meta o de ser necesario derogar el indicador de gestión, situación que se revisará con el grupo de inventarios
</t>
  </si>
  <si>
    <t>13/7/2021.
Se debe ajustar el dato programado, según la formulación del indicador, corresponde a  4 Seguimientos de los conteos selectivos aleatorios programados por las dependencias, Subdirecciones Locales y unidades operativas.
 Conforme al reporte, se debe verificar y definir el replanteamiento de la meta o derogación del indicador puesto que la gestión fue desarrollada en menos tiempo de lo previsto, cumpliendo el 100% correspondiente a la meta. Dicha actualización o derogación debe realizarse antes del próximo reporte.
14/7/2021.
No se generan observaciones o recomendaciones adicionales para el periodo de reporte.</t>
  </si>
  <si>
    <t>No aplica. Indicador de gestión oficializado el 28/04/2021.</t>
  </si>
  <si>
    <t>1118 - Gestión Institucional y fortalecimiento del talento humano</t>
  </si>
  <si>
    <t>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t>
  </si>
  <si>
    <t xml:space="preserve"> GL-1118-005 </t>
  </si>
  <si>
    <t>Circular No. 010 28/03/2019</t>
  </si>
  <si>
    <t>Presupuesto ejecutado del proyecto de inversión</t>
  </si>
  <si>
    <t xml:space="preserve">Realizar seguimiento al presupuesto ejecutado para cada meta del proyecto de inversión, con el fin de tomar decisiones oportunas y asegurar una línea base para la próxima vigencia.
</t>
  </si>
  <si>
    <t>Ejecución de presupuesto programado por meta.</t>
  </si>
  <si>
    <t>(∑presupuesto  acumulado ejecutado de las metas del proyecto / ∑presupuesto acumulado programado de las metas del proyecto )*100</t>
  </si>
  <si>
    <t xml:space="preserve">Plan Anual de Adquisiciones
Ejecución PAC </t>
  </si>
  <si>
    <t xml:space="preserve">Programación :
1.Se distribuye el valor de PAA en el formato de PAC trimestralmente (PAC Vigencia)
Seguimiento:
1. Se realiza sumando la ejecución mensual para obtener el valor del seguimiento trimestral </t>
  </si>
  <si>
    <t>Informe programación y ejecución presupuestal por meta</t>
  </si>
  <si>
    <t>porcentaje</t>
  </si>
  <si>
    <t>Algunos de los pagos previstos no se tramitaron durante el mes de enero y se reprogramaran para el mes de febrero, las renuncias que se presentaron durante el mes afectaron el pago total de nómina, se provisionaron recursos para cubrir liquidaciones por retiro ante las posesiones de personal del concurso OPEC 818, las cuales no se presentaron en su totalidad.</t>
  </si>
  <si>
    <t>14/04/2021. No se generan observaciones o recomendaciones respecto al análisis presentado en el seguimiento al indicador de gestión.</t>
  </si>
  <si>
    <t>Para este mes la ejecución de lo programado fue más baja con respecto al mes de enero debido a que no se realizaron algunos pagos que se tenían previstos relacionados con procesos en curso ya que se han presentado demoras en los procesos contractuales.</t>
  </si>
  <si>
    <t>Para este mes la ejecución de lo programado fue más baja debido a que no se realizaron algunos pagos que se tenían previstos relacionados con procesos en curso ya que se han presentado demoras en los procesos contractuales.</t>
  </si>
  <si>
    <t>14/04/2021. Por favor remitir la evidencia del indicador para poder validar el dato y el reporte para el periodo.
16/04/2021.
No se identifican observaciones adicionales al reporte del periodo. 
Sin embargo para el próximo reporte se solicita remitir el reporte en las fechas establecidas para el SPI y las evidencias debidamente marcadas para poder validar oportunamente los datos cuantitativos.</t>
  </si>
  <si>
    <t>La meta se sobre ejecutó en un 0,1%  debido a que los pagos realizados se excedieron en $11,025,796, lo cual no afecta significativamente el presupuesto programado para este periodo.</t>
  </si>
  <si>
    <t>13/05/2021.
Conforme a la evidencia remitida el presupuesto ejecutado es de $9.638.063.505 aunque no es una diferencia significativa con respecto al monto, se sugiere ajustar para que los datos reportados coincidan con la evidencia presentada.</t>
  </si>
  <si>
    <t>Para este mes la ejecución de lo programado fue más baja debido a que no se realizaron algunos pagos que se tenían previstos.</t>
  </si>
  <si>
    <t>23/06/2021.
No se generan observaciones ni recomendaciones para el periodo reportado.</t>
  </si>
  <si>
    <t>Para este mes la ejecución de lo programado fue más baja debido a que no se realizaron algunos pagos que se tenían previstos realizar, por imprevistos en algunos procesos de contratación.</t>
  </si>
  <si>
    <t>13/07/2021.
No se generan observaciones ni recomendaciones para el periodo reportado.</t>
  </si>
  <si>
    <t>GL-1118-006</t>
  </si>
  <si>
    <t>Seguimiento a la ejecución de tareas del proyecto de inversión</t>
  </si>
  <si>
    <t xml:space="preserve">Controlar la planeación y ejecución integral y sistemática de todas las metas - actividades - tareas que deben desarrollarse para el proyecto de inversión.
</t>
  </si>
  <si>
    <t>Cumplimiento de tareas programadas.</t>
  </si>
  <si>
    <t>(# de tareas con ejecución &gt;= al 80% en el periodo / Total de tareas programadas en el periodo) *100%</t>
  </si>
  <si>
    <t>Plan de Acción - SPI</t>
  </si>
  <si>
    <t>Programación :
Sumar las tareas que están programadas por cada uno de los meses por cada una de las actividades
Seguimiento:
Validar que las tareas estén ejecutadas mayor o igual al 80%
Sumar las tareas que se ejecutaron igual o sobre el 80%  y reportarlas mensualmente</t>
  </si>
  <si>
    <t>Plan de Acción - SPI con seguimiento para el periodo.</t>
  </si>
  <si>
    <t>Se cumplieron la totalidad de las tareas programadas en las metas del proyecto para este periodo.</t>
  </si>
  <si>
    <t>La meta de Apoyo Logístico presentó retrasos en algunas actividades, dado a que en el periodo de enero a febrero se dificultó a hacer los seguimientos a los servicios de aseo, cafetería y manipulación de alimentos, ya que estos no se llevaron a cabo debido a que el personal responsable no se encontraba contratado.
Para efectos del cumplimiento de los seguimientos no realizados a los servicios de aseo, cafetería y manipulación de alimentos, se espera cumplir con lo programado en este periodo durante el mes de marzo.
De igual manera, la meta de Gestión Documental, en el periodo de enero a febrero la actividad de levantamiento de inventario documental fue negativamente impactada por la terminación de los contratos del personal asignado al proceso, tan pronto se cuente con el personal requerido en el Archivo Central, se podrá generar avances para estabilizar el nivel de cumplimiento de la tarea.</t>
  </si>
  <si>
    <t>La meta de Gestión Documental, en el periodo de marzo las actividades de levantamiento de inventario documental se vio afectada por la contratación del personal asignado al proceso, debido a esto se priorizaron otras actividades. Tan pronto se normalice la situación y se cuente con el personal requerido en el Archivo Central, se podrá generar avances requeridos para estabilizar el nivel de cumplimiento de la tarea.</t>
  </si>
  <si>
    <t>14/04/2021. No se generan observaciones o recomendaciones respecto al análisis presentado en el seguimiento al indicador de gestión.
16/04/2021.
No se identifican observaciones adicionales al reporte del periodo. 
Sin embargo para el próximo reporte se solicita remitir el reporte en las fechas establecidas para el SPI y las evidencias debidamente marcadas para poder validar oportunamente los datos cuantitativos.</t>
  </si>
  <si>
    <t>La meta de Gestión Documental, en el periodo de abril se realizaron todas las actividades programadas y como novedad se adelantó el proceso de gestión documental realizando las actividades que quedaron pendientes durante el mes de marzo.</t>
  </si>
  <si>
    <t>13/05/2021.
En las actas presentadas se valida el número de actividades ejecutadas, sin embargo la evidencia formulada para éste indicador es el SPI  con seguimiento para el periodo, por favor remitirlo.</t>
  </si>
  <si>
    <t>En este periodo se realizaron todas las actividades programadas para el cumplimento de las metas conforme el plan de acción.</t>
  </si>
  <si>
    <t>En el periodo de junio se realizaron todas las actividades programadas aunque en el proceso de gestión documental se presentaron dificultades debido a los problemas de orden público presentados en la Ciudad.</t>
  </si>
  <si>
    <t>13/07/2021.
En las evidencias presentadas (SPI) se identifica un total de 21 actividades programadas para Junio y no 22. En ese sentido el resultado sería del 100%. Por favor revisar y ajustar.
16/07/2021.
No se generan observaciones ni recomendaciones adicionales  para el periodo reportado.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</si>
</sst>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quot;$&quot;\ #,##0"/>
    <numFmt numFmtId="166" formatCode="0.0%"/>
  </numFmts>
  <fonts count="15" x14ac:knownFonts="1">
    <font>
      <sz val="11"/>
      <color theme="1"/>
      <name val="Calibri"/>
      <family val="2"/>
      <scheme val="minor"/>
    </font>
    <font>
      <sz val="11"/>
      <color theme="1"/>
      <name val="Calibri"/>
      <family val="2"/>
      <scheme val="minor"/>
    </font>
    <font>
      <b/>
      <sz val="12"/>
      <color rgb="FF3CB1EC"/>
      <name val="Arial"/>
      <family val="2"/>
    </font>
    <font>
      <sz val="12"/>
      <color theme="1"/>
      <name val="Arial"/>
      <family val="2"/>
    </font>
    <font>
      <sz val="12"/>
      <color theme="0"/>
      <name val="Arial"/>
      <family val="2"/>
    </font>
    <font>
      <sz val="10"/>
      <color theme="0"/>
      <name val="Arial"/>
      <family val="2"/>
    </font>
    <font>
      <sz val="9"/>
      <color theme="1"/>
      <name val="Arial"/>
      <family val="2"/>
    </font>
    <font>
      <sz val="12"/>
      <name val="Arial"/>
      <family val="2"/>
    </font>
    <font>
      <sz val="11"/>
      <color theme="1"/>
      <name val="Arial"/>
      <family val="2"/>
    </font>
    <font>
      <b/>
      <sz val="11"/>
      <color theme="1"/>
      <name val="Arial"/>
      <family val="2"/>
    </font>
    <font>
      <i/>
      <sz val="9"/>
      <color theme="1"/>
      <name val="Arial"/>
      <family val="2"/>
    </font>
    <font>
      <sz val="9"/>
      <name val="Arial"/>
      <family val="2"/>
    </font>
    <font>
      <sz val="10"/>
      <color theme="1"/>
      <name val="Arial"/>
      <family val="2"/>
    </font>
    <font>
      <b/>
      <i/>
      <sz val="9"/>
      <color theme="1"/>
      <name val="Arial"/>
      <family val="2"/>
    </font>
    <font>
      <strike/>
      <sz val="9"/>
      <color theme="1"/>
      <name val="Arial"/>
      <family val="2"/>
    </font>
  </fonts>
  <fills count="9">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s>
  <borders count="25">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style="thin">
        <color auto="1"/>
      </right>
      <top/>
      <bottom/>
      <diagonal/>
    </border>
    <border>
      <left style="hair">
        <color auto="1"/>
      </left>
      <right style="thin">
        <color auto="1"/>
      </right>
      <top/>
      <bottom style="hair">
        <color auto="1"/>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129">
    <xf numFmtId="0" fontId="0" fillId="0" borderId="0" xfId="0"/>
    <xf numFmtId="0" fontId="3" fillId="2" borderId="0" xfId="0" applyFont="1" applyFill="1" applyAlignment="1" applyProtection="1">
      <alignment horizontal="center" vertical="center"/>
      <protection hidden="1"/>
    </xf>
    <xf numFmtId="0" fontId="4" fillId="2" borderId="0" xfId="0" applyFont="1" applyFill="1" applyAlignment="1" applyProtection="1">
      <alignment horizontal="center" vertical="center"/>
      <protection hidden="1"/>
    </xf>
    <xf numFmtId="0" fontId="5" fillId="2" borderId="0" xfId="0" applyFont="1" applyFill="1" applyAlignment="1" applyProtection="1">
      <alignment horizontal="center" vertical="center"/>
      <protection hidden="1"/>
    </xf>
    <xf numFmtId="9" fontId="6" fillId="2" borderId="0" xfId="2" applyFont="1" applyFill="1" applyAlignment="1" applyProtection="1">
      <alignment horizontal="center" vertical="center"/>
      <protection hidden="1"/>
    </xf>
    <xf numFmtId="0" fontId="6" fillId="2" borderId="0" xfId="0" applyFont="1" applyFill="1" applyAlignment="1" applyProtection="1">
      <alignment horizontal="center" vertical="center"/>
      <protection hidden="1"/>
    </xf>
    <xf numFmtId="0" fontId="2" fillId="2" borderId="0" xfId="0" applyFont="1" applyFill="1" applyAlignment="1" applyProtection="1">
      <alignment vertical="center"/>
      <protection hidden="1"/>
    </xf>
    <xf numFmtId="0" fontId="3" fillId="2" borderId="0" xfId="0" applyFont="1" applyFill="1" applyAlignment="1" applyProtection="1">
      <alignment vertical="center"/>
      <protection hidden="1"/>
    </xf>
    <xf numFmtId="0" fontId="6" fillId="2" borderId="0" xfId="0" applyFont="1" applyFill="1" applyAlignment="1" applyProtection="1">
      <alignment vertical="center"/>
      <protection hidden="1"/>
    </xf>
    <xf numFmtId="0" fontId="6" fillId="2" borderId="0" xfId="0" applyFont="1" applyFill="1" applyAlignment="1" applyProtection="1">
      <alignment horizontal="left" vertical="center"/>
      <protection hidden="1"/>
    </xf>
    <xf numFmtId="0" fontId="3" fillId="2" borderId="6" xfId="0" applyFont="1" applyFill="1" applyBorder="1" applyAlignment="1" applyProtection="1">
      <alignment horizontal="center" vertical="center"/>
      <protection hidden="1"/>
    </xf>
    <xf numFmtId="0" fontId="7" fillId="2" borderId="0" xfId="0" applyFont="1" applyFill="1"/>
    <xf numFmtId="0" fontId="8" fillId="0" borderId="0" xfId="0" applyFont="1" applyAlignment="1">
      <alignment horizontal="left" vertical="center"/>
    </xf>
    <xf numFmtId="0" fontId="8" fillId="0" borderId="0" xfId="0" applyFont="1" applyAlignment="1">
      <alignment vertical="center"/>
    </xf>
    <xf numFmtId="0" fontId="0" fillId="0" borderId="0" xfId="0" applyFont="1" applyAlignment="1">
      <alignment vertical="center"/>
    </xf>
    <xf numFmtId="0" fontId="8" fillId="0" borderId="0" xfId="0" applyFont="1"/>
    <xf numFmtId="0" fontId="9" fillId="0" borderId="0" xfId="0" applyFont="1" applyAlignment="1">
      <alignment horizontal="center" vertical="center"/>
    </xf>
    <xf numFmtId="0" fontId="9" fillId="3" borderId="0" xfId="0" applyFont="1" applyFill="1" applyAlignment="1">
      <alignment horizontal="center" vertical="center"/>
    </xf>
    <xf numFmtId="0" fontId="9" fillId="3" borderId="0" xfId="0" applyFont="1" applyFill="1" applyAlignment="1">
      <alignment horizontal="center" vertical="center" wrapText="1"/>
    </xf>
    <xf numFmtId="0" fontId="9" fillId="4" borderId="0" xfId="0" applyFont="1" applyFill="1" applyAlignment="1">
      <alignment horizontal="center" vertical="center"/>
    </xf>
    <xf numFmtId="0" fontId="9" fillId="4" borderId="0" xfId="0" applyFont="1" applyFill="1" applyAlignment="1">
      <alignment horizontal="center" vertical="center" wrapText="1"/>
    </xf>
    <xf numFmtId="0" fontId="8" fillId="0" borderId="0" xfId="0" applyFont="1" applyAlignment="1">
      <alignment vertical="center" wrapText="1"/>
    </xf>
    <xf numFmtId="0" fontId="3" fillId="0" borderId="0" xfId="0" applyFont="1" applyFill="1" applyAlignment="1" applyProtection="1">
      <alignment horizontal="center" vertical="center" wrapText="1"/>
      <protection hidden="1"/>
    </xf>
    <xf numFmtId="9" fontId="10" fillId="0" borderId="6" xfId="2" applyFont="1" applyFill="1" applyBorder="1" applyAlignment="1" applyProtection="1">
      <alignment horizontal="center" vertical="center" wrapText="1"/>
      <protection hidden="1"/>
    </xf>
    <xf numFmtId="3" fontId="10" fillId="0" borderId="6" xfId="2" applyNumberFormat="1" applyFont="1" applyFill="1" applyBorder="1" applyAlignment="1" applyProtection="1">
      <alignment horizontal="center" vertical="center" wrapText="1"/>
      <protection hidden="1"/>
    </xf>
    <xf numFmtId="9" fontId="10" fillId="0" borderId="6" xfId="2" applyFont="1" applyFill="1" applyBorder="1" applyAlignment="1" applyProtection="1">
      <alignment horizontal="left" vertical="center" wrapText="1"/>
      <protection hidden="1"/>
    </xf>
    <xf numFmtId="0" fontId="12" fillId="7" borderId="6" xfId="0" applyFont="1" applyFill="1" applyBorder="1" applyAlignment="1" applyProtection="1">
      <alignment horizontal="center" vertical="center" wrapText="1"/>
      <protection hidden="1"/>
    </xf>
    <xf numFmtId="0" fontId="12" fillId="7" borderId="2" xfId="0" applyFont="1" applyFill="1" applyBorder="1" applyAlignment="1" applyProtection="1">
      <alignment horizontal="center" vertical="center" wrapText="1"/>
      <protection hidden="1"/>
    </xf>
    <xf numFmtId="3" fontId="10" fillId="0" borderId="2" xfId="2" applyNumberFormat="1" applyFont="1" applyFill="1" applyBorder="1" applyAlignment="1" applyProtection="1">
      <alignment horizontal="center" vertical="center" wrapText="1"/>
      <protection hidden="1"/>
    </xf>
    <xf numFmtId="0" fontId="12" fillId="7" borderId="1" xfId="0" applyFont="1" applyFill="1" applyBorder="1" applyAlignment="1" applyProtection="1">
      <alignment horizontal="center" vertical="center" wrapText="1"/>
      <protection hidden="1"/>
    </xf>
    <xf numFmtId="9" fontId="10" fillId="0" borderId="1" xfId="2" applyFont="1" applyFill="1" applyBorder="1" applyAlignment="1" applyProtection="1">
      <alignment horizontal="left" vertical="center" wrapText="1"/>
      <protection hidden="1"/>
    </xf>
    <xf numFmtId="9" fontId="13" fillId="0" borderId="2" xfId="2" applyFont="1" applyFill="1" applyBorder="1" applyAlignment="1" applyProtection="1">
      <alignment horizontal="left" vertical="center" wrapText="1"/>
      <protection hidden="1"/>
    </xf>
    <xf numFmtId="0" fontId="12" fillId="7" borderId="10" xfId="0" applyFont="1" applyFill="1" applyBorder="1" applyAlignment="1" applyProtection="1">
      <alignment horizontal="center" vertical="center" wrapText="1"/>
      <protection hidden="1"/>
    </xf>
    <xf numFmtId="0" fontId="12" fillId="5" borderId="11" xfId="0" applyFont="1" applyFill="1" applyBorder="1" applyAlignment="1" applyProtection="1">
      <alignment horizontal="center" vertical="center" wrapText="1"/>
      <protection hidden="1"/>
    </xf>
    <xf numFmtId="9" fontId="10" fillId="0" borderId="1" xfId="2" applyFont="1" applyFill="1" applyBorder="1" applyAlignment="1" applyProtection="1">
      <alignment horizontal="center" vertical="center" wrapText="1"/>
      <protection hidden="1"/>
    </xf>
    <xf numFmtId="9" fontId="6" fillId="2" borderId="10" xfId="2" applyFont="1" applyFill="1" applyBorder="1" applyAlignment="1" applyProtection="1">
      <alignment horizontal="center" vertical="center" wrapText="1"/>
      <protection hidden="1"/>
    </xf>
    <xf numFmtId="9" fontId="6" fillId="0" borderId="6" xfId="2" applyFont="1" applyFill="1" applyBorder="1" applyAlignment="1" applyProtection="1">
      <alignment horizontal="left" vertical="center" wrapText="1"/>
      <protection hidden="1"/>
    </xf>
    <xf numFmtId="9" fontId="6" fillId="0" borderId="1" xfId="2" applyFont="1" applyFill="1" applyBorder="1" applyAlignment="1" applyProtection="1">
      <alignment horizontal="left" vertical="center" wrapText="1"/>
      <protection hidden="1"/>
    </xf>
    <xf numFmtId="3" fontId="6" fillId="0" borderId="6" xfId="2" applyNumberFormat="1" applyFont="1" applyFill="1" applyBorder="1" applyAlignment="1" applyProtection="1">
      <alignment horizontal="center" vertical="center" wrapText="1"/>
      <protection hidden="1"/>
    </xf>
    <xf numFmtId="9" fontId="6" fillId="0" borderId="6" xfId="2" applyFont="1" applyFill="1" applyBorder="1" applyAlignment="1" applyProtection="1">
      <alignment horizontal="center" vertical="center" wrapText="1"/>
      <protection hidden="1"/>
    </xf>
    <xf numFmtId="3" fontId="6" fillId="0" borderId="2" xfId="2" applyNumberFormat="1" applyFont="1" applyFill="1" applyBorder="1" applyAlignment="1" applyProtection="1">
      <alignment horizontal="center" vertical="center" wrapText="1"/>
      <protection hidden="1"/>
    </xf>
    <xf numFmtId="9" fontId="6" fillId="0" borderId="6" xfId="2" applyFont="1" applyFill="1" applyBorder="1" applyAlignment="1" applyProtection="1">
      <alignment horizontal="left" vertical="center" wrapText="1"/>
      <protection hidden="1"/>
    </xf>
    <xf numFmtId="3" fontId="6" fillId="0" borderId="6" xfId="2" applyNumberFormat="1" applyFont="1" applyFill="1" applyBorder="1" applyAlignment="1" applyProtection="1">
      <alignment horizontal="center" vertical="center" wrapText="1"/>
      <protection hidden="1"/>
    </xf>
    <xf numFmtId="9" fontId="6" fillId="0" borderId="6" xfId="2" applyFont="1" applyFill="1" applyBorder="1" applyAlignment="1" applyProtection="1">
      <alignment horizontal="center" vertical="center" wrapText="1"/>
      <protection hidden="1"/>
    </xf>
    <xf numFmtId="14" fontId="6" fillId="0" borderId="6" xfId="2" applyNumberFormat="1" applyFont="1" applyFill="1" applyBorder="1" applyAlignment="1" applyProtection="1">
      <alignment horizontal="left" vertical="center" wrapText="1"/>
      <protection hidden="1"/>
    </xf>
    <xf numFmtId="9" fontId="11" fillId="0" borderId="6" xfId="2" applyFont="1" applyFill="1" applyBorder="1" applyAlignment="1" applyProtection="1">
      <alignment horizontal="left" vertical="center" wrapText="1"/>
      <protection hidden="1"/>
    </xf>
    <xf numFmtId="9" fontId="6" fillId="2" borderId="10" xfId="1" applyNumberFormat="1" applyFont="1" applyFill="1" applyBorder="1" applyAlignment="1" applyProtection="1">
      <alignment horizontal="center" vertical="center" wrapText="1"/>
      <protection hidden="1"/>
    </xf>
    <xf numFmtId="164" fontId="6" fillId="2" borderId="10" xfId="0" applyNumberFormat="1" applyFont="1" applyFill="1" applyBorder="1" applyAlignment="1" applyProtection="1">
      <alignment horizontal="center" vertical="center" wrapText="1"/>
      <protection hidden="1"/>
    </xf>
    <xf numFmtId="0" fontId="7" fillId="2" borderId="14" xfId="0" applyFont="1" applyFill="1" applyBorder="1" applyAlignment="1">
      <alignment horizontal="center"/>
    </xf>
    <xf numFmtId="0" fontId="7" fillId="2" borderId="16" xfId="0" applyFont="1" applyFill="1" applyBorder="1" applyAlignment="1">
      <alignment horizontal="center"/>
    </xf>
    <xf numFmtId="0" fontId="7" fillId="2" borderId="18" xfId="0" applyFont="1" applyFill="1" applyBorder="1" applyAlignment="1">
      <alignment horizontal="center"/>
    </xf>
    <xf numFmtId="0" fontId="7" fillId="2" borderId="19" xfId="0" applyFont="1" applyFill="1" applyBorder="1" applyAlignment="1">
      <alignment horizontal="center"/>
    </xf>
    <xf numFmtId="0" fontId="7" fillId="2" borderId="17" xfId="0" applyFont="1" applyFill="1" applyBorder="1" applyAlignment="1">
      <alignment horizontal="center"/>
    </xf>
    <xf numFmtId="0" fontId="7" fillId="2" borderId="12" xfId="0" applyFont="1" applyFill="1" applyBorder="1" applyAlignment="1">
      <alignment horizontal="center"/>
    </xf>
    <xf numFmtId="0" fontId="3" fillId="5" borderId="1" xfId="0" applyFont="1" applyFill="1" applyBorder="1" applyAlignment="1" applyProtection="1">
      <alignment horizontal="center" vertical="center" wrapText="1"/>
      <protection hidden="1"/>
    </xf>
    <xf numFmtId="0" fontId="3" fillId="5" borderId="3" xfId="0" applyFont="1" applyFill="1" applyBorder="1" applyAlignment="1" applyProtection="1">
      <alignment horizontal="center" vertical="center" wrapText="1"/>
      <protection hidden="1"/>
    </xf>
    <xf numFmtId="0" fontId="3" fillId="5" borderId="2" xfId="0" applyFont="1" applyFill="1" applyBorder="1" applyAlignment="1" applyProtection="1">
      <alignment horizontal="center" vertical="center" wrapText="1"/>
      <protection hidden="1"/>
    </xf>
    <xf numFmtId="0" fontId="7" fillId="2" borderId="4" xfId="0" applyFont="1" applyFill="1" applyBorder="1" applyAlignment="1" applyProtection="1">
      <alignment horizontal="left" vertical="center"/>
      <protection hidden="1"/>
    </xf>
    <xf numFmtId="0" fontId="7" fillId="2" borderId="5" xfId="0" applyFont="1" applyFill="1" applyBorder="1" applyAlignment="1" applyProtection="1">
      <alignment horizontal="left" vertical="center"/>
      <protection hidden="1"/>
    </xf>
    <xf numFmtId="0" fontId="7" fillId="2" borderId="7" xfId="0" applyFont="1" applyFill="1" applyBorder="1" applyAlignment="1" applyProtection="1">
      <alignment horizontal="left" vertical="center"/>
      <protection hidden="1"/>
    </xf>
    <xf numFmtId="0" fontId="7" fillId="2" borderId="8" xfId="0" applyFont="1" applyFill="1" applyBorder="1" applyAlignment="1" applyProtection="1">
      <alignment horizontal="left" vertical="center"/>
      <protection hidden="1"/>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2" borderId="1"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3" fillId="2" borderId="11" xfId="0" applyFont="1" applyFill="1" applyBorder="1" applyAlignment="1" applyProtection="1">
      <alignment horizontal="center" vertical="center"/>
      <protection hidden="1"/>
    </xf>
    <xf numFmtId="0" fontId="3" fillId="2" borderId="13" xfId="0" applyFont="1" applyFill="1" applyBorder="1" applyAlignment="1" applyProtection="1">
      <alignment horizontal="center" vertical="center"/>
      <protection hidden="1"/>
    </xf>
    <xf numFmtId="0" fontId="3" fillId="6" borderId="6" xfId="0" applyFont="1" applyFill="1" applyBorder="1" applyAlignment="1" applyProtection="1">
      <alignment horizontal="center" vertical="center" wrapText="1"/>
      <protection hidden="1"/>
    </xf>
    <xf numFmtId="0" fontId="3" fillId="8" borderId="1" xfId="0" applyFont="1" applyFill="1" applyBorder="1" applyAlignment="1" applyProtection="1">
      <alignment horizontal="center" vertical="center" wrapText="1"/>
      <protection hidden="1"/>
    </xf>
    <xf numFmtId="0" fontId="3" fillId="8" borderId="3" xfId="0" applyFont="1" applyFill="1" applyBorder="1" applyAlignment="1" applyProtection="1">
      <alignment horizontal="center" vertical="center" wrapText="1"/>
      <protection hidden="1"/>
    </xf>
    <xf numFmtId="0" fontId="3" fillId="8" borderId="2" xfId="0" applyFont="1" applyFill="1" applyBorder="1" applyAlignment="1" applyProtection="1">
      <alignment horizontal="center" vertical="center" wrapText="1"/>
      <protection hidden="1"/>
    </xf>
    <xf numFmtId="0" fontId="3" fillId="6" borderId="3" xfId="0" applyFont="1" applyFill="1" applyBorder="1" applyAlignment="1" applyProtection="1">
      <alignment horizontal="center" vertical="center" wrapText="1"/>
      <protection hidden="1"/>
    </xf>
    <xf numFmtId="0" fontId="8" fillId="5" borderId="14" xfId="0" applyFont="1" applyFill="1" applyBorder="1" applyAlignment="1" applyProtection="1">
      <alignment horizontal="center" vertical="center" wrapText="1"/>
      <protection hidden="1"/>
    </xf>
    <xf numFmtId="0" fontId="8" fillId="5" borderId="15" xfId="0" applyFont="1" applyFill="1" applyBorder="1" applyAlignment="1" applyProtection="1">
      <alignment horizontal="center" vertical="center" wrapText="1"/>
      <protection hidden="1"/>
    </xf>
    <xf numFmtId="0" fontId="8" fillId="5" borderId="16" xfId="0" applyFont="1" applyFill="1" applyBorder="1" applyAlignment="1" applyProtection="1">
      <alignment horizontal="center" vertical="center" wrapText="1"/>
      <protection hidden="1"/>
    </xf>
    <xf numFmtId="0" fontId="8" fillId="5" borderId="17" xfId="0" applyFont="1" applyFill="1" applyBorder="1" applyAlignment="1" applyProtection="1">
      <alignment horizontal="center" vertical="center" wrapText="1"/>
      <protection hidden="1"/>
    </xf>
    <xf numFmtId="0" fontId="8" fillId="5" borderId="9" xfId="0" applyFont="1" applyFill="1" applyBorder="1" applyAlignment="1" applyProtection="1">
      <alignment horizontal="center" vertical="center" wrapText="1"/>
      <protection hidden="1"/>
    </xf>
    <xf numFmtId="0" fontId="8" fillId="5" borderId="12" xfId="0" applyFont="1" applyFill="1" applyBorder="1" applyAlignment="1" applyProtection="1">
      <alignment horizontal="center" vertical="center" wrapText="1"/>
      <protection hidden="1"/>
    </xf>
    <xf numFmtId="0" fontId="8" fillId="5" borderId="10" xfId="0" applyFont="1" applyFill="1" applyBorder="1" applyAlignment="1" applyProtection="1">
      <alignment horizontal="center" vertical="center" wrapText="1"/>
      <protection hidden="1"/>
    </xf>
    <xf numFmtId="0" fontId="11" fillId="2" borderId="20" xfId="3" applyFont="1" applyFill="1" applyBorder="1" applyAlignment="1">
      <alignment horizontal="left" vertical="center" wrapText="1"/>
    </xf>
    <xf numFmtId="0" fontId="11" fillId="2" borderId="21" xfId="3" applyFont="1" applyFill="1" applyBorder="1" applyAlignment="1">
      <alignment horizontal="left" vertical="center" wrapText="1"/>
    </xf>
    <xf numFmtId="0" fontId="11" fillId="2" borderId="22" xfId="3" applyFont="1" applyFill="1" applyBorder="1" applyAlignment="1">
      <alignment horizontal="left" vertical="center" wrapText="1"/>
    </xf>
    <xf numFmtId="0" fontId="8" fillId="6" borderId="1" xfId="0" applyFont="1" applyFill="1" applyBorder="1" applyAlignment="1" applyProtection="1">
      <alignment horizontal="center" vertical="center" wrapText="1"/>
      <protection hidden="1"/>
    </xf>
    <xf numFmtId="0" fontId="8" fillId="6" borderId="3" xfId="0" applyFont="1" applyFill="1" applyBorder="1" applyAlignment="1" applyProtection="1">
      <alignment horizontal="center" vertical="center" wrapText="1"/>
      <protection hidden="1"/>
    </xf>
    <xf numFmtId="0" fontId="8" fillId="6" borderId="2" xfId="0" applyFont="1" applyFill="1" applyBorder="1" applyAlignment="1" applyProtection="1">
      <alignment horizontal="center" vertical="center" wrapText="1"/>
      <protection hidden="1"/>
    </xf>
    <xf numFmtId="0" fontId="11" fillId="2" borderId="10" xfId="0" applyFont="1" applyFill="1" applyBorder="1" applyAlignment="1">
      <alignment horizontal="center" vertical="center" wrapText="1"/>
    </xf>
    <xf numFmtId="0" fontId="6" fillId="0" borderId="0" xfId="0" applyFont="1" applyAlignment="1" applyProtection="1">
      <alignment horizontal="center" vertical="center"/>
      <protection hidden="1"/>
    </xf>
    <xf numFmtId="0" fontId="11" fillId="0" borderId="6" xfId="0" applyFont="1" applyBorder="1" applyAlignment="1" applyProtection="1">
      <alignment horizontal="center" vertical="center" wrapText="1"/>
      <protection hidden="1"/>
    </xf>
    <xf numFmtId="0" fontId="11" fillId="0" borderId="6" xfId="0" applyFont="1" applyBorder="1" applyAlignment="1" applyProtection="1">
      <alignment horizontal="left" vertical="center" wrapText="1"/>
      <protection hidden="1"/>
    </xf>
    <xf numFmtId="0" fontId="11" fillId="0" borderId="6" xfId="0" applyFont="1" applyBorder="1" applyAlignment="1" applyProtection="1">
      <alignment horizontal="center" vertical="center"/>
      <protection hidden="1"/>
    </xf>
    <xf numFmtId="9" fontId="11" fillId="0" borderId="6" xfId="0" applyNumberFormat="1" applyFont="1" applyBorder="1" applyAlignment="1" applyProtection="1">
      <alignment horizontal="center" vertical="center" wrapText="1"/>
      <protection hidden="1"/>
    </xf>
    <xf numFmtId="9" fontId="11" fillId="0" borderId="6" xfId="2" applyFont="1" applyFill="1" applyBorder="1" applyAlignment="1" applyProtection="1">
      <alignment horizontal="center" vertical="center" wrapText="1"/>
    </xf>
    <xf numFmtId="0" fontId="11" fillId="0" borderId="6" xfId="0" applyFont="1" applyBorder="1" applyAlignment="1">
      <alignment horizontal="center" vertical="center" wrapText="1"/>
    </xf>
    <xf numFmtId="0" fontId="11" fillId="2" borderId="6" xfId="0" applyFont="1" applyFill="1" applyBorder="1" applyAlignment="1">
      <alignment horizontal="left" vertical="center" wrapText="1"/>
    </xf>
    <xf numFmtId="3" fontId="11" fillId="0" borderId="6" xfId="0" applyNumberFormat="1" applyFont="1" applyBorder="1" applyAlignment="1">
      <alignment horizontal="left" vertical="center" wrapText="1"/>
    </xf>
    <xf numFmtId="3" fontId="6" fillId="0" borderId="6" xfId="2" applyNumberFormat="1" applyFont="1" applyFill="1" applyBorder="1" applyAlignment="1" applyProtection="1">
      <alignment horizontal="left" vertical="center" wrapText="1"/>
      <protection hidden="1"/>
    </xf>
    <xf numFmtId="9" fontId="6" fillId="0" borderId="2" xfId="2" applyFont="1" applyFill="1" applyBorder="1" applyAlignment="1" applyProtection="1">
      <alignment horizontal="center" vertical="center" wrapText="1"/>
      <protection hidden="1"/>
    </xf>
    <xf numFmtId="165" fontId="6" fillId="0" borderId="6" xfId="2" applyNumberFormat="1" applyFont="1" applyFill="1" applyBorder="1" applyAlignment="1" applyProtection="1">
      <alignment horizontal="left" vertical="center" wrapText="1"/>
      <protection hidden="1"/>
    </xf>
    <xf numFmtId="166" fontId="11" fillId="0" borderId="6" xfId="2" applyNumberFormat="1" applyFont="1" applyFill="1" applyBorder="1" applyAlignment="1">
      <alignment horizontal="center" vertical="center" wrapText="1"/>
    </xf>
    <xf numFmtId="3" fontId="6" fillId="0" borderId="6" xfId="0" applyNumberFormat="1"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9" fontId="11" fillId="0" borderId="6" xfId="2" applyFont="1" applyFill="1" applyBorder="1" applyAlignment="1" applyProtection="1">
      <alignment horizontal="center" vertical="center" wrapText="1"/>
      <protection hidden="1"/>
    </xf>
    <xf numFmtId="0" fontId="11" fillId="0" borderId="6" xfId="0" applyFont="1" applyBorder="1" applyAlignment="1">
      <alignment horizontal="left" vertical="center" wrapText="1"/>
    </xf>
    <xf numFmtId="9" fontId="6" fillId="0" borderId="23" xfId="2" applyFont="1" applyFill="1" applyBorder="1" applyAlignment="1" applyProtection="1">
      <alignment horizontal="left" vertical="center" wrapText="1"/>
      <protection hidden="1"/>
    </xf>
    <xf numFmtId="9" fontId="6" fillId="0" borderId="10" xfId="2" applyFont="1" applyFill="1" applyBorder="1" applyAlignment="1" applyProtection="1">
      <alignment horizontal="center" vertical="center" wrapText="1"/>
      <protection hidden="1"/>
    </xf>
    <xf numFmtId="9" fontId="11" fillId="0" borderId="10" xfId="2" applyFont="1" applyFill="1" applyBorder="1" applyAlignment="1" applyProtection="1">
      <alignment horizontal="center" vertical="center" wrapText="1"/>
      <protection hidden="1"/>
    </xf>
    <xf numFmtId="0" fontId="11" fillId="2" borderId="6" xfId="0" applyFont="1" applyFill="1" applyBorder="1" applyAlignment="1" applyProtection="1">
      <alignment horizontal="center" vertical="center" wrapText="1"/>
      <protection hidden="1"/>
    </xf>
    <xf numFmtId="0" fontId="11" fillId="2" borderId="6" xfId="0" applyFont="1" applyFill="1" applyBorder="1" applyAlignment="1" applyProtection="1">
      <alignment horizontal="left" vertical="center" wrapText="1"/>
      <protection hidden="1"/>
    </xf>
    <xf numFmtId="0" fontId="11" fillId="2" borderId="6" xfId="0" applyFont="1" applyFill="1" applyBorder="1" applyAlignment="1" applyProtection="1">
      <alignment horizontal="center" vertical="center"/>
      <protection hidden="1"/>
    </xf>
    <xf numFmtId="9" fontId="11" fillId="2" borderId="6" xfId="0" applyNumberFormat="1" applyFont="1" applyFill="1" applyBorder="1" applyAlignment="1" applyProtection="1">
      <alignment horizontal="center" vertical="center" wrapText="1"/>
      <protection hidden="1"/>
    </xf>
    <xf numFmtId="9" fontId="11" fillId="2" borderId="6" xfId="2" applyFont="1" applyFill="1" applyBorder="1" applyAlignment="1" applyProtection="1">
      <alignment horizontal="center" vertical="center" wrapText="1"/>
    </xf>
    <xf numFmtId="0" fontId="11" fillId="2" borderId="6" xfId="0" applyFont="1" applyFill="1" applyBorder="1" applyAlignment="1">
      <alignment horizontal="center" vertical="center" wrapText="1"/>
    </xf>
    <xf numFmtId="3" fontId="6" fillId="0" borderId="6" xfId="2" applyNumberFormat="1" applyFont="1" applyFill="1" applyBorder="1" applyAlignment="1" applyProtection="1">
      <alignment horizontal="justify" vertical="center" wrapText="1"/>
      <protection hidden="1"/>
    </xf>
    <xf numFmtId="9" fontId="11" fillId="0" borderId="6" xfId="2" applyFont="1" applyFill="1" applyBorder="1" applyAlignment="1">
      <alignment horizontal="center" vertical="center" wrapText="1"/>
    </xf>
    <xf numFmtId="9" fontId="6" fillId="0" borderId="6" xfId="2" applyFont="1" applyFill="1" applyBorder="1" applyAlignment="1" applyProtection="1">
      <alignment horizontal="center" vertical="center"/>
      <protection hidden="1"/>
    </xf>
    <xf numFmtId="2" fontId="6" fillId="0" borderId="6" xfId="2" applyNumberFormat="1" applyFont="1" applyFill="1" applyBorder="1" applyAlignment="1" applyProtection="1">
      <alignment horizontal="left" vertical="center" wrapText="1"/>
      <protection hidden="1"/>
    </xf>
    <xf numFmtId="0" fontId="6" fillId="2" borderId="24" xfId="0" applyFont="1" applyFill="1" applyBorder="1" applyAlignment="1" applyProtection="1">
      <alignment horizontal="center" vertical="center"/>
      <protection hidden="1"/>
    </xf>
    <xf numFmtId="1" fontId="6" fillId="2" borderId="10" xfId="0" applyNumberFormat="1" applyFont="1" applyFill="1" applyBorder="1" applyAlignment="1" applyProtection="1">
      <alignment horizontal="center" vertical="center" wrapText="1"/>
      <protection hidden="1"/>
    </xf>
    <xf numFmtId="9" fontId="11" fillId="2" borderId="10" xfId="2" applyFont="1" applyFill="1" applyBorder="1" applyAlignment="1" applyProtection="1">
      <alignment horizontal="center" vertical="center" wrapText="1"/>
      <protection hidden="1"/>
    </xf>
    <xf numFmtId="0" fontId="12" fillId="7" borderId="11" xfId="0" applyFont="1" applyFill="1" applyBorder="1" applyAlignment="1" applyProtection="1">
      <alignment horizontal="center" vertical="center" wrapText="1"/>
      <protection hidden="1"/>
    </xf>
    <xf numFmtId="0" fontId="12" fillId="7" borderId="4" xfId="0" applyFont="1" applyFill="1" applyBorder="1" applyAlignment="1" applyProtection="1">
      <alignment horizontal="center" vertical="center" wrapText="1"/>
      <protection hidden="1"/>
    </xf>
    <xf numFmtId="14" fontId="11" fillId="2" borderId="6" xfId="0" applyNumberFormat="1" applyFont="1" applyFill="1" applyBorder="1" applyAlignment="1" applyProtection="1">
      <alignment horizontal="center" vertical="center" wrapText="1"/>
      <protection hidden="1"/>
    </xf>
    <xf numFmtId="0" fontId="6" fillId="2" borderId="6" xfId="0" applyFont="1" applyFill="1" applyBorder="1" applyAlignment="1" applyProtection="1">
      <alignment horizontal="center" vertical="center" wrapText="1"/>
      <protection hidden="1"/>
    </xf>
    <xf numFmtId="9" fontId="6" fillId="2" borderId="6" xfId="0" applyNumberFormat="1" applyFont="1" applyFill="1" applyBorder="1" applyAlignment="1" applyProtection="1">
      <alignment horizontal="center" vertical="center" wrapText="1"/>
      <protection hidden="1"/>
    </xf>
    <xf numFmtId="0" fontId="6" fillId="2" borderId="6" xfId="0" applyFont="1" applyFill="1" applyBorder="1" applyAlignment="1" applyProtection="1">
      <alignment horizontal="center" vertical="center" wrapText="1"/>
      <protection locked="0"/>
    </xf>
    <xf numFmtId="9" fontId="6" fillId="2" borderId="6" xfId="2" applyFont="1" applyFill="1" applyBorder="1" applyAlignment="1" applyProtection="1">
      <alignment horizontal="center" vertical="center" wrapText="1"/>
      <protection hidden="1"/>
    </xf>
    <xf numFmtId="0" fontId="6" fillId="2" borderId="6" xfId="0" applyFont="1" applyFill="1" applyBorder="1" applyAlignment="1" applyProtection="1">
      <alignment vertical="center" wrapText="1"/>
      <protection locked="0"/>
    </xf>
    <xf numFmtId="49" fontId="6" fillId="2" borderId="6" xfId="0" applyNumberFormat="1" applyFont="1" applyFill="1" applyBorder="1" applyAlignment="1">
      <alignment horizontal="justify" vertical="center" wrapText="1"/>
    </xf>
    <xf numFmtId="3" fontId="6" fillId="0" borderId="10" xfId="2" applyNumberFormat="1" applyFont="1" applyFill="1" applyBorder="1" applyAlignment="1" applyProtection="1">
      <alignment horizontal="center" vertical="center" wrapText="1"/>
      <protection hidden="1"/>
    </xf>
  </cellXfs>
  <cellStyles count="5">
    <cellStyle name="Millares" xfId="1" builtinId="3"/>
    <cellStyle name="Millares 2" xfId="4" xr:uid="{2659D5C3-939C-4548-9151-C3F7C31EF3FD}"/>
    <cellStyle name="Normal" xfId="0" builtinId="0"/>
    <cellStyle name="Normal 18" xfId="3" xr:uid="{00000000-0005-0000-0000-000002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47625</xdr:rowOff>
    </xdr:from>
    <xdr:to>
      <xdr:col>1</xdr:col>
      <xdr:colOff>0</xdr:colOff>
      <xdr:row>1</xdr:row>
      <xdr:rowOff>609600</xdr:rowOff>
    </xdr:to>
    <xdr:pic>
      <xdr:nvPicPr>
        <xdr:cNvPr id="9" name="Picture 1" descr="escudo-alc">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2286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261992</xdr:colOff>
      <xdr:row>1</xdr:row>
      <xdr:rowOff>252069</xdr:rowOff>
    </xdr:from>
    <xdr:to>
      <xdr:col>2</xdr:col>
      <xdr:colOff>984250</xdr:colOff>
      <xdr:row>4</xdr:row>
      <xdr:rowOff>31750</xdr:rowOff>
    </xdr:to>
    <xdr:pic>
      <xdr:nvPicPr>
        <xdr:cNvPr id="10" name="Imagen 9" descr="escudo-alc">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8992" y="304986"/>
          <a:ext cx="1960508" cy="1017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666750</xdr:colOff>
      <xdr:row>16</xdr:row>
      <xdr:rowOff>0</xdr:rowOff>
    </xdr:from>
    <xdr:to>
      <xdr:col>13</xdr:col>
      <xdr:colOff>666750</xdr:colOff>
      <xdr:row>16</xdr:row>
      <xdr:rowOff>352128</xdr:rowOff>
    </xdr:to>
    <xdr:pic>
      <xdr:nvPicPr>
        <xdr:cNvPr id="4" name="Imagen 4">
          <a:extLst>
            <a:ext uri="{FF2B5EF4-FFF2-40B4-BE49-F238E27FC236}">
              <a16:creationId xmlns:a16="http://schemas.microsoft.com/office/drawing/2014/main" id="{475B791E-5E60-43D3-87B1-880B07738B0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983575" y="3419475"/>
          <a:ext cx="0" cy="3521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666750</xdr:colOff>
      <xdr:row>16</xdr:row>
      <xdr:rowOff>0</xdr:rowOff>
    </xdr:from>
    <xdr:to>
      <xdr:col>12</xdr:col>
      <xdr:colOff>666750</xdr:colOff>
      <xdr:row>16</xdr:row>
      <xdr:rowOff>355244</xdr:rowOff>
    </xdr:to>
    <xdr:pic>
      <xdr:nvPicPr>
        <xdr:cNvPr id="5" name="Imagen 4">
          <a:extLst>
            <a:ext uri="{FF2B5EF4-FFF2-40B4-BE49-F238E27FC236}">
              <a16:creationId xmlns:a16="http://schemas.microsoft.com/office/drawing/2014/main" id="{968F99D5-DB8F-4FBC-B810-A7209B5EE9A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402050" y="3419475"/>
          <a:ext cx="0" cy="355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disgovco-my.sharepoint.com/Copia%20de%20Propuesta%20Formato%20SPI%20Versi&#243;n%20Ajustada%20ECP%2021-02-2018(3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disgovco-my.sharepoint.com/dade63/Users/Documents%20and%20Settings/abarrera/Mis%20documentos/DT%202014/753/Terri%20por%20cdc%20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disgovco-my.sharepoint.com/Users/vviracacha/Desktop/SEGUIMIENTO%20A%20PROYECTOS%20SPI%20-%20OCT5%20DE%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disgovco-my.sharepoint.com/Users/vviracacha/Downloads/SPI%20-%20Indicadores%20de%20gesti&#243;n%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STRUCCIÓN DE DILIGENCIAMIENTO"/>
      <sheetName val="GLOSARIO"/>
      <sheetName val="INDICE"/>
      <sheetName val="1. PROGRAMACION CUATRIENIO "/>
      <sheetName val="2. SEGUIMIENTO PRESUPUESTAL"/>
      <sheetName val="3. EJEC CONCEPTO DE GASTO "/>
      <sheetName val="4. REPORTE CUALITATIVO"/>
      <sheetName val="5. TERRITORIALIZACIÓN"/>
      <sheetName val="5A. Unidades Operativas"/>
      <sheetName val="6, ACTIVIDADES - TAREAS VIG"/>
      <sheetName val="7. INDICADORES GESTION"/>
      <sheetName val="8. METAS PDD"/>
      <sheetName val="9. RECURSO HUMANO"/>
    </sheetNames>
    <sheetDataSet>
      <sheetData sheetId="0" refreshError="1">
        <row r="2">
          <cell r="A2" t="str">
            <v>Enero</v>
          </cell>
        </row>
        <row r="35">
          <cell r="H35" t="str">
            <v xml:space="preserve"> CENTRO CRECER ANTONIO NARIÑO - PUENTE ARANDA</v>
          </cell>
        </row>
        <row r="36">
          <cell r="H36" t="str">
            <v xml:space="preserve"> CENTRO CRECER ARBORIZADORA ALTA</v>
          </cell>
        </row>
        <row r="37">
          <cell r="H37" t="str">
            <v xml:space="preserve"> CENTRO CRECER BALCANES</v>
          </cell>
        </row>
        <row r="38">
          <cell r="H38" t="str">
            <v xml:space="preserve"> CENTRO CRECER BOSA</v>
          </cell>
        </row>
        <row r="39">
          <cell r="H39" t="str">
            <v xml:space="preserve"> CENTRO CRECER ENGATIVA</v>
          </cell>
        </row>
        <row r="40">
          <cell r="H40" t="str">
            <v xml:space="preserve"> CENTRO CRECER FONTIBON</v>
          </cell>
        </row>
        <row r="41">
          <cell r="H41" t="str">
            <v xml:space="preserve"> CENTRO CRECER KENNEDY</v>
          </cell>
        </row>
        <row r="42">
          <cell r="H42" t="str">
            <v xml:space="preserve"> CENTRO CRECER LA GAITANA</v>
          </cell>
        </row>
        <row r="43">
          <cell r="H43" t="str">
            <v xml:space="preserve"> CENTRO CRECER LA PAZ</v>
          </cell>
        </row>
        <row r="44">
          <cell r="H44" t="str">
            <v xml:space="preserve"> CENTRO CRECER LA VICTORIA</v>
          </cell>
        </row>
        <row r="45">
          <cell r="H45" t="str">
            <v xml:space="preserve"> CENTRO CRECER LOURDES</v>
          </cell>
        </row>
        <row r="46">
          <cell r="H46" t="str">
            <v xml:space="preserve">CENTRO CRECER MARTIRES </v>
          </cell>
        </row>
        <row r="47">
          <cell r="H47" t="str">
            <v xml:space="preserve"> CENTRO CRECER RAFAEL URIBE URIBE</v>
          </cell>
        </row>
        <row r="48">
          <cell r="H48" t="str">
            <v xml:space="preserve"> CENTRO CRECER RINCON</v>
          </cell>
        </row>
        <row r="49">
          <cell r="H49" t="str">
            <v xml:space="preserve"> CENTRO CRECER TEJARES</v>
          </cell>
        </row>
        <row r="50">
          <cell r="H50" t="str">
            <v xml:space="preserve"> CENTRO CRECER USAQUEN</v>
          </cell>
        </row>
        <row r="51">
          <cell r="H51" t="str">
            <v xml:space="preserve"> CENTRO CRECER VISTA HERMOSA</v>
          </cell>
        </row>
        <row r="52">
          <cell r="D52" t="str">
            <v>NO</v>
          </cell>
          <cell r="F52" t="str">
            <v>NINGUNO</v>
          </cell>
          <cell r="H52" t="str">
            <v xml:space="preserve"> CENTRO PROTEGER RENACER</v>
          </cell>
        </row>
        <row r="53">
          <cell r="D53" t="str">
            <v>SI - AUDITIVA</v>
          </cell>
          <cell r="F53" t="str">
            <v>INDÍGENA</v>
          </cell>
          <cell r="H53" t="str">
            <v xml:space="preserve"> SUB LOCAL ANTONIO NARIÑO - PUENTE ARANDA</v>
          </cell>
        </row>
        <row r="54">
          <cell r="D54" t="str">
            <v>SI - FÍSICA</v>
          </cell>
          <cell r="F54" t="str">
            <v>AFRODESCENDIENTE</v>
          </cell>
          <cell r="H54" t="str">
            <v xml:space="preserve"> SUB LOCAL BARRIOS UNIDOS - TEUSAQUILLO</v>
          </cell>
        </row>
        <row r="55">
          <cell r="D55" t="str">
            <v>SI - PSICOSOCIAL</v>
          </cell>
          <cell r="F55" t="str">
            <v>RAIZAL</v>
          </cell>
          <cell r="H55" t="str">
            <v xml:space="preserve"> SUB LOCAL BOSA</v>
          </cell>
        </row>
        <row r="56">
          <cell r="D56" t="str">
            <v>SI - VISUAL</v>
          </cell>
          <cell r="F56" t="str">
            <v>ROM</v>
          </cell>
          <cell r="H56" t="str">
            <v xml:space="preserve"> SUB LOCAL CHAPINERO</v>
          </cell>
        </row>
        <row r="57">
          <cell r="H57" t="str">
            <v xml:space="preserve"> SUB LOCAL CIUDAD BOLIVAR</v>
          </cell>
        </row>
        <row r="58">
          <cell r="H58" t="str">
            <v xml:space="preserve"> SUB LOCAL ENGATIVA</v>
          </cell>
        </row>
        <row r="59">
          <cell r="H59" t="str">
            <v xml:space="preserve"> SUB LOCAL FONTIBON</v>
          </cell>
        </row>
        <row r="60">
          <cell r="H60" t="str">
            <v xml:space="preserve"> SUB LOCAL KENNEDY</v>
          </cell>
        </row>
        <row r="61">
          <cell r="H61" t="str">
            <v xml:space="preserve"> SUB LOCAL LOS MARTIRES</v>
          </cell>
        </row>
        <row r="62">
          <cell r="H62" t="str">
            <v xml:space="preserve"> SUB LOCAL RAFAEL URIBE URIBE</v>
          </cell>
        </row>
        <row r="63">
          <cell r="H63" t="str">
            <v xml:space="preserve"> SUB LOCAL SAN CRISTOBAL</v>
          </cell>
        </row>
        <row r="64">
          <cell r="H64" t="str">
            <v xml:space="preserve"> SUB LOCAL SANTAFE - LA CANDELARIA</v>
          </cell>
        </row>
        <row r="65">
          <cell r="H65" t="str">
            <v xml:space="preserve"> SUB LOCAL SUBA</v>
          </cell>
        </row>
        <row r="66">
          <cell r="H66" t="str">
            <v xml:space="preserve"> SUB LOCAL TUNJUELITO</v>
          </cell>
        </row>
        <row r="67">
          <cell r="H67" t="str">
            <v xml:space="preserve"> SUB LOCAL USAQUEN</v>
          </cell>
        </row>
        <row r="68">
          <cell r="H68" t="str">
            <v xml:space="preserve"> SUB LOCAL USME - SUMAPAZ</v>
          </cell>
        </row>
        <row r="69">
          <cell r="H69" t="str">
            <v>ADMINISTRATIVO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6"/>
      <sheetName val="FECHA TERMINACION SERVICIOS "/>
      <sheetName val="AMPLIACION DE COBERTURA "/>
      <sheetName val="CONJUNTAS "/>
      <sheetName val="TRANSVESALES "/>
      <sheetName val="TERRITORIALIZACION "/>
      <sheetName val="CRONOGRAMA "/>
      <sheetName val="TALENTO HUMANO"/>
      <sheetName val="CRITERIOS TERRI"/>
      <sheetName val="Listas desplegables"/>
      <sheetName val="Hoja1"/>
    </sheetNames>
    <sheetDataSet>
      <sheetData sheetId="0" refreshError="1">
        <row r="132">
          <cell r="A132" t="str">
            <v xml:space="preserve">Cupos </v>
          </cell>
        </row>
        <row r="133">
          <cell r="A133" t="str">
            <v xml:space="preserve">Personas </v>
          </cell>
        </row>
        <row r="134">
          <cell r="A134" t="str">
            <v xml:space="preserve">Unidades Operativas </v>
          </cell>
        </row>
        <row r="135">
          <cell r="A135" t="str">
            <v xml:space="preserve">Otros </v>
          </cell>
        </row>
        <row r="192">
          <cell r="A192" t="str">
            <v xml:space="preserve">Usaquen </v>
          </cell>
        </row>
        <row r="193">
          <cell r="A193" t="str">
            <v>Chapinero</v>
          </cell>
        </row>
        <row r="194">
          <cell r="A194" t="str">
            <v>Santa Fe</v>
          </cell>
        </row>
        <row r="195">
          <cell r="A195" t="str">
            <v xml:space="preserve">San Cristobal </v>
          </cell>
        </row>
        <row r="196">
          <cell r="A196" t="str">
            <v xml:space="preserve">Usme </v>
          </cell>
        </row>
        <row r="197">
          <cell r="A197" t="str">
            <v>Tunjuelito</v>
          </cell>
        </row>
        <row r="198">
          <cell r="A198" t="str">
            <v>Bosa</v>
          </cell>
        </row>
        <row r="199">
          <cell r="A199" t="str">
            <v>Kennedy</v>
          </cell>
        </row>
        <row r="200">
          <cell r="A200" t="str">
            <v>fontibón</v>
          </cell>
        </row>
        <row r="201">
          <cell r="A201" t="str">
            <v>Engativa</v>
          </cell>
        </row>
        <row r="202">
          <cell r="A202" t="str">
            <v>Suba</v>
          </cell>
        </row>
        <row r="203">
          <cell r="A203" t="str">
            <v xml:space="preserve">Barrios Unidos </v>
          </cell>
        </row>
        <row r="204">
          <cell r="A204" t="str">
            <v>Teusaquillo</v>
          </cell>
        </row>
        <row r="205">
          <cell r="A205" t="str">
            <v>Martires</v>
          </cell>
        </row>
        <row r="206">
          <cell r="A206" t="str">
            <v>Antonio Nariño</v>
          </cell>
        </row>
        <row r="207">
          <cell r="A207" t="str">
            <v>Puente Aranda</v>
          </cell>
        </row>
        <row r="208">
          <cell r="A208" t="str">
            <v xml:space="preserve">Candelaria </v>
          </cell>
        </row>
        <row r="209">
          <cell r="A209" t="str">
            <v xml:space="preserve">Rafael Uribe </v>
          </cell>
        </row>
        <row r="210">
          <cell r="A210" t="str">
            <v xml:space="preserve">Nivel Central </v>
          </cell>
        </row>
        <row r="211">
          <cell r="A211" t="str">
            <v xml:space="preserve">Ciudad Bolivar </v>
          </cell>
        </row>
        <row r="212">
          <cell r="A212" t="str">
            <v xml:space="preserve">Sumapaz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Hoja1"/>
      <sheetName val="2. SEGUIMIENTO METAS PRODUCTO"/>
      <sheetName val="2.1 TERRITORIALIZACIÓN METAS"/>
      <sheetName val="3. INFORMACIÓN POBLACIONAL"/>
      <sheetName val="3.1 TERRITORIALIZACIÓN POBLAC"/>
      <sheetName val="4. METAS RESULTADO PDD"/>
      <sheetName val="Listas desplegables"/>
      <sheetName val="GLOSARIO"/>
      <sheetName val="ACTIVIDADES - TAREAS VIG"/>
      <sheetName val="Cronograma Mensual"/>
    </sheetNames>
    <sheetDataSet>
      <sheetData sheetId="0">
        <row r="1">
          <cell r="A1" t="str">
            <v>PROYECTOS</v>
          </cell>
        </row>
      </sheetData>
      <sheetData sheetId="1"/>
      <sheetData sheetId="2">
        <row r="1">
          <cell r="A1" t="str">
            <v>PROYECTOS</v>
          </cell>
        </row>
      </sheetData>
      <sheetData sheetId="3">
        <row r="1">
          <cell r="A1" t="str">
            <v>PROYECTOS</v>
          </cell>
        </row>
        <row r="2">
          <cell r="A2" t="str">
            <v xml:space="preserve">Prevención y atención integral de la paternidad y la maternidad temprana </v>
          </cell>
          <cell r="M2">
            <v>1</v>
          </cell>
        </row>
        <row r="3">
          <cell r="A3" t="str">
            <v xml:space="preserve">Prevención y atención integral de la paternidad y la maternidad temprana </v>
          </cell>
          <cell r="M3">
            <v>1</v>
          </cell>
        </row>
        <row r="4">
          <cell r="A4" t="str">
            <v xml:space="preserve">Prevención y atención integral de la paternidad y la maternidad temprana </v>
          </cell>
          <cell r="M4">
            <v>1</v>
          </cell>
        </row>
        <row r="5">
          <cell r="A5" t="str">
            <v xml:space="preserve">Prevención y atención integral de la paternidad y la maternidad temprana </v>
          </cell>
          <cell r="M5">
            <v>1</v>
          </cell>
        </row>
        <row r="6">
          <cell r="A6" t="str">
            <v xml:space="preserve">Prevención y atención integral de la paternidad y la maternidad temprana </v>
          </cell>
          <cell r="M6">
            <v>1</v>
          </cell>
        </row>
        <row r="7">
          <cell r="A7" t="str">
            <v xml:space="preserve">Prevención y atención integral de la paternidad y la maternidad temprana </v>
          </cell>
          <cell r="M7">
            <v>1</v>
          </cell>
        </row>
        <row r="8">
          <cell r="A8" t="str">
            <v xml:space="preserve">Prevención y atención integral de la paternidad y la maternidad temprana </v>
          </cell>
          <cell r="M8">
            <v>2</v>
          </cell>
        </row>
        <row r="9">
          <cell r="A9" t="str">
            <v xml:space="preserve">Prevención y atención integral de la paternidad y la maternidad temprana </v>
          </cell>
          <cell r="M9">
            <v>2</v>
          </cell>
        </row>
        <row r="10">
          <cell r="A10" t="str">
            <v xml:space="preserve">Prevención y atención integral de la paternidad y la maternidad temprana </v>
          </cell>
          <cell r="M10">
            <v>2</v>
          </cell>
        </row>
        <row r="11">
          <cell r="A11" t="str">
            <v xml:space="preserve">Prevención y atención integral de la paternidad y la maternidad temprana </v>
          </cell>
          <cell r="M11">
            <v>2</v>
          </cell>
        </row>
        <row r="12">
          <cell r="A12" t="str">
            <v xml:space="preserve">Prevención y atención integral de la paternidad y la maternidad temprana </v>
          </cell>
          <cell r="M12">
            <v>3</v>
          </cell>
        </row>
        <row r="13">
          <cell r="A13" t="str">
            <v xml:space="preserve">Prevención y atención integral de la paternidad y la maternidad temprana </v>
          </cell>
          <cell r="M13">
            <v>3</v>
          </cell>
        </row>
        <row r="14">
          <cell r="A14" t="str">
            <v xml:space="preserve">Prevención y atención integral de la paternidad y la maternidad temprana </v>
          </cell>
          <cell r="M14">
            <v>3</v>
          </cell>
        </row>
        <row r="15">
          <cell r="A15" t="str">
            <v xml:space="preserve">Prevención y atención integral de la paternidad y la maternidad temprana </v>
          </cell>
          <cell r="M15">
            <v>3</v>
          </cell>
        </row>
        <row r="16">
          <cell r="A16" t="str">
            <v xml:space="preserve">Prevención y atención integral de la paternidad y la maternidad temprana </v>
          </cell>
          <cell r="M16">
            <v>3</v>
          </cell>
        </row>
        <row r="17">
          <cell r="A17" t="str">
            <v xml:space="preserve">Prevención y atención integral de la paternidad y la maternidad temprana </v>
          </cell>
          <cell r="M17">
            <v>3</v>
          </cell>
        </row>
        <row r="18">
          <cell r="A18" t="str">
            <v xml:space="preserve">Prevención y atención integral de la paternidad y la maternidad temprana </v>
          </cell>
          <cell r="M18">
            <v>3</v>
          </cell>
        </row>
        <row r="19">
          <cell r="A19" t="str">
            <v xml:space="preserve">Prevención y atención integral de la paternidad y la maternidad temprana </v>
          </cell>
          <cell r="M19">
            <v>3</v>
          </cell>
        </row>
      </sheetData>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Cronograma Mensual"/>
      <sheetName val="2. SEGUIMIENTO METAS PRODUCTO"/>
      <sheetName val="2.1. SEGUIM. ACTIVIDADES TAREAS"/>
      <sheetName val="2.2 TERRITORIALIZACIÓN METAS"/>
      <sheetName val="3.1 TERRITORIALIZACIÓN POBLAC"/>
      <sheetName val="3. INFORMACIÓN POBLACIONAL"/>
      <sheetName val="4. METAS PDD"/>
      <sheetName val="Listas desplegables"/>
      <sheetName val="5. INDICADORES DE GESTIÓN"/>
      <sheetName val="Hoja1"/>
      <sheetName val="GLOSARIO"/>
    </sheetNames>
    <sheetDataSet>
      <sheetData sheetId="0">
        <row r="1">
          <cell r="B1" t="str">
            <v>Eficacia</v>
          </cell>
        </row>
      </sheetData>
      <sheetData sheetId="1"/>
      <sheetData sheetId="2"/>
      <sheetData sheetId="3"/>
      <sheetData sheetId="4"/>
      <sheetData sheetId="5"/>
      <sheetData sheetId="6"/>
      <sheetData sheetId="7"/>
      <sheetData sheetId="8"/>
      <sheetData sheetId="9"/>
      <sheetData sheetId="10"/>
      <sheetData sheetId="11">
        <row r="1">
          <cell r="B1" t="str">
            <v>Eficacia</v>
          </cell>
        </row>
      </sheetData>
      <sheetData sheetId="12">
        <row r="1">
          <cell r="B1" t="str">
            <v>Eficacia</v>
          </cell>
          <cell r="C1" t="str">
            <v xml:space="preserve">1. Formular e implementar políticas poblacionales mediante un enfoque diferencial y de forma articulada, con el fin de aportar al goce efectivo de los derechos de las poblaciones en el territorio. </v>
          </cell>
          <cell r="D1" t="str">
            <v>Mensual</v>
          </cell>
        </row>
        <row r="2">
          <cell r="B2" t="str">
            <v>Eficiencia</v>
          </cell>
          <cell r="C2" t="str">
            <v xml:space="preserve">2. Diseñar e implementar modelos de atención integral de calidad con un enfoque territorial e intergeneracional, para el desarrollo de capacidades que faciliten la inclusión social y  mejoren  la calidad de vida de la población en mayor condición de vulnerabilidad.  </v>
          </cell>
          <cell r="D2" t="str">
            <v>Trimestral</v>
          </cell>
        </row>
        <row r="3">
          <cell r="B3" t="str">
            <v>Efectividad</v>
          </cell>
          <cell r="C3" t="str">
            <v>3. Diseñar e implementar estrategias de prevención de forma coordinada con otros sectores, que permitan reducir los factores sociales generadores de violencia y la vulneración de derechos, promoviendo una cultura de convivencia y reconciliación.</v>
          </cell>
          <cell r="D3" t="str">
            <v>Semestral</v>
          </cell>
        </row>
        <row r="4">
          <cell r="C4" t="str">
            <v>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v>
          </cell>
          <cell r="D4" t="str">
            <v>Anual</v>
          </cell>
        </row>
        <row r="5">
          <cell r="C5" t="str">
            <v>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v>
          </cell>
        </row>
      </sheetData>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F19"/>
  <sheetViews>
    <sheetView showGridLines="0" tabSelected="1" zoomScale="70" zoomScaleNormal="70" workbookViewId="0">
      <selection activeCell="G13" sqref="G13"/>
    </sheetView>
  </sheetViews>
  <sheetFormatPr baseColWidth="10" defaultColWidth="0" defaultRowHeight="0" customHeight="1" zeroHeight="1" x14ac:dyDescent="0.25"/>
  <cols>
    <col min="1" max="1" width="1.85546875" style="8" customWidth="1"/>
    <col min="2" max="2" width="18.42578125" style="9" customWidth="1"/>
    <col min="3" max="3" width="19.140625" style="9" customWidth="1"/>
    <col min="4" max="4" width="22.7109375" style="9" customWidth="1"/>
    <col min="5" max="5" width="15.7109375" style="9" customWidth="1"/>
    <col min="6" max="6" width="15" style="5" customWidth="1"/>
    <col min="7" max="7" width="25.28515625" style="5" customWidth="1"/>
    <col min="8" max="8" width="20.140625" style="9" customWidth="1"/>
    <col min="9" max="9" width="19.85546875" style="9" customWidth="1"/>
    <col min="10" max="10" width="17.7109375" style="9" customWidth="1"/>
    <col min="11" max="11" width="18.85546875" style="9" customWidth="1"/>
    <col min="12" max="12" width="17.7109375" style="5" customWidth="1"/>
    <col min="13" max="13" width="19.28515625" style="5" customWidth="1"/>
    <col min="14" max="17" width="17.7109375" style="5" customWidth="1"/>
    <col min="18" max="18" width="17.7109375" style="9" customWidth="1"/>
    <col min="19" max="19" width="17.7109375" style="5" customWidth="1"/>
    <col min="20" max="20" width="17.42578125" style="5" customWidth="1"/>
    <col min="21" max="23" width="12" style="5" customWidth="1"/>
    <col min="24" max="24" width="41.5703125" style="5" customWidth="1"/>
    <col min="25" max="25" width="41.42578125" style="4" customWidth="1"/>
    <col min="26" max="28" width="12" style="5" customWidth="1"/>
    <col min="29" max="29" width="41.7109375" style="5" customWidth="1"/>
    <col min="30" max="30" width="14" style="5" customWidth="1"/>
    <col min="31" max="33" width="11.7109375" style="5" customWidth="1"/>
    <col min="34" max="34" width="41.7109375" style="5" customWidth="1"/>
    <col min="35" max="35" width="13.7109375" style="5" customWidth="1"/>
    <col min="36" max="38" width="12" style="5" customWidth="1"/>
    <col min="39" max="39" width="41.5703125" style="5" customWidth="1"/>
    <col min="40" max="40" width="13.5703125" style="4" customWidth="1"/>
    <col min="41" max="43" width="12" style="5" customWidth="1"/>
    <col min="44" max="44" width="41.5703125" style="5" customWidth="1"/>
    <col min="45" max="45" width="15" style="5" customWidth="1"/>
    <col min="46" max="46" width="13.5703125" style="5" customWidth="1"/>
    <col min="47" max="47" width="13.7109375" style="5" customWidth="1"/>
    <col min="48" max="48" width="14.140625" style="5" customWidth="1"/>
    <col min="49" max="49" width="41.7109375" style="5" customWidth="1"/>
    <col min="50" max="50" width="35.5703125" style="5" customWidth="1"/>
    <col min="51" max="54" width="11.7109375" style="5" customWidth="1"/>
    <col min="55" max="55" width="14.5703125" style="5" customWidth="1"/>
    <col min="56" max="59" width="11.7109375" style="5" customWidth="1"/>
    <col min="60" max="60" width="13.85546875" style="5" customWidth="1"/>
    <col min="61" max="64" width="11.7109375" style="5" customWidth="1"/>
    <col min="65" max="65" width="14.5703125" style="5" customWidth="1"/>
    <col min="66" max="69" width="11.7109375" style="5" customWidth="1"/>
    <col min="70" max="70" width="14.7109375" style="5" customWidth="1"/>
    <col min="71" max="74" width="11.7109375" style="5" customWidth="1"/>
    <col min="75" max="75" width="13.140625" style="5" customWidth="1"/>
    <col min="76" max="79" width="11.7109375" style="5" customWidth="1"/>
    <col min="80" max="80" width="12.85546875" style="5" customWidth="1"/>
    <col min="81" max="81" width="13.28515625" style="5" customWidth="1"/>
    <col min="82" max="82" width="4.42578125" style="5" customWidth="1"/>
    <col min="83" max="88" width="18.140625" style="5" customWidth="1"/>
    <col min="89" max="89" width="10.7109375" style="5" customWidth="1"/>
    <col min="90" max="136" width="0" style="8" hidden="1" customWidth="1"/>
    <col min="137" max="16384" width="11.42578125" style="8" hidden="1"/>
  </cols>
  <sheetData>
    <row r="1" spans="2:88" s="7" customFormat="1" ht="4.5" customHeight="1" x14ac:dyDescent="0.25">
      <c r="B1" s="6"/>
      <c r="C1" s="6"/>
    </row>
    <row r="2" spans="2:88" s="11" customFormat="1" ht="32.25" customHeight="1" x14ac:dyDescent="0.2">
      <c r="B2" s="48"/>
      <c r="C2" s="49"/>
      <c r="D2" s="85" t="s">
        <v>76</v>
      </c>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79" t="s">
        <v>75</v>
      </c>
      <c r="CA2" s="80"/>
      <c r="CB2" s="80"/>
      <c r="CC2" s="81"/>
      <c r="CD2" s="1"/>
    </row>
    <row r="3" spans="2:88" s="11" customFormat="1" ht="32.25" customHeight="1" x14ac:dyDescent="0.2">
      <c r="B3" s="50"/>
      <c r="C3" s="51"/>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79" t="s">
        <v>98</v>
      </c>
      <c r="CA3" s="80"/>
      <c r="CB3" s="80"/>
      <c r="CC3" s="81"/>
      <c r="CD3" s="1"/>
    </row>
    <row r="4" spans="2:88" s="11" customFormat="1" ht="32.25" customHeight="1" x14ac:dyDescent="0.2">
      <c r="B4" s="50"/>
      <c r="C4" s="51"/>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79" t="s">
        <v>109</v>
      </c>
      <c r="CA4" s="80"/>
      <c r="CB4" s="80"/>
      <c r="CC4" s="81"/>
      <c r="CD4" s="1"/>
    </row>
    <row r="5" spans="2:88" s="11" customFormat="1" ht="32.25" customHeight="1" x14ac:dyDescent="0.2">
      <c r="B5" s="52"/>
      <c r="C5" s="53"/>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79" t="s">
        <v>53</v>
      </c>
      <c r="CA5" s="80"/>
      <c r="CB5" s="80"/>
      <c r="CC5" s="81"/>
      <c r="CD5" s="1"/>
    </row>
    <row r="6" spans="2:88" s="7" customFormat="1" ht="7.5" customHeight="1" x14ac:dyDescent="0.25">
      <c r="B6" s="6"/>
      <c r="C6" s="6"/>
      <c r="CC6" s="1"/>
      <c r="CD6" s="1"/>
    </row>
    <row r="7" spans="2:88" s="7" customFormat="1" ht="15" customHeight="1" x14ac:dyDescent="0.25">
      <c r="B7" s="57" t="s">
        <v>1</v>
      </c>
      <c r="C7" s="58"/>
      <c r="D7" s="10" t="s">
        <v>2</v>
      </c>
      <c r="E7" s="61" t="s">
        <v>10</v>
      </c>
      <c r="F7" s="62"/>
      <c r="G7" s="65">
        <v>2021</v>
      </c>
    </row>
    <row r="8" spans="2:88" s="7" customFormat="1" ht="15" customHeight="1" x14ac:dyDescent="0.25">
      <c r="B8" s="59"/>
      <c r="C8" s="60"/>
      <c r="D8" s="10" t="s">
        <v>3</v>
      </c>
      <c r="E8" s="63" t="s">
        <v>14</v>
      </c>
      <c r="F8" s="64"/>
      <c r="G8" s="66"/>
    </row>
    <row r="9" spans="2:88" s="22" customFormat="1" ht="7.5" customHeight="1" x14ac:dyDescent="0.25"/>
    <row r="10" spans="2:88" s="1" customFormat="1" ht="22.5" customHeight="1" x14ac:dyDescent="0.25">
      <c r="B10" s="68" t="s">
        <v>5</v>
      </c>
      <c r="C10" s="69"/>
      <c r="D10" s="69"/>
      <c r="E10" s="69"/>
      <c r="F10" s="69"/>
      <c r="G10" s="69"/>
      <c r="H10" s="69"/>
      <c r="I10" s="69"/>
      <c r="J10" s="69"/>
      <c r="K10" s="69"/>
      <c r="L10" s="69"/>
      <c r="M10" s="69"/>
      <c r="N10" s="69"/>
      <c r="O10" s="69"/>
      <c r="P10" s="69"/>
      <c r="Q10" s="69"/>
      <c r="R10" s="69"/>
      <c r="S10" s="69"/>
      <c r="T10" s="70"/>
      <c r="U10" s="82" t="s">
        <v>6</v>
      </c>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4"/>
      <c r="CC10" s="2"/>
      <c r="CE10" s="72" t="s">
        <v>106</v>
      </c>
      <c r="CF10" s="73"/>
      <c r="CG10" s="74"/>
      <c r="CH10" s="78" t="s">
        <v>107</v>
      </c>
      <c r="CI10" s="78"/>
      <c r="CJ10" s="78"/>
    </row>
    <row r="11" spans="2:88" s="2" customFormat="1" ht="19.5" customHeight="1" x14ac:dyDescent="0.25">
      <c r="B11" s="67" t="s">
        <v>105</v>
      </c>
      <c r="C11" s="67"/>
      <c r="D11" s="67"/>
      <c r="E11" s="67" t="s">
        <v>7</v>
      </c>
      <c r="F11" s="67"/>
      <c r="G11" s="67"/>
      <c r="H11" s="67"/>
      <c r="I11" s="67"/>
      <c r="J11" s="67" t="s">
        <v>8</v>
      </c>
      <c r="K11" s="67"/>
      <c r="L11" s="67"/>
      <c r="M11" s="67"/>
      <c r="N11" s="67"/>
      <c r="O11" s="67"/>
      <c r="P11" s="67"/>
      <c r="Q11" s="71" t="s">
        <v>9</v>
      </c>
      <c r="R11" s="71"/>
      <c r="S11" s="71"/>
      <c r="T11" s="71"/>
      <c r="U11" s="54" t="s">
        <v>10</v>
      </c>
      <c r="V11" s="55"/>
      <c r="W11" s="55"/>
      <c r="X11" s="55"/>
      <c r="Y11" s="55"/>
      <c r="Z11" s="54" t="s">
        <v>11</v>
      </c>
      <c r="AA11" s="55"/>
      <c r="AB11" s="55"/>
      <c r="AC11" s="55"/>
      <c r="AD11" s="56"/>
      <c r="AE11" s="55" t="s">
        <v>4</v>
      </c>
      <c r="AF11" s="55"/>
      <c r="AG11" s="55"/>
      <c r="AH11" s="55"/>
      <c r="AI11" s="55"/>
      <c r="AJ11" s="54" t="s">
        <v>12</v>
      </c>
      <c r="AK11" s="55"/>
      <c r="AL11" s="55"/>
      <c r="AM11" s="55"/>
      <c r="AN11" s="56"/>
      <c r="AO11" s="55" t="s">
        <v>13</v>
      </c>
      <c r="AP11" s="55"/>
      <c r="AQ11" s="55"/>
      <c r="AR11" s="55"/>
      <c r="AS11" s="55"/>
      <c r="AT11" s="54" t="s">
        <v>14</v>
      </c>
      <c r="AU11" s="55"/>
      <c r="AV11" s="55"/>
      <c r="AW11" s="55"/>
      <c r="AX11" s="56"/>
      <c r="AY11" s="55" t="s">
        <v>15</v>
      </c>
      <c r="AZ11" s="55"/>
      <c r="BA11" s="55"/>
      <c r="BB11" s="55"/>
      <c r="BC11" s="55"/>
      <c r="BD11" s="54" t="s">
        <v>16</v>
      </c>
      <c r="BE11" s="55"/>
      <c r="BF11" s="55"/>
      <c r="BG11" s="55"/>
      <c r="BH11" s="56"/>
      <c r="BI11" s="55" t="s">
        <v>17</v>
      </c>
      <c r="BJ11" s="55"/>
      <c r="BK11" s="55"/>
      <c r="BL11" s="55"/>
      <c r="BM11" s="55"/>
      <c r="BN11" s="54" t="s">
        <v>18</v>
      </c>
      <c r="BO11" s="55"/>
      <c r="BP11" s="55"/>
      <c r="BQ11" s="55"/>
      <c r="BR11" s="56"/>
      <c r="BS11" s="55" t="s">
        <v>19</v>
      </c>
      <c r="BT11" s="55"/>
      <c r="BU11" s="55"/>
      <c r="BV11" s="55"/>
      <c r="BW11" s="56"/>
      <c r="BX11" s="54" t="s">
        <v>20</v>
      </c>
      <c r="BY11" s="55"/>
      <c r="BZ11" s="55"/>
      <c r="CA11" s="55"/>
      <c r="CB11" s="56"/>
      <c r="CE11" s="75"/>
      <c r="CF11" s="76"/>
      <c r="CG11" s="77"/>
      <c r="CH11" s="78"/>
      <c r="CI11" s="78"/>
      <c r="CJ11" s="78"/>
    </row>
    <row r="12" spans="2:88" s="3" customFormat="1" ht="48.75" customHeight="1" x14ac:dyDescent="0.25">
      <c r="B12" s="33" t="s">
        <v>21</v>
      </c>
      <c r="C12" s="33" t="s">
        <v>22</v>
      </c>
      <c r="D12" s="33" t="s">
        <v>108</v>
      </c>
      <c r="E12" s="33" t="s">
        <v>23</v>
      </c>
      <c r="F12" s="33" t="s">
        <v>24</v>
      </c>
      <c r="G12" s="33" t="s">
        <v>25</v>
      </c>
      <c r="H12" s="33" t="s">
        <v>26</v>
      </c>
      <c r="I12" s="33" t="s">
        <v>27</v>
      </c>
      <c r="J12" s="33" t="s">
        <v>29</v>
      </c>
      <c r="K12" s="33" t="s">
        <v>28</v>
      </c>
      <c r="L12" s="33" t="s">
        <v>32</v>
      </c>
      <c r="M12" s="33" t="s">
        <v>72</v>
      </c>
      <c r="N12" s="33" t="s">
        <v>31</v>
      </c>
      <c r="O12" s="33" t="s">
        <v>30</v>
      </c>
      <c r="P12" s="33" t="s">
        <v>33</v>
      </c>
      <c r="Q12" s="33" t="s">
        <v>34</v>
      </c>
      <c r="R12" s="33" t="s">
        <v>35</v>
      </c>
      <c r="S12" s="33" t="s">
        <v>36</v>
      </c>
      <c r="T12" s="33" t="s">
        <v>37</v>
      </c>
      <c r="U12" s="119" t="str">
        <f>U11&amp;" ejecutado"</f>
        <v>Enero ejecutado</v>
      </c>
      <c r="V12" s="119" t="str">
        <f>U11&amp;" programado"</f>
        <v>Enero programado</v>
      </c>
      <c r="W12" s="119" t="str">
        <f>U11&amp;" resultado"</f>
        <v>Enero resultado</v>
      </c>
      <c r="X12" s="120" t="str">
        <f>U11&amp;" análisis mensual"</f>
        <v>Enero análisis mensual</v>
      </c>
      <c r="Y12" s="120" t="str">
        <f>U11&amp;" observaciones al seguimiento"</f>
        <v>Enero observaciones al seguimiento</v>
      </c>
      <c r="Z12" s="119" t="str">
        <f>Z11&amp;" ejecutado"</f>
        <v>Febrero ejecutado</v>
      </c>
      <c r="AA12" s="119" t="str">
        <f>Z11&amp;" programado"</f>
        <v>Febrero programado</v>
      </c>
      <c r="AB12" s="119" t="str">
        <f>Z11&amp;" resultado"</f>
        <v>Febrero resultado</v>
      </c>
      <c r="AC12" s="120" t="str">
        <f>Z11&amp;" análisis mensual"</f>
        <v>Febrero análisis mensual</v>
      </c>
      <c r="AD12" s="120" t="str">
        <f>Z11&amp;" observaciones al seguimiento"</f>
        <v>Febrero observaciones al seguimiento</v>
      </c>
      <c r="AE12" s="29" t="str">
        <f>AE11&amp;" ejecutado"</f>
        <v>Marzo ejecutado</v>
      </c>
      <c r="AF12" s="26" t="str">
        <f>AE11&amp;" programado"</f>
        <v>Marzo programado</v>
      </c>
      <c r="AG12" s="26" t="str">
        <f>AE11&amp;" resultado"</f>
        <v>Marzo resultado</v>
      </c>
      <c r="AH12" s="29" t="str">
        <f>AE11&amp;" análisis mensual"</f>
        <v>Marzo análisis mensual</v>
      </c>
      <c r="AI12" s="29" t="str">
        <f>AE11&amp;" observaciones al seguimiento"</f>
        <v>Marzo observaciones al seguimiento</v>
      </c>
      <c r="AJ12" s="26" t="str">
        <f>AJ11&amp;" ejecutado"</f>
        <v>Abril ejecutado</v>
      </c>
      <c r="AK12" s="26" t="str">
        <f>AJ11&amp;" programado"</f>
        <v>Abril programado</v>
      </c>
      <c r="AL12" s="26" t="str">
        <f>AJ11&amp;" resultado"</f>
        <v>Abril resultado</v>
      </c>
      <c r="AM12" s="29" t="str">
        <f>AJ11&amp;" análisis mensual"</f>
        <v>Abril análisis mensual</v>
      </c>
      <c r="AN12" s="26" t="str">
        <f>AJ11&amp;" observaciones al seguimiento"</f>
        <v>Abril observaciones al seguimiento</v>
      </c>
      <c r="AO12" s="27" t="str">
        <f>AO11&amp;" ejecutado"</f>
        <v>Mayo ejecutado</v>
      </c>
      <c r="AP12" s="26" t="str">
        <f>AO11&amp;" programado"</f>
        <v>Mayo programado</v>
      </c>
      <c r="AQ12" s="26" t="str">
        <f>AO11&amp;" resultado"</f>
        <v>Mayo resultado</v>
      </c>
      <c r="AR12" s="29" t="str">
        <f>AO11&amp;" análisis mensual"</f>
        <v>Mayo análisis mensual</v>
      </c>
      <c r="AS12" s="29" t="str">
        <f>AO11&amp;" observaciones al seguimiento"</f>
        <v>Mayo observaciones al seguimiento</v>
      </c>
      <c r="AT12" s="26" t="str">
        <f>AT11&amp;" ejecutado"</f>
        <v>Junio ejecutado</v>
      </c>
      <c r="AU12" s="26" t="str">
        <f>AT11&amp;" programado"</f>
        <v>Junio programado</v>
      </c>
      <c r="AV12" s="26" t="str">
        <f>AT11&amp;" resultado"</f>
        <v>Junio resultado</v>
      </c>
      <c r="AW12" s="29" t="str">
        <f>AT11&amp;" análisis mensual"</f>
        <v>Junio análisis mensual</v>
      </c>
      <c r="AX12" s="26" t="str">
        <f>AT11&amp;" observaciones al seguimiento"</f>
        <v>Junio observaciones al seguimiento</v>
      </c>
      <c r="AY12" s="27" t="str">
        <f>AY11&amp;" ejecutado"</f>
        <v>Julio ejecutado</v>
      </c>
      <c r="AZ12" s="26" t="str">
        <f>AY11&amp;" programado"</f>
        <v>Julio programado</v>
      </c>
      <c r="BA12" s="26" t="str">
        <f>AY11&amp;" resultado"</f>
        <v>Julio resultado</v>
      </c>
      <c r="BB12" s="29" t="str">
        <f>AY11&amp;" análisis mensual"</f>
        <v>Julio análisis mensual</v>
      </c>
      <c r="BC12" s="29" t="str">
        <f>AY11&amp;" observaciones al seguimiento"</f>
        <v>Julio observaciones al seguimiento</v>
      </c>
      <c r="BD12" s="26" t="str">
        <f>BD11&amp;" ejecutado"</f>
        <v>Agosto ejecutado</v>
      </c>
      <c r="BE12" s="26" t="str">
        <f>BD11&amp;" programado"</f>
        <v>Agosto programado</v>
      </c>
      <c r="BF12" s="26" t="str">
        <f>BD11&amp;" resultado"</f>
        <v>Agosto resultado</v>
      </c>
      <c r="BG12" s="29" t="str">
        <f>BD11&amp;" análisis mensual"</f>
        <v>Agosto análisis mensual</v>
      </c>
      <c r="BH12" s="26" t="str">
        <f>BD11&amp;" observaciones al seguimiento"</f>
        <v>Agosto observaciones al seguimiento</v>
      </c>
      <c r="BI12" s="27" t="str">
        <f>BI11&amp;" ejecutado"</f>
        <v>Septiembre ejecutado</v>
      </c>
      <c r="BJ12" s="26" t="str">
        <f>BI11&amp;" programado"</f>
        <v>Septiembre programado</v>
      </c>
      <c r="BK12" s="26" t="str">
        <f>BI11&amp;" resultado"</f>
        <v>Septiembre resultado</v>
      </c>
      <c r="BL12" s="29" t="str">
        <f>BI11&amp;" análisis mensual"</f>
        <v>Septiembre análisis mensual</v>
      </c>
      <c r="BM12" s="29" t="str">
        <f>BI11&amp;" observaciones al seguimiento"</f>
        <v>Septiembre observaciones al seguimiento</v>
      </c>
      <c r="BN12" s="26" t="str">
        <f>BN11&amp;" ejecutado"</f>
        <v>Octubre ejecutado</v>
      </c>
      <c r="BO12" s="26" t="str">
        <f>BN11&amp;" programado"</f>
        <v>Octubre programado</v>
      </c>
      <c r="BP12" s="26" t="str">
        <f>BN11&amp;" resultado"</f>
        <v>Octubre resultado</v>
      </c>
      <c r="BQ12" s="29" t="str">
        <f>BN11&amp;" análisis mensual"</f>
        <v>Octubre análisis mensual</v>
      </c>
      <c r="BR12" s="26" t="str">
        <f>BN11&amp;" observaciones al seguimiento"</f>
        <v>Octubre observaciones al seguimiento</v>
      </c>
      <c r="BS12" s="27" t="str">
        <f>BS11&amp;" ejecutado"</f>
        <v>Noviembre ejecutado</v>
      </c>
      <c r="BT12" s="26" t="str">
        <f>BS11&amp;" programado"</f>
        <v>Noviembre programado</v>
      </c>
      <c r="BU12" s="26" t="str">
        <f>BS11&amp;" resultado"</f>
        <v>Noviembre resultado</v>
      </c>
      <c r="BV12" s="29" t="str">
        <f>BS11&amp;" análisis mensual"</f>
        <v>Noviembre análisis mensual</v>
      </c>
      <c r="BW12" s="29" t="str">
        <f>BS11&amp;" observaciones al seguimiento"</f>
        <v>Noviembre observaciones al seguimiento</v>
      </c>
      <c r="BX12" s="26" t="str">
        <f>BX11&amp;" ejecutado"</f>
        <v>Diciembre ejecutado</v>
      </c>
      <c r="BY12" s="26" t="str">
        <f>BX11&amp;" programado"</f>
        <v>Diciembre programado</v>
      </c>
      <c r="BZ12" s="26" t="str">
        <f>BX11&amp;" resultado"</f>
        <v>Diciembre resultado</v>
      </c>
      <c r="CA12" s="29" t="str">
        <f>BX11&amp;" análisis mensual"</f>
        <v>Diciembre análisis mensual</v>
      </c>
      <c r="CB12" s="26" t="str">
        <f>BX11&amp;" observaciones al seguimiento"</f>
        <v>Diciembre observaciones al seguimiento</v>
      </c>
      <c r="CC12" s="27" t="s">
        <v>99</v>
      </c>
      <c r="CE12" s="32" t="s">
        <v>38</v>
      </c>
      <c r="CF12" s="32" t="s">
        <v>102</v>
      </c>
      <c r="CG12" s="32" t="s">
        <v>103</v>
      </c>
      <c r="CH12" s="32" t="s">
        <v>100</v>
      </c>
      <c r="CI12" s="32" t="s">
        <v>101</v>
      </c>
      <c r="CJ12" s="32" t="s">
        <v>104</v>
      </c>
    </row>
    <row r="13" spans="2:88" s="5" customFormat="1" ht="185.25" customHeight="1" x14ac:dyDescent="0.25">
      <c r="B13" s="106" t="s">
        <v>66</v>
      </c>
      <c r="C13" s="106" t="s">
        <v>0</v>
      </c>
      <c r="D13" s="107" t="s">
        <v>112</v>
      </c>
      <c r="E13" s="108" t="s">
        <v>116</v>
      </c>
      <c r="F13" s="121" t="s">
        <v>145</v>
      </c>
      <c r="G13" s="122" t="s">
        <v>119</v>
      </c>
      <c r="H13" s="122" t="s">
        <v>120</v>
      </c>
      <c r="I13" s="122" t="s">
        <v>121</v>
      </c>
      <c r="J13" s="108" t="s">
        <v>43</v>
      </c>
      <c r="K13" s="122" t="s">
        <v>124</v>
      </c>
      <c r="L13" s="122" t="s">
        <v>122</v>
      </c>
      <c r="M13" s="123" t="s">
        <v>125</v>
      </c>
      <c r="N13" s="106" t="s">
        <v>123</v>
      </c>
      <c r="O13" s="108" t="s">
        <v>48</v>
      </c>
      <c r="P13" s="123" t="s">
        <v>142</v>
      </c>
      <c r="Q13" s="123">
        <v>1</v>
      </c>
      <c r="R13" s="123" t="s">
        <v>123</v>
      </c>
      <c r="S13" s="123">
        <v>1</v>
      </c>
      <c r="T13" s="106" t="s">
        <v>42</v>
      </c>
      <c r="U13" s="24"/>
      <c r="V13" s="24"/>
      <c r="W13" s="23"/>
      <c r="X13" s="41" t="s">
        <v>146</v>
      </c>
      <c r="Y13" s="41" t="s">
        <v>147</v>
      </c>
      <c r="Z13" s="24"/>
      <c r="AA13" s="24"/>
      <c r="AB13" s="23"/>
      <c r="AC13" s="41" t="s">
        <v>148</v>
      </c>
      <c r="AD13" s="41" t="s">
        <v>147</v>
      </c>
      <c r="AE13" s="38">
        <v>13172</v>
      </c>
      <c r="AF13" s="38">
        <v>13172</v>
      </c>
      <c r="AG13" s="39">
        <v>1</v>
      </c>
      <c r="AH13" s="36" t="s">
        <v>149</v>
      </c>
      <c r="AI13" s="37" t="s">
        <v>150</v>
      </c>
      <c r="AJ13" s="38">
        <v>4860</v>
      </c>
      <c r="AK13" s="38">
        <v>4860</v>
      </c>
      <c r="AL13" s="39">
        <v>1</v>
      </c>
      <c r="AM13" s="36" t="s">
        <v>164</v>
      </c>
      <c r="AN13" s="36" t="s">
        <v>159</v>
      </c>
      <c r="AO13" s="42">
        <v>5236</v>
      </c>
      <c r="AP13" s="42">
        <v>5236</v>
      </c>
      <c r="AQ13" s="43">
        <v>1</v>
      </c>
      <c r="AR13" s="41" t="s">
        <v>165</v>
      </c>
      <c r="AS13" s="41" t="s">
        <v>162</v>
      </c>
      <c r="AT13" s="42">
        <v>3717</v>
      </c>
      <c r="AU13" s="42">
        <v>3717</v>
      </c>
      <c r="AV13" s="43">
        <v>1</v>
      </c>
      <c r="AW13" s="45" t="s">
        <v>166</v>
      </c>
      <c r="AX13" s="44" t="s">
        <v>163</v>
      </c>
      <c r="AY13" s="28"/>
      <c r="AZ13" s="24"/>
      <c r="BA13" s="23"/>
      <c r="BB13" s="34"/>
      <c r="BC13" s="30"/>
      <c r="BD13" s="24"/>
      <c r="BE13" s="24"/>
      <c r="BF13" s="23"/>
      <c r="BG13" s="23"/>
      <c r="BH13" s="25"/>
      <c r="BI13" s="28"/>
      <c r="BJ13" s="24"/>
      <c r="BK13" s="23"/>
      <c r="BL13" s="34"/>
      <c r="BM13" s="30"/>
      <c r="BN13" s="24"/>
      <c r="BO13" s="24"/>
      <c r="BP13" s="23"/>
      <c r="BQ13" s="23"/>
      <c r="BR13" s="25"/>
      <c r="BS13" s="28"/>
      <c r="BT13" s="24"/>
      <c r="BU13" s="23"/>
      <c r="BV13" s="23"/>
      <c r="BW13" s="25"/>
      <c r="BX13" s="24"/>
      <c r="BY13" s="24"/>
      <c r="BZ13" s="23"/>
      <c r="CA13" s="23"/>
      <c r="CB13" s="25"/>
      <c r="CC13" s="31"/>
      <c r="CE13" s="47">
        <f>+U13+Z13+AE13+AJ13+AO13+AT13+AY13+BD13+BI13+BN13+BS13+BX13</f>
        <v>26985</v>
      </c>
      <c r="CF13" s="47">
        <f t="shared" ref="CE13:CF15" si="0">+V13+AA13+AF13+AK13+AP13+AU13+AZ13+BE13+BJ13+BO13+BT13+BY13</f>
        <v>26985</v>
      </c>
      <c r="CG13" s="35">
        <f>+CE13/CF13</f>
        <v>1</v>
      </c>
      <c r="CH13" s="35">
        <f>+CG13</f>
        <v>1</v>
      </c>
      <c r="CI13" s="35">
        <f>+S13</f>
        <v>1</v>
      </c>
      <c r="CJ13" s="35">
        <f>+CH13/CI13</f>
        <v>1</v>
      </c>
    </row>
    <row r="14" spans="2:88" s="5" customFormat="1" ht="222.75" customHeight="1" x14ac:dyDescent="0.25">
      <c r="B14" s="106" t="s">
        <v>66</v>
      </c>
      <c r="C14" s="106" t="s">
        <v>0</v>
      </c>
      <c r="D14" s="107" t="s">
        <v>112</v>
      </c>
      <c r="E14" s="108" t="s">
        <v>117</v>
      </c>
      <c r="F14" s="121" t="s">
        <v>145</v>
      </c>
      <c r="G14" s="122" t="s">
        <v>126</v>
      </c>
      <c r="H14" s="122" t="s">
        <v>167</v>
      </c>
      <c r="I14" s="124" t="s">
        <v>127</v>
      </c>
      <c r="J14" s="108" t="s">
        <v>43</v>
      </c>
      <c r="K14" s="122" t="s">
        <v>128</v>
      </c>
      <c r="L14" s="122" t="s">
        <v>129</v>
      </c>
      <c r="M14" s="122" t="s">
        <v>130</v>
      </c>
      <c r="N14" s="106" t="s">
        <v>123</v>
      </c>
      <c r="O14" s="108" t="s">
        <v>44</v>
      </c>
      <c r="P14" s="122" t="s">
        <v>131</v>
      </c>
      <c r="Q14" s="125">
        <v>1</v>
      </c>
      <c r="R14" s="123" t="s">
        <v>123</v>
      </c>
      <c r="S14" s="123">
        <v>1</v>
      </c>
      <c r="T14" s="106" t="s">
        <v>73</v>
      </c>
      <c r="U14" s="24"/>
      <c r="V14" s="24"/>
      <c r="W14" s="23"/>
      <c r="X14" s="41" t="s">
        <v>151</v>
      </c>
      <c r="Y14" s="41" t="s">
        <v>147</v>
      </c>
      <c r="Z14" s="24"/>
      <c r="AA14" s="24"/>
      <c r="AB14" s="23"/>
      <c r="AC14" s="41" t="s">
        <v>152</v>
      </c>
      <c r="AD14" s="41" t="s">
        <v>147</v>
      </c>
      <c r="AE14" s="38"/>
      <c r="AF14" s="38"/>
      <c r="AG14" s="39"/>
      <c r="AH14" s="36" t="s">
        <v>153</v>
      </c>
      <c r="AI14" s="37" t="s">
        <v>154</v>
      </c>
      <c r="AJ14" s="24"/>
      <c r="AK14" s="24"/>
      <c r="AL14" s="23"/>
      <c r="AM14" s="36" t="s">
        <v>168</v>
      </c>
      <c r="AN14" s="36" t="s">
        <v>159</v>
      </c>
      <c r="AO14" s="42"/>
      <c r="AP14" s="42"/>
      <c r="AQ14" s="43"/>
      <c r="AR14" s="41" t="s">
        <v>160</v>
      </c>
      <c r="AS14" s="41" t="s">
        <v>162</v>
      </c>
      <c r="AT14" s="42">
        <v>1</v>
      </c>
      <c r="AU14" s="42">
        <v>1</v>
      </c>
      <c r="AV14" s="43">
        <v>1</v>
      </c>
      <c r="AW14" s="45" t="s">
        <v>169</v>
      </c>
      <c r="AX14" s="44" t="s">
        <v>170</v>
      </c>
      <c r="AY14" s="28"/>
      <c r="AZ14" s="24"/>
      <c r="BA14" s="23"/>
      <c r="BB14" s="34"/>
      <c r="BC14" s="30"/>
      <c r="BD14" s="24"/>
      <c r="BE14" s="24"/>
      <c r="BF14" s="23"/>
      <c r="BG14" s="23"/>
      <c r="BH14" s="25"/>
      <c r="BI14" s="28"/>
      <c r="BJ14" s="24"/>
      <c r="BK14" s="23"/>
      <c r="BL14" s="34"/>
      <c r="BM14" s="30"/>
      <c r="BN14" s="24"/>
      <c r="BO14" s="24"/>
      <c r="BP14" s="23"/>
      <c r="BQ14" s="23"/>
      <c r="BR14" s="25"/>
      <c r="BS14" s="28"/>
      <c r="BT14" s="24"/>
      <c r="BU14" s="23"/>
      <c r="BV14" s="23"/>
      <c r="BW14" s="25"/>
      <c r="BX14" s="24"/>
      <c r="BY14" s="24"/>
      <c r="BZ14" s="23"/>
      <c r="CA14" s="23"/>
      <c r="CB14" s="25"/>
      <c r="CC14" s="31"/>
      <c r="CE14" s="47">
        <f t="shared" si="0"/>
        <v>1</v>
      </c>
      <c r="CF14" s="47">
        <f t="shared" si="0"/>
        <v>1</v>
      </c>
      <c r="CG14" s="35">
        <f>+CE14/CF14</f>
        <v>1</v>
      </c>
      <c r="CH14" s="35">
        <f>+CG14</f>
        <v>1</v>
      </c>
      <c r="CI14" s="46">
        <f>+S14</f>
        <v>1</v>
      </c>
      <c r="CJ14" s="35">
        <f>+CH14/CI14</f>
        <v>1</v>
      </c>
    </row>
    <row r="15" spans="2:88" s="5" customFormat="1" ht="190.5" customHeight="1" x14ac:dyDescent="0.25">
      <c r="B15" s="106" t="s">
        <v>66</v>
      </c>
      <c r="C15" s="106" t="s">
        <v>0</v>
      </c>
      <c r="D15" s="107" t="s">
        <v>112</v>
      </c>
      <c r="E15" s="108" t="s">
        <v>118</v>
      </c>
      <c r="F15" s="121" t="s">
        <v>145</v>
      </c>
      <c r="G15" s="122" t="s">
        <v>132</v>
      </c>
      <c r="H15" s="126" t="s">
        <v>133</v>
      </c>
      <c r="I15" s="126" t="s">
        <v>134</v>
      </c>
      <c r="J15" s="108" t="s">
        <v>43</v>
      </c>
      <c r="K15" s="122" t="s">
        <v>135</v>
      </c>
      <c r="L15" s="127" t="s">
        <v>136</v>
      </c>
      <c r="M15" s="123" t="s">
        <v>137</v>
      </c>
      <c r="N15" s="106" t="s">
        <v>123</v>
      </c>
      <c r="O15" s="108" t="s">
        <v>40</v>
      </c>
      <c r="P15" s="122" t="s">
        <v>138</v>
      </c>
      <c r="Q15" s="125">
        <v>0.8</v>
      </c>
      <c r="R15" s="123" t="s">
        <v>123</v>
      </c>
      <c r="S15" s="123">
        <v>1</v>
      </c>
      <c r="T15" s="106" t="s">
        <v>42</v>
      </c>
      <c r="U15" s="24"/>
      <c r="V15" s="24"/>
      <c r="W15" s="23"/>
      <c r="X15" s="41" t="s">
        <v>155</v>
      </c>
      <c r="Y15" s="41" t="s">
        <v>147</v>
      </c>
      <c r="Z15" s="24"/>
      <c r="AA15" s="24"/>
      <c r="AB15" s="23"/>
      <c r="AC15" s="41" t="s">
        <v>156</v>
      </c>
      <c r="AD15" s="41" t="s">
        <v>147</v>
      </c>
      <c r="AE15" s="38">
        <v>1513</v>
      </c>
      <c r="AF15" s="38">
        <v>1513</v>
      </c>
      <c r="AG15" s="39">
        <v>1</v>
      </c>
      <c r="AH15" s="36" t="s">
        <v>157</v>
      </c>
      <c r="AI15" s="37" t="s">
        <v>158</v>
      </c>
      <c r="AJ15" s="24"/>
      <c r="AK15" s="24"/>
      <c r="AL15" s="23"/>
      <c r="AM15" s="36" t="s">
        <v>171</v>
      </c>
      <c r="AN15" s="36" t="s">
        <v>159</v>
      </c>
      <c r="AO15" s="42"/>
      <c r="AP15" s="42"/>
      <c r="AQ15" s="43"/>
      <c r="AR15" s="41" t="s">
        <v>172</v>
      </c>
      <c r="AS15" s="41" t="s">
        <v>162</v>
      </c>
      <c r="AT15" s="42">
        <v>1551</v>
      </c>
      <c r="AU15" s="42">
        <v>1551</v>
      </c>
      <c r="AV15" s="43">
        <v>1</v>
      </c>
      <c r="AW15" s="45" t="s">
        <v>173</v>
      </c>
      <c r="AX15" s="44" t="s">
        <v>174</v>
      </c>
      <c r="AY15" s="28"/>
      <c r="AZ15" s="24"/>
      <c r="BA15" s="23"/>
      <c r="BB15" s="34"/>
      <c r="BC15" s="30"/>
      <c r="BD15" s="24"/>
      <c r="BE15" s="24"/>
      <c r="BF15" s="23"/>
      <c r="BG15" s="23"/>
      <c r="BH15" s="25"/>
      <c r="BI15" s="28"/>
      <c r="BJ15" s="24"/>
      <c r="BK15" s="23"/>
      <c r="BL15" s="34"/>
      <c r="BM15" s="30"/>
      <c r="BN15" s="24"/>
      <c r="BO15" s="24"/>
      <c r="BP15" s="23"/>
      <c r="BQ15" s="23"/>
      <c r="BR15" s="25"/>
      <c r="BS15" s="28"/>
      <c r="BT15" s="24"/>
      <c r="BU15" s="23"/>
      <c r="BV15" s="23"/>
      <c r="BW15" s="25"/>
      <c r="BX15" s="24"/>
      <c r="BY15" s="23"/>
      <c r="BZ15" s="23"/>
      <c r="CA15" s="23"/>
      <c r="CB15" s="25"/>
      <c r="CC15" s="31"/>
      <c r="CE15" s="47">
        <f>+U15+Z15+AE15+AJ15+AO15+AT15+AY15+BD15+BI15+BN15+BS15+BX15</f>
        <v>3064</v>
      </c>
      <c r="CF15" s="47">
        <f t="shared" si="0"/>
        <v>3064</v>
      </c>
      <c r="CG15" s="35">
        <f>+CE15/CF15</f>
        <v>1</v>
      </c>
      <c r="CH15" s="35">
        <f>+CG15</f>
        <v>1</v>
      </c>
      <c r="CI15" s="46">
        <f>+S15</f>
        <v>1</v>
      </c>
      <c r="CJ15" s="35">
        <f>+CH15/CI15</f>
        <v>1</v>
      </c>
    </row>
    <row r="16" spans="2:88" s="5" customFormat="1" ht="272.25" customHeight="1" x14ac:dyDescent="0.25">
      <c r="B16" s="106" t="s">
        <v>66</v>
      </c>
      <c r="C16" s="106" t="s">
        <v>0</v>
      </c>
      <c r="D16" s="107" t="s">
        <v>112</v>
      </c>
      <c r="E16" s="108" t="s">
        <v>144</v>
      </c>
      <c r="F16" s="121" t="s">
        <v>145</v>
      </c>
      <c r="G16" s="122" t="s">
        <v>139</v>
      </c>
      <c r="H16" s="126" t="s">
        <v>175</v>
      </c>
      <c r="I16" s="126" t="s">
        <v>140</v>
      </c>
      <c r="J16" s="108" t="s">
        <v>43</v>
      </c>
      <c r="K16" s="122" t="s">
        <v>176</v>
      </c>
      <c r="L16" s="127" t="s">
        <v>177</v>
      </c>
      <c r="M16" s="123" t="s">
        <v>141</v>
      </c>
      <c r="N16" s="106" t="s">
        <v>123</v>
      </c>
      <c r="O16" s="108" t="s">
        <v>40</v>
      </c>
      <c r="P16" s="122" t="s">
        <v>143</v>
      </c>
      <c r="Q16" s="125">
        <v>0</v>
      </c>
      <c r="R16" s="123" t="s">
        <v>123</v>
      </c>
      <c r="S16" s="123">
        <v>1</v>
      </c>
      <c r="T16" s="106" t="s">
        <v>42</v>
      </c>
      <c r="U16" s="42"/>
      <c r="V16" s="42"/>
      <c r="W16" s="43"/>
      <c r="X16" s="25" t="s">
        <v>181</v>
      </c>
      <c r="Y16" s="41"/>
      <c r="Z16" s="42"/>
      <c r="AA16" s="42"/>
      <c r="AB16" s="43"/>
      <c r="AC16" s="25" t="s">
        <v>181</v>
      </c>
      <c r="AD16" s="41"/>
      <c r="AE16" s="38"/>
      <c r="AF16" s="38"/>
      <c r="AG16" s="39"/>
      <c r="AH16" s="25" t="s">
        <v>181</v>
      </c>
      <c r="AI16" s="37"/>
      <c r="AJ16" s="24"/>
      <c r="AK16" s="24"/>
      <c r="AL16" s="23"/>
      <c r="AM16" s="36" t="s">
        <v>178</v>
      </c>
      <c r="AN16" s="36" t="s">
        <v>159</v>
      </c>
      <c r="AO16" s="42"/>
      <c r="AP16" s="42"/>
      <c r="AQ16" s="43"/>
      <c r="AR16" s="41" t="s">
        <v>161</v>
      </c>
      <c r="AS16" s="41" t="s">
        <v>162</v>
      </c>
      <c r="AT16" s="42">
        <v>4</v>
      </c>
      <c r="AU16" s="42">
        <v>4</v>
      </c>
      <c r="AV16" s="43">
        <v>1</v>
      </c>
      <c r="AW16" s="45" t="s">
        <v>179</v>
      </c>
      <c r="AX16" s="44" t="s">
        <v>180</v>
      </c>
      <c r="AY16" s="28"/>
      <c r="AZ16" s="24"/>
      <c r="BA16" s="23"/>
      <c r="BB16" s="34"/>
      <c r="BC16" s="30"/>
      <c r="BD16" s="24"/>
      <c r="BE16" s="24"/>
      <c r="BF16" s="23"/>
      <c r="BG16" s="23"/>
      <c r="BH16" s="25"/>
      <c r="BI16" s="28"/>
      <c r="BJ16" s="24"/>
      <c r="BK16" s="23"/>
      <c r="BL16" s="34"/>
      <c r="BM16" s="30"/>
      <c r="BN16" s="24"/>
      <c r="BO16" s="24"/>
      <c r="BP16" s="23"/>
      <c r="BQ16" s="23"/>
      <c r="BR16" s="25"/>
      <c r="BS16" s="28"/>
      <c r="BT16" s="24"/>
      <c r="BU16" s="23"/>
      <c r="BV16" s="23"/>
      <c r="BW16" s="25"/>
      <c r="BX16" s="24"/>
      <c r="BY16" s="24"/>
      <c r="BZ16" s="23"/>
      <c r="CA16" s="23"/>
      <c r="CB16" s="25"/>
      <c r="CC16" s="31"/>
      <c r="CE16" s="47">
        <f t="shared" ref="CE16" si="1">+U16+Z16+AE16+AJ16+AO16+AT16+AY16+BD16+BI16+BN16+BS16+BX16</f>
        <v>4</v>
      </c>
      <c r="CF16" s="47">
        <f t="shared" ref="CF16" si="2">+V16+AA16+AF16+AK16+AP16+AU16+AZ16+BE16+BJ16+BO16+BT16+BY16</f>
        <v>4</v>
      </c>
      <c r="CG16" s="35">
        <f>+CE16/CF16</f>
        <v>1</v>
      </c>
      <c r="CH16" s="35">
        <f>+CG16</f>
        <v>1</v>
      </c>
      <c r="CI16" s="46">
        <f>+S16</f>
        <v>1</v>
      </c>
      <c r="CJ16" s="35">
        <f>+CH16/CI16</f>
        <v>1</v>
      </c>
    </row>
    <row r="17" spans="2:88" s="86" customFormat="1" ht="279" customHeight="1" x14ac:dyDescent="0.25">
      <c r="B17" s="87" t="s">
        <v>66</v>
      </c>
      <c r="C17" s="87" t="s">
        <v>182</v>
      </c>
      <c r="D17" s="88" t="s">
        <v>183</v>
      </c>
      <c r="E17" s="89" t="s">
        <v>184</v>
      </c>
      <c r="F17" s="87" t="s">
        <v>185</v>
      </c>
      <c r="G17" s="87" t="s">
        <v>186</v>
      </c>
      <c r="H17" s="88" t="s">
        <v>187</v>
      </c>
      <c r="I17" s="88" t="s">
        <v>188</v>
      </c>
      <c r="J17" s="87" t="s">
        <v>43</v>
      </c>
      <c r="K17" s="88" t="s">
        <v>189</v>
      </c>
      <c r="L17" s="88" t="s">
        <v>190</v>
      </c>
      <c r="M17" s="88" t="s">
        <v>191</v>
      </c>
      <c r="N17" s="87" t="s">
        <v>123</v>
      </c>
      <c r="O17" s="87" t="s">
        <v>40</v>
      </c>
      <c r="P17" s="88" t="s">
        <v>192</v>
      </c>
      <c r="Q17" s="90">
        <v>0.97</v>
      </c>
      <c r="R17" s="87" t="s">
        <v>193</v>
      </c>
      <c r="S17" s="91">
        <v>0.98</v>
      </c>
      <c r="T17" s="92" t="s">
        <v>73</v>
      </c>
      <c r="U17" s="42"/>
      <c r="V17" s="42"/>
      <c r="W17" s="43"/>
      <c r="X17" s="93" t="s">
        <v>194</v>
      </c>
      <c r="Y17" s="41" t="s">
        <v>195</v>
      </c>
      <c r="Z17" s="42"/>
      <c r="AA17" s="42"/>
      <c r="AB17" s="100"/>
      <c r="AC17" s="41" t="s">
        <v>196</v>
      </c>
      <c r="AD17" s="41" t="s">
        <v>195</v>
      </c>
      <c r="AE17" s="94">
        <v>8821448656</v>
      </c>
      <c r="AF17" s="95">
        <v>10023953050</v>
      </c>
      <c r="AG17" s="96">
        <f t="shared" ref="AG17" si="3">+AE17/AF17</f>
        <v>0.88003690879218555</v>
      </c>
      <c r="AH17" s="95" t="s">
        <v>197</v>
      </c>
      <c r="AI17" s="37" t="s">
        <v>198</v>
      </c>
      <c r="AJ17" s="94"/>
      <c r="AK17" s="97"/>
      <c r="AL17" s="98"/>
      <c r="AM17" s="95" t="s">
        <v>199</v>
      </c>
      <c r="AN17" s="95" t="s">
        <v>200</v>
      </c>
      <c r="AO17" s="94"/>
      <c r="AP17" s="99"/>
      <c r="AQ17" s="98"/>
      <c r="AR17" s="95" t="s">
        <v>201</v>
      </c>
      <c r="AS17" s="95" t="s">
        <v>202</v>
      </c>
      <c r="AT17" s="42">
        <v>23304270156</v>
      </c>
      <c r="AU17" s="42">
        <v>24006521477</v>
      </c>
      <c r="AV17" s="98">
        <f>+AT17/AU17</f>
        <v>0.97074747702732322</v>
      </c>
      <c r="AW17" s="95" t="s">
        <v>203</v>
      </c>
      <c r="AX17" s="95" t="s">
        <v>204</v>
      </c>
      <c r="AY17" s="100"/>
      <c r="AZ17" s="100"/>
      <c r="BA17" s="100"/>
      <c r="BB17" s="41"/>
      <c r="BC17" s="95"/>
      <c r="BD17" s="95"/>
      <c r="BE17" s="42"/>
      <c r="BF17" s="100"/>
      <c r="BG17" s="95"/>
      <c r="BH17" s="41"/>
      <c r="BI17" s="40"/>
      <c r="BJ17" s="40"/>
      <c r="BK17" s="101"/>
      <c r="BL17" s="93"/>
      <c r="BM17" s="43"/>
      <c r="BN17" s="102"/>
      <c r="BO17" s="95"/>
      <c r="BP17" s="40"/>
      <c r="BQ17" s="95"/>
      <c r="BR17" s="41"/>
      <c r="BS17" s="102"/>
      <c r="BT17" s="95"/>
      <c r="BU17" s="42"/>
      <c r="BV17" s="42"/>
      <c r="BW17" s="41"/>
      <c r="BX17" s="40"/>
      <c r="BY17" s="40"/>
      <c r="BZ17" s="96"/>
      <c r="CA17" s="42"/>
      <c r="CB17" s="41"/>
      <c r="CC17" s="41"/>
      <c r="CD17" s="103"/>
      <c r="CE17" s="128">
        <v>23304270156</v>
      </c>
      <c r="CF17" s="128">
        <v>24006521477</v>
      </c>
      <c r="CG17" s="104">
        <f>+CE17/CF17</f>
        <v>0.97074747702732322</v>
      </c>
      <c r="CH17" s="104">
        <f>CG17</f>
        <v>0.97074747702732322</v>
      </c>
      <c r="CI17" s="104">
        <f>S17</f>
        <v>0.98</v>
      </c>
      <c r="CJ17" s="105">
        <f>+CH17/CI17</f>
        <v>0.9905586500278809</v>
      </c>
    </row>
    <row r="18" spans="2:88" s="5" customFormat="1" ht="277.5" customHeight="1" x14ac:dyDescent="0.25">
      <c r="B18" s="106" t="s">
        <v>66</v>
      </c>
      <c r="C18" s="106" t="s">
        <v>182</v>
      </c>
      <c r="D18" s="107" t="s">
        <v>183</v>
      </c>
      <c r="E18" s="108" t="s">
        <v>205</v>
      </c>
      <c r="F18" s="106" t="s">
        <v>185</v>
      </c>
      <c r="G18" s="106" t="s">
        <v>206</v>
      </c>
      <c r="H18" s="107" t="s">
        <v>207</v>
      </c>
      <c r="I18" s="107" t="s">
        <v>208</v>
      </c>
      <c r="J18" s="106" t="s">
        <v>43</v>
      </c>
      <c r="K18" s="107" t="s">
        <v>209</v>
      </c>
      <c r="L18" s="107" t="s">
        <v>210</v>
      </c>
      <c r="M18" s="107" t="s">
        <v>211</v>
      </c>
      <c r="N18" s="106" t="s">
        <v>123</v>
      </c>
      <c r="O18" s="106" t="s">
        <v>48</v>
      </c>
      <c r="P18" s="107" t="s">
        <v>212</v>
      </c>
      <c r="Q18" s="109">
        <v>0.94</v>
      </c>
      <c r="R18" s="106" t="s">
        <v>193</v>
      </c>
      <c r="S18" s="110">
        <v>0.97</v>
      </c>
      <c r="T18" s="111" t="s">
        <v>42</v>
      </c>
      <c r="U18" s="42">
        <v>6</v>
      </c>
      <c r="V18" s="42">
        <v>6</v>
      </c>
      <c r="W18" s="43">
        <f>+U18/V18</f>
        <v>1</v>
      </c>
      <c r="X18" s="95" t="s">
        <v>213</v>
      </c>
      <c r="Y18" s="41" t="s">
        <v>195</v>
      </c>
      <c r="Z18" s="42">
        <v>19</v>
      </c>
      <c r="AA18" s="42">
        <v>22</v>
      </c>
      <c r="AB18" s="43">
        <f>+Z18/AA18</f>
        <v>0.86363636363636365</v>
      </c>
      <c r="AC18" s="112" t="s">
        <v>214</v>
      </c>
      <c r="AD18" s="41" t="s">
        <v>195</v>
      </c>
      <c r="AE18" s="92">
        <v>20</v>
      </c>
      <c r="AF18" s="42">
        <v>22</v>
      </c>
      <c r="AG18" s="96">
        <f>+AE18/AF18</f>
        <v>0.90909090909090906</v>
      </c>
      <c r="AH18" s="95" t="s">
        <v>215</v>
      </c>
      <c r="AI18" s="37" t="s">
        <v>216</v>
      </c>
      <c r="AJ18" s="92">
        <v>23</v>
      </c>
      <c r="AK18" s="92">
        <v>23</v>
      </c>
      <c r="AL18" s="113">
        <f>+AJ18/AK18</f>
        <v>1</v>
      </c>
      <c r="AM18" s="102" t="s">
        <v>217</v>
      </c>
      <c r="AN18" s="95" t="s">
        <v>218</v>
      </c>
      <c r="AO18" s="92">
        <v>21</v>
      </c>
      <c r="AP18" s="100">
        <v>21</v>
      </c>
      <c r="AQ18" s="43">
        <f>+AO18/AP18</f>
        <v>1</v>
      </c>
      <c r="AR18" s="95" t="s">
        <v>219</v>
      </c>
      <c r="AS18" s="95" t="s">
        <v>202</v>
      </c>
      <c r="AT18" s="42">
        <v>21</v>
      </c>
      <c r="AU18" s="42">
        <v>21</v>
      </c>
      <c r="AV18" s="43">
        <f>+AT18/AU18</f>
        <v>1</v>
      </c>
      <c r="AW18" s="102" t="s">
        <v>220</v>
      </c>
      <c r="AX18" s="95" t="s">
        <v>221</v>
      </c>
      <c r="AY18" s="40"/>
      <c r="AZ18" s="42"/>
      <c r="BA18" s="43"/>
      <c r="BB18" s="93"/>
      <c r="BC18" s="95"/>
      <c r="BD18" s="42"/>
      <c r="BE18" s="42"/>
      <c r="BF18" s="114"/>
      <c r="BG18" s="95"/>
      <c r="BH18" s="41"/>
      <c r="BI18" s="40"/>
      <c r="BJ18" s="40"/>
      <c r="BK18" s="101"/>
      <c r="BL18" s="93"/>
      <c r="BM18" s="43"/>
      <c r="BN18" s="42"/>
      <c r="BO18" s="42"/>
      <c r="BP18" s="43"/>
      <c r="BQ18" s="41"/>
      <c r="BR18" s="41"/>
      <c r="BS18" s="40"/>
      <c r="BT18" s="42"/>
      <c r="BU18" s="43"/>
      <c r="BV18" s="45"/>
      <c r="BW18" s="41"/>
      <c r="BX18" s="42"/>
      <c r="BY18" s="42"/>
      <c r="BZ18" s="43"/>
      <c r="CA18" s="41"/>
      <c r="CB18" s="41"/>
      <c r="CC18" s="115"/>
      <c r="CD18" s="116"/>
      <c r="CE18" s="117">
        <f>+U18+Z18+AE18+AJ18+AO18+AT18</f>
        <v>110</v>
      </c>
      <c r="CF18" s="117">
        <f>+V18+AA18+AF18+AK18+AP18+AU18</f>
        <v>115</v>
      </c>
      <c r="CG18" s="118">
        <f>CE18/CF18</f>
        <v>0.95652173913043481</v>
      </c>
      <c r="CH18" s="118">
        <f>CG18</f>
        <v>0.95652173913043481</v>
      </c>
      <c r="CI18" s="118">
        <f>S18</f>
        <v>0.97</v>
      </c>
      <c r="CJ18" s="118">
        <f>CH18/CI18</f>
        <v>0.98610488570147925</v>
      </c>
    </row>
    <row r="19" spans="2:88" ht="15" customHeight="1" x14ac:dyDescent="0.25">
      <c r="E19" s="5"/>
      <c r="G19" s="9"/>
      <c r="Q19" s="9"/>
      <c r="R19" s="5"/>
      <c r="W19" s="4"/>
      <c r="X19" s="4"/>
      <c r="Y19" s="5"/>
      <c r="AB19" s="4"/>
      <c r="AC19" s="4"/>
      <c r="AG19" s="4"/>
      <c r="AH19" s="4"/>
      <c r="AL19" s="4"/>
      <c r="AM19" s="4"/>
      <c r="AN19" s="5"/>
      <c r="AQ19" s="4"/>
      <c r="AR19" s="4"/>
      <c r="AV19" s="4"/>
      <c r="AW19" s="4"/>
      <c r="BA19" s="4"/>
      <c r="BB19" s="4"/>
      <c r="BF19" s="4"/>
      <c r="BG19" s="4"/>
      <c r="BK19" s="4"/>
      <c r="BL19" s="4"/>
      <c r="BP19" s="4"/>
      <c r="BQ19" s="4"/>
      <c r="BU19" s="4"/>
      <c r="BV19" s="4"/>
      <c r="BZ19" s="4"/>
      <c r="CA19" s="4"/>
    </row>
  </sheetData>
  <sheetProtection formatCells="0" formatColumns="0" formatRows="0" sort="0" autoFilter="0" pivotTables="0"/>
  <dataConsolidate/>
  <mergeCells count="30">
    <mergeCell ref="CE10:CG11"/>
    <mergeCell ref="CH10:CJ11"/>
    <mergeCell ref="BZ2:CC2"/>
    <mergeCell ref="BZ3:CC3"/>
    <mergeCell ref="BZ4:CC4"/>
    <mergeCell ref="BZ5:CC5"/>
    <mergeCell ref="U10:CB10"/>
    <mergeCell ref="D2:BY5"/>
    <mergeCell ref="AY11:BC11"/>
    <mergeCell ref="BD11:BH11"/>
    <mergeCell ref="BI11:BM11"/>
    <mergeCell ref="BN11:BR11"/>
    <mergeCell ref="BS11:BW11"/>
    <mergeCell ref="BX11:CB11"/>
    <mergeCell ref="AT11:AX11"/>
    <mergeCell ref="AO11:AS11"/>
    <mergeCell ref="AJ11:AN11"/>
    <mergeCell ref="E11:I11"/>
    <mergeCell ref="J11:P11"/>
    <mergeCell ref="Q11:T11"/>
    <mergeCell ref="U11:Y11"/>
    <mergeCell ref="B2:C5"/>
    <mergeCell ref="Z11:AD11"/>
    <mergeCell ref="AE11:AI11"/>
    <mergeCell ref="B7:C8"/>
    <mergeCell ref="E7:F7"/>
    <mergeCell ref="E8:F8"/>
    <mergeCell ref="G7:G8"/>
    <mergeCell ref="B11:D11"/>
    <mergeCell ref="B10:T10"/>
  </mergeCells>
  <dataValidations xWindow="276" yWindow="546" count="42">
    <dataValidation type="list" allowBlank="1" showInputMessage="1" showErrorMessage="1" sqref="S19:T19 T20:T1048576 R13:R16" xr:uid="{00000000-0002-0000-0000-000000000000}">
      <formula1>TipoMeta</formula1>
    </dataValidation>
    <dataValidation allowBlank="1" showInputMessage="1" showErrorMessage="1" prompt="Corresponde al registro de los logros obtenidos durante el año de medición del indicador de manera consolidada. En este también se identificarán las situaciones que conllevaron a logros no esperados y las acciones que al respecto se hayan adelantado_x000a_" sqref="CC12" xr:uid="{00000000-0002-0000-0000-000001000000}"/>
    <dataValidation allowBlank="1" showInputMessage="1" showErrorMessage="1" prompt="Indicar el proceso institucional al cuál está asociado el indicador de gestión._x000a__x000a_De la lista despegable  seleccione el proceso." sqref="B12" xr:uid="{00000000-0002-0000-0000-000002000000}"/>
    <dataValidation allowBlank="1" showInputMessage="1" showErrorMessage="1" prompt="Relacionar el proyecto de inversión al cuál está asociado el indicador de gestión._x000a__x000a_De la lista desplegable  seleccione el proyecto de inversión._x000a__x000a_* No todos los indicadores deben estar asociados a un proyecto de inversión." sqref="C12" xr:uid="{00000000-0002-0000-0000-000003000000}"/>
    <dataValidation allowBlank="1" showInputMessage="1" showErrorMessage="1" prompt="Indicar a cual objetivo estratégico de la Entidad contribuye la medición del indicador de gestión._x000a__x000a_De la lista desplegable seleccione el objetivo estratégico._x000a__x000a_*Todos los indicadores deben estar relacionados a un objetivo estratégico._x000a_" sqref="D12" xr:uid="{00000000-0002-0000-0000-000004000000}"/>
    <dataValidation allowBlank="1" showInputMessage="1" showErrorMessage="1" prompt="Se refiere al código consecutivo que es asignado por la Subdirección de Diseño, Evaluación y Sistematización – Equipo del Sistema Integrado de Gestión." sqref="E12" xr:uid="{00000000-0002-0000-0000-000005000000}"/>
    <dataValidation allowBlank="1" showInputMessage="1" showErrorMessage="1" prompt="Hace referencia a la fecha de expedición de la circular mediante la cual se solicita la creación o actualización del indicador de gestión." sqref="F12" xr:uid="{00000000-0002-0000-0000-000006000000}"/>
    <dataValidation allowBlank="1" showInputMessage="1" showErrorMessage="1" prompt="Registre el nombre asignado al indicador. Este debe ser; claro, preciso y auto explicativo. _x000a__x000a_Estructura sugerida: objeto a cuantificar (sujeto) + condición deseada del objeto (verbo en participio pasado) + complemento descriptivo (si se requiere)" sqref="G12" xr:uid="{00000000-0002-0000-0000-000007000000}"/>
    <dataValidation allowBlank="1" showInputMessage="1" showErrorMessage="1" prompt="Describe al fin para el cual se formuló el indicador." sqref="H12" xr:uid="{00000000-0002-0000-0000-000008000000}"/>
    <dataValidation allowBlank="1" showInputMessage="1" showErrorMessage="1" prompt="Corresponde al aspecto clave de cuyo resultado depende el logro de la meta propuesta para el indicador." sqref="I12" xr:uid="{00000000-0002-0000-0000-000009000000}"/>
    <dataValidation allowBlank="1" showInputMessage="1" showErrorMessage="1" prompt="Corresponde a la ecuación matemática que relaciona las variables del indicador (numerador/denominador)." sqref="K12" xr:uid="{00000000-0002-0000-0000-00000A000000}"/>
    <dataValidation allowBlank="1" showInputMessage="1" showErrorMessage="1" prompt="Hace referencia a la clasificación del indicador._x000a__x000a_De la lista desplegable seleccione una de las siguientes opciones: eficacia, eficiencia o efectividad." sqref="J12" xr:uid="{00000000-0002-0000-0000-00000B000000}"/>
    <dataValidation allowBlank="1" showInputMessage="1" showErrorMessage="1" prompt="Frecuencia en la cual se debe calcular y registrar los resultados del indicador. _x000a__x000a_De la lista desplegable seleccione la frecuencia del indicador; mensual, bimestral, trimestral, semestral o anual." sqref="O12" xr:uid="{00000000-0002-0000-0000-00000C000000}"/>
    <dataValidation allowBlank="1" showInputMessage="1" showErrorMessage="1" prompt="Relacionar la medida en la cual se obtiene el resultado del indicador, la cual para el presente formato se estandariza en &quot;Porcentaje&quot;." sqref="N12" xr:uid="{00000000-0002-0000-0000-00000D000000}"/>
    <dataValidation allowBlank="1" showInputMessage="1" showErrorMessage="1" prompt="Corresponde a la información a partir de la cual se obtienen los datos para el cálculo del indicador." sqref="L12" xr:uid="{00000000-0002-0000-0000-00000E000000}"/>
    <dataValidation allowBlank="1" showInputMessage="1" showErrorMessage="1" prompt="Es el elemento que soporta la medición del indicador, estos pueden ser; documento, base de datos, entre otros. " sqref="P12" xr:uid="{00000000-0002-0000-0000-00000F000000}"/>
    <dataValidation allowBlank="1" showInputMessage="1" showErrorMessage="1" prompt="Resultado que se tiene de la primera medición realizada sobre este indicador, oficializado ante el Sistema de Gestión._x000a__x000a_En los casos en los que no se cuente con línea base se debe registrar “No aplica”." sqref="Q12" xr:uid="{00000000-0002-0000-0000-000010000000}"/>
    <dataValidation allowBlank="1" showInputMessage="1" showErrorMessage="1" prompt="Debe coincidir con la unidad de medida del indicador para poder ser comparables." sqref="R12" xr:uid="{00000000-0002-0000-0000-000011000000}"/>
    <dataValidation allowBlank="1" showInputMessage="1" showErrorMessage="1" prompt="Es el resultado del indicador que se pretende alcanzar en el año, se debe tener como referencia la unidad de medida formulada para el indicador." sqref="S12" xr:uid="{00000000-0002-0000-0000-000012000000}"/>
    <dataValidation allowBlank="1" showInputMessage="1" showErrorMessage="1" prompt="Seleccionar el tipo de meta:_x000a_*Suma: en cada periodo difiere el valor._x000a_* Constante: en cada periodo siempre es el mismo valor._x000a_* Creciente: en cada periodo incrementa su valor._x000a_* Decreciente: en cada período disminuye su valor." sqref="T12" xr:uid="{00000000-0002-0000-0000-000013000000}"/>
    <dataValidation allowBlank="1" showInputMessage="1" showErrorMessage="1" prompt="Corresponde a los resultados obtenidos en el periodo de medición." sqref="U12 AE12 Z12 AJ12 AT12 AO12 AY12 BD12 BI12 BN12 BS12 BX12" xr:uid="{00000000-0002-0000-0000-000014000000}"/>
    <dataValidation allowBlank="1" showInputMessage="1" showErrorMessage="1" prompt="Corresponde a los resultados planificados para el periodo de medición. Todos los indicadores de gestión deben incluir programación." sqref="AF12 AA12 V12 AU12 AP12 AK12 AZ12 BE12 BJ12 BO12 BT12 BY12" xr:uid="{00000000-0002-0000-0000-000015000000}"/>
    <dataValidation allowBlank="1" showInputMessage="1" showErrorMessage="1" prompt="Corresponde a la operación matemática de la fórmula del indicador y que reflejará el resultado del indicador para el periodo de medición." sqref="AB12 W12 BU12 AQ12 AL12 AG12 AV12 BA12 BF12 BK12 BP12 BZ12" xr:uid="{00000000-0002-0000-0000-000016000000}"/>
    <dataValidation allowBlank="1" showInputMessage="1" showErrorMessage="1" prompt="Corresponde a los logros obtenidos durante el periodo de medición así como la identificación de las situaciones que conllevaron al incumplimiento de las metas propuestas." sqref="BQ12 BV12 X12 AC12 AH12 AM12 AR12 AW12 BB12 BG12 BL12 CA12" xr:uid="{00000000-0002-0000-0000-000017000000}"/>
    <dataValidation type="list" allowBlank="1" showInputMessage="1" showErrorMessage="1" sqref="E7:E8" xr:uid="{00000000-0002-0000-0000-000018000000}">
      <formula1>Meses</formula1>
    </dataValidation>
    <dataValidation type="list" allowBlank="1" showInputMessage="1" showErrorMessage="1" sqref="O19 M20:N1048576" xr:uid="{00000000-0002-0000-0000-000019000000}">
      <formula1>periodicidad</formula1>
    </dataValidation>
    <dataValidation type="list" allowBlank="1" showInputMessage="1" showErrorMessage="1" sqref="C19 D20:D1048576" xr:uid="{00000000-0002-0000-0000-00001A000000}">
      <formula1>ProyectoInv</formula1>
    </dataValidation>
    <dataValidation type="list" allowBlank="1" showInputMessage="1" showErrorMessage="1" sqref="D19 E20:E1048576" xr:uid="{00000000-0002-0000-0000-00001B000000}">
      <formula1>ObjEstratégico</formula1>
    </dataValidation>
    <dataValidation allowBlank="1" showInputMessage="1" showErrorMessage="1" prompt="Formúlese según las características y programación del indicador." sqref="CE10 CH10:CJ11" xr:uid="{00000000-0002-0000-0000-00001C000000}"/>
    <dataValidation type="list" allowBlank="1" showInputMessage="1" showErrorMessage="1" sqref="C20:C1048576" xr:uid="{00000000-0002-0000-0000-00001D000000}">
      <formula1>Subsistema</formula1>
    </dataValidation>
    <dataValidation type="list" allowBlank="1" showInputMessage="1" showErrorMessage="1" sqref="O20:O1048576" xr:uid="{00000000-0002-0000-0000-00001E000000}">
      <formula1>TipoInd</formula1>
    </dataValidation>
    <dataValidation type="list" allowBlank="1" showInputMessage="1" showErrorMessage="1" sqref="B19:B1048576" xr:uid="{00000000-0002-0000-0000-00001F000000}">
      <formula1>Procesos</formula1>
    </dataValidation>
    <dataValidation allowBlank="1" showInputMessage="1" showErrorMessage="1" prompt="Enunciar los pasos que se deben realizar para obtener las variables que conforman el indicador y calcular su resultado. Así mismo, indicar como se obtiene el avance acumulado del indicador, si sumando cada reporte cuantitativo o tomando el último dato." sqref="M12" xr:uid="{00000000-0002-0000-0000-000020000000}"/>
    <dataValidation allowBlank="1" showInputMessage="1" showErrorMessage="1" prompt="Corresponde al avance ejecutado acumulado o al último reporte de ejecución del indicador, según corresponda y de acuerdo a su periodicidad." sqref="CE12" xr:uid="{00000000-0002-0000-0000-000021000000}"/>
    <dataValidation allowBlank="1" showInputMessage="1" showErrorMessage="1" prompt="Corresponde al avance programado acumulado o al último reporte de programación del indicador, según corresponda y de acuerdo a su periodicidad." sqref="CF12" xr:uid="{00000000-0002-0000-0000-000022000000}"/>
    <dataValidation allowBlank="1" showInputMessage="1" showErrorMessage="1" prompt="Es el producto de dividir el resultado del indicador acumulado (columna BS) entre lo programado del indicador acumulado (columna BT)._x000a_" sqref="CG12" xr:uid="{00000000-0002-0000-0000-000023000000}"/>
    <dataValidation allowBlank="1" showInputMessage="1" showErrorMessage="1" prompt="Corresponde al porcentaje de avance acumulado, es decir, es el mismo valor calculado en la columna anterior (BU)._x000a_" sqref="CH12" xr:uid="{00000000-0002-0000-0000-000024000000}"/>
    <dataValidation allowBlank="1" showInputMessage="1" showErrorMessage="1" prompt="Registrar la meta anual formulada para el indicador, es decir, el valor de la columna S." sqref="CI12" xr:uid="{00000000-0002-0000-0000-000025000000}"/>
    <dataValidation allowBlank="1" showInputMessage="1" showErrorMessage="1" prompt="Es el producto de dividir el resultado del indicador para la vigencia (columna BV) entre la meta anual del indicador para la vigencia (columna BW)." sqref="CJ12" xr:uid="{00000000-0002-0000-0000-000026000000}"/>
    <dataValidation allowBlank="1" showInputMessage="1" showErrorMessage="1" prompt="Registre las observaciones o recomendaciones de la revisión del seguimiento reportado por el proceso. Se diligencia por parte del equipo del Sistema de Gestión al recibir el reporte del seguimiento." sqref="Y12 AD12 AI12 AN12 AS12 AX12 BC12 BH12 BM12 BR12 BW12 CB12" xr:uid="{00000000-0002-0000-0000-000027000000}"/>
    <dataValidation type="textLength" allowBlank="1" showInputMessage="1" showErrorMessage="1" errorTitle="Entrada no válida" error="Escriba un texto  Maximo 500 Caracteres" promptTitle="Cualquier contenido Maximo 500 Caracteres" sqref="H15:I16" xr:uid="{0CD67EAA-F311-4633-9E16-3FC31976E691}">
      <formula1>0</formula1>
      <formula2>500</formula2>
    </dataValidation>
    <dataValidation type="textLength" allowBlank="1" showInputMessage="1" showErrorMessage="1" errorTitle="Entrada no válida" error="Escriba un texto  Maximo 100 Caracteres" promptTitle="Cualquier contenido Maximo 100 Caracteres" sqref="G15:G16" xr:uid="{0E531AB7-72A5-4E18-B149-841369B1788D}">
      <formula1>0</formula1>
      <formula2>100</formula2>
    </dataValidation>
  </dataValidations>
  <pageMargins left="0.7" right="0.7" top="0.75" bottom="0.75" header="0.3" footer="0.3"/>
  <pageSetup orientation="portrait" horizontalDpi="4294967295" verticalDpi="4294967295" r:id="rId1"/>
  <drawing r:id="rId2"/>
  <extLst>
    <ext xmlns:x14="http://schemas.microsoft.com/office/spreadsheetml/2009/9/main" uri="{CCE6A557-97BC-4b89-ADB6-D9C93CAAB3DF}">
      <x14:dataValidations xmlns:xm="http://schemas.microsoft.com/office/excel/2006/main" xWindow="276" yWindow="546" count="2">
        <x14:dataValidation type="list" allowBlank="1" showInputMessage="1" showErrorMessage="1" xr:uid="{00000000-0002-0000-0000-000028000000}">
          <x14:formula1>
            <xm:f>'Listas desplegables'!$B$2:$B$13</xm:f>
          </x14:formula1>
          <xm:sqref>G7:G8</xm:sqref>
        </x14:dataValidation>
        <x14:dataValidation type="list" allowBlank="1" showInputMessage="1" showErrorMessage="1" xr:uid="{2B92F11C-AE7E-4C20-ACC4-94BA2060E287}">
          <x14:formula1>
            <xm:f>'Listas desplegables'!$E$2:$E$7</xm:f>
          </x14:formula1>
          <xm:sqref>D13:D16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H76"/>
  <sheetViews>
    <sheetView zoomScale="80" zoomScaleNormal="80" workbookViewId="0">
      <selection activeCell="E7" sqref="E7"/>
    </sheetView>
  </sheetViews>
  <sheetFormatPr baseColWidth="10" defaultColWidth="11.42578125" defaultRowHeight="14.25" x14ac:dyDescent="0.2"/>
  <cols>
    <col min="1" max="1" width="10.42578125" style="15" customWidth="1"/>
    <col min="2" max="2" width="7.140625" style="15" bestFit="1" customWidth="1"/>
    <col min="3" max="3" width="47.28515625" style="15" customWidth="1"/>
    <col min="4" max="4" width="60.28515625" style="15" customWidth="1"/>
    <col min="5" max="5" width="86.7109375" style="15" customWidth="1"/>
    <col min="6" max="6" width="11.7109375" style="15" customWidth="1"/>
    <col min="7" max="7" width="15.42578125" style="15" customWidth="1"/>
    <col min="8" max="8" width="15.140625" style="15" customWidth="1"/>
    <col min="9" max="16384" width="11.42578125" style="15"/>
  </cols>
  <sheetData>
    <row r="1" spans="1:8" s="16" customFormat="1" ht="53.25" customHeight="1" x14ac:dyDescent="0.25">
      <c r="A1" s="17" t="s">
        <v>52</v>
      </c>
      <c r="B1" s="19" t="s">
        <v>46</v>
      </c>
      <c r="C1" s="17" t="s">
        <v>54</v>
      </c>
      <c r="D1" s="20" t="s">
        <v>47</v>
      </c>
      <c r="E1" s="17" t="s">
        <v>70</v>
      </c>
      <c r="F1" s="20" t="s">
        <v>29</v>
      </c>
      <c r="G1" s="18" t="s">
        <v>30</v>
      </c>
      <c r="H1" s="20" t="s">
        <v>37</v>
      </c>
    </row>
    <row r="2" spans="1:8" s="13" customFormat="1" ht="85.5" x14ac:dyDescent="0.25">
      <c r="A2" s="12" t="s">
        <v>10</v>
      </c>
      <c r="B2" s="12">
        <v>2019</v>
      </c>
      <c r="C2" s="13" t="s">
        <v>55</v>
      </c>
      <c r="D2" s="21" t="s">
        <v>77</v>
      </c>
      <c r="E2" s="21" t="s">
        <v>113</v>
      </c>
      <c r="F2" s="13" t="s">
        <v>43</v>
      </c>
      <c r="G2" s="21" t="s">
        <v>48</v>
      </c>
      <c r="H2" s="21" t="s">
        <v>73</v>
      </c>
    </row>
    <row r="3" spans="1:8" s="13" customFormat="1" ht="62.25" customHeight="1" x14ac:dyDescent="0.25">
      <c r="A3" s="12" t="s">
        <v>11</v>
      </c>
      <c r="B3" s="12">
        <v>2020</v>
      </c>
      <c r="C3" s="13" t="s">
        <v>56</v>
      </c>
      <c r="D3" s="21" t="s">
        <v>78</v>
      </c>
      <c r="E3" s="21" t="s">
        <v>110</v>
      </c>
      <c r="F3" s="13" t="s">
        <v>39</v>
      </c>
      <c r="G3" s="13" t="s">
        <v>71</v>
      </c>
      <c r="H3" s="21" t="s">
        <v>42</v>
      </c>
    </row>
    <row r="4" spans="1:8" s="13" customFormat="1" ht="51" customHeight="1" x14ac:dyDescent="0.25">
      <c r="A4" s="12" t="s">
        <v>4</v>
      </c>
      <c r="B4" s="12">
        <v>2021</v>
      </c>
      <c r="C4" s="13" t="s">
        <v>57</v>
      </c>
      <c r="D4" s="21" t="s">
        <v>79</v>
      </c>
      <c r="E4" s="21" t="s">
        <v>111</v>
      </c>
      <c r="F4" s="13" t="s">
        <v>41</v>
      </c>
      <c r="G4" s="21" t="s">
        <v>40</v>
      </c>
      <c r="H4" s="21" t="s">
        <v>74</v>
      </c>
    </row>
    <row r="5" spans="1:8" s="13" customFormat="1" ht="73.5" customHeight="1" x14ac:dyDescent="0.25">
      <c r="A5" s="12" t="s">
        <v>12</v>
      </c>
      <c r="B5" s="12">
        <v>2022</v>
      </c>
      <c r="C5" s="13" t="s">
        <v>58</v>
      </c>
      <c r="D5" s="21" t="s">
        <v>80</v>
      </c>
      <c r="E5" s="21" t="s">
        <v>112</v>
      </c>
      <c r="G5" s="21" t="s">
        <v>44</v>
      </c>
      <c r="H5" s="21" t="s">
        <v>45</v>
      </c>
    </row>
    <row r="6" spans="1:8" s="13" customFormat="1" ht="57" x14ac:dyDescent="0.25">
      <c r="A6" s="12" t="s">
        <v>13</v>
      </c>
      <c r="B6" s="12">
        <v>2023</v>
      </c>
      <c r="C6" s="13" t="s">
        <v>59</v>
      </c>
      <c r="D6" s="21" t="s">
        <v>81</v>
      </c>
      <c r="E6" s="21" t="s">
        <v>114</v>
      </c>
      <c r="G6" s="21" t="s">
        <v>49</v>
      </c>
      <c r="H6" s="14"/>
    </row>
    <row r="7" spans="1:8" s="13" customFormat="1" ht="57" x14ac:dyDescent="0.25">
      <c r="A7" s="12" t="s">
        <v>14</v>
      </c>
      <c r="B7" s="12">
        <v>2024</v>
      </c>
      <c r="C7" s="13" t="s">
        <v>95</v>
      </c>
      <c r="D7" s="21" t="s">
        <v>82</v>
      </c>
      <c r="E7" s="21" t="s">
        <v>115</v>
      </c>
      <c r="G7" s="14"/>
    </row>
    <row r="8" spans="1:8" s="13" customFormat="1" ht="28.5" x14ac:dyDescent="0.25">
      <c r="A8" s="12" t="s">
        <v>15</v>
      </c>
      <c r="B8" s="12">
        <v>2025</v>
      </c>
      <c r="C8" s="13" t="s">
        <v>60</v>
      </c>
      <c r="D8" s="21" t="s">
        <v>83</v>
      </c>
      <c r="G8" s="14"/>
    </row>
    <row r="9" spans="1:8" s="13" customFormat="1" ht="28.5" x14ac:dyDescent="0.25">
      <c r="A9" s="12" t="s">
        <v>16</v>
      </c>
      <c r="B9" s="12">
        <v>2026</v>
      </c>
      <c r="C9" s="13" t="s">
        <v>61</v>
      </c>
      <c r="D9" s="21" t="s">
        <v>84</v>
      </c>
      <c r="G9" s="14"/>
    </row>
    <row r="10" spans="1:8" s="13" customFormat="1" ht="15" x14ac:dyDescent="0.25">
      <c r="A10" s="12" t="s">
        <v>17</v>
      </c>
      <c r="B10" s="12">
        <v>2027</v>
      </c>
      <c r="C10" s="13" t="s">
        <v>62</v>
      </c>
      <c r="D10" s="21" t="s">
        <v>85</v>
      </c>
      <c r="G10" s="14"/>
    </row>
    <row r="11" spans="1:8" s="13" customFormat="1" ht="28.5" x14ac:dyDescent="0.25">
      <c r="A11" s="12" t="s">
        <v>18</v>
      </c>
      <c r="B11" s="12">
        <v>2028</v>
      </c>
      <c r="C11" s="13" t="s">
        <v>63</v>
      </c>
      <c r="D11" s="21" t="s">
        <v>86</v>
      </c>
    </row>
    <row r="12" spans="1:8" s="13" customFormat="1" ht="28.5" x14ac:dyDescent="0.25">
      <c r="A12" s="12" t="s">
        <v>19</v>
      </c>
      <c r="B12" s="12">
        <v>2029</v>
      </c>
      <c r="C12" s="13" t="s">
        <v>51</v>
      </c>
      <c r="D12" s="21" t="s">
        <v>87</v>
      </c>
    </row>
    <row r="13" spans="1:8" s="13" customFormat="1" ht="42.75" x14ac:dyDescent="0.25">
      <c r="A13" s="12" t="s">
        <v>20</v>
      </c>
      <c r="B13" s="12">
        <v>2030</v>
      </c>
      <c r="C13" s="13" t="s">
        <v>64</v>
      </c>
      <c r="D13" s="21" t="s">
        <v>88</v>
      </c>
      <c r="E13" s="21"/>
    </row>
    <row r="14" spans="1:8" s="13" customFormat="1" ht="28.5" x14ac:dyDescent="0.25">
      <c r="A14" s="12"/>
      <c r="B14" s="12">
        <v>2031</v>
      </c>
      <c r="C14" s="13" t="s">
        <v>96</v>
      </c>
      <c r="D14" s="21" t="s">
        <v>89</v>
      </c>
    </row>
    <row r="15" spans="1:8" s="13" customFormat="1" x14ac:dyDescent="0.25">
      <c r="A15" s="12"/>
      <c r="B15" s="12">
        <v>2032</v>
      </c>
      <c r="C15" s="13" t="s">
        <v>65</v>
      </c>
      <c r="D15" s="21" t="s">
        <v>90</v>
      </c>
    </row>
    <row r="16" spans="1:8" s="13" customFormat="1" ht="42.75" x14ac:dyDescent="0.25">
      <c r="A16" s="12"/>
      <c r="B16" s="12">
        <v>2033</v>
      </c>
      <c r="C16" s="13" t="s">
        <v>50</v>
      </c>
      <c r="D16" s="21" t="s">
        <v>91</v>
      </c>
    </row>
    <row r="17" spans="1:4" s="13" customFormat="1" ht="28.5" x14ac:dyDescent="0.25">
      <c r="A17" s="12"/>
      <c r="B17" s="12">
        <v>2034</v>
      </c>
      <c r="C17" s="13" t="s">
        <v>66</v>
      </c>
      <c r="D17" s="21" t="s">
        <v>92</v>
      </c>
    </row>
    <row r="18" spans="1:4" s="13" customFormat="1" ht="28.5" x14ac:dyDescent="0.25">
      <c r="A18" s="12"/>
      <c r="B18" s="12">
        <v>2035</v>
      </c>
      <c r="C18" s="13" t="s">
        <v>67</v>
      </c>
      <c r="D18" s="21" t="s">
        <v>93</v>
      </c>
    </row>
    <row r="19" spans="1:4" s="13" customFormat="1" ht="42.75" x14ac:dyDescent="0.25">
      <c r="A19" s="12"/>
      <c r="C19" s="13" t="s">
        <v>68</v>
      </c>
      <c r="D19" s="21" t="s">
        <v>94</v>
      </c>
    </row>
    <row r="20" spans="1:4" s="13" customFormat="1" ht="18" customHeight="1" x14ac:dyDescent="0.25">
      <c r="C20" s="13" t="s">
        <v>97</v>
      </c>
      <c r="D20" s="13" t="s">
        <v>0</v>
      </c>
    </row>
    <row r="21" spans="1:4" s="13" customFormat="1" ht="18" customHeight="1" x14ac:dyDescent="0.25">
      <c r="C21" s="13" t="s">
        <v>69</v>
      </c>
      <c r="D21" s="21"/>
    </row>
    <row r="22" spans="1:4" x14ac:dyDescent="0.2">
      <c r="D22" s="21"/>
    </row>
    <row r="23" spans="1:4" x14ac:dyDescent="0.2">
      <c r="D23" s="21"/>
    </row>
    <row r="24" spans="1:4" x14ac:dyDescent="0.2">
      <c r="D24" s="21"/>
    </row>
    <row r="25" spans="1:4" x14ac:dyDescent="0.2">
      <c r="D25" s="21"/>
    </row>
    <row r="26" spans="1:4" x14ac:dyDescent="0.2">
      <c r="D26" s="21"/>
    </row>
    <row r="27" spans="1:4" x14ac:dyDescent="0.2">
      <c r="D27" s="21"/>
    </row>
    <row r="28" spans="1:4" x14ac:dyDescent="0.2">
      <c r="D28" s="21"/>
    </row>
    <row r="29" spans="1:4" x14ac:dyDescent="0.2">
      <c r="D29" s="21"/>
    </row>
    <row r="30" spans="1:4" x14ac:dyDescent="0.2">
      <c r="D30" s="21"/>
    </row>
    <row r="31" spans="1:4" x14ac:dyDescent="0.2">
      <c r="D31" s="21"/>
    </row>
    <row r="32" spans="1:4" x14ac:dyDescent="0.2">
      <c r="D32" s="21"/>
    </row>
    <row r="33" spans="4:4" x14ac:dyDescent="0.2">
      <c r="D33" s="21"/>
    </row>
    <row r="34" spans="4:4" x14ac:dyDescent="0.2">
      <c r="D34" s="21"/>
    </row>
    <row r="35" spans="4:4" x14ac:dyDescent="0.2">
      <c r="D35" s="21"/>
    </row>
    <row r="36" spans="4:4" x14ac:dyDescent="0.2">
      <c r="D36" s="21"/>
    </row>
    <row r="37" spans="4:4" x14ac:dyDescent="0.2">
      <c r="D37" s="21"/>
    </row>
    <row r="38" spans="4:4" x14ac:dyDescent="0.2">
      <c r="D38" s="21"/>
    </row>
    <row r="39" spans="4:4" x14ac:dyDescent="0.2">
      <c r="D39" s="21"/>
    </row>
    <row r="40" spans="4:4" x14ac:dyDescent="0.2">
      <c r="D40" s="21"/>
    </row>
    <row r="41" spans="4:4" x14ac:dyDescent="0.2">
      <c r="D41" s="21"/>
    </row>
    <row r="42" spans="4:4" x14ac:dyDescent="0.2">
      <c r="D42" s="21"/>
    </row>
    <row r="43" spans="4:4" x14ac:dyDescent="0.2">
      <c r="D43" s="21"/>
    </row>
    <row r="44" spans="4:4" x14ac:dyDescent="0.2">
      <c r="D44" s="21"/>
    </row>
    <row r="45" spans="4:4" x14ac:dyDescent="0.2">
      <c r="D45" s="21"/>
    </row>
    <row r="46" spans="4:4" x14ac:dyDescent="0.2">
      <c r="D46" s="21"/>
    </row>
    <row r="47" spans="4:4" x14ac:dyDescent="0.2">
      <c r="D47" s="21"/>
    </row>
    <row r="48" spans="4:4" x14ac:dyDescent="0.2">
      <c r="D48" s="21"/>
    </row>
    <row r="49" spans="4:4" x14ac:dyDescent="0.2">
      <c r="D49" s="21"/>
    </row>
    <row r="50" spans="4:4" x14ac:dyDescent="0.2">
      <c r="D50" s="21"/>
    </row>
    <row r="51" spans="4:4" x14ac:dyDescent="0.2">
      <c r="D51" s="21"/>
    </row>
    <row r="52" spans="4:4" x14ac:dyDescent="0.2">
      <c r="D52" s="21"/>
    </row>
    <row r="53" spans="4:4" x14ac:dyDescent="0.2">
      <c r="D53" s="21"/>
    </row>
    <row r="54" spans="4:4" x14ac:dyDescent="0.2">
      <c r="D54" s="21"/>
    </row>
    <row r="55" spans="4:4" x14ac:dyDescent="0.2">
      <c r="D55" s="21"/>
    </row>
    <row r="56" spans="4:4" x14ac:dyDescent="0.2">
      <c r="D56" s="21"/>
    </row>
    <row r="57" spans="4:4" x14ac:dyDescent="0.2">
      <c r="D57" s="21"/>
    </row>
    <row r="58" spans="4:4" x14ac:dyDescent="0.2">
      <c r="D58" s="21"/>
    </row>
    <row r="59" spans="4:4" x14ac:dyDescent="0.2">
      <c r="D59" s="21"/>
    </row>
    <row r="60" spans="4:4" x14ac:dyDescent="0.2">
      <c r="D60" s="21"/>
    </row>
    <row r="61" spans="4:4" x14ac:dyDescent="0.2">
      <c r="D61" s="21"/>
    </row>
    <row r="62" spans="4:4" x14ac:dyDescent="0.2">
      <c r="D62" s="21"/>
    </row>
    <row r="63" spans="4:4" x14ac:dyDescent="0.2">
      <c r="D63" s="21"/>
    </row>
    <row r="64" spans="4:4" x14ac:dyDescent="0.2">
      <c r="D64" s="21"/>
    </row>
    <row r="65" spans="4:4" x14ac:dyDescent="0.2">
      <c r="D65" s="21"/>
    </row>
    <row r="66" spans="4:4" x14ac:dyDescent="0.2">
      <c r="D66" s="21"/>
    </row>
    <row r="67" spans="4:4" x14ac:dyDescent="0.2">
      <c r="D67" s="21"/>
    </row>
    <row r="68" spans="4:4" x14ac:dyDescent="0.2">
      <c r="D68" s="21"/>
    </row>
    <row r="69" spans="4:4" x14ac:dyDescent="0.2">
      <c r="D69" s="21"/>
    </row>
    <row r="70" spans="4:4" x14ac:dyDescent="0.2">
      <c r="D70" s="21"/>
    </row>
    <row r="71" spans="4:4" x14ac:dyDescent="0.2">
      <c r="D71" s="21"/>
    </row>
    <row r="72" spans="4:4" x14ac:dyDescent="0.2">
      <c r="D72" s="21"/>
    </row>
    <row r="73" spans="4:4" x14ac:dyDescent="0.2">
      <c r="D73" s="21"/>
    </row>
    <row r="74" spans="4:4" x14ac:dyDescent="0.2">
      <c r="D74" s="21"/>
    </row>
    <row r="75" spans="4:4" x14ac:dyDescent="0.2">
      <c r="D75" s="21"/>
    </row>
    <row r="76" spans="4:4" x14ac:dyDescent="0.2">
      <c r="D76" s="21"/>
    </row>
  </sheetData>
  <sortState xmlns:xlrd2="http://schemas.microsoft.com/office/spreadsheetml/2017/richdata2" ref="C2:C21">
    <sortCondition ref="C2:C21"/>
  </sortState>
  <pageMargins left="0.7" right="0.7" top="0.75" bottom="0.75" header="0.3" footer="0.3"/>
  <pageSetup orientation="portrait" horizontalDpi="4294967293"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INDICADORES GESTION</vt:lpstr>
      <vt:lpstr>Listas desplegables</vt:lpstr>
      <vt:lpstr>Años</vt:lpstr>
      <vt:lpstr>Meses</vt:lpstr>
      <vt:lpstr>'Listas desplegables'!Proy_Estrat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Yohn Mauricio Guerrero Hernandez</dc:creator>
  <cp:lastModifiedBy>Helena Patricia</cp:lastModifiedBy>
  <cp:revision/>
  <dcterms:created xsi:type="dcterms:W3CDTF">2018-02-23T18:02:25Z</dcterms:created>
  <dcterms:modified xsi:type="dcterms:W3CDTF">2021-07-26T23:09:00Z</dcterms:modified>
</cp:coreProperties>
</file>