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usuario\Desktop\Helena\Contrato 11734 de 2021\Enero 2022\Obligación 3. Gestión de indicadores\"/>
    </mc:Choice>
  </mc:AlternateContent>
  <xr:revisionPtr revIDLastSave="0" documentId="13_ncr:1_{4F9CE0D7-DB7F-47EB-A1E5-61054F8E537C}" xr6:coauthVersionLast="47" xr6:coauthVersionMax="47" xr10:uidLastSave="{00000000-0000-0000-0000-000000000000}"/>
  <bookViews>
    <workbookView xWindow="-120" yWindow="-120" windowWidth="20730" windowHeight="1104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44" i="1" l="1"/>
  <c r="CG39" i="1"/>
  <c r="CG38" i="1"/>
  <c r="CG32" i="1"/>
  <c r="CG27" i="1"/>
  <c r="CH43" i="1" l="1"/>
  <c r="CG43" i="1"/>
  <c r="CG40" i="1"/>
  <c r="CG37" i="1"/>
  <c r="CG36" i="1"/>
  <c r="CG31" i="1"/>
  <c r="CE14" i="1"/>
  <c r="CG26" i="1"/>
  <c r="CG25" i="1"/>
  <c r="CG24" i="1"/>
  <c r="CG23" i="1"/>
  <c r="CG22" i="1"/>
  <c r="CG21" i="1"/>
  <c r="CG20" i="1"/>
  <c r="CG19" i="1"/>
  <c r="CH18" i="1"/>
  <c r="CG18" i="1"/>
  <c r="CE13" i="1" l="1"/>
  <c r="CB12" i="1" l="1"/>
  <c r="BW12" i="1"/>
  <c r="BR12" i="1"/>
  <c r="BM12" i="1"/>
  <c r="BH12" i="1"/>
  <c r="BC12" i="1"/>
  <c r="AX12" i="1"/>
  <c r="AS12" i="1"/>
  <c r="AN12" i="1"/>
  <c r="AI12" i="1"/>
  <c r="AD12" i="1"/>
  <c r="Y12" i="1"/>
  <c r="CA12" i="1" l="1"/>
  <c r="BV12" i="1"/>
  <c r="BQ12" i="1"/>
  <c r="BL12" i="1"/>
  <c r="BG12" i="1"/>
  <c r="BB12" i="1"/>
  <c r="AW12" i="1"/>
  <c r="AR12" i="1"/>
  <c r="AM12" i="1"/>
  <c r="AH12" i="1"/>
  <c r="AC12" i="1"/>
  <c r="X12" i="1"/>
  <c r="CI14" i="1" l="1"/>
  <c r="CF14" i="1"/>
  <c r="CI16" i="1"/>
  <c r="CF16" i="1"/>
  <c r="CE16" i="1"/>
  <c r="CI15" i="1"/>
  <c r="CF15" i="1"/>
  <c r="CE15" i="1"/>
  <c r="CI13" i="1"/>
  <c r="CF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5" i="1" l="1"/>
  <c r="CG14" i="1"/>
  <c r="CG16" i="1"/>
  <c r="CG13" i="1"/>
  <c r="CH13" i="1" s="1"/>
  <c r="CJ13" i="1" l="1"/>
  <c r="CG28" i="1"/>
  <c r="CH16" i="1"/>
  <c r="CJ16" i="1" s="1"/>
  <c r="CH15" i="1"/>
  <c r="CJ15" i="1" s="1"/>
  <c r="CH14" i="1"/>
  <c r="CJ14" i="1" l="1"/>
  <c r="CG33" i="1"/>
</calcChain>
</file>

<file path=xl/sharedStrings.xml><?xml version="1.0" encoding="utf-8"?>
<sst xmlns="http://schemas.openxmlformats.org/spreadsheetml/2006/main" count="331" uniqueCount="246">
  <si>
    <t>PROCESO SISTEMA DE GESTIÓN
FORMATO FORMULACIÓN Y SEGUIMIENTO A INDICADORES DE GESTIÓN</t>
  </si>
  <si>
    <t>Código: FOR-SG-010</t>
  </si>
  <si>
    <t>Versión: 2</t>
  </si>
  <si>
    <t>Fecha: Memo  I2021033080 - 02/11/2021</t>
  </si>
  <si>
    <t>Página: 1 de 1</t>
  </si>
  <si>
    <t>PERIODO DEL SEGUIMIENTO:</t>
  </si>
  <si>
    <t>De</t>
  </si>
  <si>
    <t>Enero</t>
  </si>
  <si>
    <t>A</t>
  </si>
  <si>
    <t>Noviembre</t>
  </si>
  <si>
    <t>FORMULACIÓN DEL INDICADOR</t>
  </si>
  <si>
    <t>SEGUIMIENTO DEL INDICADOR</t>
  </si>
  <si>
    <t>Cuadro de control 1: Seguimiento indicadores según lo programado hasta el corte del informe</t>
  </si>
  <si>
    <t>Cuadro de control 2: Seguimiento indicadores según meta anual programada</t>
  </si>
  <si>
    <t>Ubicación estratégica</t>
  </si>
  <si>
    <t>Identificación general</t>
  </si>
  <si>
    <t>Características indicador</t>
  </si>
  <si>
    <t>Horizonte</t>
  </si>
  <si>
    <t>Febrero</t>
  </si>
  <si>
    <t>Marzo</t>
  </si>
  <si>
    <t>Abril</t>
  </si>
  <si>
    <t>Mayo</t>
  </si>
  <si>
    <t>Junio</t>
  </si>
  <si>
    <t>Julio</t>
  </si>
  <si>
    <t>Agosto</t>
  </si>
  <si>
    <t>Septiembre</t>
  </si>
  <si>
    <t>Octubre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</si>
  <si>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</si>
  <si>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</si>
  <si>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</si>
  <si>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</si>
  <si>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</si>
  <si>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</si>
  <si>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</si>
  <si>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</si>
  <si>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</si>
  <si>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</si>
  <si>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</si>
  <si>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</si>
  <si>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</si>
  <si>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</si>
  <si>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Evidencia</t>
  </si>
  <si>
    <t>Periodicidad del indicador</t>
  </si>
  <si>
    <t>Tendencia anual del indicador</t>
  </si>
  <si>
    <t>Línea base</t>
  </si>
  <si>
    <t>Unidad de medida de la línea base</t>
  </si>
  <si>
    <t>Meta del indicador</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</si>
  <si>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</si>
  <si>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</si>
  <si>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</si>
  <si>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</si>
  <si>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</si>
  <si>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</si>
  <si>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</si>
  <si>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Gráfica</t>
  </si>
  <si>
    <t>Gestión logística</t>
  </si>
  <si>
    <t>No Aplica</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</si>
  <si>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</si>
  <si>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GL-001</t>
  </si>
  <si>
    <t>Circular 013 - 28/04/2021</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</si>
  <si>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</si>
  <si>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</si>
  <si>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</si>
  <si>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Eficacia</t>
  </si>
  <si>
    <t xml:space="preserve">
(Número de servicios requeridos atendidos dentro de los 30 días calendario siguientes a su recepción / Total de servicios requeridos recibidos durante los 30 días calendario ) *100</t>
  </si>
  <si>
    <t xml:space="preserve">1. Alertas tempranas
2. Conceptos Sanitarios
3. Visitas de Supervisión en Campo
4. Informes de operadores </t>
  </si>
  <si>
    <t>Realizar el conteo de los servicios requeridos atendidos dentro de los 30 días posteriores a la fecha de recepción e Identificar la cantidad de requerimientos allegados al proceso de Gestión Logística en el mismo periodo.</t>
  </si>
  <si>
    <t>Porcentaje</t>
  </si>
  <si>
    <t>Matriz en Excel de los servicios requeridos con la descripción de las acciones realizadas para atención del servicio requerido y sus respectivos soportes</t>
  </si>
  <si>
    <t>Mensual</t>
  </si>
  <si>
    <t xml:space="preserve">Sin información </t>
  </si>
  <si>
    <t>En el mes de  enero se recibieron 100 requerimientos por parte de las diferentes Unidades operativas y subdirecciones locales   con referencia a los servicios de aseo, cafetería, manipulación de alimentos , fotocopiado, vigilancia y mantenimiento, los cuales fueron atendidos en su totalidad.</t>
  </si>
  <si>
    <t>11/03/2021. No se generan observaciones o recomendaciones respecto al análisis presentado en el seguimiento al indicador de gestión.</t>
  </si>
  <si>
    <t>En el mes de  febrero se recibieron 174 requerimientos por parte de las diferentes Unidades operativas y subdirecciones locales   con referencia a los servicios de aseo, cafetería, manipulación de alimentos , fotocopiado, vigilancia y mantenimiento, los cuales fueron atendidos en su totalidad.</t>
  </si>
  <si>
    <t>En el mes de  marzo se recibieron 5214 requerimientos por parte de las diferentes Unidades operativas y subdirecciones locales   con referencia a los servicios de aseo, transporte, fotocopiado, vigilancia y mantenimiento, los cuales fueron atendidos en su totalidad, Adicionalmente para el trimestre se incluyeron las evidencias de 9161 servicios de transporte  no tenidos encuentra en los análisis mensuales de enero y febrero para un total de 13172. 
cabe resaltar que los servicios requeridos fueron llevados a cabo sin novedades significativas. Como evidencia se adjuntan informe en Excel de los servicios requeridos con sus respectivos soportes.</t>
  </si>
  <si>
    <t>12/04/2021. 
Se ajustó en  el análisis mensual de marzo, la cantidad reportada de requerimientos, de "51214" a "5214", según el dato cuantitativo y la evidencia remitida.</t>
  </si>
  <si>
    <t>En el mes de  abril se recibieron 4860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</si>
  <si>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13/05/2021.
No se generan observaciones o recomendaciones para el periodo de reporte.</t>
  </si>
  <si>
    <t>En el mes de  mayo se recibieron 5236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</si>
  <si>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10/06/2021.
No se generan observaciones o recomendaciones para el periodo de reporte.</t>
  </si>
  <si>
    <t>En el mes de  junio se recibieron 3717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</si>
  <si>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13/7/2021.
No se generan observaciones o recomendaciones para el periodo de reporte.</t>
  </si>
  <si>
    <t>En el mes de  julio se recibieron 5808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</si>
  <si>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12/8/2021.
No se generan observaciones o recomendaciones para el periodo de reporte.</t>
  </si>
  <si>
    <t>En el mes de  agosto se recibieron 5940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</si>
  <si>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14/9/2021.
No se generan observaciones o recomendaciones para el periodo de reporte.</t>
  </si>
  <si>
    <t>En el mes de  septiembre se recibieron 6125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</si>
  <si>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12/10/2021
No se generan observaciones o recomendaciones para el periodo de reporte.</t>
  </si>
  <si>
    <t>En el mes de octubre se recibieron 6509 requerimientos por parte de las diferentes unidades operativas y subdirecciones locales con referencia a los servicios de aseo y cafetería, manipulación de alimentos, transporte, fotocopiado, vigilancia, papelería y cajas menores los cuales fueron atendidos en su totalidad.
Cabe resaltar que los servicios requeridos fueron llevados a cabo sin novedades significativas. Como evidencia se adjuntan informe en Excel de los servicios requeridos con sus respectivos soportes.</t>
  </si>
  <si>
    <t>17/11/2021 Verificar el mes registrado en el análisis y la información de la evidencia ya que en la matriz de Excel no se identifica el registro de octubre.
18/11/2021 No se generan observaciones o recomendaciones adicionales, respecto al análisis presentado en el seguimiento al indicador de gestión.</t>
  </si>
  <si>
    <t>En el mes de noviembre se recibieron 6708 requerimientos por parte de las diferentes unidades operativas y subdirecciones locales con referencia a los servicios de aseo y cafetería, manipulación de alimentos, transporte, fotocopiado, vigilancia, papelería y cajas menores los cuales fueron atendidos en su totalidad.
Cabe resaltar que los servicios requeridos fueron llevados a cabo sin novedades significativas. Como evidencia se adjuntan informe en Excel de los servicios requeridos con sus respectivos soportes.</t>
  </si>
  <si>
    <t>16/12/2021
No se generan observaciones o recomendaciones para el periodo de reporte.</t>
  </si>
  <si>
    <t>En el mes de noviembre se recibieron 6002 requerimientos por parte de las diferentes unidades operativas y subdirecciones locales con referencia a los servicios de aseo y cafetería, manipulación de alimentos, transporte, fotocopiado, vigilancia, papelería y cajas menores los cuales fueron atendidos en su totalidad.
Cabe resaltar que los servicios requeridos fueron llevados a cabo sin novedades significativas. Como evidencia se adjuntan informe en Excel de los servicios requeridos con sus respectivos soportes.</t>
  </si>
  <si>
    <t>GL-002</t>
  </si>
  <si>
    <t>Sensibilización de uso responsable de los bienes</t>
  </si>
  <si>
    <t>Promover el uso responsable de los bienes públicos de la entidad</t>
  </si>
  <si>
    <t>Buen uso de los bienes institucionales por parte de los funcionarios y contratistas de la SDIS</t>
  </si>
  <si>
    <t>(Campañas de sensibilización ejecutadas en el periodo / Campañas de sensibilización programadas en el periodo) * 100 
2 campañas de sensibilización en el año</t>
  </si>
  <si>
    <t>Normatividad y procedimientos vigentes en lo que concierne al manejo de inventarios en la SDIS</t>
  </si>
  <si>
    <t>Realizar el conteo de las campañas de sensibilización y dividirlo en la cantidad campañas de sensibilización programadas para el periodo.</t>
  </si>
  <si>
    <t>Correos electrónicos, memorandos y/o reuniones, piezas comunicativas</t>
  </si>
  <si>
    <t>Semestral</t>
  </si>
  <si>
    <t xml:space="preserve">Para el  mes de  enero 2021, el equipo de inventarios no programó ni ejecutó piezas comunicativas relacionadas con el uso responsable de los bienes. </t>
  </si>
  <si>
    <t>Para el  mes de  febrero 2021, el equipo de inventarios no programó ni ejecutó piezas comunicativas relacionadas con el uso responsable de los bienes. Se espera programar la solicitud y su ejecución en el mes de marzo</t>
  </si>
  <si>
    <t>Para el  mes de  marzo 2021, el equipo de inventarios no programó ni ejecutó piezas comunicativas relacionadas con el uso responsable de los bienes. Se espera programar la solicitud y su ejecución en el mes de abril</t>
  </si>
  <si>
    <t>12/04/2021.
No se generan observaciones o recomendaciones respecto al análisis presentado en el seguimiento al indicador de gestión.</t>
  </si>
  <si>
    <t>Para el período de abril se realizó el primer acercamiento con las diferentes unidades operativas por medio de los referentes de inventario, en el cual se definieron los puntos a tratar en las campañas de sensibilización, se espera realizar la primera campaña en el mes de junio</t>
  </si>
  <si>
    <t>En lo corrido de junio se contempla realizar la primera pieza comunicativa con los temas relacionados a inventarios.</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</si>
  <si>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que hacen parte de la primera campaña de sensibilización de la vigencia 2021 difundidas en diferentes medios físicos y digitales.</t>
  </si>
  <si>
    <t>13/7/2021.
Se debe ajustar el dato programado, según la formulación del indicador, corresponde a 1 Campaña de sensibilización programada en el periodo. 
Por favor aclarar en el reporte cualitativo que se realizó una campaña compuesta de 8 piezas comunicativas. Remitir la totalidad de piezas comunicativas y si se cuenta con el soporte de su remisión.
14/7/2021.
No se generan observaciones o recomendaciones adicionales para el periodo de reporte.</t>
  </si>
  <si>
    <t>Durante el periodo de julio se dio inicio a la segunda campaña de sensibilización en la que fueron enviados los primeros requerimientos para el diseño de las piezas comunicativas.</t>
  </si>
  <si>
    <t>Durante el periodo y dando continuidad al reporte anterior se siguen realizando las campañas de sensibilización que serán evidenciadas finalizando la vigencia 2021</t>
  </si>
  <si>
    <t>Durante el mes de septiembre se realizaron diferentes reuniones relacionadas con el buen uso de los inventarios en las unidades operativas. Se espera en el mes de octubre dar inicio con el diseño de las piezas comunicativas para su publicación.</t>
  </si>
  <si>
    <t>Se espera que finalizando la vigencia 2021 se realicen las actividades de sensibilización . El grupo de inventarios ha realizado actividades como capacitaciones, envío de correos y piezas publicitarias asociadas al buen uso de los elementos de inventario</t>
  </si>
  <si>
    <t>17/11/2021 Se recomienda indicar la gestión que se realizó durante el mes, para logar cumplir con la meta establecida para el indicador.
18/11/2021 No se generan observaciones o recomendaciones adicionales, respecto al análisis presentado en el seguimiento al indicador de gestión.</t>
  </si>
  <si>
    <t>Durante el periodo de noviembre se realizaron diferentes capacitaciones enfocadas en el buen uso de los elementos de inventario, se espera realizar las últimas campañas de sensibilización a mas tardar el 15 de diciembre de acuerdo a disponibilidad de las unidades operativas</t>
  </si>
  <si>
    <t>GL-003</t>
  </si>
  <si>
    <t xml:space="preserve">Traslados realizados en tiempo real </t>
  </si>
  <si>
    <t>Gestionar traslados de bienes en tiempo real</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</si>
  <si>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</si>
  <si>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</si>
  <si>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</si>
  <si>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</si>
  <si>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</si>
  <si>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Trimestral</t>
  </si>
  <si>
    <t>En el mes de enero se recibieron 270 solicitudes de traslado las cuales fueron atendidas en su totalidad</t>
  </si>
  <si>
    <t>En el mes de febrero se recibieron 568 solicitudes de traslado las cuales fueron atendidas en su totalidad</t>
  </si>
  <si>
    <t>En el mes de marzo se recibieron 675 solicitudes de traslado las cuales fueron atendidas en su totalidad.
Para el trimestre se evidenciaron 1513 solicitudes de traslado las cuales fueron llevadas a cabo correctamente.</t>
  </si>
  <si>
    <t>12/04/2021.
Se debe remitir la evidencia de los traslados realizados en enero y febrero, de forma que pueda validarse el dato cuantitativo reportado. Es de anotar que la evidencia que se cargue para ene, feb y marzo, debe concordar con los datos cualitativos reportados en cada mes. 
12/04/2021.
No se generan observaciones o recomendaciones adicionales respecto al análisis presentado en el seguimiento al indicador de gestión.</t>
  </si>
  <si>
    <t xml:space="preserve">En el mes de abril se recibieron 639 solicitudes de traslado las cuales fueron atendidas en su totalidad en atención a lo establecido en el procedimiento traslado de bienes en servicio (PCD-GL-002). Sin novedades relacionadas con la actividad
</t>
  </si>
  <si>
    <t xml:space="preserve">En el mes de mayo se recibieron 557 solicitudes de traslado las cuales fueron atendidas en su totalidad en atención a lo establecido en el procedimiento traslado de bienes en servicio (PCD-GL-002). Sin novedades relacionadas con la actividad
</t>
  </si>
  <si>
    <t>En el mes de junio se recibieron 355 solicitudes de traslado las cuales fueron atendidas en su totalidad.
Para el trimestre se evidenciaron 1544 solicitudes de traslado mas 7 del mes de mayo que no se habían tenido en cuenta y se rectifica la información en las evidencias para un total de 1551. Las solicitudes de traslado  fueron llevadas a cabo correctamente durante todo el período del reporte.</t>
  </si>
  <si>
    <t>13/7/2021.
Se debe ajustar el dato programado, según la formulación del indicador, corresponde a Total de solicitudes de traslado recibidas en el trimestre.
La evidencia correspondiente al mes de mayo indica un total de 550 traslados lo cual no concuerda con el dato reportado.
14/7/2021.
No se generan observaciones o recomendaciones adicionales para el periodo de reporte.</t>
  </si>
  <si>
    <t xml:space="preserve">En el mes de julio se recibieron 478 solicitudes de traslado las cuales fueron atendidas en su totalidad en atención a lo establecido en el procedimiento traslado de bienes en servicio (PCD-GL-002). Sin novedades relacionadas con la actividad.
</t>
  </si>
  <si>
    <t xml:space="preserve">En el mes de agosto se recibieron 67 solicitudes de traslado las cuales fueron atendidas en su totalidad en atención a lo establecido en el procedimiento traslado de bienes en servicio (PCD-GL-002). Sin novedades relacionadas con la actividad.
</t>
  </si>
  <si>
    <t>En el mes de septiembre se recibieron 667 solicitudes de traslado las cuales fueron atendidas en su totalidad.
Para el trimestre se evidenciaron 1212 solicitudes de traslado en total, no se reportan novedades relacionadas con las solicitudes programadas y la ejecución de las mismas atendidas en su totalidad</t>
  </si>
  <si>
    <t xml:space="preserve">En el mes de octubre se recibieron  655 solicitudes de traslado las cuales fueron atendidas en su totalidad en atención a lo establecido en el procedimiento traslado de bienes en servicio (PCD-GL-002). Sin novedades relacionadas con la actividad.
</t>
  </si>
  <si>
    <t>17/11/2021 No se generan observaciones o recomendaciones, respecto al análisis presentado en el seguimiento al indicador de gestión.</t>
  </si>
  <si>
    <t xml:space="preserve">En el mes de noviembre se recibieron  755 solicitudes de traslado las cuales fueron atendidas en su totalidad en atención a lo establecido en el procedimiento traslado de bienes en servicio (PCD-GL-002). Sin novedades relacionadas con la actividad.
</t>
  </si>
  <si>
    <t>En el mes de diciembre se recibieron 771 solicitudes de traslado las cuales fueron atendidas en su totalidad.
Para el trimestre se evidenciaron 2181 solicitudes de traslado. Las solicitudes de traslado  fueron llevadas a cabo correctamente durante todo el período del reporte.</t>
  </si>
  <si>
    <t>GL-005</t>
  </si>
  <si>
    <t xml:space="preserve">Circular No. 043 del  28/09/2021 </t>
  </si>
  <si>
    <t>Seguimiento a las pruebas representativas y/o conteos selectivos</t>
  </si>
  <si>
    <t>Realizar el seguimiento a las pruebas representativas y/o conteos selectivos ejecutados por las dependencias, Subdirecciones Locales y unidades operativas en general de la SDIS</t>
  </si>
  <si>
    <t>Realizar seguimientos de la ubicación y estado del inventario institucional</t>
  </si>
  <si>
    <t>(Seguimientos de las pruebas representativas y/o conteos selectivos realizados por las dependencias, Subdirecciones Locales y unidades operativa de la SDIS /   Seguimientos de las pruebas representativas y/o conteos selectivos programados por las dependencias, Subdirecciones Locales y unidades operativa de la SDIS) * 100
6 pruebas representativas y/o conteos selectivos en la vigencia</t>
  </si>
  <si>
    <t>Subdirecciones Locales y unidades operativas en general de la SDIS</t>
  </si>
  <si>
    <t>Identificar en la base de datos consolidada de inventarios de pruebas representativas o selectivas realizadas, los cuales deben compararse con el total de pruebas representativas o selectivas programadas</t>
  </si>
  <si>
    <t>Informe de gestión por cada seguimiento realizado</t>
  </si>
  <si>
    <t>Durante el periodo de enero no fueron programadas pruebas selectivas debido a que las unidades operativas se encontraban cerradas por efectos de la pandemia, al igual que las oficinas del nivel central</t>
  </si>
  <si>
    <t>Durante el periodo de febrero no fueron programadas pruebas selectivas debido a que no se contaba con el personal para llevar a cabo las respectivas tareas</t>
  </si>
  <si>
    <t>11/03/2021.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</si>
  <si>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Durante el periodo de marzo no fueron programadas pruebas selectivas debido a que no se contaba con el personal para llevar a cabo las respectivas tareas</t>
  </si>
  <si>
    <t>12/04/2021.
No se generan observaciones  o recomendaciones respecto al análisis presentado en el seguimiento al indicador de gestión. Se recomienda definir las acciones pertinentes para dar inicio a las pruebas selectivas con el fin de no comprometer el cumplimiento de la meta del indicador en la vigencia.</t>
  </si>
  <si>
    <t>En el período de abril fue enviada la primera solicitud de seguimiento a las unidades operativas por medio de los referentes de inventarios, en la que se requirió el avance de las pruebas selectivas o pruebas representativas en concordancia a lo establecido en el indicador de gestión</t>
  </si>
  <si>
    <t>Se ha venido realizando el seguimiento necesario para la entrega del primer reporte de pruebas representativas el próximo 29 de junio, en atención a la solicitud realizada por el grupo de inventarios.</t>
  </si>
  <si>
    <t xml:space="preserve">Durante el primer semestre de 2021 el grupo de inventarios ha realizado la coordinación de los seguimientos pertinentes a las actividades de conteos selectivos aleatorios o pruebas representativas, que deben realizar directamente las dependencias y SLIS de la SDIS.
Si bien la meta establece que deben realizarse 4 seguimientos durante la vigencia 2021, para el semestre se realizaron lo 4 cumpliendo así la meta general establecida en el presente reporte.
Se anexa como evidencia archivos de conteos selectivos aleatorios o pruebas representativas 
Antes del próximo reporte, se evaluará  la posibilidad de modificar la meta o de ser necesario derogar el indicador de gestión, situación que se revisará con el grupo de inventarios
</t>
  </si>
  <si>
    <t>13/7/2021.
Se debe ajustar el dato programado, según la formulación del indicador, corresponde a  4 Seguimientos de los conteos selectivos aleatorios programados por las dependencias, Subdirecciones Locales y unidades operativas.
 Conforme al reporte, se debe verificar y definir el replanteamiento de la meta o derogación del indicador puesto que la gestión fue desarrollada en menos tiempo de lo previsto, cumpliendo el 100% correspondiente a la meta. Dicha actualización o derogación debe realizarse antes del próximo reporte.
14/7/2021.
No se generan observaciones o recomendaciones adicionales para el periodo de reporte.</t>
  </si>
  <si>
    <t>El grupo de inventarios replanteará el indicador y la meta previamente establecida, solicitud que se hará en lo corrido del mes de agosto, considerando que la periodicidad de este es trimestral y los seguimientos se realizarán de la misma forma.</t>
  </si>
  <si>
    <t>Se realizará la actualización del indicador en la circular del mes de septiembre</t>
  </si>
  <si>
    <t>Durante el periodo de septiembre se realizaron los seguimiento pertinentes para el correcto cumplimiento al finalizar la vigencia. Las solicitudes se realizaron a las unidades operativas y administrativas.</t>
  </si>
  <si>
    <r>
      <t>Durante el periodo de octubre</t>
    </r>
    <r>
      <rPr>
        <sz val="9"/>
        <color rgb="FFFF0000"/>
        <rFont val="Arial"/>
        <family val="2"/>
      </rPr>
      <t xml:space="preserve"> </t>
    </r>
    <r>
      <rPr>
        <sz val="9"/>
        <color theme="1"/>
        <rFont val="Arial"/>
        <family val="2"/>
      </rPr>
      <t xml:space="preserve">se realizaron tomas físicas y el análisis de las pruebas selectivas en las diferentes unidades administrativas y operativas de la SDIS, corroborando las responsabilidad y el estado de los diferentes bienes de la entidad  </t>
    </r>
  </si>
  <si>
    <t>17/11/2021 Se recomienda especificar la gestión realizada.
18/11/2021 No se generan observaciones o recomendaciones adicionales, respecto al análisis presentado en el seguimiento al indicador de gestión.</t>
  </si>
  <si>
    <t xml:space="preserve">Durante el segundo semestre de 2021 el grupo de inventarios ha realizado la coordinación de los seguimientos pertinentes a las actividades de conteos selectivos aleatorios o pruebas representativas, que deben realizar directamente las dependencias y SLIS de la SDIS.
Se evidencian 2 pruebas representativas realizadas a la SLIS de Bosa y la Unidad Operativa La Estación de la Alegría
</t>
  </si>
  <si>
    <t>ejecutado</t>
  </si>
  <si>
    <t>meta</t>
  </si>
  <si>
    <t>trimestre 1</t>
  </si>
  <si>
    <t>abril</t>
  </si>
  <si>
    <t>mayo</t>
  </si>
  <si>
    <t>junio</t>
  </si>
  <si>
    <t>julio</t>
  </si>
  <si>
    <t>agosto</t>
  </si>
  <si>
    <t>septiembre</t>
  </si>
  <si>
    <t>octubre</t>
  </si>
  <si>
    <t>noviembre</t>
  </si>
  <si>
    <t>vigencia</t>
  </si>
  <si>
    <t xml:space="preserve">meta </t>
  </si>
  <si>
    <t>semestre 1</t>
  </si>
  <si>
    <t xml:space="preserve">vigencia </t>
  </si>
  <si>
    <t>trimestre 2</t>
  </si>
  <si>
    <t>MESES</t>
  </si>
  <si>
    <t>AÑOS</t>
  </si>
  <si>
    <t>PROCESOS</t>
  </si>
  <si>
    <t>PROYECTOS</t>
  </si>
  <si>
    <t>OBJETIVOS ESTRATÉGICOS</t>
  </si>
  <si>
    <t>Tipo de meta</t>
  </si>
  <si>
    <t>Atención a la ciudadanía</t>
  </si>
  <si>
    <t>7564 - Mejoramiento de la capacidad de respuesta institucional de las comisarías de familia en Bogotá</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</si>
  <si>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</si>
  <si>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Creciente</t>
  </si>
  <si>
    <t>Auditoría y control</t>
  </si>
  <si>
    <t>7565 - Suministro de espacios adecuados, inclusivos y seguros para el desarrollo social integral</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</si>
  <si>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</si>
  <si>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Eficiencia</t>
  </si>
  <si>
    <t>Bimestral</t>
  </si>
  <si>
    <t>Constante</t>
  </si>
  <si>
    <t>Comunicación estratégica</t>
  </si>
  <si>
    <t xml:space="preserve">7730 - Servicio de atención a la población proveniente de flujos migratorios mixtos en Bogotá </t>
  </si>
  <si>
    <t>3. Transformar los servicios sociales de la SDIS con el fin de responder a los aspectos clave del Plan Distrital de Desarrollo como el Sistema Distrital de Cuidado, la Estrategia Territorial de Integración Social y el Ingreso Mínimo Garantizado.</t>
  </si>
  <si>
    <t>Efectividad</t>
  </si>
  <si>
    <t>Decreciente</t>
  </si>
  <si>
    <t>Diseño e innovación de servicios sociales</t>
  </si>
  <si>
    <t>7733 - Fortalecimiento institucional para una gestión pública efectiva y transparente en la ciudad de Bogotá</t>
  </si>
  <si>
    <t>Gerencia de las políticas públicas sociales</t>
  </si>
  <si>
    <t>7735 - Fortalecimiento de los procesos territoriales y la construcción de respuestas integradoras e innovadoras en los territorios de la Bogotá – Región</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</si>
  <si>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</si>
  <si>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Anual</t>
  </si>
  <si>
    <t xml:space="preserve">Gestión ambiental </t>
  </si>
  <si>
    <t>7740 - Generación “Jóvenes con derechos” en Bogotá</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</si>
  <si>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</si>
  <si>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Gestión contractual</t>
  </si>
  <si>
    <t>7741 - Fortalecimiento de la gestión de la información y el conocimiento con enfoque participativo y territorial</t>
  </si>
  <si>
    <t>Gestión de infraestructura física</t>
  </si>
  <si>
    <t>7744 - Generación de oportunidades para el desarrollo integral de la niñez y la adolescencia de Bogotá</t>
  </si>
  <si>
    <t>Gestión de soporte y mantenimiento tecnológico</t>
  </si>
  <si>
    <t>7745 - Compromiso por una alimentación integral en Bogotá</t>
  </si>
  <si>
    <t>Gestión de talento humano</t>
  </si>
  <si>
    <t>7748 - Fortalecimiento de la gestión institucional y desarrollo integral del talento humano en Bogotá</t>
  </si>
  <si>
    <t>Gestión del conocimiento</t>
  </si>
  <si>
    <t>7749 - Implementar una estrategia de territorios cuidadores en Bogotá</t>
  </si>
  <si>
    <t xml:space="preserve">Gestión documental </t>
  </si>
  <si>
    <t>7752 - Contribución a la protección de los derechos de las familias especialmente de sus integrantes afectados por la violencia intrafamiliar en la ciudad de Bogotá</t>
  </si>
  <si>
    <t>Gestión financiera</t>
  </si>
  <si>
    <t>7753 - Prevención de la maternidad y la paternidad temprana en Bogotá</t>
  </si>
  <si>
    <t>Gestión jurídica</t>
  </si>
  <si>
    <t>7756 - Compromiso social por la diversidad en Bogotá</t>
  </si>
  <si>
    <t>7757 - Implementación de  estrategias y servicios integrales para el abordaje del fenómeno de habitabilidad en calle en Bogotá</t>
  </si>
  <si>
    <t>Inspección, vigilancia y control</t>
  </si>
  <si>
    <t>7768 - Implementación de una estrategia de acompañamiento  a  hogares  con mayor pobreza evidente y oculta  de Bogotá</t>
  </si>
  <si>
    <t>Planeación estratégica</t>
  </si>
  <si>
    <t>7770 - Compromiso con el envejecimiento activo y una Bogotá cuidadora e incluyente</t>
  </si>
  <si>
    <t>Prestación de servicios sociales para la inclusión social</t>
  </si>
  <si>
    <t>7771 - Fortalecimiento de las oportunidades de  inclusión de las personas con discapacidad y sus familias, cuidadores-as en Bogotá</t>
  </si>
  <si>
    <t>Sistema de gestión</t>
  </si>
  <si>
    <t>Tecnologías de la información</t>
  </si>
  <si>
    <t>13/01/2022
No se generan observaciones o recomendaciones para el periodo de reporte.</t>
  </si>
  <si>
    <t xml:space="preserve">Durante el periodo de noviembre se realizaron tomas físicas y el análisis de las pruebas selectivas en las diferentes unidades administrativas y operativas de la SDIS, corroborando las responsabilidad y el estado de los diferentes bienes de la entidad. se espera obtener el consolidado de la información finalizando la vigencia 2021. </t>
  </si>
  <si>
    <t>diciembre</t>
  </si>
  <si>
    <t>Durante el 2 semestre del año se realizaron diferentes capacitaciones relacionadas con temas de inventarios esto, con el propósito de sensibilizar principalmente a los referentes en las unidades operativas enfocados en el buen uso de los elementos de inventarios.
Se evidencian 6 reuniones realizadas que obedecen a una campaña de sensibilización acorde a lo establecido en la meta.</t>
  </si>
  <si>
    <t>semestre 2</t>
  </si>
  <si>
    <t>Durante la vigencia 2021 los traslados de inventario se realizaron con éxito en su totalidad, sin novedades relacionadas y cumpliendo con lo establecido en el procedimiento traslado de bienes en servicio (PCD-GL-002).</t>
  </si>
  <si>
    <t>trimestre 3</t>
  </si>
  <si>
    <t>Para la vigencia 2021 se realizó una programación inicial con determinadas unidades operativas y SLIS, obteniendo resultados positivos en la toma física de inventario, situación que permitirá realizar un número significativamente mayor de pruebas representativas en la vigencia 2022.</t>
  </si>
  <si>
    <t>trimestre 4</t>
  </si>
  <si>
    <t>Durante la vigencia 2021 pese a que iniciando se presentaron determinados cierres por ocasión de la pandemia los servicios logísticos fueron prestados de forma continua, cumpliendo de forma óptima con los requerimientos realizados por las unidades operativas y administrativas.</t>
  </si>
  <si>
    <t>En lo corrido de la vigencia 2021 se logró mantener un contacto muy estrecho con las unidades operativas respecto a las actividades de levantamiento de inventario donde el grupo de inventarios pudo comprobar el impacto positivo de estas campañas de sensibilización, con un enfoque específico hacia el manejo de los aplicativos, uso y asignación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</si>
</sst>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strike/>
      <sz val="9"/>
      <color theme="1"/>
      <name val="Arial"/>
      <family val="2"/>
    </font>
    <font>
      <i/>
      <sz val="9"/>
      <color theme="1"/>
      <name val="Arial"/>
      <family val="2"/>
    </font>
    <font>
      <i/>
      <strike/>
      <sz val="9"/>
      <color theme="1"/>
      <name val="Arial"/>
      <family val="2"/>
    </font>
    <font>
      <sz val="9"/>
      <color rgb="FFFF0000"/>
      <name val="Arial"/>
      <family val="2"/>
    </font>
    <font>
      <sz val="9"/>
      <color theme="0"/>
      <name val="Arial"/>
      <family val="2"/>
    </font>
    <font>
      <b/>
      <sz val="9"/>
      <color theme="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24">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3" fontId="6" fillId="0" borderId="2" xfId="1" applyNumberFormat="1"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0" fontId="10" fillId="0" borderId="6" xfId="0" applyFont="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3" fontId="15" fillId="0" borderId="2" xfId="1" applyNumberFormat="1" applyFont="1" applyFill="1" applyBorder="1" applyAlignment="1" applyProtection="1">
      <alignment horizontal="center" vertical="center" wrapText="1"/>
      <protection hidden="1"/>
    </xf>
    <xf numFmtId="3" fontId="15" fillId="0" borderId="6" xfId="1" applyNumberFormat="1" applyFont="1" applyFill="1" applyBorder="1" applyAlignment="1" applyProtection="1">
      <alignment horizontal="center" vertical="center" wrapText="1"/>
      <protection hidden="1"/>
    </xf>
    <xf numFmtId="9" fontId="15" fillId="0" borderId="6" xfId="1" applyFont="1" applyFill="1" applyBorder="1" applyAlignment="1" applyProtection="1">
      <alignment horizontal="center" vertical="center" wrapText="1"/>
      <protection hidden="1"/>
    </xf>
    <xf numFmtId="9" fontId="10" fillId="0" borderId="6" xfId="1" applyFont="1" applyFill="1" applyBorder="1" applyAlignment="1" applyProtection="1">
      <alignment horizontal="left" vertical="center" wrapText="1"/>
      <protection hidden="1"/>
    </xf>
    <xf numFmtId="14" fontId="6" fillId="0" borderId="6" xfId="1" applyNumberFormat="1" applyFont="1" applyFill="1" applyBorder="1" applyAlignment="1" applyProtection="1">
      <alignment horizontal="left" vertical="center" wrapText="1"/>
      <protection hidden="1"/>
    </xf>
    <xf numFmtId="9" fontId="16" fillId="0" borderId="6" xfId="1" applyFont="1" applyFill="1" applyBorder="1" applyAlignment="1" applyProtection="1">
      <alignment horizontal="center" vertical="center" wrapText="1"/>
      <protection hidden="1"/>
    </xf>
    <xf numFmtId="3" fontId="6" fillId="0" borderId="6" xfId="1" applyNumberFormat="1" applyFont="1" applyFill="1" applyBorder="1" applyAlignment="1" applyProtection="1">
      <alignment horizontal="left" vertical="center" wrapText="1"/>
      <protection hidden="1"/>
    </xf>
    <xf numFmtId="0" fontId="10" fillId="0" borderId="6" xfId="1" applyNumberFormat="1" applyFont="1" applyFill="1" applyBorder="1" applyAlignment="1" applyProtection="1">
      <alignment horizontal="center" vertical="center" wrapText="1"/>
      <protection hidden="1"/>
    </xf>
    <xf numFmtId="0" fontId="12" fillId="7" borderId="11" xfId="0" applyFont="1" applyFill="1" applyBorder="1" applyAlignment="1" applyProtection="1">
      <alignment horizontal="center" vertical="center" wrapText="1"/>
      <protection hidden="1"/>
    </xf>
    <xf numFmtId="9" fontId="6" fillId="2" borderId="6" xfId="0" applyNumberFormat="1"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9" fontId="6" fillId="2" borderId="6" xfId="1"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6"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0" borderId="0" xfId="1" applyNumberFormat="1" applyFont="1" applyFill="1" applyBorder="1" applyAlignment="1" applyProtection="1">
      <alignment horizontal="center" vertical="center" wrapText="1"/>
      <protection hidden="1"/>
    </xf>
    <xf numFmtId="9" fontId="6" fillId="2" borderId="0" xfId="1" applyFont="1" applyFill="1" applyBorder="1" applyAlignment="1" applyProtection="1">
      <alignment horizontal="center" vertical="center" wrapText="1"/>
      <protection hidden="1"/>
    </xf>
    <xf numFmtId="9" fontId="6" fillId="2" borderId="0" xfId="0" applyNumberFormat="1" applyFont="1" applyFill="1" applyAlignment="1" applyProtection="1">
      <alignment horizontal="center" vertical="center" wrapText="1"/>
      <protection hidden="1"/>
    </xf>
    <xf numFmtId="3" fontId="6" fillId="0" borderId="0" xfId="1" applyNumberFormat="1" applyFont="1" applyFill="1" applyBorder="1" applyAlignment="1" applyProtection="1">
      <alignment horizontal="center" vertical="center" wrapText="1"/>
      <protection hidden="1"/>
    </xf>
    <xf numFmtId="9" fontId="6" fillId="0" borderId="0" xfId="1" applyFont="1" applyFill="1" applyBorder="1" applyAlignment="1" applyProtection="1">
      <alignment horizontal="center" vertical="center" wrapText="1"/>
      <protection hidden="1"/>
    </xf>
    <xf numFmtId="9" fontId="6" fillId="0" borderId="0" xfId="1" applyFont="1" applyFill="1" applyBorder="1" applyAlignment="1" applyProtection="1">
      <alignment horizontal="left" vertical="center" wrapText="1"/>
      <protection hidden="1"/>
    </xf>
    <xf numFmtId="3" fontId="15" fillId="0" borderId="0" xfId="1" applyNumberFormat="1" applyFont="1" applyFill="1" applyBorder="1" applyAlignment="1" applyProtection="1">
      <alignment horizontal="center" vertical="center" wrapText="1"/>
      <protection hidden="1"/>
    </xf>
    <xf numFmtId="9" fontId="15" fillId="0" borderId="0" xfId="1" applyFont="1" applyFill="1" applyBorder="1" applyAlignment="1" applyProtection="1">
      <alignment horizontal="center" vertical="center" wrapText="1"/>
      <protection hidden="1"/>
    </xf>
    <xf numFmtId="9" fontId="10" fillId="0" borderId="0" xfId="1" applyFont="1" applyFill="1" applyBorder="1" applyAlignment="1" applyProtection="1">
      <alignment horizontal="left" vertical="center" wrapText="1"/>
      <protection hidden="1"/>
    </xf>
    <xf numFmtId="14" fontId="6" fillId="0" borderId="0" xfId="1" applyNumberFormat="1" applyFont="1" applyFill="1" applyBorder="1" applyAlignment="1" applyProtection="1">
      <alignment horizontal="left" vertical="center" wrapText="1"/>
      <protection hidden="1"/>
    </xf>
    <xf numFmtId="3" fontId="6" fillId="0" borderId="0" xfId="1" applyNumberFormat="1" applyFont="1" applyFill="1" applyBorder="1" applyAlignment="1" applyProtection="1">
      <alignment horizontal="left" vertical="center" wrapText="1"/>
      <protection hidden="1"/>
    </xf>
    <xf numFmtId="1" fontId="18" fillId="2" borderId="0" xfId="0" applyNumberFormat="1" applyFont="1" applyFill="1" applyAlignment="1" applyProtection="1">
      <alignment horizontal="center" vertical="center" wrapText="1"/>
      <protection hidden="1"/>
    </xf>
    <xf numFmtId="9" fontId="18" fillId="2" borderId="0" xfId="1" applyFont="1" applyFill="1" applyBorder="1" applyAlignment="1" applyProtection="1">
      <alignment horizontal="center" wrapText="1"/>
      <protection hidden="1"/>
    </xf>
    <xf numFmtId="9" fontId="18" fillId="2" borderId="0" xfId="3" applyNumberFormat="1" applyFont="1" applyFill="1" applyBorder="1" applyAlignment="1" applyProtection="1">
      <alignment horizontal="center" vertical="center" wrapText="1"/>
      <protection hidden="1"/>
    </xf>
    <xf numFmtId="9" fontId="18" fillId="2" borderId="0" xfId="1"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9" fontId="18" fillId="2" borderId="0" xfId="0" applyNumberFormat="1" applyFont="1" applyFill="1" applyAlignment="1" applyProtection="1">
      <alignment horizontal="center" vertical="center"/>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xf numFmtId="9" fontId="10" fillId="0" borderId="6" xfId="1" applyFont="1" applyFill="1" applyBorder="1" applyAlignment="1" applyProtection="1">
      <alignment horizontal="center" vertical="center" wrapText="1"/>
      <protection hidden="1"/>
    </xf>
    <xf numFmtId="3" fontId="10" fillId="0" borderId="6" xfId="1" applyNumberFormat="1" applyFont="1" applyFill="1" applyBorder="1" applyAlignment="1" applyProtection="1">
      <alignment horizontal="center" vertical="center" wrapText="1"/>
      <protection hidden="1"/>
    </xf>
    <xf numFmtId="9" fontId="10" fillId="0" borderId="2" xfId="1" applyFont="1" applyFill="1" applyBorder="1" applyAlignment="1" applyProtection="1">
      <alignment horizontal="left" vertical="center" wrapText="1"/>
      <protection hidden="1"/>
    </xf>
    <xf numFmtId="1" fontId="10" fillId="2" borderId="10" xfId="0" applyNumberFormat="1" applyFont="1" applyFill="1" applyBorder="1" applyAlignment="1" applyProtection="1">
      <alignment horizontal="center" vertical="center" wrapText="1"/>
      <protection hidden="1"/>
    </xf>
    <xf numFmtId="9" fontId="10" fillId="2" borderId="10" xfId="1" applyFont="1" applyFill="1" applyBorder="1" applyAlignment="1" applyProtection="1">
      <alignment horizontal="center" vertical="center" wrapText="1"/>
      <protection hidden="1"/>
    </xf>
    <xf numFmtId="9" fontId="10" fillId="0" borderId="1" xfId="1" applyFont="1" applyFill="1" applyBorder="1" applyAlignment="1" applyProtection="1">
      <alignment horizontal="left" vertical="center" wrapText="1"/>
      <protection hidden="1"/>
    </xf>
    <xf numFmtId="3" fontId="10" fillId="0" borderId="0" xfId="1" applyNumberFormat="1" applyFont="1" applyFill="1" applyBorder="1" applyAlignment="1" applyProtection="1">
      <alignment horizontal="center" vertical="center" wrapText="1"/>
      <protection hidden="1"/>
    </xf>
    <xf numFmtId="9" fontId="10" fillId="0" borderId="0" xfId="1" applyFont="1" applyFill="1" applyBorder="1" applyAlignment="1" applyProtection="1">
      <alignment horizontal="center" vertical="center" wrapText="1"/>
      <protection hidden="1"/>
    </xf>
    <xf numFmtId="1" fontId="10" fillId="2" borderId="0" xfId="0" applyNumberFormat="1" applyFont="1" applyFill="1" applyAlignment="1" applyProtection="1">
      <alignment horizontal="center" vertical="center" wrapText="1"/>
      <protection hidden="1"/>
    </xf>
    <xf numFmtId="9" fontId="19" fillId="0" borderId="0" xfId="1" applyFont="1" applyFill="1" applyBorder="1" applyAlignment="1" applyProtection="1">
      <alignment horizontal="left" vertical="center" wrapText="1"/>
      <protection hidden="1"/>
    </xf>
    <xf numFmtId="0" fontId="18" fillId="2" borderId="0" xfId="0" applyFont="1" applyFill="1" applyAlignment="1" applyProtection="1">
      <alignment vertical="center"/>
      <protection hidden="1"/>
    </xf>
  </cellXfs>
  <cellStyles count="4">
    <cellStyle name="Millares" xfId="3" builtinId="3"/>
    <cellStyle name="Normal" xfId="0" builtinId="0"/>
    <cellStyle name="Normal 18" xfId="2" xr:uid="{00000000-0005-0000-0000-000002000000}"/>
    <cellStyle name="Porcentaje" xfId="1" builtinId="5"/>
  </cellStyles>
  <dxfs count="0"/>
  <tableStyles count="0" defaultTableStyle="TableStyleMedium2" defaultPivotStyle="PivotStyleLight16"/>
  <colors>
    <mruColors>
      <color rgb="FFBFBFB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70AD47"/>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GESTION'!$CF$18:$CF$28</c:f>
              <c:strCache>
                <c:ptCount val="11"/>
                <c:pt idx="0">
                  <c:v>trimestre 1</c:v>
                </c:pt>
                <c:pt idx="1">
                  <c:v>abril</c:v>
                </c:pt>
                <c:pt idx="2">
                  <c:v>mayo</c:v>
                </c:pt>
                <c:pt idx="3">
                  <c:v>junio</c:v>
                </c:pt>
                <c:pt idx="4">
                  <c:v>julio</c:v>
                </c:pt>
                <c:pt idx="5">
                  <c:v>agosto</c:v>
                </c:pt>
                <c:pt idx="6">
                  <c:v>septiembre</c:v>
                </c:pt>
                <c:pt idx="7">
                  <c:v>octubre</c:v>
                </c:pt>
                <c:pt idx="8">
                  <c:v>noviembre</c:v>
                </c:pt>
                <c:pt idx="9">
                  <c:v>diciembre</c:v>
                </c:pt>
                <c:pt idx="10">
                  <c:v>vigencia</c:v>
                </c:pt>
              </c:strCache>
            </c:strRef>
          </c:cat>
          <c:val>
            <c:numRef>
              <c:f>'INDICADORES GESTION'!$CG$18:$CG$28</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010D-4B57-962E-79A64781E2B0}"/>
            </c:ext>
          </c:extLst>
        </c:ser>
        <c:ser>
          <c:idx val="1"/>
          <c:order val="1"/>
          <c:tx>
            <c:v>Meta</c:v>
          </c:tx>
          <c:spPr>
            <a:solidFill>
              <a:srgbClr val="BFBFBF"/>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GESTION'!$CF$18:$CF$28</c:f>
              <c:strCache>
                <c:ptCount val="11"/>
                <c:pt idx="0">
                  <c:v>trimestre 1</c:v>
                </c:pt>
                <c:pt idx="1">
                  <c:v>abril</c:v>
                </c:pt>
                <c:pt idx="2">
                  <c:v>mayo</c:v>
                </c:pt>
                <c:pt idx="3">
                  <c:v>junio</c:v>
                </c:pt>
                <c:pt idx="4">
                  <c:v>julio</c:v>
                </c:pt>
                <c:pt idx="5">
                  <c:v>agosto</c:v>
                </c:pt>
                <c:pt idx="6">
                  <c:v>septiembre</c:v>
                </c:pt>
                <c:pt idx="7">
                  <c:v>octubre</c:v>
                </c:pt>
                <c:pt idx="8">
                  <c:v>noviembre</c:v>
                </c:pt>
                <c:pt idx="9">
                  <c:v>diciembre</c:v>
                </c:pt>
                <c:pt idx="10">
                  <c:v>vigencia</c:v>
                </c:pt>
              </c:strCache>
            </c:strRef>
          </c:cat>
          <c:val>
            <c:numRef>
              <c:f>'INDICADORES GESTION'!$CH$18:$CH$28</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1-010D-4B57-962E-79A64781E2B0}"/>
            </c:ext>
          </c:extLst>
        </c:ser>
        <c:dLbls>
          <c:dLblPos val="outEnd"/>
          <c:showLegendKey val="0"/>
          <c:showVal val="1"/>
          <c:showCatName val="0"/>
          <c:showSerName val="0"/>
          <c:showPercent val="0"/>
          <c:showBubbleSize val="0"/>
        </c:dLbls>
        <c:gapWidth val="444"/>
        <c:overlap val="-90"/>
        <c:axId val="449250712"/>
        <c:axId val="449251040"/>
      </c:barChart>
      <c:catAx>
        <c:axId val="449250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419"/>
          </a:p>
        </c:txPr>
        <c:crossAx val="449251040"/>
        <c:crosses val="autoZero"/>
        <c:auto val="1"/>
        <c:lblAlgn val="ctr"/>
        <c:lblOffset val="100"/>
        <c:noMultiLvlLbl val="0"/>
      </c:catAx>
      <c:valAx>
        <c:axId val="449251040"/>
        <c:scaling>
          <c:orientation val="minMax"/>
        </c:scaling>
        <c:delete val="0"/>
        <c:axPos val="l"/>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2507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70AD47"/>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GESTION'!$CF$31:$CF$33</c:f>
              <c:strCache>
                <c:ptCount val="3"/>
                <c:pt idx="0">
                  <c:v>semestre 1</c:v>
                </c:pt>
                <c:pt idx="1">
                  <c:v>semestre 2</c:v>
                </c:pt>
                <c:pt idx="2">
                  <c:v>vigencia </c:v>
                </c:pt>
              </c:strCache>
            </c:strRef>
          </c:cat>
          <c:val>
            <c:numRef>
              <c:f>'INDICADORES GESTION'!$CG$31:$CG$33</c:f>
              <c:numCache>
                <c:formatCode>0%</c:formatCode>
                <c:ptCount val="3"/>
                <c:pt idx="0">
                  <c:v>1</c:v>
                </c:pt>
                <c:pt idx="1">
                  <c:v>1</c:v>
                </c:pt>
                <c:pt idx="2">
                  <c:v>1</c:v>
                </c:pt>
              </c:numCache>
            </c:numRef>
          </c:val>
          <c:extLst>
            <c:ext xmlns:c16="http://schemas.microsoft.com/office/drawing/2014/chart" uri="{C3380CC4-5D6E-409C-BE32-E72D297353CC}">
              <c16:uniqueId val="{00000000-DB8E-4932-AE45-D29EB348C80D}"/>
            </c:ext>
          </c:extLst>
        </c:ser>
        <c:ser>
          <c:idx val="1"/>
          <c:order val="1"/>
          <c:tx>
            <c:v>Meta</c:v>
          </c:tx>
          <c:spPr>
            <a:solidFill>
              <a:srgbClr val="BFBFBF"/>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GESTION'!$CF$31:$CF$33</c:f>
              <c:strCache>
                <c:ptCount val="3"/>
                <c:pt idx="0">
                  <c:v>semestre 1</c:v>
                </c:pt>
                <c:pt idx="1">
                  <c:v>semestre 2</c:v>
                </c:pt>
                <c:pt idx="2">
                  <c:v>vigencia </c:v>
                </c:pt>
              </c:strCache>
            </c:strRef>
          </c:cat>
          <c:val>
            <c:numRef>
              <c:f>'INDICADORES GESTION'!$CH$31:$CH$33</c:f>
              <c:numCache>
                <c:formatCode>0%</c:formatCode>
                <c:ptCount val="3"/>
                <c:pt idx="0">
                  <c:v>1</c:v>
                </c:pt>
                <c:pt idx="1">
                  <c:v>1</c:v>
                </c:pt>
                <c:pt idx="2">
                  <c:v>1</c:v>
                </c:pt>
              </c:numCache>
            </c:numRef>
          </c:val>
          <c:extLst>
            <c:ext xmlns:c16="http://schemas.microsoft.com/office/drawing/2014/chart" uri="{C3380CC4-5D6E-409C-BE32-E72D297353CC}">
              <c16:uniqueId val="{00000001-DB8E-4932-AE45-D29EB348C80D}"/>
            </c:ext>
          </c:extLst>
        </c:ser>
        <c:dLbls>
          <c:dLblPos val="outEnd"/>
          <c:showLegendKey val="0"/>
          <c:showVal val="1"/>
          <c:showCatName val="0"/>
          <c:showSerName val="0"/>
          <c:showPercent val="0"/>
          <c:showBubbleSize val="0"/>
        </c:dLbls>
        <c:gapWidth val="444"/>
        <c:overlap val="-90"/>
        <c:axId val="540553864"/>
        <c:axId val="540551896"/>
      </c:barChart>
      <c:catAx>
        <c:axId val="540553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cap="all" spc="120" normalizeH="0" baseline="0">
                <a:solidFill>
                  <a:schemeClr val="tx1">
                    <a:lumMod val="65000"/>
                    <a:lumOff val="35000"/>
                  </a:schemeClr>
                </a:solidFill>
                <a:latin typeface="+mn-lt"/>
                <a:ea typeface="+mn-ea"/>
                <a:cs typeface="+mn-cs"/>
              </a:defRPr>
            </a:pPr>
            <a:endParaRPr lang="es-419"/>
          </a:p>
        </c:txPr>
        <c:crossAx val="540551896"/>
        <c:crosses val="autoZero"/>
        <c:auto val="1"/>
        <c:lblAlgn val="ctr"/>
        <c:lblOffset val="100"/>
        <c:noMultiLvlLbl val="0"/>
      </c:catAx>
      <c:valAx>
        <c:axId val="540551896"/>
        <c:scaling>
          <c:orientation val="minMax"/>
        </c:scaling>
        <c:delete val="0"/>
        <c:axPos val="l"/>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405538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70AD4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 GESTION'!$CF$36:$CF$40</c:f>
              <c:strCache>
                <c:ptCount val="5"/>
                <c:pt idx="0">
                  <c:v>trimestre 1</c:v>
                </c:pt>
                <c:pt idx="1">
                  <c:v>trimestre 2</c:v>
                </c:pt>
                <c:pt idx="2">
                  <c:v>trimestre 3</c:v>
                </c:pt>
                <c:pt idx="3">
                  <c:v>trimestre 4</c:v>
                </c:pt>
                <c:pt idx="4">
                  <c:v>vigencia</c:v>
                </c:pt>
              </c:strCache>
            </c:strRef>
          </c:cat>
          <c:val>
            <c:numRef>
              <c:f>'INDICADORES GESTION'!$CG$36:$CG$40</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BD7C-4C3C-B1BD-26BB9280EC41}"/>
            </c:ext>
          </c:extLst>
        </c:ser>
        <c:ser>
          <c:idx val="1"/>
          <c:order val="1"/>
          <c:tx>
            <c:v>Meta</c:v>
          </c:tx>
          <c:spPr>
            <a:solidFill>
              <a:srgbClr val="BFBF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 GESTION'!$CF$36:$CF$40</c:f>
              <c:strCache>
                <c:ptCount val="5"/>
                <c:pt idx="0">
                  <c:v>trimestre 1</c:v>
                </c:pt>
                <c:pt idx="1">
                  <c:v>trimestre 2</c:v>
                </c:pt>
                <c:pt idx="2">
                  <c:v>trimestre 3</c:v>
                </c:pt>
                <c:pt idx="3">
                  <c:v>trimestre 4</c:v>
                </c:pt>
                <c:pt idx="4">
                  <c:v>vigencia</c:v>
                </c:pt>
              </c:strCache>
            </c:strRef>
          </c:cat>
          <c:val>
            <c:numRef>
              <c:f>'INDICADORES GESTION'!$CH$36:$CH$40</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BD7C-4C3C-B1BD-26BB9280EC41}"/>
            </c:ext>
          </c:extLst>
        </c:ser>
        <c:dLbls>
          <c:dLblPos val="outEnd"/>
          <c:showLegendKey val="0"/>
          <c:showVal val="1"/>
          <c:showCatName val="0"/>
          <c:showSerName val="0"/>
          <c:showPercent val="0"/>
          <c:showBubbleSize val="0"/>
        </c:dLbls>
        <c:gapWidth val="219"/>
        <c:overlap val="-27"/>
        <c:axId val="540568296"/>
        <c:axId val="540567640"/>
      </c:barChart>
      <c:catAx>
        <c:axId val="54056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419"/>
          </a:p>
        </c:txPr>
        <c:crossAx val="540567640"/>
        <c:crosses val="autoZero"/>
        <c:auto val="1"/>
        <c:lblAlgn val="ctr"/>
        <c:lblOffset val="100"/>
        <c:noMultiLvlLbl val="0"/>
      </c:catAx>
      <c:valAx>
        <c:axId val="54056764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40568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70AD47"/>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GESTION'!$CF$43:$CF$45</c:f>
              <c:strCache>
                <c:ptCount val="3"/>
                <c:pt idx="0">
                  <c:v>semestre 1</c:v>
                </c:pt>
                <c:pt idx="1">
                  <c:v>semestre 2</c:v>
                </c:pt>
                <c:pt idx="2">
                  <c:v>vigencia</c:v>
                </c:pt>
              </c:strCache>
            </c:strRef>
          </c:cat>
          <c:val>
            <c:numRef>
              <c:f>'INDICADORES GESTION'!$CG$43:$CG$45</c:f>
              <c:numCache>
                <c:formatCode>0%</c:formatCode>
                <c:ptCount val="3"/>
                <c:pt idx="0">
                  <c:v>1</c:v>
                </c:pt>
                <c:pt idx="1">
                  <c:v>1</c:v>
                </c:pt>
                <c:pt idx="2">
                  <c:v>1</c:v>
                </c:pt>
              </c:numCache>
            </c:numRef>
          </c:val>
          <c:extLst>
            <c:ext xmlns:c16="http://schemas.microsoft.com/office/drawing/2014/chart" uri="{C3380CC4-5D6E-409C-BE32-E72D297353CC}">
              <c16:uniqueId val="{00000000-7923-4C84-9900-22C7B1A90E2C}"/>
            </c:ext>
          </c:extLst>
        </c:ser>
        <c:ser>
          <c:idx val="1"/>
          <c:order val="1"/>
          <c:tx>
            <c:v>Meta</c:v>
          </c:tx>
          <c:spPr>
            <a:solidFill>
              <a:srgbClr val="BFBFBF"/>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'INDICADORES GESTION'!$CF$43:$CF$45</c:f>
              <c:strCache>
                <c:ptCount val="3"/>
                <c:pt idx="0">
                  <c:v>semestre 1</c:v>
                </c:pt>
                <c:pt idx="1">
                  <c:v>semestre 2</c:v>
                </c:pt>
                <c:pt idx="2">
                  <c:v>vigencia</c:v>
                </c:pt>
              </c:strCache>
            </c:strRef>
          </c:cat>
          <c:val>
            <c:numRef>
              <c:f>'INDICADORES GESTION'!$CH$43:$CH$45</c:f>
              <c:numCache>
                <c:formatCode>0%</c:formatCode>
                <c:ptCount val="3"/>
                <c:pt idx="0">
                  <c:v>1</c:v>
                </c:pt>
                <c:pt idx="1">
                  <c:v>1</c:v>
                </c:pt>
                <c:pt idx="2">
                  <c:v>1</c:v>
                </c:pt>
              </c:numCache>
            </c:numRef>
          </c:val>
          <c:extLst>
            <c:ext xmlns:c16="http://schemas.microsoft.com/office/drawing/2014/chart" uri="{C3380CC4-5D6E-409C-BE32-E72D297353CC}">
              <c16:uniqueId val="{00000001-7923-4C84-9900-22C7B1A90E2C}"/>
            </c:ext>
          </c:extLst>
        </c:ser>
        <c:dLbls>
          <c:dLblPos val="outEnd"/>
          <c:showLegendKey val="0"/>
          <c:showVal val="1"/>
          <c:showCatName val="0"/>
          <c:showSerName val="0"/>
          <c:showPercent val="0"/>
          <c:showBubbleSize val="0"/>
        </c:dLbls>
        <c:gapWidth val="444"/>
        <c:overlap val="-90"/>
        <c:axId val="639007456"/>
        <c:axId val="639006800"/>
      </c:barChart>
      <c:catAx>
        <c:axId val="63900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all" spc="120" normalizeH="0" baseline="0">
                <a:solidFill>
                  <a:schemeClr val="tx1">
                    <a:lumMod val="65000"/>
                    <a:lumOff val="35000"/>
                  </a:schemeClr>
                </a:solidFill>
                <a:latin typeface="+mn-lt"/>
                <a:ea typeface="+mn-ea"/>
                <a:cs typeface="+mn-cs"/>
              </a:defRPr>
            </a:pPr>
            <a:endParaRPr lang="es-419"/>
          </a:p>
        </c:txPr>
        <c:crossAx val="639006800"/>
        <c:crosses val="autoZero"/>
        <c:auto val="1"/>
        <c:lblAlgn val="ctr"/>
        <c:lblOffset val="100"/>
        <c:noMultiLvlLbl val="0"/>
      </c:catAx>
      <c:valAx>
        <c:axId val="639006800"/>
        <c:scaling>
          <c:orientation val="minMax"/>
        </c:scaling>
        <c:delete val="0"/>
        <c:axPos val="l"/>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39007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340176</xdr:colOff>
      <xdr:row>12</xdr:row>
      <xdr:rowOff>70759</xdr:rowOff>
    </xdr:from>
    <xdr:to>
      <xdr:col>88</xdr:col>
      <xdr:colOff>6708322</xdr:colOff>
      <xdr:row>12</xdr:row>
      <xdr:rowOff>3279321</xdr:rowOff>
    </xdr:to>
    <xdr:graphicFrame macro="">
      <xdr:nvGraphicFramePr>
        <xdr:cNvPr id="2" name="Gráfico 1">
          <a:extLst>
            <a:ext uri="{FF2B5EF4-FFF2-40B4-BE49-F238E27FC236}">
              <a16:creationId xmlns:a16="http://schemas.microsoft.com/office/drawing/2014/main" id="{A61489E4-82C5-4D34-9830-41EF14BD5D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88</xdr:col>
      <xdr:colOff>808264</xdr:colOff>
      <xdr:row>13</xdr:row>
      <xdr:rowOff>106134</xdr:rowOff>
    </xdr:from>
    <xdr:to>
      <xdr:col>88</xdr:col>
      <xdr:colOff>6038850</xdr:colOff>
      <xdr:row>13</xdr:row>
      <xdr:rowOff>3257549</xdr:rowOff>
    </xdr:to>
    <xdr:graphicFrame macro="">
      <xdr:nvGraphicFramePr>
        <xdr:cNvPr id="8" name="Gráfico 7">
          <a:extLst>
            <a:ext uri="{FF2B5EF4-FFF2-40B4-BE49-F238E27FC236}">
              <a16:creationId xmlns:a16="http://schemas.microsoft.com/office/drawing/2014/main" id="{44CF30F0-8EF4-4E23-9274-644BA8F622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88</xdr:col>
      <xdr:colOff>536915</xdr:colOff>
      <xdr:row>14</xdr:row>
      <xdr:rowOff>154780</xdr:rowOff>
    </xdr:from>
    <xdr:to>
      <xdr:col>88</xdr:col>
      <xdr:colOff>6334125</xdr:colOff>
      <xdr:row>14</xdr:row>
      <xdr:rowOff>3936999</xdr:rowOff>
    </xdr:to>
    <xdr:graphicFrame macro="">
      <xdr:nvGraphicFramePr>
        <xdr:cNvPr id="12" name="Gráfico 11">
          <a:extLst>
            <a:ext uri="{FF2B5EF4-FFF2-40B4-BE49-F238E27FC236}">
              <a16:creationId xmlns:a16="http://schemas.microsoft.com/office/drawing/2014/main" id="{EEBE3F53-1E23-4BCD-BC6F-8EFF8946B4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88</xdr:col>
      <xdr:colOff>365691</xdr:colOff>
      <xdr:row>15</xdr:row>
      <xdr:rowOff>135390</xdr:rowOff>
    </xdr:from>
    <xdr:to>
      <xdr:col>88</xdr:col>
      <xdr:colOff>6512720</xdr:colOff>
      <xdr:row>15</xdr:row>
      <xdr:rowOff>3226593</xdr:rowOff>
    </xdr:to>
    <xdr:graphicFrame macro="">
      <xdr:nvGraphicFramePr>
        <xdr:cNvPr id="13" name="Gráfico 12">
          <a:extLst>
            <a:ext uri="{FF2B5EF4-FFF2-40B4-BE49-F238E27FC236}">
              <a16:creationId xmlns:a16="http://schemas.microsoft.com/office/drawing/2014/main" id="{ECEF3778-CE5E-461E-A896-6CC4120F05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52"/>
  <sheetViews>
    <sheetView showGridLines="0" tabSelected="1" zoomScale="60" zoomScaleNormal="60" zoomScaleSheetLayoutView="50" workbookViewId="0"/>
  </sheetViews>
  <sheetFormatPr baseColWidth="10" defaultColWidth="0" defaultRowHeight="12"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19.28515625" style="5" customWidth="1"/>
    <col min="14" max="14" width="17.7109375" style="5" customWidth="1"/>
    <col min="15" max="15" width="14.7109375" style="5" customWidth="1"/>
    <col min="16" max="16" width="17.7109375" style="5" customWidth="1"/>
    <col min="17" max="17" width="17.42578125" style="5" customWidth="1"/>
    <col min="18" max="18" width="15.7109375" style="5" customWidth="1"/>
    <col min="19" max="19" width="17.7109375" style="9" customWidth="1"/>
    <col min="20" max="20" width="17.7109375" style="5" customWidth="1"/>
    <col min="21" max="23" width="12" style="5" customWidth="1"/>
    <col min="24" max="24" width="27" style="5" customWidth="1"/>
    <col min="25" max="25" width="16.85546875" style="4" customWidth="1"/>
    <col min="26" max="28" width="12" style="5" customWidth="1"/>
    <col min="29" max="29" width="30.28515625" style="5" customWidth="1"/>
    <col min="30" max="30" width="27.42578125" style="5" customWidth="1"/>
    <col min="31" max="33" width="11.7109375" style="5" customWidth="1"/>
    <col min="34" max="34" width="26.85546875" style="5" customWidth="1"/>
    <col min="35" max="35" width="23.42578125" style="5" customWidth="1"/>
    <col min="36" max="38" width="12" style="5" customWidth="1"/>
    <col min="39" max="39" width="37.42578125" style="5" customWidth="1"/>
    <col min="40" max="40" width="15.42578125" style="4" customWidth="1"/>
    <col min="41" max="43" width="12" style="5" customWidth="1"/>
    <col min="44" max="44" width="27.140625" style="5" customWidth="1"/>
    <col min="45" max="45" width="17.140625" style="5" customWidth="1"/>
    <col min="46" max="48" width="11.7109375" style="5" customWidth="1"/>
    <col min="49" max="49" width="32.42578125" style="5" customWidth="1"/>
    <col min="50" max="50" width="27.7109375" style="5" customWidth="1"/>
    <col min="51" max="53" width="11.7109375" style="5" customWidth="1"/>
    <col min="54" max="54" width="24.7109375" style="5" customWidth="1"/>
    <col min="55" max="55" width="15.7109375" style="5" customWidth="1"/>
    <col min="56" max="58" width="11.7109375" style="5" customWidth="1"/>
    <col min="59" max="59" width="23.5703125" style="5" customWidth="1"/>
    <col min="60" max="60" width="17.42578125" style="5" customWidth="1"/>
    <col min="61" max="63" width="11.7109375" style="5" customWidth="1"/>
    <col min="64" max="64" width="24.5703125" style="5" customWidth="1"/>
    <col min="65" max="65" width="17.85546875" style="5" customWidth="1"/>
    <col min="66" max="68" width="11.7109375" style="5" customWidth="1"/>
    <col min="69" max="69" width="27.42578125" style="5" customWidth="1"/>
    <col min="70" max="70" width="25.42578125" style="5" customWidth="1"/>
    <col min="71" max="71" width="15.140625" style="5" customWidth="1"/>
    <col min="72" max="73" width="11.7109375" style="5" customWidth="1"/>
    <col min="74" max="74" width="29.140625" style="5" customWidth="1"/>
    <col min="75" max="75" width="19.5703125" style="5" customWidth="1"/>
    <col min="76" max="77" width="11.7109375" style="5" customWidth="1"/>
    <col min="78" max="78" width="15.28515625" style="5" customWidth="1"/>
    <col min="79" max="79" width="30.42578125" style="5" customWidth="1"/>
    <col min="80" max="80" width="18.85546875" style="5" customWidth="1"/>
    <col min="81" max="81" width="23.140625" style="5" customWidth="1"/>
    <col min="82" max="82" width="4.42578125" style="5" customWidth="1"/>
    <col min="83" max="88" width="18.140625" style="5" customWidth="1"/>
    <col min="89" max="89" width="104"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76"/>
      <c r="C2" s="77"/>
      <c r="D2" s="112" t="s">
        <v>0</v>
      </c>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06" t="s">
        <v>1</v>
      </c>
      <c r="CA2" s="107"/>
      <c r="CB2" s="107"/>
      <c r="CC2" s="108"/>
      <c r="CD2" s="1"/>
    </row>
    <row r="3" spans="2:89" s="11" customFormat="1" ht="32.25" customHeight="1" x14ac:dyDescent="0.2">
      <c r="B3" s="78"/>
      <c r="C3" s="79"/>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06" t="s">
        <v>2</v>
      </c>
      <c r="CA3" s="107"/>
      <c r="CB3" s="107"/>
      <c r="CC3" s="108"/>
      <c r="CD3" s="1"/>
    </row>
    <row r="4" spans="2:89" s="11" customFormat="1" ht="32.25" customHeight="1" x14ac:dyDescent="0.2">
      <c r="B4" s="78"/>
      <c r="C4" s="79"/>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06" t="s">
        <v>3</v>
      </c>
      <c r="CA4" s="107"/>
      <c r="CB4" s="107"/>
      <c r="CC4" s="108"/>
      <c r="CD4" s="1"/>
    </row>
    <row r="5" spans="2:89" s="11" customFormat="1" ht="32.25" customHeight="1" x14ac:dyDescent="0.2">
      <c r="B5" s="80"/>
      <c r="C5" s="81"/>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06" t="s">
        <v>4</v>
      </c>
      <c r="CA5" s="107"/>
      <c r="CB5" s="107"/>
      <c r="CC5" s="108"/>
      <c r="CD5" s="1"/>
    </row>
    <row r="6" spans="2:89" s="7" customFormat="1" ht="7.5" customHeight="1" x14ac:dyDescent="0.25">
      <c r="B6" s="6"/>
      <c r="C6" s="6"/>
      <c r="CC6" s="1"/>
      <c r="CD6" s="1"/>
    </row>
    <row r="7" spans="2:89" s="7" customFormat="1" ht="15" customHeight="1" x14ac:dyDescent="0.25">
      <c r="B7" s="85" t="s">
        <v>5</v>
      </c>
      <c r="C7" s="86"/>
      <c r="D7" s="10" t="s">
        <v>6</v>
      </c>
      <c r="E7" s="89" t="s">
        <v>7</v>
      </c>
      <c r="F7" s="90"/>
      <c r="G7" s="93">
        <v>2021</v>
      </c>
    </row>
    <row r="8" spans="2:89" s="7" customFormat="1" ht="15" customHeight="1" x14ac:dyDescent="0.25">
      <c r="B8" s="87"/>
      <c r="C8" s="88"/>
      <c r="D8" s="10" t="s">
        <v>8</v>
      </c>
      <c r="E8" s="91" t="s">
        <v>27</v>
      </c>
      <c r="F8" s="92"/>
      <c r="G8" s="94"/>
    </row>
    <row r="9" spans="2:89" s="24" customFormat="1" ht="7.5" customHeight="1" x14ac:dyDescent="0.25"/>
    <row r="10" spans="2:89" s="1" customFormat="1" ht="22.5" customHeight="1" x14ac:dyDescent="0.25">
      <c r="B10" s="96" t="s">
        <v>10</v>
      </c>
      <c r="C10" s="97"/>
      <c r="D10" s="97"/>
      <c r="E10" s="97"/>
      <c r="F10" s="97"/>
      <c r="G10" s="97"/>
      <c r="H10" s="97"/>
      <c r="I10" s="97"/>
      <c r="J10" s="97"/>
      <c r="K10" s="97"/>
      <c r="L10" s="97"/>
      <c r="M10" s="97"/>
      <c r="N10" s="97"/>
      <c r="O10" s="97"/>
      <c r="P10" s="97"/>
      <c r="Q10" s="97"/>
      <c r="R10" s="97"/>
      <c r="S10" s="97"/>
      <c r="T10" s="97"/>
      <c r="U10" s="109" t="s">
        <v>11</v>
      </c>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1"/>
      <c r="CC10" s="2"/>
      <c r="CE10" s="100" t="s">
        <v>12</v>
      </c>
      <c r="CF10" s="101"/>
      <c r="CG10" s="102"/>
      <c r="CH10" s="99" t="s">
        <v>13</v>
      </c>
      <c r="CI10" s="99"/>
      <c r="CJ10" s="99"/>
      <c r="CK10" s="99"/>
    </row>
    <row r="11" spans="2:89" s="2" customFormat="1" ht="19.5" customHeight="1" x14ac:dyDescent="0.25">
      <c r="B11" s="95" t="s">
        <v>14</v>
      </c>
      <c r="C11" s="95"/>
      <c r="D11" s="95"/>
      <c r="E11" s="95" t="s">
        <v>15</v>
      </c>
      <c r="F11" s="95"/>
      <c r="G11" s="95"/>
      <c r="H11" s="95"/>
      <c r="I11" s="95"/>
      <c r="J11" s="95" t="s">
        <v>16</v>
      </c>
      <c r="K11" s="95"/>
      <c r="L11" s="95"/>
      <c r="M11" s="95"/>
      <c r="N11" s="95"/>
      <c r="O11" s="95"/>
      <c r="P11" s="95"/>
      <c r="Q11" s="95"/>
      <c r="R11" s="98" t="s">
        <v>17</v>
      </c>
      <c r="S11" s="98"/>
      <c r="T11" s="98"/>
      <c r="U11" s="82" t="s">
        <v>7</v>
      </c>
      <c r="V11" s="83"/>
      <c r="W11" s="83"/>
      <c r="X11" s="83"/>
      <c r="Y11" s="83"/>
      <c r="Z11" s="82" t="s">
        <v>18</v>
      </c>
      <c r="AA11" s="83"/>
      <c r="AB11" s="83"/>
      <c r="AC11" s="83"/>
      <c r="AD11" s="84"/>
      <c r="AE11" s="83" t="s">
        <v>19</v>
      </c>
      <c r="AF11" s="83"/>
      <c r="AG11" s="83"/>
      <c r="AH11" s="83"/>
      <c r="AI11" s="83"/>
      <c r="AJ11" s="82" t="s">
        <v>20</v>
      </c>
      <c r="AK11" s="83"/>
      <c r="AL11" s="83"/>
      <c r="AM11" s="83"/>
      <c r="AN11" s="84"/>
      <c r="AO11" s="83" t="s">
        <v>21</v>
      </c>
      <c r="AP11" s="83"/>
      <c r="AQ11" s="83"/>
      <c r="AR11" s="83"/>
      <c r="AS11" s="83"/>
      <c r="AT11" s="82" t="s">
        <v>22</v>
      </c>
      <c r="AU11" s="83"/>
      <c r="AV11" s="83"/>
      <c r="AW11" s="83"/>
      <c r="AX11" s="84"/>
      <c r="AY11" s="83" t="s">
        <v>23</v>
      </c>
      <c r="AZ11" s="83"/>
      <c r="BA11" s="83"/>
      <c r="BB11" s="83"/>
      <c r="BC11" s="83"/>
      <c r="BD11" s="82" t="s">
        <v>24</v>
      </c>
      <c r="BE11" s="83"/>
      <c r="BF11" s="83"/>
      <c r="BG11" s="83"/>
      <c r="BH11" s="84"/>
      <c r="BI11" s="83" t="s">
        <v>25</v>
      </c>
      <c r="BJ11" s="83"/>
      <c r="BK11" s="83"/>
      <c r="BL11" s="83"/>
      <c r="BM11" s="83"/>
      <c r="BN11" s="82" t="s">
        <v>26</v>
      </c>
      <c r="BO11" s="83"/>
      <c r="BP11" s="83"/>
      <c r="BQ11" s="83"/>
      <c r="BR11" s="84"/>
      <c r="BS11" s="83" t="s">
        <v>9</v>
      </c>
      <c r="BT11" s="83"/>
      <c r="BU11" s="83"/>
      <c r="BV11" s="83"/>
      <c r="BW11" s="84"/>
      <c r="BX11" s="82" t="s">
        <v>27</v>
      </c>
      <c r="BY11" s="83"/>
      <c r="BZ11" s="83"/>
      <c r="CA11" s="83"/>
      <c r="CB11" s="84"/>
      <c r="CE11" s="103"/>
      <c r="CF11" s="104"/>
      <c r="CG11" s="105"/>
      <c r="CH11" s="99"/>
      <c r="CI11" s="99"/>
      <c r="CJ11" s="99"/>
      <c r="CK11" s="99"/>
    </row>
    <row r="12" spans="2:89" s="3" customFormat="1" ht="48.75" customHeight="1" x14ac:dyDescent="0.25">
      <c r="B12" s="30" t="s">
        <v>28</v>
      </c>
      <c r="C12" s="30" t="s">
        <v>29</v>
      </c>
      <c r="D12" s="30" t="s">
        <v>30</v>
      </c>
      <c r="E12" s="30" t="s">
        <v>31</v>
      </c>
      <c r="F12" s="30" t="s">
        <v>32</v>
      </c>
      <c r="G12" s="30" t="s">
        <v>33</v>
      </c>
      <c r="H12" s="30" t="s">
        <v>34</v>
      </c>
      <c r="I12" s="30" t="s">
        <v>35</v>
      </c>
      <c r="J12" s="30" t="s">
        <v>36</v>
      </c>
      <c r="K12" s="30" t="s">
        <v>37</v>
      </c>
      <c r="L12" s="30" t="s">
        <v>38</v>
      </c>
      <c r="M12" s="30" t="s">
        <v>39</v>
      </c>
      <c r="N12" s="30" t="s">
        <v>40</v>
      </c>
      <c r="O12" s="30" t="s">
        <v>41</v>
      </c>
      <c r="P12" s="30" t="s">
        <v>42</v>
      </c>
      <c r="Q12" s="30" t="s">
        <v>43</v>
      </c>
      <c r="R12" s="30" t="s">
        <v>44</v>
      </c>
      <c r="S12" s="30" t="s">
        <v>45</v>
      </c>
      <c r="T12" s="30" t="s">
        <v>46</v>
      </c>
      <c r="U12" s="48" t="str">
        <f>U11&amp;" ejecutado"</f>
        <v>Enero ejecutado</v>
      </c>
      <c r="V12" s="48" t="str">
        <f>U11&amp;" programado"</f>
        <v>Enero programado</v>
      </c>
      <c r="W12" s="26" t="str">
        <f>U11&amp;" resultado"</f>
        <v>Enero resultado</v>
      </c>
      <c r="X12" s="28" t="str">
        <f>U11&amp;" análisis mensual"</f>
        <v>Enero análisis mensual</v>
      </c>
      <c r="Y12" s="28" t="str">
        <f>U11&amp;" verificación segunda línea de defensa"</f>
        <v>Enero verificación segunda línea de defensa</v>
      </c>
      <c r="Z12" s="26" t="str">
        <f>Z11&amp;" ejecutado"</f>
        <v>Febrero ejecutado</v>
      </c>
      <c r="AA12" s="26" t="str">
        <f>Z11&amp;" programado"</f>
        <v>Febrero programado</v>
      </c>
      <c r="AB12" s="26" t="str">
        <f>Z11&amp;" resultado"</f>
        <v>Febrero resultado</v>
      </c>
      <c r="AC12" s="28" t="str">
        <f>Z11&amp;" análisis mensual"</f>
        <v>Febrero análisis mensual</v>
      </c>
      <c r="AD12" s="28" t="str">
        <f>Z11&amp;" verificación segunda línea de defensa"</f>
        <v>Febrero verificación segunda línea de defensa</v>
      </c>
      <c r="AE12" s="28" t="str">
        <f>AE11&amp;" ejecutado"</f>
        <v>Marzo ejecutado</v>
      </c>
      <c r="AF12" s="26" t="str">
        <f>AE11&amp;" programado"</f>
        <v>Marzo programado</v>
      </c>
      <c r="AG12" s="26" t="str">
        <f>AE11&amp;" resultado"</f>
        <v>Marzo resultado</v>
      </c>
      <c r="AH12" s="28" t="str">
        <f>AE11&amp;" análisis mensual"</f>
        <v>Marzo análisis mensual</v>
      </c>
      <c r="AI12" s="28" t="str">
        <f>AE11&amp;" verificación segunda línea de defensa"</f>
        <v>Marzo verificación segunda línea de defensa</v>
      </c>
      <c r="AJ12" s="26" t="str">
        <f>AJ11&amp;" ejecutado"</f>
        <v>Abril ejecutado</v>
      </c>
      <c r="AK12" s="26" t="str">
        <f>AJ11&amp;" programado"</f>
        <v>Abril programado</v>
      </c>
      <c r="AL12" s="26" t="str">
        <f>AJ11&amp;" resultado"</f>
        <v>Abril resultado</v>
      </c>
      <c r="AM12" s="28" t="str">
        <f>AJ11&amp;" análisis mensual"</f>
        <v>Abril análisis mensual</v>
      </c>
      <c r="AN12" s="26" t="str">
        <f>AJ11&amp;" verificación segunda línea de defensa"</f>
        <v>Abril verificación segunda línea de defensa</v>
      </c>
      <c r="AO12" s="27" t="str">
        <f>AO11&amp;" ejecutado"</f>
        <v>Mayo ejecutado</v>
      </c>
      <c r="AP12" s="26" t="str">
        <f>AO11&amp;" programado"</f>
        <v>Mayo programado</v>
      </c>
      <c r="AQ12" s="26" t="str">
        <f>AO11&amp;" resultado"</f>
        <v>Mayo resultado</v>
      </c>
      <c r="AR12" s="28" t="str">
        <f>AO11&amp;" análisis mensual"</f>
        <v>Mayo análisis mensual</v>
      </c>
      <c r="AS12" s="28" t="str">
        <f>AO11&amp;" verificación segunda línea de defensa"</f>
        <v>Mayo verificación segunda línea de defensa</v>
      </c>
      <c r="AT12" s="26" t="str">
        <f>AT11&amp;" ejecutado"</f>
        <v>Junio ejecutado</v>
      </c>
      <c r="AU12" s="26" t="str">
        <f>AT11&amp;" programado"</f>
        <v>Junio programado</v>
      </c>
      <c r="AV12" s="26" t="str">
        <f>AT11&amp;" resultado"</f>
        <v>Junio resultado</v>
      </c>
      <c r="AW12" s="28" t="str">
        <f>AT11&amp;" análisis mensual"</f>
        <v>Junio análisis mensual</v>
      </c>
      <c r="AX12" s="26" t="str">
        <f>AT11&amp;" verificación segunda línea de defensa"</f>
        <v>Junio verificación segunda línea de defensa</v>
      </c>
      <c r="AY12" s="27" t="str">
        <f>AY11&amp;" ejecutado"</f>
        <v>Julio ejecutado</v>
      </c>
      <c r="AZ12" s="26" t="str">
        <f>AY11&amp;" programado"</f>
        <v>Julio programado</v>
      </c>
      <c r="BA12" s="26" t="str">
        <f>AY11&amp;" resultado"</f>
        <v>Julio resultado</v>
      </c>
      <c r="BB12" s="28" t="str">
        <f>AY11&amp;" análisis mensual"</f>
        <v>Julio análisis mensual</v>
      </c>
      <c r="BC12" s="28" t="str">
        <f>AY11&amp;" verificación segunda línea de defensa"</f>
        <v>Julio verificación segunda línea de defensa</v>
      </c>
      <c r="BD12" s="26" t="str">
        <f>BD11&amp;" ejecutado"</f>
        <v>Agosto ejecutado</v>
      </c>
      <c r="BE12" s="26" t="str">
        <f>BD11&amp;" programado"</f>
        <v>Agosto programado</v>
      </c>
      <c r="BF12" s="26" t="str">
        <f>BD11&amp;" resultado"</f>
        <v>Agosto resultado</v>
      </c>
      <c r="BG12" s="28" t="str">
        <f>BD11&amp;" análisis mensual"</f>
        <v>Agosto análisis mensual</v>
      </c>
      <c r="BH12" s="26" t="str">
        <f>BD11&amp;" verificación segunda línea de defensa"</f>
        <v>Agosto verificación segunda línea de defensa</v>
      </c>
      <c r="BI12" s="27" t="str">
        <f>BI11&amp;" ejecutado"</f>
        <v>Septiembre ejecutado</v>
      </c>
      <c r="BJ12" s="26" t="str">
        <f>BI11&amp;" programado"</f>
        <v>Septiembre programado</v>
      </c>
      <c r="BK12" s="26" t="str">
        <f>BI11&amp;" resultado"</f>
        <v>Septiembre resultado</v>
      </c>
      <c r="BL12" s="28" t="str">
        <f>BI11&amp;" análisis mensual"</f>
        <v>Septiembre análisis mensual</v>
      </c>
      <c r="BM12" s="28" t="str">
        <f>BI11&amp;" verificación segunda línea de defensa"</f>
        <v>Septiembre verificación segunda línea de defensa</v>
      </c>
      <c r="BN12" s="26" t="str">
        <f>BN11&amp;" ejecutado"</f>
        <v>Octubre ejecutado</v>
      </c>
      <c r="BO12" s="26" t="str">
        <f>BN11&amp;" programado"</f>
        <v>Octubre programado</v>
      </c>
      <c r="BP12" s="26" t="str">
        <f>BN11&amp;" resultado"</f>
        <v>Octubre resultado</v>
      </c>
      <c r="BQ12" s="28" t="str">
        <f>BN11&amp;" análisis mensual"</f>
        <v>Octubre análisis mensual</v>
      </c>
      <c r="BR12" s="26" t="str">
        <f>BN11&amp;" verificación segunda línea de defensa"</f>
        <v>Octubre verificación segunda línea de defensa</v>
      </c>
      <c r="BS12" s="27" t="str">
        <f>BS11&amp;" ejecutado"</f>
        <v>Noviembre ejecutado</v>
      </c>
      <c r="BT12" s="26" t="str">
        <f>BS11&amp;" programado"</f>
        <v>Noviembre programado</v>
      </c>
      <c r="BU12" s="26" t="str">
        <f>BS11&amp;" resultado"</f>
        <v>Noviembre resultado</v>
      </c>
      <c r="BV12" s="28" t="str">
        <f>BS11&amp;" análisis mensual"</f>
        <v>Noviembre análisis mensual</v>
      </c>
      <c r="BW12" s="28" t="str">
        <f>BS11&amp;" verificación segunda línea de defensa"</f>
        <v>Noviembre verificación segunda línea de defensa</v>
      </c>
      <c r="BX12" s="26" t="str">
        <f>BX11&amp;" ejecutado"</f>
        <v>Diciembre ejecutado</v>
      </c>
      <c r="BY12" s="26" t="str">
        <f>BX11&amp;" programado"</f>
        <v>Diciembre programado</v>
      </c>
      <c r="BZ12" s="26" t="str">
        <f>BX11&amp;" resultado"</f>
        <v>Diciembre resultado</v>
      </c>
      <c r="CA12" s="28" t="str">
        <f>BX11&amp;" análisis mensual"</f>
        <v>Diciembre análisis mensual</v>
      </c>
      <c r="CB12" s="26" t="str">
        <f>BX11&amp;" verificación segunda línea de defensa"</f>
        <v>Diciembre verificación segunda línea de defensa</v>
      </c>
      <c r="CC12" s="27" t="s">
        <v>47</v>
      </c>
      <c r="CE12" s="29" t="s">
        <v>48</v>
      </c>
      <c r="CF12" s="29" t="s">
        <v>49</v>
      </c>
      <c r="CG12" s="29" t="s">
        <v>50</v>
      </c>
      <c r="CH12" s="29" t="s">
        <v>51</v>
      </c>
      <c r="CI12" s="29" t="s">
        <v>52</v>
      </c>
      <c r="CJ12" s="29" t="s">
        <v>53</v>
      </c>
      <c r="CK12" s="29" t="s">
        <v>54</v>
      </c>
    </row>
    <row r="13" spans="2:89" s="5" customFormat="1" ht="267" customHeight="1" x14ac:dyDescent="0.25">
      <c r="B13" s="22" t="s">
        <v>55</v>
      </c>
      <c r="C13" s="22" t="s">
        <v>56</v>
      </c>
      <c r="D13" s="25" t="s">
        <v>57</v>
      </c>
      <c r="E13" s="37" t="s">
        <v>58</v>
      </c>
      <c r="F13" s="38" t="s">
        <v>59</v>
      </c>
      <c r="G13" s="38" t="s">
        <v>60</v>
      </c>
      <c r="H13" s="39" t="s">
        <v>61</v>
      </c>
      <c r="I13" s="39" t="s">
        <v>62</v>
      </c>
      <c r="J13" s="22" t="s">
        <v>63</v>
      </c>
      <c r="K13" s="39" t="s">
        <v>64</v>
      </c>
      <c r="L13" s="39" t="s">
        <v>65</v>
      </c>
      <c r="M13" s="39" t="s">
        <v>66</v>
      </c>
      <c r="N13" s="22" t="s">
        <v>67</v>
      </c>
      <c r="O13" s="49" t="s">
        <v>68</v>
      </c>
      <c r="P13" s="23" t="s">
        <v>69</v>
      </c>
      <c r="Q13" s="47" t="s">
        <v>70</v>
      </c>
      <c r="R13" s="49">
        <v>1</v>
      </c>
      <c r="S13" s="49" t="s">
        <v>67</v>
      </c>
      <c r="T13" s="49">
        <v>1</v>
      </c>
      <c r="U13" s="41"/>
      <c r="V13" s="41"/>
      <c r="W13" s="42"/>
      <c r="X13" s="35" t="s">
        <v>71</v>
      </c>
      <c r="Y13" s="34" t="s">
        <v>72</v>
      </c>
      <c r="Z13" s="41"/>
      <c r="AA13" s="41"/>
      <c r="AB13" s="42"/>
      <c r="AC13" s="35" t="s">
        <v>73</v>
      </c>
      <c r="AD13" s="34" t="s">
        <v>72</v>
      </c>
      <c r="AE13" s="32">
        <v>13172</v>
      </c>
      <c r="AF13" s="32">
        <v>13172</v>
      </c>
      <c r="AG13" s="33">
        <v>1</v>
      </c>
      <c r="AH13" s="35" t="s">
        <v>74</v>
      </c>
      <c r="AI13" s="34" t="s">
        <v>75</v>
      </c>
      <c r="AJ13" s="32">
        <v>4860</v>
      </c>
      <c r="AK13" s="32">
        <v>4860</v>
      </c>
      <c r="AL13" s="33">
        <v>1</v>
      </c>
      <c r="AM13" s="35" t="s">
        <v>76</v>
      </c>
      <c r="AN13" s="35" t="s">
        <v>77</v>
      </c>
      <c r="AO13" s="32">
        <v>5236</v>
      </c>
      <c r="AP13" s="32">
        <v>5236</v>
      </c>
      <c r="AQ13" s="33">
        <v>1</v>
      </c>
      <c r="AR13" s="35" t="s">
        <v>78</v>
      </c>
      <c r="AS13" s="35" t="s">
        <v>79</v>
      </c>
      <c r="AT13" s="32">
        <v>3717</v>
      </c>
      <c r="AU13" s="32">
        <v>3717</v>
      </c>
      <c r="AV13" s="33">
        <v>1</v>
      </c>
      <c r="AW13" s="43" t="s">
        <v>80</v>
      </c>
      <c r="AX13" s="44" t="s">
        <v>81</v>
      </c>
      <c r="AY13" s="36">
        <v>5808</v>
      </c>
      <c r="AZ13" s="32">
        <v>5808</v>
      </c>
      <c r="BA13" s="33">
        <v>1</v>
      </c>
      <c r="BB13" s="43" t="s">
        <v>82</v>
      </c>
      <c r="BC13" s="44" t="s">
        <v>83</v>
      </c>
      <c r="BD13" s="32">
        <v>5940</v>
      </c>
      <c r="BE13" s="32">
        <v>5940</v>
      </c>
      <c r="BF13" s="33">
        <v>1</v>
      </c>
      <c r="BG13" s="43" t="s">
        <v>84</v>
      </c>
      <c r="BH13" s="44" t="s">
        <v>85</v>
      </c>
      <c r="BI13" s="36">
        <v>6125</v>
      </c>
      <c r="BJ13" s="36">
        <v>6125</v>
      </c>
      <c r="BK13" s="33">
        <v>1</v>
      </c>
      <c r="BL13" s="43" t="s">
        <v>86</v>
      </c>
      <c r="BM13" s="44" t="s">
        <v>87</v>
      </c>
      <c r="BN13" s="36">
        <v>6509</v>
      </c>
      <c r="BO13" s="36">
        <v>6509</v>
      </c>
      <c r="BP13" s="33">
        <v>1</v>
      </c>
      <c r="BQ13" s="43" t="s">
        <v>88</v>
      </c>
      <c r="BR13" s="44" t="s">
        <v>89</v>
      </c>
      <c r="BS13" s="32">
        <v>6708</v>
      </c>
      <c r="BT13" s="32">
        <v>6708</v>
      </c>
      <c r="BU13" s="33">
        <v>1</v>
      </c>
      <c r="BV13" s="43" t="s">
        <v>90</v>
      </c>
      <c r="BW13" s="43" t="s">
        <v>91</v>
      </c>
      <c r="BX13" s="114">
        <v>6002</v>
      </c>
      <c r="BY13" s="114">
        <v>6002</v>
      </c>
      <c r="BZ13" s="113">
        <v>1</v>
      </c>
      <c r="CA13" s="43" t="s">
        <v>92</v>
      </c>
      <c r="CB13" s="43" t="s">
        <v>235</v>
      </c>
      <c r="CC13" s="115" t="s">
        <v>244</v>
      </c>
      <c r="CD13" s="58"/>
      <c r="CE13" s="116">
        <f>+U13+Z13+AE13+AJ13+AO13+AT13+AY13+BD13+BI13+BN13+BS13+BX13</f>
        <v>64077</v>
      </c>
      <c r="CF13" s="116">
        <f t="shared" ref="CE13:CF16" si="0">+V13+AA13+AF13+AK13+AP13+AU13+AZ13+BE13+BJ13+BO13+BT13+BY13</f>
        <v>64077</v>
      </c>
      <c r="CG13" s="117">
        <f>+CE13/CF13</f>
        <v>1</v>
      </c>
      <c r="CH13" s="117">
        <f>+CG13</f>
        <v>1</v>
      </c>
      <c r="CI13" s="117">
        <f>+T13</f>
        <v>1</v>
      </c>
      <c r="CJ13" s="117">
        <f>+CH13/CI13</f>
        <v>1</v>
      </c>
      <c r="CK13" s="116"/>
    </row>
    <row r="14" spans="2:89" s="5" customFormat="1" ht="277.5" customHeight="1" x14ac:dyDescent="0.25">
      <c r="B14" s="22" t="s">
        <v>55</v>
      </c>
      <c r="C14" s="22" t="s">
        <v>56</v>
      </c>
      <c r="D14" s="25" t="s">
        <v>57</v>
      </c>
      <c r="E14" s="37" t="s">
        <v>93</v>
      </c>
      <c r="F14" s="38" t="s">
        <v>59</v>
      </c>
      <c r="G14" s="38" t="s">
        <v>94</v>
      </c>
      <c r="H14" s="39" t="s">
        <v>95</v>
      </c>
      <c r="I14" s="39" t="s">
        <v>96</v>
      </c>
      <c r="J14" s="22" t="s">
        <v>63</v>
      </c>
      <c r="K14" s="39" t="s">
        <v>97</v>
      </c>
      <c r="L14" s="39" t="s">
        <v>98</v>
      </c>
      <c r="M14" s="39" t="s">
        <v>99</v>
      </c>
      <c r="N14" s="22" t="s">
        <v>67</v>
      </c>
      <c r="O14" s="50" t="s">
        <v>100</v>
      </c>
      <c r="P14" s="23" t="s">
        <v>101</v>
      </c>
      <c r="Q14" s="47" t="s">
        <v>70</v>
      </c>
      <c r="R14" s="51">
        <v>1</v>
      </c>
      <c r="S14" s="49" t="s">
        <v>67</v>
      </c>
      <c r="T14" s="49">
        <v>1</v>
      </c>
      <c r="U14" s="41"/>
      <c r="V14" s="41"/>
      <c r="W14" s="42"/>
      <c r="X14" s="35" t="s">
        <v>102</v>
      </c>
      <c r="Y14" s="34" t="s">
        <v>72</v>
      </c>
      <c r="Z14" s="41"/>
      <c r="AA14" s="41"/>
      <c r="AB14" s="42"/>
      <c r="AC14" s="35" t="s">
        <v>103</v>
      </c>
      <c r="AD14" s="34" t="s">
        <v>72</v>
      </c>
      <c r="AE14" s="32"/>
      <c r="AF14" s="32"/>
      <c r="AG14" s="33"/>
      <c r="AH14" s="35" t="s">
        <v>104</v>
      </c>
      <c r="AI14" s="34" t="s">
        <v>105</v>
      </c>
      <c r="AJ14" s="41"/>
      <c r="AK14" s="41"/>
      <c r="AL14" s="42"/>
      <c r="AM14" s="35" t="s">
        <v>106</v>
      </c>
      <c r="AN14" s="35" t="s">
        <v>77</v>
      </c>
      <c r="AO14" s="32"/>
      <c r="AP14" s="32"/>
      <c r="AQ14" s="33"/>
      <c r="AR14" s="35" t="s">
        <v>107</v>
      </c>
      <c r="AS14" s="35" t="s">
        <v>79</v>
      </c>
      <c r="AT14" s="32">
        <v>1</v>
      </c>
      <c r="AU14" s="32">
        <v>1</v>
      </c>
      <c r="AV14" s="33">
        <v>1</v>
      </c>
      <c r="AW14" s="43" t="s">
        <v>108</v>
      </c>
      <c r="AX14" s="44" t="s">
        <v>109</v>
      </c>
      <c r="AY14" s="40"/>
      <c r="AZ14" s="41"/>
      <c r="BA14" s="42"/>
      <c r="BB14" s="34" t="s">
        <v>110</v>
      </c>
      <c r="BC14" s="44" t="s">
        <v>83</v>
      </c>
      <c r="BD14" s="41"/>
      <c r="BE14" s="41"/>
      <c r="BF14" s="42"/>
      <c r="BG14" s="34" t="s">
        <v>111</v>
      </c>
      <c r="BH14" s="44" t="s">
        <v>85</v>
      </c>
      <c r="BI14" s="36"/>
      <c r="BJ14" s="32"/>
      <c r="BK14" s="33"/>
      <c r="BL14" s="34" t="s">
        <v>112</v>
      </c>
      <c r="BM14" s="34" t="s">
        <v>87</v>
      </c>
      <c r="BN14" s="41"/>
      <c r="BO14" s="41"/>
      <c r="BP14" s="42"/>
      <c r="BQ14" s="34" t="s">
        <v>113</v>
      </c>
      <c r="BR14" s="44" t="s">
        <v>114</v>
      </c>
      <c r="BS14" s="36"/>
      <c r="BT14" s="32"/>
      <c r="BU14" s="33"/>
      <c r="BV14" s="43" t="s">
        <v>115</v>
      </c>
      <c r="BW14" s="43" t="s">
        <v>91</v>
      </c>
      <c r="BX14" s="114">
        <v>1</v>
      </c>
      <c r="BY14" s="114">
        <v>1</v>
      </c>
      <c r="BZ14" s="113">
        <v>1</v>
      </c>
      <c r="CA14" s="43" t="s">
        <v>238</v>
      </c>
      <c r="CB14" s="43" t="s">
        <v>235</v>
      </c>
      <c r="CC14" s="115" t="s">
        <v>245</v>
      </c>
      <c r="CD14" s="58"/>
      <c r="CE14" s="116">
        <f>+U14+Z14+AE14+AJ14+AO14+AT14+AY14+BD14+BI14+BN14+BS14+BX14</f>
        <v>2</v>
      </c>
      <c r="CF14" s="116">
        <f t="shared" si="0"/>
        <v>2</v>
      </c>
      <c r="CG14" s="117">
        <f>+CE14/CF14</f>
        <v>1</v>
      </c>
      <c r="CH14" s="117">
        <f t="shared" ref="CH14:CH16" si="1">+CG14</f>
        <v>1</v>
      </c>
      <c r="CI14" s="117">
        <f>+T14</f>
        <v>1</v>
      </c>
      <c r="CJ14" s="117">
        <f>+CH14/CI14</f>
        <v>1</v>
      </c>
      <c r="CK14" s="116"/>
    </row>
    <row r="15" spans="2:89" s="5" customFormat="1" ht="328.5" customHeight="1" x14ac:dyDescent="0.25">
      <c r="B15" s="22" t="s">
        <v>55</v>
      </c>
      <c r="C15" s="22" t="s">
        <v>56</v>
      </c>
      <c r="D15" s="25" t="s">
        <v>57</v>
      </c>
      <c r="E15" s="37" t="s">
        <v>116</v>
      </c>
      <c r="F15" s="38" t="s">
        <v>59</v>
      </c>
      <c r="G15" s="38" t="s">
        <v>117</v>
      </c>
      <c r="H15" s="39" t="s">
        <v>118</v>
      </c>
      <c r="I15" s="39" t="s">
        <v>119</v>
      </c>
      <c r="J15" s="22" t="s">
        <v>63</v>
      </c>
      <c r="K15" s="39" t="s">
        <v>120</v>
      </c>
      <c r="L15" s="39" t="s">
        <v>121</v>
      </c>
      <c r="M15" s="39" t="s">
        <v>122</v>
      </c>
      <c r="N15" s="22" t="s">
        <v>67</v>
      </c>
      <c r="O15" s="50" t="s">
        <v>123</v>
      </c>
      <c r="P15" s="23" t="s">
        <v>124</v>
      </c>
      <c r="Q15" s="47" t="s">
        <v>70</v>
      </c>
      <c r="R15" s="51">
        <v>0.8</v>
      </c>
      <c r="S15" s="49" t="s">
        <v>67</v>
      </c>
      <c r="T15" s="49">
        <v>1</v>
      </c>
      <c r="U15" s="41"/>
      <c r="V15" s="41"/>
      <c r="W15" s="42"/>
      <c r="X15" s="35" t="s">
        <v>125</v>
      </c>
      <c r="Y15" s="34" t="s">
        <v>72</v>
      </c>
      <c r="Z15" s="41"/>
      <c r="AA15" s="41"/>
      <c r="AB15" s="42"/>
      <c r="AC15" s="35" t="s">
        <v>126</v>
      </c>
      <c r="AD15" s="34" t="s">
        <v>72</v>
      </c>
      <c r="AE15" s="32">
        <v>1513</v>
      </c>
      <c r="AF15" s="32">
        <v>1513</v>
      </c>
      <c r="AG15" s="33">
        <v>1</v>
      </c>
      <c r="AH15" s="35" t="s">
        <v>127</v>
      </c>
      <c r="AI15" s="34" t="s">
        <v>128</v>
      </c>
      <c r="AJ15" s="41"/>
      <c r="AK15" s="41"/>
      <c r="AL15" s="42"/>
      <c r="AM15" s="35" t="s">
        <v>129</v>
      </c>
      <c r="AN15" s="35" t="s">
        <v>77</v>
      </c>
      <c r="AO15" s="32"/>
      <c r="AP15" s="32"/>
      <c r="AQ15" s="33"/>
      <c r="AR15" s="35" t="s">
        <v>130</v>
      </c>
      <c r="AS15" s="35" t="s">
        <v>79</v>
      </c>
      <c r="AT15" s="32">
        <v>1551</v>
      </c>
      <c r="AU15" s="32">
        <v>1551</v>
      </c>
      <c r="AV15" s="33">
        <v>1</v>
      </c>
      <c r="AW15" s="43" t="s">
        <v>131</v>
      </c>
      <c r="AX15" s="44" t="s">
        <v>132</v>
      </c>
      <c r="AY15" s="40"/>
      <c r="AZ15" s="41"/>
      <c r="BA15" s="42"/>
      <c r="BB15" s="35" t="s">
        <v>133</v>
      </c>
      <c r="BC15" s="44" t="s">
        <v>83</v>
      </c>
      <c r="BD15" s="41"/>
      <c r="BE15" s="41"/>
      <c r="BF15" s="42"/>
      <c r="BG15" s="35" t="s">
        <v>134</v>
      </c>
      <c r="BH15" s="44" t="s">
        <v>85</v>
      </c>
      <c r="BI15" s="36">
        <v>1212</v>
      </c>
      <c r="BJ15" s="32">
        <v>1212</v>
      </c>
      <c r="BK15" s="33">
        <v>1</v>
      </c>
      <c r="BL15" s="43" t="s">
        <v>135</v>
      </c>
      <c r="BM15" s="34" t="s">
        <v>87</v>
      </c>
      <c r="BN15" s="41"/>
      <c r="BO15" s="41"/>
      <c r="BP15" s="45"/>
      <c r="BQ15" s="35" t="s">
        <v>136</v>
      </c>
      <c r="BR15" s="46" t="s">
        <v>137</v>
      </c>
      <c r="BS15" s="36"/>
      <c r="BT15" s="32"/>
      <c r="BU15" s="33"/>
      <c r="BV15" s="43" t="s">
        <v>138</v>
      </c>
      <c r="BW15" s="43" t="s">
        <v>91</v>
      </c>
      <c r="BX15" s="114">
        <v>2181</v>
      </c>
      <c r="BY15" s="114">
        <v>2181</v>
      </c>
      <c r="BZ15" s="113">
        <v>1</v>
      </c>
      <c r="CA15" s="43" t="s">
        <v>139</v>
      </c>
      <c r="CB15" s="43" t="s">
        <v>235</v>
      </c>
      <c r="CC15" s="115" t="s">
        <v>240</v>
      </c>
      <c r="CD15" s="58"/>
      <c r="CE15" s="116">
        <f t="shared" si="0"/>
        <v>6457</v>
      </c>
      <c r="CF15" s="116">
        <f t="shared" si="0"/>
        <v>6457</v>
      </c>
      <c r="CG15" s="117">
        <f>+CE15/CF15</f>
        <v>1</v>
      </c>
      <c r="CH15" s="117">
        <f t="shared" si="1"/>
        <v>1</v>
      </c>
      <c r="CI15" s="117">
        <f>+T15</f>
        <v>1</v>
      </c>
      <c r="CJ15" s="117">
        <f>+CH15/CI15</f>
        <v>1</v>
      </c>
      <c r="CK15" s="116"/>
    </row>
    <row r="16" spans="2:89" s="5" customFormat="1" ht="276" customHeight="1" x14ac:dyDescent="0.25">
      <c r="B16" s="22" t="s">
        <v>55</v>
      </c>
      <c r="C16" s="22" t="s">
        <v>56</v>
      </c>
      <c r="D16" s="25" t="s">
        <v>57</v>
      </c>
      <c r="E16" s="37" t="s">
        <v>140</v>
      </c>
      <c r="F16" s="38" t="s">
        <v>141</v>
      </c>
      <c r="G16" s="38" t="s">
        <v>142</v>
      </c>
      <c r="H16" s="39" t="s">
        <v>143</v>
      </c>
      <c r="I16" s="39" t="s">
        <v>144</v>
      </c>
      <c r="J16" s="22" t="s">
        <v>63</v>
      </c>
      <c r="K16" s="39" t="s">
        <v>145</v>
      </c>
      <c r="L16" s="39" t="s">
        <v>146</v>
      </c>
      <c r="M16" s="39" t="s">
        <v>147</v>
      </c>
      <c r="N16" s="22" t="s">
        <v>67</v>
      </c>
      <c r="O16" s="50" t="s">
        <v>148</v>
      </c>
      <c r="P16" s="23" t="s">
        <v>101</v>
      </c>
      <c r="Q16" s="47" t="s">
        <v>70</v>
      </c>
      <c r="R16" s="51">
        <v>0</v>
      </c>
      <c r="S16" s="49" t="s">
        <v>67</v>
      </c>
      <c r="T16" s="49">
        <v>1</v>
      </c>
      <c r="U16" s="32">
        <v>0</v>
      </c>
      <c r="V16" s="32">
        <v>0</v>
      </c>
      <c r="W16" s="33">
        <v>0</v>
      </c>
      <c r="X16" s="35" t="s">
        <v>149</v>
      </c>
      <c r="Y16" s="34" t="s">
        <v>72</v>
      </c>
      <c r="Z16" s="32">
        <v>0</v>
      </c>
      <c r="AA16" s="32">
        <v>0</v>
      </c>
      <c r="AB16" s="33">
        <v>0</v>
      </c>
      <c r="AC16" s="35" t="s">
        <v>150</v>
      </c>
      <c r="AD16" s="34" t="s">
        <v>151</v>
      </c>
      <c r="AE16" s="32">
        <v>0</v>
      </c>
      <c r="AF16" s="32">
        <v>0</v>
      </c>
      <c r="AG16" s="33">
        <v>0</v>
      </c>
      <c r="AH16" s="35" t="s">
        <v>152</v>
      </c>
      <c r="AI16" s="34" t="s">
        <v>153</v>
      </c>
      <c r="AJ16" s="41"/>
      <c r="AK16" s="41"/>
      <c r="AL16" s="42"/>
      <c r="AM16" s="35" t="s">
        <v>154</v>
      </c>
      <c r="AN16" s="35" t="s">
        <v>77</v>
      </c>
      <c r="AO16" s="32"/>
      <c r="AP16" s="32"/>
      <c r="AQ16" s="33"/>
      <c r="AR16" s="35" t="s">
        <v>155</v>
      </c>
      <c r="AS16" s="35" t="s">
        <v>79</v>
      </c>
      <c r="AT16" s="32">
        <v>4</v>
      </c>
      <c r="AU16" s="32">
        <v>4</v>
      </c>
      <c r="AV16" s="33">
        <v>1</v>
      </c>
      <c r="AW16" s="43" t="s">
        <v>156</v>
      </c>
      <c r="AX16" s="44" t="s">
        <v>157</v>
      </c>
      <c r="AY16" s="40"/>
      <c r="AZ16" s="41"/>
      <c r="BA16" s="42"/>
      <c r="BB16" s="34" t="s">
        <v>158</v>
      </c>
      <c r="BC16" s="44" t="s">
        <v>83</v>
      </c>
      <c r="BD16" s="41"/>
      <c r="BE16" s="41"/>
      <c r="BF16" s="42"/>
      <c r="BG16" s="34" t="s">
        <v>159</v>
      </c>
      <c r="BH16" s="44" t="s">
        <v>85</v>
      </c>
      <c r="BI16" s="36"/>
      <c r="BJ16" s="32"/>
      <c r="BK16" s="33"/>
      <c r="BL16" s="34" t="s">
        <v>160</v>
      </c>
      <c r="BM16" s="34" t="s">
        <v>87</v>
      </c>
      <c r="BN16" s="41"/>
      <c r="BO16" s="41"/>
      <c r="BP16" s="42"/>
      <c r="BQ16" s="34" t="s">
        <v>161</v>
      </c>
      <c r="BR16" s="46" t="s">
        <v>162</v>
      </c>
      <c r="BS16" s="36"/>
      <c r="BT16" s="32"/>
      <c r="BU16" s="33"/>
      <c r="BV16" s="118" t="s">
        <v>236</v>
      </c>
      <c r="BW16" s="43" t="s">
        <v>91</v>
      </c>
      <c r="BX16" s="114">
        <v>2</v>
      </c>
      <c r="BY16" s="114">
        <v>2</v>
      </c>
      <c r="BZ16" s="113">
        <v>1</v>
      </c>
      <c r="CA16" s="43" t="s">
        <v>163</v>
      </c>
      <c r="CB16" s="43" t="s">
        <v>235</v>
      </c>
      <c r="CC16" s="115" t="s">
        <v>242</v>
      </c>
      <c r="CD16" s="58"/>
      <c r="CE16" s="116">
        <f t="shared" si="0"/>
        <v>6</v>
      </c>
      <c r="CF16" s="116">
        <f t="shared" si="0"/>
        <v>6</v>
      </c>
      <c r="CG16" s="117">
        <f>+CE16/CF16</f>
        <v>1</v>
      </c>
      <c r="CH16" s="117">
        <f t="shared" si="1"/>
        <v>1</v>
      </c>
      <c r="CI16" s="117">
        <f>+T16</f>
        <v>1</v>
      </c>
      <c r="CJ16" s="117">
        <f>+CH16/CI16</f>
        <v>1</v>
      </c>
      <c r="CK16" s="116"/>
    </row>
    <row r="17" spans="2:89" s="5" customFormat="1" ht="57.75" customHeight="1" x14ac:dyDescent="0.2">
      <c r="B17" s="52"/>
      <c r="C17" s="52"/>
      <c r="D17" s="53"/>
      <c r="E17" s="54"/>
      <c r="F17" s="55"/>
      <c r="G17" s="55"/>
      <c r="H17" s="56"/>
      <c r="I17" s="56"/>
      <c r="J17" s="52"/>
      <c r="K17" s="56"/>
      <c r="L17" s="56"/>
      <c r="M17" s="56"/>
      <c r="N17" s="52"/>
      <c r="O17" s="57"/>
      <c r="P17" s="58"/>
      <c r="Q17" s="59"/>
      <c r="R17" s="60"/>
      <c r="S17" s="61"/>
      <c r="T17" s="61"/>
      <c r="U17" s="62"/>
      <c r="V17" s="62"/>
      <c r="W17" s="63"/>
      <c r="X17" s="64"/>
      <c r="Y17" s="64"/>
      <c r="Z17" s="62"/>
      <c r="AA17" s="62"/>
      <c r="AB17" s="63"/>
      <c r="AC17" s="64"/>
      <c r="AD17" s="64"/>
      <c r="AE17" s="62"/>
      <c r="AF17" s="62"/>
      <c r="AG17" s="63"/>
      <c r="AH17" s="64"/>
      <c r="AI17" s="64"/>
      <c r="AJ17" s="65"/>
      <c r="AK17" s="65"/>
      <c r="AL17" s="66"/>
      <c r="AM17" s="64"/>
      <c r="AN17" s="64"/>
      <c r="AO17" s="62"/>
      <c r="AP17" s="62"/>
      <c r="AQ17" s="63"/>
      <c r="AR17" s="64"/>
      <c r="AS17" s="64"/>
      <c r="AT17" s="62"/>
      <c r="AU17" s="62"/>
      <c r="AV17" s="63"/>
      <c r="AW17" s="67"/>
      <c r="AX17" s="68"/>
      <c r="AY17" s="65"/>
      <c r="AZ17" s="65"/>
      <c r="BA17" s="66"/>
      <c r="BB17" s="64"/>
      <c r="BC17" s="68"/>
      <c r="BD17" s="65"/>
      <c r="BE17" s="65"/>
      <c r="BF17" s="66"/>
      <c r="BG17" s="64"/>
      <c r="BH17" s="68"/>
      <c r="BI17" s="62"/>
      <c r="BJ17" s="62"/>
      <c r="BK17" s="63"/>
      <c r="BL17" s="64"/>
      <c r="BM17" s="64"/>
      <c r="BN17" s="65"/>
      <c r="BO17" s="65"/>
      <c r="BP17" s="66"/>
      <c r="BQ17" s="64"/>
      <c r="BR17" s="69"/>
      <c r="BS17" s="62"/>
      <c r="BT17" s="62"/>
      <c r="BU17" s="63"/>
      <c r="BV17" s="67"/>
      <c r="BW17" s="67"/>
      <c r="BX17" s="119"/>
      <c r="BY17" s="119"/>
      <c r="BZ17" s="120"/>
      <c r="CA17" s="120"/>
      <c r="CB17" s="67"/>
      <c r="CC17" s="122"/>
      <c r="CD17" s="74"/>
      <c r="CE17" s="70"/>
      <c r="CF17" s="70"/>
      <c r="CG17" s="71" t="s">
        <v>164</v>
      </c>
      <c r="CH17" s="71" t="s">
        <v>165</v>
      </c>
      <c r="CI17" s="73"/>
      <c r="CJ17" s="73"/>
      <c r="CK17" s="121"/>
    </row>
    <row r="18" spans="2:89" s="5" customFormat="1" x14ac:dyDescent="0.25">
      <c r="B18" s="52"/>
      <c r="C18" s="52"/>
      <c r="D18" s="53"/>
      <c r="E18" s="54"/>
      <c r="F18" s="55"/>
      <c r="G18" s="55"/>
      <c r="H18" s="56"/>
      <c r="I18" s="56"/>
      <c r="J18" s="52"/>
      <c r="K18" s="56"/>
      <c r="L18" s="56"/>
      <c r="M18" s="56"/>
      <c r="N18" s="52"/>
      <c r="O18" s="57"/>
      <c r="P18" s="58"/>
      <c r="Q18" s="59"/>
      <c r="R18" s="60"/>
      <c r="S18" s="61"/>
      <c r="T18" s="61"/>
      <c r="U18" s="62"/>
      <c r="V18" s="62"/>
      <c r="W18" s="63"/>
      <c r="X18" s="64"/>
      <c r="Y18" s="64"/>
      <c r="Z18" s="62"/>
      <c r="AA18" s="62"/>
      <c r="AB18" s="63"/>
      <c r="AC18" s="64"/>
      <c r="AD18" s="64"/>
      <c r="AE18" s="62"/>
      <c r="AF18" s="62"/>
      <c r="AG18" s="63"/>
      <c r="AH18" s="64"/>
      <c r="AI18" s="64"/>
      <c r="AJ18" s="65"/>
      <c r="AK18" s="65"/>
      <c r="AL18" s="66"/>
      <c r="AM18" s="64"/>
      <c r="AN18" s="64"/>
      <c r="AO18" s="62"/>
      <c r="AP18" s="62"/>
      <c r="AQ18" s="63"/>
      <c r="AR18" s="64"/>
      <c r="AS18" s="64"/>
      <c r="AT18" s="62"/>
      <c r="AU18" s="62"/>
      <c r="AV18" s="63"/>
      <c r="AW18" s="67"/>
      <c r="AX18" s="68"/>
      <c r="AY18" s="65"/>
      <c r="AZ18" s="65"/>
      <c r="BA18" s="66"/>
      <c r="BB18" s="64"/>
      <c r="BC18" s="68"/>
      <c r="BD18" s="65"/>
      <c r="BE18" s="65"/>
      <c r="BF18" s="66"/>
      <c r="BG18" s="64"/>
      <c r="BH18" s="68"/>
      <c r="BI18" s="62"/>
      <c r="BJ18" s="62"/>
      <c r="BK18" s="63"/>
      <c r="BL18" s="64"/>
      <c r="BM18" s="64"/>
      <c r="BN18" s="65"/>
      <c r="BO18" s="65"/>
      <c r="BP18" s="66"/>
      <c r="BQ18" s="64"/>
      <c r="BR18" s="69"/>
      <c r="BS18" s="62"/>
      <c r="BT18" s="62"/>
      <c r="BU18" s="63"/>
      <c r="BV18" s="67"/>
      <c r="BW18" s="67"/>
      <c r="BX18" s="119"/>
      <c r="BY18" s="119"/>
      <c r="BZ18" s="120"/>
      <c r="CA18" s="120"/>
      <c r="CB18" s="67"/>
      <c r="CC18" s="122"/>
      <c r="CD18" s="74"/>
      <c r="CE18" s="70"/>
      <c r="CF18" s="72" t="s">
        <v>166</v>
      </c>
      <c r="CG18" s="73">
        <f>+AG13</f>
        <v>1</v>
      </c>
      <c r="CH18" s="73">
        <f>+T13</f>
        <v>1</v>
      </c>
      <c r="CI18" s="73"/>
      <c r="CJ18" s="74"/>
      <c r="CK18" s="121"/>
    </row>
    <row r="19" spans="2:89" x14ac:dyDescent="0.25">
      <c r="BV19" s="58"/>
      <c r="BW19" s="58"/>
      <c r="BX19" s="58"/>
      <c r="BY19" s="58"/>
      <c r="BZ19" s="58"/>
      <c r="CA19" s="58"/>
      <c r="CB19" s="58"/>
      <c r="CC19" s="74"/>
      <c r="CD19" s="74"/>
      <c r="CE19" s="74"/>
      <c r="CF19" s="74" t="s">
        <v>167</v>
      </c>
      <c r="CG19" s="75">
        <f>+AL13</f>
        <v>1</v>
      </c>
      <c r="CH19" s="73">
        <v>1</v>
      </c>
      <c r="CI19" s="74"/>
      <c r="CJ19" s="123"/>
      <c r="CK19" s="58"/>
    </row>
    <row r="20" spans="2:89" x14ac:dyDescent="0.25">
      <c r="BV20" s="58"/>
      <c r="BW20" s="58"/>
      <c r="BX20" s="58"/>
      <c r="BY20" s="58"/>
      <c r="BZ20" s="58"/>
      <c r="CA20" s="58"/>
      <c r="CB20" s="58"/>
      <c r="CC20" s="74"/>
      <c r="CD20" s="74"/>
      <c r="CE20" s="74"/>
      <c r="CF20" s="72" t="s">
        <v>168</v>
      </c>
      <c r="CG20" s="75">
        <f>+AQ13</f>
        <v>1</v>
      </c>
      <c r="CH20" s="73">
        <v>1</v>
      </c>
      <c r="CI20" s="74"/>
      <c r="CJ20" s="123"/>
      <c r="CK20" s="58"/>
    </row>
    <row r="21" spans="2:89" x14ac:dyDescent="0.25">
      <c r="BV21" s="58"/>
      <c r="BW21" s="58"/>
      <c r="BX21" s="58"/>
      <c r="BY21" s="58"/>
      <c r="BZ21" s="58"/>
      <c r="CA21" s="58"/>
      <c r="CB21" s="58"/>
      <c r="CC21" s="74"/>
      <c r="CD21" s="74"/>
      <c r="CE21" s="74"/>
      <c r="CF21" s="72" t="s">
        <v>169</v>
      </c>
      <c r="CG21" s="75">
        <f>+AV13</f>
        <v>1</v>
      </c>
      <c r="CH21" s="73">
        <v>1</v>
      </c>
      <c r="CI21" s="74"/>
      <c r="CJ21" s="123"/>
      <c r="CK21" s="58"/>
    </row>
    <row r="22" spans="2:89" x14ac:dyDescent="0.25">
      <c r="BV22" s="58"/>
      <c r="BW22" s="58"/>
      <c r="BX22" s="58"/>
      <c r="BY22" s="58"/>
      <c r="BZ22" s="58"/>
      <c r="CA22" s="58"/>
      <c r="CB22" s="58"/>
      <c r="CC22" s="74"/>
      <c r="CD22" s="74"/>
      <c r="CE22" s="74"/>
      <c r="CF22" s="74" t="s">
        <v>170</v>
      </c>
      <c r="CG22" s="75">
        <f>+BA13</f>
        <v>1</v>
      </c>
      <c r="CH22" s="73">
        <v>1</v>
      </c>
      <c r="CI22" s="74"/>
      <c r="CJ22" s="123"/>
      <c r="CK22" s="58"/>
    </row>
    <row r="23" spans="2:89" x14ac:dyDescent="0.25">
      <c r="BV23" s="58"/>
      <c r="BW23" s="58"/>
      <c r="BX23" s="58"/>
      <c r="BY23" s="58"/>
      <c r="BZ23" s="58"/>
      <c r="CA23" s="58"/>
      <c r="CB23" s="58"/>
      <c r="CC23" s="74"/>
      <c r="CD23" s="74"/>
      <c r="CE23" s="74"/>
      <c r="CF23" s="72" t="s">
        <v>171</v>
      </c>
      <c r="CG23" s="75">
        <f>+BF13</f>
        <v>1</v>
      </c>
      <c r="CH23" s="73">
        <v>1</v>
      </c>
      <c r="CI23" s="74"/>
      <c r="CJ23" s="123"/>
      <c r="CK23" s="58"/>
    </row>
    <row r="24" spans="2:89" x14ac:dyDescent="0.25">
      <c r="BV24" s="58"/>
      <c r="BW24" s="58"/>
      <c r="BX24" s="58"/>
      <c r="BY24" s="58"/>
      <c r="BZ24" s="58"/>
      <c r="CA24" s="58"/>
      <c r="CB24" s="58"/>
      <c r="CC24" s="74"/>
      <c r="CD24" s="74"/>
      <c r="CE24" s="74"/>
      <c r="CF24" s="72" t="s">
        <v>172</v>
      </c>
      <c r="CG24" s="75">
        <f>+BK13</f>
        <v>1</v>
      </c>
      <c r="CH24" s="73">
        <v>1</v>
      </c>
      <c r="CI24" s="74"/>
      <c r="CJ24" s="123"/>
      <c r="CK24" s="58"/>
    </row>
    <row r="25" spans="2:89" x14ac:dyDescent="0.25">
      <c r="BV25" s="58"/>
      <c r="BW25" s="58"/>
      <c r="BX25" s="58"/>
      <c r="BY25" s="58"/>
      <c r="BZ25" s="58"/>
      <c r="CA25" s="58"/>
      <c r="CB25" s="58"/>
      <c r="CC25" s="74"/>
      <c r="CD25" s="74"/>
      <c r="CE25" s="74"/>
      <c r="CF25" s="74" t="s">
        <v>173</v>
      </c>
      <c r="CG25" s="75">
        <f>+BP13</f>
        <v>1</v>
      </c>
      <c r="CH25" s="73">
        <v>1</v>
      </c>
      <c r="CI25" s="74"/>
      <c r="CJ25" s="123"/>
      <c r="CK25" s="58"/>
    </row>
    <row r="26" spans="2:89" x14ac:dyDescent="0.25">
      <c r="BV26" s="58"/>
      <c r="BW26" s="58"/>
      <c r="BX26" s="58"/>
      <c r="BY26" s="58"/>
      <c r="BZ26" s="58"/>
      <c r="CA26" s="58"/>
      <c r="CB26" s="58"/>
      <c r="CC26" s="74"/>
      <c r="CD26" s="74"/>
      <c r="CE26" s="74"/>
      <c r="CF26" s="72" t="s">
        <v>174</v>
      </c>
      <c r="CG26" s="75">
        <f>+BU13</f>
        <v>1</v>
      </c>
      <c r="CH26" s="73">
        <v>1</v>
      </c>
      <c r="CI26" s="74"/>
      <c r="CJ26" s="123"/>
      <c r="CK26" s="58"/>
    </row>
    <row r="27" spans="2:89" x14ac:dyDescent="0.25">
      <c r="BV27" s="58"/>
      <c r="BW27" s="58"/>
      <c r="BX27" s="58"/>
      <c r="BY27" s="58"/>
      <c r="BZ27" s="58"/>
      <c r="CA27" s="58"/>
      <c r="CB27" s="58"/>
      <c r="CC27" s="74"/>
      <c r="CD27" s="74"/>
      <c r="CE27" s="74"/>
      <c r="CF27" s="74" t="s">
        <v>237</v>
      </c>
      <c r="CG27" s="75">
        <f>+BZ13</f>
        <v>1</v>
      </c>
      <c r="CH27" s="75">
        <v>1</v>
      </c>
      <c r="CI27" s="74"/>
      <c r="CJ27" s="74"/>
      <c r="CK27" s="58"/>
    </row>
    <row r="28" spans="2:89" x14ac:dyDescent="0.25">
      <c r="BV28" s="58"/>
      <c r="BW28" s="58"/>
      <c r="BX28" s="58"/>
      <c r="BY28" s="58"/>
      <c r="BZ28" s="58"/>
      <c r="CA28" s="58"/>
      <c r="CB28" s="58"/>
      <c r="CC28" s="74"/>
      <c r="CD28" s="74"/>
      <c r="CE28" s="74"/>
      <c r="CF28" s="74" t="s">
        <v>175</v>
      </c>
      <c r="CG28" s="75">
        <f>+CH13</f>
        <v>1</v>
      </c>
      <c r="CH28" s="73">
        <v>1</v>
      </c>
      <c r="CI28" s="74"/>
      <c r="CJ28" s="74"/>
      <c r="CK28" s="58"/>
    </row>
    <row r="29" spans="2:89" x14ac:dyDescent="0.25">
      <c r="BV29" s="58"/>
      <c r="BW29" s="58"/>
      <c r="BX29" s="58"/>
      <c r="BY29" s="58"/>
      <c r="BZ29" s="58"/>
      <c r="CA29" s="58"/>
      <c r="CB29" s="58"/>
      <c r="CC29" s="74"/>
      <c r="CD29" s="74"/>
      <c r="CE29" s="74"/>
      <c r="CF29" s="74"/>
      <c r="CG29" s="74"/>
      <c r="CH29" s="74"/>
      <c r="CI29" s="74"/>
      <c r="CJ29" s="74"/>
      <c r="CK29" s="58"/>
    </row>
    <row r="30" spans="2:89" x14ac:dyDescent="0.25">
      <c r="BV30" s="58"/>
      <c r="BW30" s="58"/>
      <c r="BX30" s="58"/>
      <c r="BY30" s="58"/>
      <c r="BZ30" s="58"/>
      <c r="CA30" s="58"/>
      <c r="CB30" s="58"/>
      <c r="CC30" s="74"/>
      <c r="CD30" s="74"/>
      <c r="CE30" s="74"/>
      <c r="CF30" s="74"/>
      <c r="CG30" s="74" t="s">
        <v>164</v>
      </c>
      <c r="CH30" s="74" t="s">
        <v>176</v>
      </c>
      <c r="CI30" s="74"/>
      <c r="CJ30" s="74"/>
      <c r="CK30" s="58"/>
    </row>
    <row r="31" spans="2:89" x14ac:dyDescent="0.25">
      <c r="BV31" s="58"/>
      <c r="BW31" s="58"/>
      <c r="BX31" s="58"/>
      <c r="BY31" s="58"/>
      <c r="BZ31" s="58"/>
      <c r="CA31" s="58"/>
      <c r="CB31" s="58"/>
      <c r="CC31" s="74"/>
      <c r="CD31" s="74"/>
      <c r="CE31" s="74"/>
      <c r="CF31" s="74" t="s">
        <v>177</v>
      </c>
      <c r="CG31" s="75">
        <f>+AV14</f>
        <v>1</v>
      </c>
      <c r="CH31" s="75">
        <v>1</v>
      </c>
      <c r="CI31" s="74"/>
      <c r="CJ31" s="74"/>
      <c r="CK31" s="58"/>
    </row>
    <row r="32" spans="2:89" x14ac:dyDescent="0.25">
      <c r="BV32" s="58"/>
      <c r="BW32" s="58"/>
      <c r="BX32" s="58"/>
      <c r="BY32" s="58"/>
      <c r="BZ32" s="58"/>
      <c r="CA32" s="58"/>
      <c r="CB32" s="58"/>
      <c r="CC32" s="74"/>
      <c r="CD32" s="74"/>
      <c r="CE32" s="74"/>
      <c r="CF32" s="74" t="s">
        <v>239</v>
      </c>
      <c r="CG32" s="75">
        <f>+BZ14</f>
        <v>1</v>
      </c>
      <c r="CH32" s="75">
        <v>1</v>
      </c>
      <c r="CI32" s="74"/>
      <c r="CJ32" s="74"/>
      <c r="CK32" s="58"/>
    </row>
    <row r="33" spans="74:89" x14ac:dyDescent="0.25">
      <c r="BV33" s="58"/>
      <c r="BW33" s="58"/>
      <c r="BX33" s="58"/>
      <c r="BY33" s="58"/>
      <c r="BZ33" s="58"/>
      <c r="CA33" s="58"/>
      <c r="CB33" s="58"/>
      <c r="CC33" s="74"/>
      <c r="CD33" s="74"/>
      <c r="CE33" s="74"/>
      <c r="CF33" s="74" t="s">
        <v>178</v>
      </c>
      <c r="CG33" s="75">
        <f>+CH14</f>
        <v>1</v>
      </c>
      <c r="CH33" s="75">
        <v>1</v>
      </c>
      <c r="CI33" s="74"/>
      <c r="CJ33" s="74"/>
      <c r="CK33" s="58"/>
    </row>
    <row r="34" spans="74:89" x14ac:dyDescent="0.25">
      <c r="BV34" s="58"/>
      <c r="BW34" s="58"/>
      <c r="BX34" s="58"/>
      <c r="BY34" s="58"/>
      <c r="BZ34" s="58"/>
      <c r="CA34" s="58"/>
      <c r="CB34" s="58"/>
      <c r="CC34" s="74"/>
      <c r="CD34" s="74"/>
      <c r="CE34" s="74"/>
      <c r="CF34" s="74"/>
      <c r="CG34" s="74"/>
      <c r="CH34" s="74"/>
      <c r="CI34" s="74"/>
      <c r="CJ34" s="74"/>
      <c r="CK34" s="58"/>
    </row>
    <row r="35" spans="74:89" x14ac:dyDescent="0.25">
      <c r="BV35" s="58"/>
      <c r="BW35" s="58"/>
      <c r="BX35" s="58"/>
      <c r="BY35" s="58"/>
      <c r="BZ35" s="58"/>
      <c r="CA35" s="58"/>
      <c r="CB35" s="58"/>
      <c r="CC35" s="74"/>
      <c r="CD35" s="74"/>
      <c r="CE35" s="74"/>
      <c r="CF35" s="74"/>
      <c r="CG35" s="74" t="s">
        <v>164</v>
      </c>
      <c r="CH35" s="74" t="s">
        <v>165</v>
      </c>
      <c r="CI35" s="74"/>
      <c r="CJ35" s="74"/>
      <c r="CK35" s="58"/>
    </row>
    <row r="36" spans="74:89" x14ac:dyDescent="0.25">
      <c r="BV36" s="58"/>
      <c r="BW36" s="58"/>
      <c r="BX36" s="58"/>
      <c r="BY36" s="58"/>
      <c r="BZ36" s="58"/>
      <c r="CA36" s="58"/>
      <c r="CB36" s="58"/>
      <c r="CC36" s="74"/>
      <c r="CD36" s="74"/>
      <c r="CE36" s="74"/>
      <c r="CF36" s="74" t="s">
        <v>166</v>
      </c>
      <c r="CG36" s="75">
        <f>+AG15</f>
        <v>1</v>
      </c>
      <c r="CH36" s="73">
        <v>1</v>
      </c>
      <c r="CI36" s="74"/>
      <c r="CJ36" s="74"/>
      <c r="CK36" s="58"/>
    </row>
    <row r="37" spans="74:89" x14ac:dyDescent="0.25">
      <c r="BV37" s="58"/>
      <c r="BW37" s="58"/>
      <c r="BX37" s="58"/>
      <c r="BY37" s="58"/>
      <c r="BZ37" s="58"/>
      <c r="CA37" s="58"/>
      <c r="CB37" s="58"/>
      <c r="CC37" s="74"/>
      <c r="CD37" s="74"/>
      <c r="CE37" s="74"/>
      <c r="CF37" s="74" t="s">
        <v>179</v>
      </c>
      <c r="CG37" s="75">
        <f>+AV15</f>
        <v>1</v>
      </c>
      <c r="CH37" s="73">
        <v>1</v>
      </c>
      <c r="CI37" s="74"/>
      <c r="CJ37" s="74"/>
      <c r="CK37" s="58"/>
    </row>
    <row r="38" spans="74:89" x14ac:dyDescent="0.25">
      <c r="BV38" s="58"/>
      <c r="BW38" s="58"/>
      <c r="BX38" s="58"/>
      <c r="BY38" s="58"/>
      <c r="BZ38" s="58"/>
      <c r="CA38" s="58"/>
      <c r="CB38" s="58"/>
      <c r="CC38" s="74"/>
      <c r="CD38" s="74"/>
      <c r="CE38" s="74"/>
      <c r="CF38" s="74" t="s">
        <v>241</v>
      </c>
      <c r="CG38" s="75">
        <f>+BK15</f>
        <v>1</v>
      </c>
      <c r="CH38" s="73">
        <v>1</v>
      </c>
      <c r="CI38" s="74"/>
      <c r="CJ38" s="74"/>
      <c r="CK38" s="58"/>
    </row>
    <row r="39" spans="74:89" x14ac:dyDescent="0.25">
      <c r="BV39" s="58"/>
      <c r="BW39" s="58"/>
      <c r="BX39" s="58"/>
      <c r="BY39" s="58"/>
      <c r="BZ39" s="58"/>
      <c r="CA39" s="58"/>
      <c r="CB39" s="58"/>
      <c r="CC39" s="74"/>
      <c r="CD39" s="74"/>
      <c r="CE39" s="74"/>
      <c r="CF39" s="74" t="s">
        <v>243</v>
      </c>
      <c r="CG39" s="75">
        <f>+BZ15</f>
        <v>1</v>
      </c>
      <c r="CH39" s="73">
        <v>1</v>
      </c>
      <c r="CI39" s="74"/>
      <c r="CJ39" s="74"/>
      <c r="CK39" s="58"/>
    </row>
    <row r="40" spans="74:89" x14ac:dyDescent="0.25">
      <c r="BV40" s="58"/>
      <c r="BW40" s="58"/>
      <c r="BX40" s="58"/>
      <c r="BY40" s="58"/>
      <c r="BZ40" s="58"/>
      <c r="CA40" s="58"/>
      <c r="CB40" s="58"/>
      <c r="CC40" s="74"/>
      <c r="CD40" s="74"/>
      <c r="CE40" s="74"/>
      <c r="CF40" s="74" t="s">
        <v>175</v>
      </c>
      <c r="CG40" s="75">
        <f>+AV16</f>
        <v>1</v>
      </c>
      <c r="CH40" s="73">
        <v>1</v>
      </c>
      <c r="CI40" s="74"/>
      <c r="CJ40" s="74"/>
      <c r="CK40" s="58"/>
    </row>
    <row r="41" spans="74:89" x14ac:dyDescent="0.25">
      <c r="BV41" s="58"/>
      <c r="BW41" s="58"/>
      <c r="BX41" s="58"/>
      <c r="BY41" s="58"/>
      <c r="BZ41" s="58"/>
      <c r="CA41" s="58"/>
      <c r="CB41" s="58"/>
      <c r="CC41" s="74"/>
      <c r="CD41" s="74"/>
      <c r="CE41" s="74"/>
      <c r="CF41" s="74"/>
      <c r="CG41" s="74"/>
      <c r="CH41" s="74"/>
      <c r="CI41" s="74"/>
      <c r="CJ41" s="74"/>
      <c r="CK41" s="58"/>
    </row>
    <row r="42" spans="74:89" x14ac:dyDescent="0.25">
      <c r="BV42" s="58"/>
      <c r="BW42" s="58"/>
      <c r="BX42" s="58"/>
      <c r="BY42" s="58"/>
      <c r="BZ42" s="58"/>
      <c r="CA42" s="58"/>
      <c r="CB42" s="58"/>
      <c r="CC42" s="74"/>
      <c r="CD42" s="74"/>
      <c r="CE42" s="74"/>
      <c r="CF42" s="74"/>
      <c r="CG42" s="74" t="s">
        <v>164</v>
      </c>
      <c r="CH42" s="74" t="s">
        <v>165</v>
      </c>
      <c r="CI42" s="74"/>
      <c r="CJ42" s="74"/>
      <c r="CK42" s="58"/>
    </row>
    <row r="43" spans="74:89" x14ac:dyDescent="0.25">
      <c r="BV43" s="58"/>
      <c r="BW43" s="58"/>
      <c r="BX43" s="58"/>
      <c r="BY43" s="58"/>
      <c r="BZ43" s="58"/>
      <c r="CA43" s="58"/>
      <c r="CB43" s="58"/>
      <c r="CC43" s="74"/>
      <c r="CD43" s="74"/>
      <c r="CE43" s="74"/>
      <c r="CF43" s="74" t="s">
        <v>177</v>
      </c>
      <c r="CG43" s="75">
        <f>+AV16</f>
        <v>1</v>
      </c>
      <c r="CH43" s="75">
        <f>+T16</f>
        <v>1</v>
      </c>
      <c r="CI43" s="74"/>
      <c r="CJ43" s="74"/>
      <c r="CK43" s="58"/>
    </row>
    <row r="44" spans="74:89" x14ac:dyDescent="0.25">
      <c r="BV44" s="58"/>
      <c r="BW44" s="58"/>
      <c r="BX44" s="58"/>
      <c r="BY44" s="58"/>
      <c r="BZ44" s="58"/>
      <c r="CA44" s="58"/>
      <c r="CB44" s="58"/>
      <c r="CC44" s="74"/>
      <c r="CD44" s="74"/>
      <c r="CE44" s="74"/>
      <c r="CF44" s="74" t="s">
        <v>239</v>
      </c>
      <c r="CG44" s="75">
        <f>+BZ16</f>
        <v>1</v>
      </c>
      <c r="CH44" s="75">
        <v>1</v>
      </c>
      <c r="CI44" s="74"/>
      <c r="CJ44" s="74"/>
      <c r="CK44" s="58"/>
    </row>
    <row r="45" spans="74:89" x14ac:dyDescent="0.25">
      <c r="BV45" s="58"/>
      <c r="BW45" s="58"/>
      <c r="BX45" s="58"/>
      <c r="BY45" s="58"/>
      <c r="BZ45" s="58"/>
      <c r="CA45" s="58"/>
      <c r="CB45" s="58"/>
      <c r="CC45" s="74"/>
      <c r="CD45" s="74"/>
      <c r="CE45" s="74"/>
      <c r="CF45" s="74" t="s">
        <v>175</v>
      </c>
      <c r="CG45" s="75">
        <v>1</v>
      </c>
      <c r="CH45" s="75">
        <v>1</v>
      </c>
      <c r="CI45" s="74"/>
      <c r="CJ45" s="74"/>
      <c r="CK45" s="58"/>
    </row>
    <row r="46" spans="74:89" x14ac:dyDescent="0.25">
      <c r="BV46" s="58"/>
      <c r="BW46" s="58"/>
      <c r="BX46" s="58"/>
      <c r="BY46" s="58"/>
      <c r="BZ46" s="58"/>
      <c r="CA46" s="58"/>
      <c r="CB46" s="58"/>
      <c r="CC46" s="74"/>
      <c r="CD46" s="74"/>
      <c r="CE46" s="74"/>
      <c r="CF46" s="74"/>
      <c r="CG46" s="74"/>
      <c r="CH46" s="74"/>
      <c r="CI46" s="74"/>
      <c r="CJ46" s="74"/>
      <c r="CK46" s="58"/>
    </row>
    <row r="47" spans="74:89" x14ac:dyDescent="0.25">
      <c r="BV47" s="58"/>
      <c r="BW47" s="58"/>
      <c r="BX47" s="58"/>
      <c r="BY47" s="58"/>
      <c r="BZ47" s="58"/>
      <c r="CA47" s="58"/>
      <c r="CB47" s="58"/>
      <c r="CC47" s="74"/>
      <c r="CD47" s="74"/>
      <c r="CE47" s="74"/>
      <c r="CF47" s="74"/>
      <c r="CG47" s="74"/>
      <c r="CH47" s="74"/>
      <c r="CI47" s="74"/>
      <c r="CJ47" s="74"/>
      <c r="CK47" s="58"/>
    </row>
    <row r="48" spans="74:89" x14ac:dyDescent="0.25">
      <c r="BV48" s="58"/>
      <c r="BW48" s="58"/>
      <c r="BX48" s="58"/>
      <c r="BY48" s="58"/>
      <c r="BZ48" s="58"/>
      <c r="CA48" s="58"/>
      <c r="CB48" s="58"/>
      <c r="CC48" s="74"/>
      <c r="CD48" s="74"/>
      <c r="CE48" s="74"/>
      <c r="CF48" s="74"/>
      <c r="CG48" s="74"/>
      <c r="CH48" s="74"/>
      <c r="CI48" s="74"/>
      <c r="CJ48" s="74"/>
      <c r="CK48" s="58"/>
    </row>
    <row r="49" spans="74:89" x14ac:dyDescent="0.25">
      <c r="BV49" s="58"/>
      <c r="BW49" s="58"/>
      <c r="BX49" s="58"/>
      <c r="BY49" s="58"/>
      <c r="BZ49" s="58"/>
      <c r="CA49" s="58"/>
      <c r="CB49" s="58"/>
      <c r="CC49" s="74"/>
      <c r="CD49" s="74"/>
      <c r="CE49" s="74"/>
      <c r="CF49" s="74"/>
      <c r="CG49" s="74"/>
      <c r="CH49" s="74"/>
      <c r="CI49" s="74"/>
      <c r="CJ49" s="74"/>
      <c r="CK49" s="58"/>
    </row>
    <row r="50" spans="74:89" x14ac:dyDescent="0.25">
      <c r="BV50" s="58"/>
      <c r="BW50" s="58"/>
      <c r="BX50" s="58"/>
      <c r="BY50" s="58"/>
      <c r="BZ50" s="58"/>
      <c r="CA50" s="58"/>
      <c r="CB50" s="58"/>
      <c r="CC50" s="74"/>
      <c r="CD50" s="74"/>
      <c r="CE50" s="74"/>
      <c r="CF50" s="74"/>
      <c r="CG50" s="74"/>
      <c r="CH50" s="74"/>
      <c r="CI50" s="74"/>
      <c r="CJ50" s="74"/>
      <c r="CK50" s="58"/>
    </row>
    <row r="51" spans="74:89" x14ac:dyDescent="0.25">
      <c r="BV51" s="58"/>
      <c r="BW51" s="58"/>
      <c r="BX51" s="58"/>
      <c r="BY51" s="58"/>
      <c r="BZ51" s="58"/>
      <c r="CA51" s="58"/>
      <c r="CB51" s="58"/>
      <c r="CC51" s="74"/>
      <c r="CD51" s="74"/>
      <c r="CE51" s="74"/>
      <c r="CF51" s="74"/>
      <c r="CG51" s="74"/>
      <c r="CH51" s="74"/>
      <c r="CI51" s="74"/>
      <c r="CJ51" s="74"/>
      <c r="CK51" s="58"/>
    </row>
    <row r="52" spans="74:89" x14ac:dyDescent="0.25">
      <c r="BV52" s="58"/>
      <c r="BW52" s="58"/>
      <c r="BX52" s="58"/>
      <c r="BY52" s="58"/>
      <c r="BZ52" s="58"/>
      <c r="CA52" s="58"/>
      <c r="CB52" s="58"/>
      <c r="CC52" s="58"/>
      <c r="CD52" s="58"/>
      <c r="CE52" s="58"/>
      <c r="CF52" s="58"/>
      <c r="CG52" s="58"/>
      <c r="CH52" s="58"/>
      <c r="CI52" s="58"/>
      <c r="CJ52" s="58"/>
      <c r="CK52" s="58"/>
    </row>
  </sheetData>
  <sheetProtection formatCells="0" formatColumns="0" formatRows="0" sort="0" autoFilter="0" pivotTables="0"/>
  <dataConsolidate/>
  <mergeCells count="30">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Q11"/>
    <mergeCell ref="R11:T11"/>
    <mergeCell ref="U11:Y11"/>
    <mergeCell ref="B2:C5"/>
    <mergeCell ref="Z11:AD11"/>
    <mergeCell ref="AE11:AI11"/>
    <mergeCell ref="B7:C8"/>
    <mergeCell ref="E7:F7"/>
    <mergeCell ref="E8:F8"/>
    <mergeCell ref="G7:G8"/>
    <mergeCell ref="B11:D11"/>
    <mergeCell ref="B10:T10"/>
  </mergeCells>
  <dataValidations xWindow="604" yWindow="314" count="43">
    <dataValidation type="list" allowBlank="1" showInputMessage="1" showErrorMessage="1" sqref="S13:S18 Q19:Q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U12 AE12 Z12 AJ12 AT12 AO12 AY12 BD12 BI12 BN12 BS12 BX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6000000}"/>
    <dataValidation type="list" allowBlank="1" showInputMessage="1" showErrorMessage="1" sqref="E7:E8" xr:uid="{00000000-0002-0000-0000-000017000000}">
      <formula1>Meses</formula1>
    </dataValidation>
    <dataValidation type="list" allowBlank="1" showInputMessage="1" showErrorMessage="1" sqref="M19:N1048576" xr:uid="{00000000-0002-0000-0000-000018000000}">
      <formula1>periodicidad</formula1>
    </dataValidation>
    <dataValidation type="list" allowBlank="1" showInputMessage="1" showErrorMessage="1" sqref="D19:D1048576" xr:uid="{00000000-0002-0000-0000-000019000000}">
      <formula1>ProyectoInv</formula1>
    </dataValidation>
    <dataValidation type="list" allowBlank="1" showInputMessage="1" showErrorMessage="1" sqref="E19: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19:C1048576" xr:uid="{00000000-0002-0000-0000-00001C000000}">
      <formula1>Subsistema</formula1>
    </dataValidation>
    <dataValidation type="list" allowBlank="1" showInputMessage="1" showErrorMessage="1" sqref="P19:P1048576" xr:uid="{00000000-0002-0000-0000-00001D000000}">
      <formula1>TipoInd</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E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1F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0000000}"/>
    <dataValidation allowBlank="1" showInputMessage="1" showErrorMessage="1" prompt="Es el producto de dividir el resultado del indicador acumulado (columna BS) entre lo programado del indicador acumulado (columna BT)._x000a_" sqref="CG12" xr:uid="{00000000-0002-0000-0000-000021000000}"/>
    <dataValidation allowBlank="1" showInputMessage="1" showErrorMessage="1" prompt="Corresponde al porcentaje de avance acumulado, es decir, es el mismo valor calculado en la columna anterior (BU)._x000a_" sqref="CH12" xr:uid="{00000000-0002-0000-0000-000022000000}"/>
    <dataValidation allowBlank="1" showInputMessage="1" showErrorMessage="1" prompt="Registrar la meta anual formulada para el indicador, es decir, el valor de la columna S." sqref="CI12" xr:uid="{00000000-0002-0000-0000-000023000000}"/>
    <dataValidation allowBlank="1" showInputMessage="1" showErrorMessage="1" prompt="Es el producto de dividir el resultado del indicador para la vigencia (columna BV) entre la meta anual del indicador para la vigencia (columna BW)." sqref="CJ12" xr:uid="{00000000-0002-0000-0000-000024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5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6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7000000}"/>
    <dataValidation type="textLength" allowBlank="1" showInputMessage="1" showErrorMessage="1" errorTitle="Entrada no válida" error="Escriba un texto  Maximo 100 Caracteres" promptTitle="Cualquier contenido Maximo 100 Caracteres" sqref="G15:G18" xr:uid="{00000000-0002-0000-0000-000028000000}">
      <formula1>0</formula1>
      <formula2>100</formula2>
    </dataValidation>
    <dataValidation type="textLength" allowBlank="1" showInputMessage="1" showErrorMessage="1" errorTitle="Entrada no válida" error="Escriba un texto  Maximo 500 Caracteres" promptTitle="Cualquier contenido Maximo 500 Caracteres" sqref="H15:I18" xr:uid="{00000000-0002-0000-0000-000029000000}">
      <formula1>0</formula1>
      <formula2>500</formula2>
    </dataValidation>
    <dataValidation type="list" allowBlank="1" showInputMessage="1" showErrorMessage="1" sqref="B19:B1048576" xr:uid="{00000000-0002-0000-0000-00002A000000}">
      <formula1>Procesos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1">
        <x14:dataValidation type="list" allowBlank="1" showInputMessage="1" showErrorMessage="1" xr:uid="{00000000-0002-0000-0000-00002B000000}">
          <x14:formula1>
            <xm:f>'Listas desplegables'!$B$2:$B$13</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180</v>
      </c>
      <c r="B1" s="19" t="s">
        <v>181</v>
      </c>
      <c r="C1" s="17" t="s">
        <v>182</v>
      </c>
      <c r="D1" s="20" t="s">
        <v>183</v>
      </c>
      <c r="E1" s="17" t="s">
        <v>184</v>
      </c>
      <c r="F1" s="20" t="s">
        <v>36</v>
      </c>
      <c r="G1" s="18" t="s">
        <v>42</v>
      </c>
      <c r="H1" s="20" t="s">
        <v>185</v>
      </c>
    </row>
    <row r="2" spans="1:8" s="13" customFormat="1" ht="85.5" x14ac:dyDescent="0.25">
      <c r="A2" s="12" t="s">
        <v>7</v>
      </c>
      <c r="B2" s="12">
        <v>2019</v>
      </c>
      <c r="C2" s="13" t="s">
        <v>186</v>
      </c>
      <c r="D2" s="21" t="s">
        <v>187</v>
      </c>
      <c r="E2" s="21" t="s">
        <v>188</v>
      </c>
      <c r="F2" s="13" t="s">
        <v>63</v>
      </c>
      <c r="G2" s="21" t="s">
        <v>69</v>
      </c>
      <c r="H2" s="21" t="s">
        <v>189</v>
      </c>
    </row>
    <row r="3" spans="1:8" s="13" customFormat="1" ht="62.25" customHeight="1" x14ac:dyDescent="0.25">
      <c r="A3" s="12" t="s">
        <v>18</v>
      </c>
      <c r="B3" s="12">
        <v>2020</v>
      </c>
      <c r="C3" s="13" t="s">
        <v>190</v>
      </c>
      <c r="D3" s="21" t="s">
        <v>191</v>
      </c>
      <c r="E3" s="21" t="s">
        <v>192</v>
      </c>
      <c r="F3" s="13" t="s">
        <v>193</v>
      </c>
      <c r="G3" s="13" t="s">
        <v>194</v>
      </c>
      <c r="H3" s="21" t="s">
        <v>195</v>
      </c>
    </row>
    <row r="4" spans="1:8" s="13" customFormat="1" ht="51" customHeight="1" x14ac:dyDescent="0.25">
      <c r="A4" s="12" t="s">
        <v>19</v>
      </c>
      <c r="B4" s="12">
        <v>2021</v>
      </c>
      <c r="C4" s="13" t="s">
        <v>196</v>
      </c>
      <c r="D4" s="21" t="s">
        <v>197</v>
      </c>
      <c r="E4" s="21" t="s">
        <v>198</v>
      </c>
      <c r="F4" s="13" t="s">
        <v>199</v>
      </c>
      <c r="G4" s="21" t="s">
        <v>124</v>
      </c>
      <c r="H4" s="21" t="s">
        <v>200</v>
      </c>
    </row>
    <row r="5" spans="1:8" s="13" customFormat="1" ht="73.5" customHeight="1" x14ac:dyDescent="0.25">
      <c r="A5" s="12" t="s">
        <v>20</v>
      </c>
      <c r="B5" s="12">
        <v>2022</v>
      </c>
      <c r="C5" s="31" t="s">
        <v>201</v>
      </c>
      <c r="D5" s="21" t="s">
        <v>202</v>
      </c>
      <c r="E5" s="21" t="s">
        <v>57</v>
      </c>
      <c r="G5" s="21" t="s">
        <v>101</v>
      </c>
      <c r="H5" s="21"/>
    </row>
    <row r="6" spans="1:8" s="13" customFormat="1" ht="57" x14ac:dyDescent="0.25">
      <c r="A6" s="12" t="s">
        <v>21</v>
      </c>
      <c r="B6" s="12">
        <v>2023</v>
      </c>
      <c r="C6" s="31" t="s">
        <v>203</v>
      </c>
      <c r="D6" s="21" t="s">
        <v>204</v>
      </c>
      <c r="E6" s="21" t="s">
        <v>205</v>
      </c>
      <c r="G6" s="21" t="s">
        <v>206</v>
      </c>
      <c r="H6" s="14"/>
    </row>
    <row r="7" spans="1:8" s="13" customFormat="1" ht="57" x14ac:dyDescent="0.25">
      <c r="A7" s="12" t="s">
        <v>22</v>
      </c>
      <c r="B7" s="12">
        <v>2024</v>
      </c>
      <c r="C7" s="31" t="s">
        <v>207</v>
      </c>
      <c r="D7" s="21" t="s">
        <v>208</v>
      </c>
      <c r="E7" s="21" t="s">
        <v>209</v>
      </c>
      <c r="G7" s="14"/>
    </row>
    <row r="8" spans="1:8" s="13" customFormat="1" ht="28.5" x14ac:dyDescent="0.25">
      <c r="A8" s="12" t="s">
        <v>23</v>
      </c>
      <c r="B8" s="12">
        <v>2025</v>
      </c>
      <c r="C8" s="31" t="s">
        <v>210</v>
      </c>
      <c r="D8" s="21" t="s">
        <v>211</v>
      </c>
      <c r="G8" s="14"/>
    </row>
    <row r="9" spans="1:8" s="13" customFormat="1" ht="28.5" x14ac:dyDescent="0.25">
      <c r="A9" s="12" t="s">
        <v>24</v>
      </c>
      <c r="B9" s="12">
        <v>2026</v>
      </c>
      <c r="C9" s="31" t="s">
        <v>212</v>
      </c>
      <c r="D9" s="21" t="s">
        <v>213</v>
      </c>
      <c r="G9" s="14"/>
    </row>
    <row r="10" spans="1:8" s="13" customFormat="1" ht="15" x14ac:dyDescent="0.25">
      <c r="A10" s="12" t="s">
        <v>25</v>
      </c>
      <c r="B10" s="12">
        <v>2027</v>
      </c>
      <c r="C10" s="31" t="s">
        <v>214</v>
      </c>
      <c r="D10" s="21" t="s">
        <v>215</v>
      </c>
      <c r="G10" s="14"/>
    </row>
    <row r="11" spans="1:8" s="13" customFormat="1" ht="28.5" x14ac:dyDescent="0.25">
      <c r="A11" s="12" t="s">
        <v>26</v>
      </c>
      <c r="B11" s="12">
        <v>2028</v>
      </c>
      <c r="C11" s="31" t="s">
        <v>216</v>
      </c>
      <c r="D11" s="21" t="s">
        <v>217</v>
      </c>
    </row>
    <row r="12" spans="1:8" s="13" customFormat="1" ht="28.5" x14ac:dyDescent="0.25">
      <c r="A12" s="12" t="s">
        <v>9</v>
      </c>
      <c r="B12" s="12">
        <v>2029</v>
      </c>
      <c r="C12" s="31" t="s">
        <v>218</v>
      </c>
      <c r="D12" s="21" t="s">
        <v>219</v>
      </c>
    </row>
    <row r="13" spans="1:8" s="13" customFormat="1" ht="42.75" x14ac:dyDescent="0.25">
      <c r="A13" s="12" t="s">
        <v>27</v>
      </c>
      <c r="B13" s="12">
        <v>2030</v>
      </c>
      <c r="C13" s="13" t="s">
        <v>220</v>
      </c>
      <c r="D13" s="21" t="s">
        <v>221</v>
      </c>
      <c r="E13" s="21"/>
    </row>
    <row r="14" spans="1:8" s="13" customFormat="1" ht="28.5" x14ac:dyDescent="0.25">
      <c r="A14" s="12"/>
      <c r="B14" s="12">
        <v>2031</v>
      </c>
      <c r="C14" s="13" t="s">
        <v>222</v>
      </c>
      <c r="D14" s="21" t="s">
        <v>223</v>
      </c>
    </row>
    <row r="15" spans="1:8" s="13" customFormat="1" x14ac:dyDescent="0.25">
      <c r="A15" s="12"/>
      <c r="B15" s="12">
        <v>2032</v>
      </c>
      <c r="C15" s="13" t="s">
        <v>224</v>
      </c>
      <c r="D15" s="21" t="s">
        <v>225</v>
      </c>
    </row>
    <row r="16" spans="1:8" s="13" customFormat="1" ht="42.75" x14ac:dyDescent="0.25">
      <c r="A16" s="12"/>
      <c r="B16" s="12">
        <v>2033</v>
      </c>
      <c r="C16" s="13" t="s">
        <v>55</v>
      </c>
      <c r="D16" s="21" t="s">
        <v>226</v>
      </c>
    </row>
    <row r="17" spans="1:4" s="13" customFormat="1" ht="28.5" x14ac:dyDescent="0.25">
      <c r="A17" s="12"/>
      <c r="B17" s="12">
        <v>2034</v>
      </c>
      <c r="C17" s="13" t="s">
        <v>227</v>
      </c>
      <c r="D17" s="21" t="s">
        <v>228</v>
      </c>
    </row>
    <row r="18" spans="1:4" s="13" customFormat="1" ht="28.5" x14ac:dyDescent="0.25">
      <c r="A18" s="12"/>
      <c r="B18" s="12">
        <v>2035</v>
      </c>
      <c r="C18" s="13" t="s">
        <v>229</v>
      </c>
      <c r="D18" s="21" t="s">
        <v>230</v>
      </c>
    </row>
    <row r="19" spans="1:4" s="13" customFormat="1" ht="42.75" x14ac:dyDescent="0.25">
      <c r="A19" s="12"/>
      <c r="C19" s="13" t="s">
        <v>231</v>
      </c>
      <c r="D19" s="21" t="s">
        <v>232</v>
      </c>
    </row>
    <row r="20" spans="1:4" s="13" customFormat="1" ht="18" customHeight="1" x14ac:dyDescent="0.25">
      <c r="C20" s="31" t="s">
        <v>233</v>
      </c>
      <c r="D20" s="13" t="s">
        <v>56</v>
      </c>
    </row>
    <row r="21" spans="1:4" s="13" customFormat="1" ht="18" customHeight="1" x14ac:dyDescent="0.25">
      <c r="C21" s="13" t="s">
        <v>234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E45575AD94644085A1B5F9F0DFCB8C" ma:contentTypeVersion="26" ma:contentTypeDescription="Crear nuevo documento." ma:contentTypeScope="" ma:versionID="e4960730dbf253aa95e6fa6d06f6ec57">
  <xsd:schema xmlns:xsd="http://www.w3.org/2001/XMLSchema" xmlns:xs="http://www.w3.org/2001/XMLSchema" xmlns:p="http://schemas.microsoft.com/office/2006/metadata/properties" xmlns:ns2="5c9c95be-1f31-46f2-a786-fb332161d145" xmlns:ns3="38ef67d2-6151-4d5a-b01d-9e1fa2428a9e" targetNamespace="http://schemas.microsoft.com/office/2006/metadata/properties" ma:root="true" ma:fieldsID="e6fbf45bffcce2c70e4094a5b423f144" ns2:_="" ns3:_="">
    <xsd:import namespace="5c9c95be-1f31-46f2-a786-fb332161d145"/>
    <xsd:import namespace="38ef67d2-6151-4d5a-b01d-9e1fa2428a9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c95be-1f31-46f2-a786-fb332161d14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ef67d2-6151-4d5a-b01d-9e1fa2428a9e"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31F965-9B62-42AD-8F57-4F2106B505D3}">
  <ds:schemaRefs>
    <ds:schemaRef ds:uri="http://schemas.microsoft.com/sharepoint/v3/contenttype/forms"/>
  </ds:schemaRefs>
</ds:datastoreItem>
</file>

<file path=customXml/itemProps2.xml><?xml version="1.0" encoding="utf-8"?>
<ds:datastoreItem xmlns:ds="http://schemas.openxmlformats.org/officeDocument/2006/customXml" ds:itemID="{45511451-B26F-4CE4-A56D-EC89E4026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c95be-1f31-46f2-a786-fb332161d145"/>
    <ds:schemaRef ds:uri="38ef67d2-6151-4d5a-b01d-9e1fa2428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F3EDE2-4FBF-49B0-BC78-FFA13EF430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Helena Patricia</cp:lastModifiedBy>
  <cp:revision/>
  <dcterms:created xsi:type="dcterms:W3CDTF">2018-02-23T18:02:25Z</dcterms:created>
  <dcterms:modified xsi:type="dcterms:W3CDTF">2022-01-13T22:56:49Z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0x01010082E45575AD94644085A1B5F9F0DFCB8C</vt:lpwstr>
  </property>
</Properties>
</file>