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odeName="ThisWorkbook" defaultThemeVersion="166925"/>
  <mc:AlternateContent xmlns:mc="http://schemas.openxmlformats.org/markup-compatibility/2006">
    <mc:Choice Requires="x15">
      <x15ac:absPath xmlns:x15ac="http://schemas.microsoft.com/office/spreadsheetml/2010/11/ac" url="/Users/taniaesteban/OneDrive - sdis.gov.co/SDIS 2020-2/1. EVIDENCIAS 10131 DE 2020/4. OBLIGACIÓN 4 rev met indic/3. OCTUBRE/IVC/"/>
    </mc:Choice>
  </mc:AlternateContent>
  <xr:revisionPtr revIDLastSave="0" documentId="13_ncr:1_{060651B9-E542-844C-88EB-2966F9B686FA}" xr6:coauthVersionLast="36" xr6:coauthVersionMax="36" xr10:uidLastSave="{00000000-0000-0000-0000-000000000000}"/>
  <bookViews>
    <workbookView xWindow="0" yWindow="460" windowWidth="23000" windowHeight="13900" xr2:uid="{00000000-000D-0000-FFFF-FFFF00000000}"/>
  </bookViews>
  <sheets>
    <sheet name="Indicadores" sheetId="1" r:id="rId1"/>
    <sheet name="Tabla" sheetId="4" r:id="rId2"/>
    <sheet name="Gráfica" sheetId="5" r:id="rId3"/>
    <sheet name="Listas desplegables" sheetId="2"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0" hidden="1">Indicadores!$A$12:$DT$15</definedName>
    <definedName name="Años">'Listas desplegables'!$B$2:$B$6</definedName>
    <definedName name="Direccion">'Listas desplegables'!#REF!</definedName>
    <definedName name="Discapacidad">'[1]Listas desplegables'!$D$52:$D$56</definedName>
    <definedName name="EJE">#REF!,#REF!,#REF!,#REF!,#REF!,#REF!,#REF!,#REF!,#REF!,#REF!,#REF!,#REF!,#REF!</definedName>
    <definedName name="Eje_Pilar">'Listas desplegables'!#REF!</definedName>
    <definedName name="ejecut">#REF!,#REF!,#REF!,#REF!,#REF!,#REF!,#REF!,#REF!,#REF!,#REF!,#REF!,#REF!,#REF!</definedName>
    <definedName name="EstadoUNDOPE">'Listas desplegables'!#REF!</definedName>
    <definedName name="Étnico">'[1]Listas desplegables'!$F$52:$F$56</definedName>
    <definedName name="GerenteProy">'Listas desplegables'!#REF!</definedName>
    <definedName name="localidad">[2]Hoja6!$A$192:$A$212</definedName>
    <definedName name="Localidades">'Listas desplegables'!#REF!</definedName>
    <definedName name="medida">[2]Hoja6!$A$132:$A$135</definedName>
    <definedName name="Meses">'Listas desplegables'!$A$2:$A$13</definedName>
    <definedName name="metas">[3]Hoja1!$M$2:$M$19</definedName>
    <definedName name="ObjEstratégico">'Listas desplegables'!#REF!</definedName>
    <definedName name="Objetivosestratégicos">[4]Hoja1!$C$1:$C$5</definedName>
    <definedName name="ObjGeneral">'Listas desplegables'!#REF!</definedName>
    <definedName name="periodicidad">'Listas desplegables'!#REF!</definedName>
    <definedName name="Periodicidadindicador">[4]Hoja1!$D$1:$D$4</definedName>
    <definedName name="Procesos">'Listas desplegables'!#REF!</definedName>
    <definedName name="PROFESIONAL">[5]Hoja2!$A$9:$A$12</definedName>
    <definedName name="Prog_PPD">'Listas desplegables'!#REF!</definedName>
    <definedName name="Proy_Estrat" localSheetId="3">Indicadores!$B$7:$B$12</definedName>
    <definedName name="PROY4022">#REF!</definedName>
    <definedName name="PROY4024">#REF!</definedName>
    <definedName name="proy4025">#REF!</definedName>
    <definedName name="PROY4027">#REF!</definedName>
    <definedName name="PROY4028">#REF!</definedName>
    <definedName name="PROY4029">#REF!</definedName>
    <definedName name="PROY4125">#REF!</definedName>
    <definedName name="PROY4280">#REF!</definedName>
    <definedName name="PROY4281">#REF!</definedName>
    <definedName name="ProyectoInv">'Listas desplegables'!#REF!</definedName>
    <definedName name="PROYECTOS">[3]Hoja1!$A:$A</definedName>
    <definedName name="PROYECTOS2">[5]Hoja2!$E$9:$E$22</definedName>
    <definedName name="ServicioUNDOPE">'Listas desplegables'!#REF!</definedName>
    <definedName name="Subdireccion">'Listas desplegables'!#REF!</definedName>
    <definedName name="Subsistema">'Listas desplegables'!#REF!</definedName>
    <definedName name="Tenencia">'Listas desplegables'!#REF!</definedName>
    <definedName name="Tipo">[4]Hoja1!$B$1:$B$3</definedName>
    <definedName name="Tipo_Meta">'Listas desplegables'!#REF!</definedName>
    <definedName name="TipoInd">'Listas desplegables'!#REF!</definedName>
    <definedName name="TipoMeta">'Listas desplegables'!#REF!</definedName>
    <definedName name="TipoOperación">'Listas desplegables'!#REF!</definedName>
    <definedName name="UO">'[1]Listas desplegables'!$H$35:$H$69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 i="5" l="1"/>
  <c r="C101" i="4"/>
  <c r="E73" i="4"/>
  <c r="E53" i="4"/>
  <c r="E50" i="4"/>
  <c r="E47" i="4"/>
  <c r="E41" i="4"/>
  <c r="E36" i="4"/>
  <c r="E31" i="4"/>
  <c r="E30" i="4"/>
  <c r="E29" i="4"/>
  <c r="E27" i="4"/>
  <c r="E21" i="4"/>
  <c r="E19" i="4"/>
  <c r="E14" i="4"/>
  <c r="E16" i="4"/>
  <c r="E12" i="4"/>
  <c r="E11" i="4"/>
  <c r="E8" i="4"/>
  <c r="E7" i="4"/>
  <c r="E3" i="4"/>
  <c r="AE13" i="1"/>
  <c r="AQ13" i="1"/>
  <c r="BC13" i="1"/>
  <c r="BS13" i="1"/>
  <c r="BT13" i="1"/>
  <c r="BW13" i="1"/>
  <c r="AE14" i="1"/>
  <c r="AQ14" i="1"/>
  <c r="BC14" i="1"/>
  <c r="BS14" i="1"/>
  <c r="BT14" i="1"/>
  <c r="BW14" i="1"/>
  <c r="AE15" i="1"/>
  <c r="AQ15" i="1"/>
  <c r="BC15" i="1"/>
  <c r="BS15" i="1"/>
  <c r="BT15" i="1"/>
  <c r="BW15" i="1"/>
  <c r="BP12" i="1"/>
  <c r="BO12" i="1"/>
  <c r="BN12" i="1"/>
  <c r="BM12" i="1"/>
  <c r="BL12" i="1"/>
  <c r="BK12" i="1"/>
  <c r="BJ12" i="1"/>
  <c r="BI12" i="1"/>
  <c r="BH12" i="1"/>
  <c r="BG12" i="1"/>
  <c r="BF12" i="1"/>
  <c r="BE12" i="1"/>
  <c r="BD12" i="1"/>
  <c r="BC12" i="1"/>
  <c r="BB12" i="1"/>
  <c r="BA12" i="1"/>
  <c r="AZ12" i="1"/>
  <c r="AY12" i="1"/>
  <c r="AX12" i="1"/>
  <c r="AW12" i="1"/>
  <c r="AV12" i="1"/>
  <c r="AU12" i="1"/>
  <c r="AT12" i="1"/>
  <c r="AS12" i="1"/>
  <c r="AR12" i="1"/>
  <c r="AQ12" i="1"/>
  <c r="AP12" i="1"/>
  <c r="AO12" i="1"/>
  <c r="AN12" i="1"/>
  <c r="AM12" i="1"/>
  <c r="AL12" i="1"/>
  <c r="AK12" i="1"/>
  <c r="AJ12" i="1"/>
  <c r="AI12" i="1"/>
  <c r="AH12" i="1"/>
  <c r="AG12" i="1"/>
  <c r="AF12" i="1"/>
  <c r="AE12" i="1"/>
  <c r="AD12" i="1"/>
  <c r="AC12" i="1"/>
  <c r="AB12" i="1"/>
  <c r="AA12" i="1"/>
  <c r="Z12" i="1"/>
  <c r="Y12" i="1"/>
  <c r="X12" i="1"/>
  <c r="W12" i="1"/>
  <c r="V12" i="1"/>
  <c r="U12" i="1"/>
  <c r="BU15" i="1" l="1"/>
  <c r="BV15" i="1" s="1"/>
  <c r="BX15" i="1" s="1"/>
  <c r="BU14" i="1"/>
  <c r="BV14" i="1" s="1"/>
  <c r="BX14" i="1" s="1"/>
  <c r="BU13" i="1"/>
  <c r="BV13" i="1" s="1"/>
  <c r="BX13" i="1" s="1"/>
</calcChain>
</file>

<file path=xl/sharedStrings.xml><?xml version="1.0" encoding="utf-8"?>
<sst xmlns="http://schemas.openxmlformats.org/spreadsheetml/2006/main" count="365" uniqueCount="260">
  <si>
    <t>PROCESO GESTIÓN DEL SISTEMA INTEGRADO - SIG
FORMATO FORMULACIÓN Y SEGUIMIENTO DE INDICADORES DE GESTIÓN</t>
  </si>
  <si>
    <t xml:space="preserve">Código: FOR-GS-001 </t>
  </si>
  <si>
    <t>Versión: 0</t>
  </si>
  <si>
    <t>Fecha: Memo INT 2019018215 - 22/03/2019</t>
  </si>
  <si>
    <t>Página: 1 de 1</t>
  </si>
  <si>
    <t>PERIODO DEL SEGUIMIENTO:</t>
  </si>
  <si>
    <t>De</t>
  </si>
  <si>
    <t>Enero</t>
  </si>
  <si>
    <t>A</t>
  </si>
  <si>
    <t>Febrero</t>
  </si>
  <si>
    <t>FORMULACIÓN DEL INDICADOR</t>
  </si>
  <si>
    <t>SEGUIMIENTO DEL INDICADOR</t>
  </si>
  <si>
    <t>CUADRO DE CONTROL 1: Seguimiento Indicadores según lo programado hasta el corte del informe</t>
  </si>
  <si>
    <t>CUADRO DE CONTROL 2: Seguimiento indicadores según meta anual programado</t>
  </si>
  <si>
    <t>Ubicación Estratégica</t>
  </si>
  <si>
    <t>Identificación general</t>
  </si>
  <si>
    <t>Características indicador</t>
  </si>
  <si>
    <t>Horizonte</t>
  </si>
  <si>
    <t>Marzo</t>
  </si>
  <si>
    <t>Abril</t>
  </si>
  <si>
    <t>Mayo</t>
  </si>
  <si>
    <t>Junio</t>
  </si>
  <si>
    <t>Julio</t>
  </si>
  <si>
    <t>Agosto</t>
  </si>
  <si>
    <t>Septiembre</t>
  </si>
  <si>
    <t>Octubre</t>
  </si>
  <si>
    <t>Noviembre</t>
  </si>
  <si>
    <t>Diciembre</t>
  </si>
  <si>
    <t>Proceso institucional</t>
  </si>
  <si>
    <t>Proyecto de inversión</t>
  </si>
  <si>
    <t>Objetivo Estratégico al que aporta el Indicador</t>
  </si>
  <si>
    <t>Código del indicador</t>
  </si>
  <si>
    <t>Fecha de oficialización del indicador</t>
  </si>
  <si>
    <t>Nombre del indicador</t>
  </si>
  <si>
    <t>Objetivo del indicador</t>
  </si>
  <si>
    <t>Factor crítico de éxito</t>
  </si>
  <si>
    <t>Tipo de indicador</t>
  </si>
  <si>
    <t>Fórmula de cálculo</t>
  </si>
  <si>
    <t>Fuente de datos</t>
  </si>
  <si>
    <t>Descripción del método de cálculo</t>
  </si>
  <si>
    <t>Unidad de medida del indicador</t>
  </si>
  <si>
    <t>Periodicidad del indicador</t>
  </si>
  <si>
    <t>Evidencia</t>
  </si>
  <si>
    <t>Línea base</t>
  </si>
  <si>
    <t>Unidad de medida de la línea base</t>
  </si>
  <si>
    <t>Meta anual del indicador</t>
  </si>
  <si>
    <t>Tipo de meta</t>
  </si>
  <si>
    <t>Análisis Anual</t>
  </si>
  <si>
    <t>Resultado del indicador acumulado</t>
  </si>
  <si>
    <t>Programado indicador acumulado</t>
  </si>
  <si>
    <t>% de avance acumulado</t>
  </si>
  <si>
    <t>Resultado del indicador Vigencia</t>
  </si>
  <si>
    <t>Meta anual del indicador Vigencia</t>
  </si>
  <si>
    <t>% de avance Vigencia</t>
  </si>
  <si>
    <t>Planeación estratégica</t>
  </si>
  <si>
    <t>No Aplica</t>
  </si>
  <si>
    <t>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t>
  </si>
  <si>
    <t>Eficiencia</t>
  </si>
  <si>
    <t>Porcentaje</t>
  </si>
  <si>
    <t>Mensual</t>
  </si>
  <si>
    <t>Constante</t>
  </si>
  <si>
    <t>MESES</t>
  </si>
  <si>
    <t>AÑOS</t>
  </si>
  <si>
    <t>PROCESOS</t>
  </si>
  <si>
    <t>PROYECTOS</t>
  </si>
  <si>
    <t>OBJETIVOS ESTRATÉGICOS</t>
  </si>
  <si>
    <t>Atención a la ciudadanía</t>
  </si>
  <si>
    <t>1086 - Una ciudad para las familias</t>
  </si>
  <si>
    <t>1.  Formular e implementar políticas poblacionales mediante un enfoque diferencial y de forma articulada, con el fin de aportar al goce efectivo de los derechos de las poblaciones en el territorio. </t>
  </si>
  <si>
    <t>Eficacia</t>
  </si>
  <si>
    <t>Creciente</t>
  </si>
  <si>
    <t>Auditoría y control</t>
  </si>
  <si>
    <t>1091 - Integración eficiente y transparente para todos</t>
  </si>
  <si>
    <t>2. Diseñar e implementar modelos de atención integral de calidad con un enfoque territorial e intergeneracional, para el desarrollo de capacidades que faciliten la inclusión social y  mejoren  la calidad de vida de la población en mayor condición de vulnerabilidad.  </t>
  </si>
  <si>
    <t>Bimestral</t>
  </si>
  <si>
    <t>Comunicación estratégica</t>
  </si>
  <si>
    <t>1092 - Viviendo el territorio</t>
  </si>
  <si>
    <t>3. Diseñar e implementar estrategias de prevención de forma coordinada con otros sectores, que permitan reducir los factores sociales generadores de violencia y la vulneración de derechos, promoviendo una cultura de convivencia y reconciliación.</t>
  </si>
  <si>
    <t>Efectividad</t>
  </si>
  <si>
    <t>Trimestral</t>
  </si>
  <si>
    <t>Decreciente</t>
  </si>
  <si>
    <t>Diseño e innovación de servicios sociales</t>
  </si>
  <si>
    <t xml:space="preserve">1093 - Prevención y atención integral de la paternidad y la maternidad temprana </t>
  </si>
  <si>
    <t>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t>
  </si>
  <si>
    <t>Semestral</t>
  </si>
  <si>
    <t>Suma</t>
  </si>
  <si>
    <t>Formulación y articulación de políticas sociales</t>
  </si>
  <si>
    <t>1096 - Desarrollo integral desde la gestación hasta la adolescencia</t>
  </si>
  <si>
    <t>Anual</t>
  </si>
  <si>
    <t xml:space="preserve">Gestión ambiental y documental </t>
  </si>
  <si>
    <t>1098 - Bogotá te nutre</t>
  </si>
  <si>
    <t>Gestión contractual</t>
  </si>
  <si>
    <t>1099 - Envejecimiento digno, activo y feliz</t>
  </si>
  <si>
    <t>Gestión de infraestructura física</t>
  </si>
  <si>
    <t>1101 - Distrito diverso</t>
  </si>
  <si>
    <t>Gestión de soporte y mantenimiento tecnológico</t>
  </si>
  <si>
    <t>1103 - Espacios de integración social</t>
  </si>
  <si>
    <t>Gestión de talento humano</t>
  </si>
  <si>
    <t>1108 - Prevención y atención integral del fenómeno de habitabilidad en calle</t>
  </si>
  <si>
    <t>Gestión del conocimiento</t>
  </si>
  <si>
    <t>1113 - Por una ciudad incluyente y sin barreras</t>
  </si>
  <si>
    <t>Gestión del sistema integrado</t>
  </si>
  <si>
    <t>1116 - Distrito joven</t>
  </si>
  <si>
    <t>Gestión financiera</t>
  </si>
  <si>
    <t>1118 - Gestión Institucional y fortalecimiento del talento humano</t>
  </si>
  <si>
    <t>Gestión jurídica</t>
  </si>
  <si>
    <t>1168 - Integración digital y de conocimiento para la inclusión social</t>
  </si>
  <si>
    <t>Gestión logística</t>
  </si>
  <si>
    <t>Inspección, vigilancia y control</t>
  </si>
  <si>
    <t>Prestación de servicios sociales  para la inclusión social</t>
  </si>
  <si>
    <t>Tecnologías de la información</t>
  </si>
  <si>
    <t>Gestión documental</t>
  </si>
  <si>
    <t>Gestión ambiental</t>
  </si>
  <si>
    <t>Unidades operativas con  medición del nivel de implementación de los lineamientos ambientales institucionales.</t>
  </si>
  <si>
    <t>Implementación de la gestión del conocimiento</t>
  </si>
  <si>
    <t>No aplica</t>
  </si>
  <si>
    <t>Personas integradas al servicio Centros de Desarrollo Comunitario con estado "formado" que participan en otros servicios de la Secretaría Distrital de Integración Social.</t>
  </si>
  <si>
    <t xml:space="preserve">Jóvenes vinculados a la plataforma Distrito Joven. </t>
  </si>
  <si>
    <t>Adolescentes y jóvenes vinculados al Sistema de Responsabilidad Penal para adolescentes que cumplen la medida o sanción.</t>
  </si>
  <si>
    <t>Niñas y niños de primera infancia atendidos en los servicios: jardines infantiles diurnos, jardines infantiles nocturnos y casas de pensamiento intercultural.</t>
  </si>
  <si>
    <t>Niñas y niños de primera infancia con permanencia mínima de 90 días en los servicios: jardines infantiles diurnos, jardines infantiles nocturnos y casas de pensamiento intercultural.</t>
  </si>
  <si>
    <t>Gestantes, niñas y niños de primera infancia atendidos en el servicio creciendo en familia.</t>
  </si>
  <si>
    <t>Gestantes, niñas y niños de primera infancia con permanencia mínima de 90 días en el servicio creciendo en familia.</t>
  </si>
  <si>
    <t>Gestantes, niñas y niños de primera infancia atendidos en el servicio creciendo en familia en la ruralidad.</t>
  </si>
  <si>
    <t>Gestantes, niñas y niños de primera infancia con permanencia mínima de 90 días en el servicio creciendo en familia en la ruralidad.</t>
  </si>
  <si>
    <t>Desincentivación de niños, niñas y adolescentes identificados en situación de trabajo infantil.</t>
  </si>
  <si>
    <t xml:space="preserve">Niñas, niños y adolescentes víctimas y afectados por el conflicto armado atendidos en la estrategia Atrapasueños. </t>
  </si>
  <si>
    <t>Salas amigas de la familia lactante certificadas en el Distrito.</t>
  </si>
  <si>
    <t xml:space="preserve">Jardines Infantiles SDIS, sociales, cofinanciados y Casas de Pensamiento Intercultural inscritos en el Sistema de Información y Registro de Servicios Sociales asesorados técnicamente. </t>
  </si>
  <si>
    <t xml:space="preserve">Jardines Infantiles privados inscritos en el Sistema de Información y Registro de Servicios Sociales asesorados técnicamente. </t>
  </si>
  <si>
    <t>Clientes internos satisfechos con la atención de la Oficina Asesora de Comunicaciones</t>
  </si>
  <si>
    <t>Registros positivos de la entidad en medios de comunicación.</t>
  </si>
  <si>
    <t>Noticias publicadas en la página web</t>
  </si>
  <si>
    <t>Circular No. 008 del 29/04/2020</t>
  </si>
  <si>
    <t>Planes de implementación de estándares de calidad de 4 servicios sociales autoevaluados, con seguimiento.</t>
  </si>
  <si>
    <t>IVC-002</t>
  </si>
  <si>
    <t>Asesorías Técnicas realizadas a
instituciones o personas que
prestan o desean prestar servicios
de protección y atención integral a
personas mayores</t>
  </si>
  <si>
    <t>Medir la capacidad de respuesta a las solicitudes de asesoría técnica para el servicio Protección y Atención Integral a Personas Mayores en el DC</t>
  </si>
  <si>
    <t>Talento humano suficiente para atender todas las solicitudes</t>
  </si>
  <si>
    <t>(N° de asesorías técnicas  realizadas para el servicio Protección y Atención Integral a Personas Mayores / N° de asesorías técnicas solicitadas para el servicio Protección y Atención Integral a Personas Mayores) *100</t>
  </si>
  <si>
    <t>Actas de Asesoría Técnica
Base de datos de solicitudes de asesorías</t>
  </si>
  <si>
    <t>El numerador
corresponde al número de
asesorías realizadas acumuladas
al período del reporte, registradas
en la base de datos de solicitudes.
 El denominador corresponde al total de asesorías solicitadas acumuladas al período, registradas en la base de datos de solicitudes.
Nota: el resultado del indicador de la vigencia será el del IV trimestre.</t>
  </si>
  <si>
    <t>Base de datos de solicitudes de asesorías</t>
  </si>
  <si>
    <t xml:space="preserve">Durante el mes de enero de 2020 se recibieron treinta y tres (33) solicitudes de asesoría técnica, de las cuales se dio cumplimiento a las treinta y tres (33), estas corresponden a:
Quince (16) asesorías técnicas integrales
Quince (16) asesorías técnicas por componente.
 Una (1) asesoría técnica individual del estándar de atención integral para el desarrollo humano </t>
  </si>
  <si>
    <t xml:space="preserve">Durante el mes de  febrero de 2020 se recibieron veintinueve  (29) solicitudes de asesoría técnica, de las cuales se dio cumplimiento a las veintinueve  (29), estas corresponden a: 
Catorce (14) asesorías técnicas integrales
Catorce (14)  asesorías técnicas por componente.
Una (1 )asesoría técnica individual del estándar de atención integral para el desarrollo humano </t>
  </si>
  <si>
    <t>Durante el mes de marzo se recibieron 14 (catorce) solicitudes de asesoría técnica, de las cuales se dio cumplimiento a 1 (una), cabe resaltar que no se pudieron realizar  las  trece (13) asesorías faltantes debido a la cuarentena preventiva por Covid 19, por lo que serán programas posterior al levantamiento de la misma.
Para el primer  trimestre correspondiente a los meses de enero, febrero y marzo de 2020 se recibieron setenta y seis (76) solicitudes de asesoría técnica, de las cuales se han realizado sesenta y tres (63), avanzando de esta manera en un cumplimiento del 83 %.</t>
  </si>
  <si>
    <t>IVC-003</t>
  </si>
  <si>
    <t>Visitas de verificación de estándares técnicos de calidad por primera vez, realizadas oportunamente</t>
  </si>
  <si>
    <t>Medir la oportunidad de la primera visita de verificación  de estándares técnicos de calidad a las Instituciones prestadoras de servicios sociales de Educación Inicial desde el enfoque de Atención Integral a la Primera Infancia - AIPI y de Protección y atención integral a personas mayores en el Distrito Capital, inscritas en el Sistema de Información y Registro de Servicios Sociales - SIRSS</t>
  </si>
  <si>
    <t>Talento humano suficiente para atender todas las solicitudes.
Disposición de las instituciones para atender la visita de verificación de estándares técnicos de calidad.</t>
  </si>
  <si>
    <t>(N° de visitas de verificación de estándares técnicos de calidad por primera vez, realizadas dentro del término establecido / N° de visitas de verificación de estándares técnicos de calidad por primera vez, cuyos términos vencen en el período a reportar)*100</t>
  </si>
  <si>
    <t xml:space="preserve">Instrumentos Únicos de Verificación - IUV diligenciados en el período.
Base de datos de inscripción en el Sistema de Información y Registro de Servicios Sociales - SIRSS </t>
  </si>
  <si>
    <t>El numerador corresponde al número de visitas de verificación de estándares técnicos de calidad por primera vez, realizadas en el periodo oportunamente (en un término no mayor a 60 días hábiles siguientes a la fecha de inscripción en el SIRSS).
El denominador corresponde al total de instituciones o entidades inscritas en el SIRSS, cuyos tiempos para la primer visita vencen en el período a reportar. 
Nota: el resultado del indicador de la vigencia se calculará sumando los resultados de cada período, tanto para el numerador como para el denominador.</t>
  </si>
  <si>
    <t>Reporte en Excel de Instituciones prestadoras de servicios sociales de educación inicial y de protección y atención integral a personas mayores en el Distrito Capital, con fecha  de inscripción en el SIRSS, fecha de vencimiento de la primera visita y fecha de visita de verificación.</t>
  </si>
  <si>
    <t xml:space="preserve">Durante el mes de enero de 2020 no se realizaron visitas de verificación de estándares técnicos de calidad por primera vez, debido a que ninguna institución presentaba tiempo de vencimiento.
</t>
  </si>
  <si>
    <t>Para el mes de febrero de 2020, diez (10) instituciones o entidades inscritas en el SIRSS, presentaban vencimiento de tiempo para la primera visita de verificación de estándares, sin embargo, no se logró dar cumplimiento a estas, debido a que la dependencia se encontraba avanzando en el proceso precontractual de los equipos de campo.
Teniendo en cuenta que la meta para este indicador es del 100% para cada trimestre, se están generando alertas a los profesionales encargados de la programación de las visitas de verificación de estándares, con el fin de que se cumpla con la oportunidad de estas de acuerdo con lo establecido en la normativa vigente.</t>
  </si>
  <si>
    <t xml:space="preserve">Para el mes de agosto dos (2) instituciones presentaban tiempo de vencimiento para la primera visita de verificación de estándares técnicos de calidad, sin embargo no fue posible realizarlas, considerando la suspensión de actividades por la medida sanitaria decretada mediante Resolución 844 del 26 de mayo de 2020, por causa del coronavirus COVID-19, así como la medida de aislamiento social obligatorio establecida mediante el Decreto nacional 749 del 28 de mayo del 2020, Decreto Distrital 131 del 31 de mayo de 2020, Decreto Distrital 162 del 30 de junio 2020 y Decreto Distrital 169 del 12 de julio de 2020.
Es importante mencionar que conforme a la Directiva 012 del 02 de junio de 2020 del Ministerio de Educación Nacional y la Resolución 666 del 24 de abril de 2020 expedida por el Ministerio de Salud y Protección Social, actualmente se trabaja en la reapertura gradual, progresiva y segura de los jardines infantiles en Bogotá. Por lo anterior se tiene proyectado iniciar visitas a estas instituciones en el mes de septiembre. 
</t>
  </si>
  <si>
    <t>IVC-004</t>
  </si>
  <si>
    <t>Instituciones inscritas y activas en el Sistema de Información y Registro de Servicios Sociales (SIRSS), con verificación de estándares técnicos de calidad.</t>
  </si>
  <si>
    <t xml:space="preserve">Establecer el porcentaje de instituciones inscritas y activas en el Sistema de Información y Registro de Servicios Sociales (SIRSS), con verificación de estándares técnicos de calidad. </t>
  </si>
  <si>
    <t>Talento humano suficiente para visitar las instituciones inscritas y activas.
Disposición de las instituciones para atender la visita de verificación de estándares técnicos de calidad.</t>
  </si>
  <si>
    <t>(No. de instituciones con visita de verificación de estándares técnicos de calidad/ No. total de instituciones inscritas y activas en el Sistema de Información y Registro de Servicios Sociales - SIRSS)*100.</t>
  </si>
  <si>
    <t>Instrumentos Únicos de Verificación - IUV diligenciados en el período.
Base de datos de inscripción en el Sistema de Información y Registro de Servicios Sociales (SIRSS)</t>
  </si>
  <si>
    <t>El numerador corresponde al número total de visitas realizadas (acumuladas) al período del reporte y el denominador corresponde al número total de instituciones inscritas y activas en el Sistema de Información y Registro de Servicios Sociales -SIRSS. Se excluyen las instituciones sobre las cuales se está adelantando la actuación de control por parte de la Oficina Asesora Jurídica de la entidad, así como las instituciones sobre las cuales se ejerce inspección y vigilancia de manera conjunta con la Secretaría de Educación del Distrito o la Secretaría Distrital de Salud.
Nota: el resultado del indicador de la vigencia será el del IV trimestre.</t>
  </si>
  <si>
    <t>Reporte de instituciones inscritas y activas en el SIRSS con la fecha de la última visita de verificación de estándares de calidad.</t>
  </si>
  <si>
    <t>Para marzo 2020 se cuenta con un total de 1.597 instituciones inscritas y activas en el Sistema de Información y Registro de Servicios Sociales - SIRSS, de las cuales se visitaron 66 para verificación de estándares técnicos de calidad, avanzando de esta manera en un 4,1% del cumplimiento de la meta. Es importante resaltar que las visitas a las instituciones se suspendieron y  se reanudaran una vez se decrete el levantamiento de la medida sanitaria declarada mediante Resolución 0385 del 12 de marzo de 2020, por causa del coronavirus COVID-19, así como la medida de aislamiento social obligatorio establecida mediante el Decreto 457 del 22 de marzo de 2020.</t>
  </si>
  <si>
    <r>
      <t>Durante el mes de abril no se realizaron visitas de</t>
    </r>
    <r>
      <rPr>
        <sz val="9"/>
        <color theme="1"/>
        <rFont val="Arial"/>
        <family val="2"/>
      </rPr>
      <t xml:space="preserve"> verificación de estándares de calidad </t>
    </r>
    <r>
      <rPr>
        <sz val="9"/>
        <rFont val="Arial"/>
        <family val="2"/>
      </rPr>
      <t>en ninguna institución, teniendo en cuenta lo siguiente:
*Los Jardines Infantiles no están prestando servicio de manera presencial.
*Los hogares geriátricos, aunque están prestando el servicio, no se han visitado en cumplimiento a lo dispuesto en la Resolución 464 del 18 de marzo de 2020, mediante la cual se ordena la medida sanitaria obligatoria de aislamiento preventivo, para las personas mayores de 70 años a partir del 20 de marzo y hasta el 30 de mayo de 2020. 
Se considera pertinente establecer primero que todo como se llevará a cabo la prestación de los servicios, qué estándares se tendrían que ajustar de acuerdo con la situación actual en cada uno de los servicios y en el marco de lo anterior poder establecer los ajustes que se deben realizar para llevar a cabo las visitas de verificación de estándares de calidad.</t>
    </r>
    <r>
      <rPr>
        <sz val="9"/>
        <color rgb="FFFF0000"/>
        <rFont val="Arial"/>
        <family val="2"/>
      </rPr>
      <t xml:space="preserve">
</t>
    </r>
    <r>
      <rPr>
        <sz val="9"/>
        <rFont val="Arial"/>
        <family val="2"/>
      </rPr>
      <t xml:space="preserve">
</t>
    </r>
  </si>
  <si>
    <t>Plan Anual de Caja (PAC) ejecutado</t>
  </si>
  <si>
    <t>Presupuesto ejecutado</t>
  </si>
  <si>
    <t>Reservas presupuestales ejecutadas</t>
  </si>
  <si>
    <t>Pagos de compromisos de la vigencia realizados</t>
  </si>
  <si>
    <t>Conciliaciones elaboradas</t>
  </si>
  <si>
    <t>Seguimientos y recomendaciones a los casos del Deber de Denuncia emitidos por la Oficina Asesora Jurídica- OAJ</t>
  </si>
  <si>
    <t>Respuestas a requerimientos de Control Político entregadas oportunamente</t>
  </si>
  <si>
    <t>Respuestas a solicitudes de conceptos a proyectos y acuerdos de Ley entregadas oportunamente</t>
  </si>
  <si>
    <t>Jóvenes informados sobre Prevención Integral en el marco del componente de prevención integral.</t>
  </si>
  <si>
    <t>Mujeres jóvenes vinculadas y beneficiadas de los  servicios sociales.</t>
  </si>
  <si>
    <t xml:space="preserve">Durante el mes de abril de 2020 no se recibieron solicitudes de asesoría técnica en estándares de calidad.
Con relación a las trece (13) asesorías faltantes del mes de marzo, se tiene contemplado realizarlas de manera virtual, coordinadas directamente con los responsables o coordinadores de las instituciones que se encuentran pendientes de este proceso. La misma estrategia se implementará con las nuevas solicitudes que reciba el Equipo Técnico, lo anterior mientras se continúe con el aislamiento social para prevención de contagio por COVID -19. 
</t>
  </si>
  <si>
    <t>Durante el mes de  mayo de 2020 se recibieron 18 (dieciocho) solicitudes de asesoría técnica, de las cuales se dio cumplimiento a 8 (ocho) asesorías integrales y por componente; adicionalmente se adelantaron dos (2) asesorías de las 13 (trece) que se encontraban pendientes del mes de marzo. Para lo anterior se implementó la estrategia de asesorías virtuales (utilización de TICS).
Con relación a las once (11) asesorías que continúan pendientes del mes de marzo y las 10 (diez) faltantes del mes de mayo, se contempla efectuar una nueva convocatoria para realizarlas de manera virtual; éstas se coordinarán directamente con los responsables o coordinadores de las instituciones. 
Cabe mencionar que la estrategia de asesorías virtuales estará vigente mientras se mantenga el aislamiento social para la prevención de contagio por COVID -19, decretado por el Gobierno Nacional y Distrital.</t>
  </si>
  <si>
    <t>Durante el mes de  junio  de 2020 se recibieron 43 (cuarenta y tres) solicitudes de asesoría técnica, de las cuales se dio cumplimiento a treinta (30), así:
28 (veintiocho) asesorías integrales y por componente y 2 (dos) individuales desde los componente de Atención Integral para el Desarrollo Humano y Ambientes Adecuados y Seguros
Adicionalmente se adelantaron dos (2) asesorías de las 11 (once) que se encontraban pendientes del mes de marzo y 8 (ocho) de las 10 (diez) que se encontraban pendientes del mes de mayo.
Es importante mencionar que de las 9 (nueve) asesorías técnicas pendientes del mes de marzo de 2020, 4 (cuatro) asesorías no se reprogramaran, porque desistieron de estas ya que una de las instituciones participó en el mes de febrero en la asesoría técnica integral y por componente y solicitó en el mismo tema; por otro lado la otra institución fue remitida por la Subsecretaría siendo convocada para el día 25 de junio de 2020 quien no participó, por lo que se llamó nuevamente refiriendo que el tema no le interesa. Por lo anterior del mes de marzo quedan pendientes 5 (cinco) asesorías de las cuales 3 (tres) se realizaran de forma virtual y 2 (dos) la institución solicita que sean personalizadas, por lo que se realizarán tan pronto pasé la medida sanitaria.
Así las cosas, para  las dos (2) asesorías que continúan pendientes del mes de mayo y las 13 (trece) faltantes del mes de junio, se contempla efectuar una nueva convocatoria para realizarlas de manera virtual; éstas se coordinarán directamente con los responsables o coordinadores de las instituciones. 
Para el primer  semestre  comprendido entre los meses de enero a junio de 2020 se recibieron ciento treinta y  tres (133) solicitudes de asesoría técnica, de las cuales se han realizado ciento trece  (113), avanzando de esta manera en un cumplimiento del 85 %.
Cabe mencionar que la estrategia de asesorías virtuales estará vigente mientras se mantenga el aislamiento social para la prevención de contagio por COVID -19, decretado por el Gobierno Nacional y Distrital.</t>
  </si>
  <si>
    <t xml:space="preserve">Durante el mes de julio de 2020  se recibieron doce (12) solicitudes de asesoría técnica, de las cuales se dio cumplimiento a diez ( 10) asesorías, así : (5) cinco asesorías  integrales y (5) cinco asesorías por componente.  En cuanto a  las (2) dos  asesorías técnicas restantes serán reprogramadas para el mes de agosto 2020.
Adicionalmente se avanzó en la  realización de dos (02) asesorías  técnicas (integral y especifica por componentes) de las que se encontraban  pendientes del mes de mayo.
Es importante mencionar que se continuarán  realizando  convocatorias de manera virtual; las cuales serán coordinadas directamente con los responsables o coordinadores de las instituciones solicitantes. </t>
  </si>
  <si>
    <t xml:space="preserve"> Iniciando el mes de agosto de 2020 finalizaron los contratos de prestación de servicio de los profesionales encargados de realizar las asesorías técnicas integrales,  individuales y por componentes en estándares de calidad, lo que no permitió dar cumplimiento a las asesorías programadas, por no contarse con el talento humano responsable de la realización de las mismas. 
Para este mes se recibieron (6) seis  solicitudes  de asesoría integrales y por componentes, de las cuales se dio cumplimiento dos ( 2) asesoría, las (4) cuatro faltantes se reprogramaran para el mes de septiembre de 2020, así como las que se encuentran pendientes de meses anteriores.
Es importante mencionar que mientras se restablece la presencialidad en el servicio, se continuarán  realizando  convocatorias de asesorías de manera virtual, coordinadas  directamente con los responsables o coordinadores de las instituciones solicitantes como medida de prevención del COVID-19.</t>
  </si>
  <si>
    <t xml:space="preserve">
Durante el mes de septiembre se recibieron nueve  (09) solicitudes de asesorías técnicas integrales y por componentes, de las cuales fue posible realizar solo  (1) asesorías  integral . En cuanto a las  ocho (8) asesorías técnicas faltantes, se reprogramarán siete  (7)  para el mes de Octubre y  una (1)  asesorías no será reprogramada, dado que la persona solicitante desistió de la misma al estar interesado en la  asesoría para el servicio centro día. 
En relación a las asesoría técnicas pendientes de meses anteriores, se volverán a contactar a las personas  solicitantes para coordinar su reprogramación y dar cumplimiento a las mismas. Lo anterior teniendo en cuenta que en el mes de septiembre  iniciaron  actividades los  profesionales (contratistas) del equipo técnico y se retomaron las asesorías técnicas a hogares privados.  En  ésta última contratación se vincularon nuevos perfiles profesionales  al equipo técnico  (terapeuta ocupacional  y arquitecto).  
El equipo técnico de la Subdirección para la Vejez, mientras se restablece la operación del servicio en la nueva normalidad,   continuarán  realizando las convocatorias  para la realización de asesorías técnicas integrales, por componentes e individuales, de manera virtual,  coordinadas directamente con los responsables o coordinadores de las instituciones solicitantes. 
Para los meses de enero a septiembre de 2020 se recibieron ciento cincuenta y nueve (159) solicitudes de asesoría técnica, de las cuales se han realizado ciento diecisiete (128), avanzando de esta manera en un cumplimiento del  81%.
</t>
  </si>
  <si>
    <t>Para el primer trimestre 2020, once (11) instituciones o entidades inscritas en el SIRSS, presentaban vencimiento de tiempo para la primera visita de verificación de estándares, sin embargo solo se logró realizar una (1) visita de manera oportuna. Frente a las diez (10) restantes se tiene:
* Seis (6) visitas se hicieron fuera de término. 
* Cuatro (4) visitas no fue posible realizarlas.
Lo anterior, debido a que la fecha de vencimiento fue en los primeros días de febrero cuando aun no iniciaban las instituciones y adicionalmente los equipos de campo fueron contratados posterior a la fecha de cumplimiento de la visita.
Teniendo en cuenta que la meta para este indicador es del 100% para cada trimestre, se informa que las visitas fueron suspendidas y se reanudarán una vez se decrete el levantamiento de la medida sanitaria declarada mediante Resolución 0385 del 12 de marzo de 2020, por causa del coronavirus COVID-19, así como la medida de aislamiento social obligatorio establecida mediante el Decreto 457 del 22 de marzo de 2020.</t>
  </si>
  <si>
    <t>Durante el mes de abril no se realizaron visitas de verificación de estándares técnicos de calidad por primera vez,  teniendo en cuenta que las mismas fueron suspendidas y se reanudarán una vez se decrete el levantamiento de la medida sanitaria declarada mediante Resolución 0385 del 12 de marzo de 2020, por causa del coronavirus COVID-19, así como la medida de aislamiento social obligatorio establecida mediante el Decreto 457 de marzo, los decretos 531 y 593 de abril de 2020.
Adicionalmente las instituciones de educación inicial no están prestando servicio de manera presencial.</t>
  </si>
  <si>
    <t>Durante el mes de mayo de 2020 una (1) institución presentaba tiempo de vencimiento para la primera visita de verificación de estándares técnicos de calidad, sin embargo no fue posible realizarla, teniendo en cuenta que las visitas fueron suspendidas y se reanudarán una vez se decrete el levantamiento de la medida sanitaria prorrogada mediante Resolución 844 del 26 de mayo de 2020, por causa del coronavirus COVID-19, así como la medida de aislamiento social obligatorio establecida mediante el Decreto nacional 749 del 28 de mayo del 2020 y el Decreto Distrital 131 del 31 de mayo de 2020.
Es importante mencionar que para este mes se realizó la inscripción de (1) institución en el SIRSS, la cual se encuentra en los términos de tiempo para la primer visita.</t>
  </si>
  <si>
    <t xml:space="preserve">Para el segundo trimestre de 2020 una (1) institución presentaba tiempo de vencimiento para la primera visita de verificación de estándares técnicos de calidad, sin embargo no fue posible realizarla,  teniendo en cuenta que las mismas fueron suspendidas y se reanudarán una vez se decrete el levantamiento de la medida sanitaria prorrogada mediante Resolución 844 del 26 de mayo de 2020, por causa del coronavirus COVID-19, así como la medida de aislamiento social obligatorio establecida mediante el Decreto nacional 749 del 28 de mayo del 2020, Decreto Distrital 131 del 31 de mayo de 2020 y Decreto Distrital 162 del 30 de junio 2020.
Adicionalmente las instituciones de educación inicial no están prestando servicio de manera presencial.
</t>
  </si>
  <si>
    <t xml:space="preserve">Para el mes de julio una  (1) institución presentaba tiempo de vencimiento para la primera visita de verificación de estándares técnicos de calidad, sin embargo no fue posible realizarla,  teniendo en cuenta que las mismas fueron suspendidas y se reanudarán una vez se decrete el levantamiento de la medida sanitaria prorrogada mediante Resolución 844 del 26 de mayo de 2020, por causa del coronavirus COVID-19, así como la medida de aislamiento social obligatorio establecida mediante el Decreto nacional 749 del 28 de mayo del 2020, Decreto Distrital 131 del 31 de mayo de 2020, Decreto Distrital 162 del 30 de junio 2020 y Decreto Distrital 169 del 12 de julio de 2020
Adicionalmente las instituciones de educación inicial no están prestando servicio de manera presencial.
</t>
  </si>
  <si>
    <t>Para el tercer trimestre de 2020, nueve (9) instituciones presentaban tiempo de vencimiento para la primera visita de verificación de estándares técnicos de calidad, sin embargo no fue posible realizarlas, considerando la suspensión de actividades por la medida sanitaria decretada mediante Resolución 844 del 26 de mayo de 2020, por causa del coronavirus COVID-19, así como la medida de aislamiento social obligatorio establecida mediante el Decreto nacional 749 del 28 de mayo del 2020, Decreto Distrital 131 del 31 de mayo de 2020, Decreto Distrital 162 del 30 de junio 2020 y Decreto Distrital 169 del 12 de julio de 2020.
Adicionalmente es importante mencionar que conforme a la Directiva 012 del 02 de junio de 2020 del Ministerio de Educación Nacional y la Resolución 666 del 24 de abril de 2020 expedida por el Ministerio de Salud y Protección Social, actualmente se trabaja en la reapertura gradual, progresiva y segura de los jardines infantiles en Bogotá. Por lo anterior se tiene proyectado iniciar visitas a estas instituciones en el mes de octubre, sin embargo estas se realizaran en el marco de los   Lineamiento de educación inicial desde el  enfoque de atención integral a la primera infancia - AIPI-  para el regreso voluntario, gradual y seguro Jardines privados, toda vez que no se cuenta con las condiciones para realizarlas en el marco de los estándares de calidad. 
Para el  servicio social Centros de Protección y Atención Integral a la Persona Mayor se realizará  la verificación de estándares de calidad y protocolos de Bioseguridad en el marco de la COVID 19.</t>
  </si>
  <si>
    <t>Para enero 2020 se cuenta con un total de 1.596 instituciones inscritas y activas en el Sistema de Información y Registro de Servicios Sociales - SIRSS, de las cuales se visitaron 21 para verificación de estándares técnicos de calidad, avanzando de esta manera en un 1% del cumplimiento de la meta. Es importante resaltar que las visitas están siendo realizada por un solo grupo de profesionales de campo, dado que a la fecha los demás equipos se encuentran en proceso de contratación.
A medida que se vayan contratando los  profesionales encargados de realizar la  verificación de estándares de calidad, iniciarán inmediatamente las visitas con el fin de avanzar en el cumplimiento a la meta.</t>
  </si>
  <si>
    <t>Para febrero 2020 se cuenta con un total de 1.597 instituciones inscritas y activas en el Sistema de Información y Registro de Servicios Sociales - SIRSS, de las cuales se visitaron 45 para verificación de estándares técnicos de calidad, avanzando de esta manera en un 3% del cumplimiento de la meta. Es importante resaltar que las visitas están siendo realizadas por un solo grupo de profesionales de campo, dado que a la fecha los demás equipos se encuentran en proceso de contratación.
A medida que se vayan contratando los  profesionales encargados de realizar la  verificación de estándares de calidad, iniciaran inmediatamente las visitas con el fin de dar cumplimiento a la meta.</t>
  </si>
  <si>
    <r>
      <t>Durante el mes de mayo, Bogotá continúa con las medidas de aislamiento preventivo frente a la pandemia, por lo cual no se realizaron visitas de</t>
    </r>
    <r>
      <rPr>
        <sz val="9"/>
        <color theme="1"/>
        <rFont val="Arial"/>
        <family val="2"/>
      </rPr>
      <t xml:space="preserve"> verificación de estándares de calidad </t>
    </r>
    <r>
      <rPr>
        <sz val="9"/>
        <rFont val="Arial"/>
        <family val="2"/>
      </rPr>
      <t xml:space="preserve">en ninguna institución, teniendo en cuenta lo siguiente:
*Los Jardines Infantiles no están prestando servicio de manera presencial.
*Los hogares geriátricos, aunque están prestando el servicio, no se han visitado en cumplimiento a lo dispuesto en la Resolución 844 del 26 de mayo de 2020, mediante la cual se prorroga la medida sanitaria obligatoria de aislamiento preventivo, para las personas mayores de 70 años a partir del 01 de junio al 31 de agosto  de 2020. 
Es importante resaltar que se estableció un plan de trabajo para la formulación de los lineamientos para la operación de los servicios sociales tanto de jardines infantiles como de persona mayor durante la pandemia, el cual será desarrollado por los equipos de Inspección y Vigilancia, Subdirección de Infancia, Subdirección para la Vejez, Dirección de Análisis y Diseño Estratégico y algunos profesionales de las subdirecciones de Plantas Físicas y Nutrición. </t>
    </r>
  </si>
  <si>
    <r>
      <t>A junio 30 de 2020 se cuenta con un total de 1.601 instituciones inscritas y activas en el Sistema de Información y Registro de Servicios Sociales - SIRSS, de las cuales se han visitado 66 para verificación de estándares técnicos de calidad, manteniendo de esta manera el cumplimiento de la meta en un 4%.
Es importante mencionar que Durante el mes de junio, Bogotá continúa con las medidas de aislamiento preventivo frente a la pandemia, por lo cual durante el segundo trimestre de 20202 no se realizaron visitas de</t>
    </r>
    <r>
      <rPr>
        <sz val="9"/>
        <color theme="1"/>
        <rFont val="Arial"/>
        <family val="2"/>
      </rPr>
      <t xml:space="preserve"> verificación de estándares de calidad </t>
    </r>
    <r>
      <rPr>
        <sz val="9"/>
        <rFont val="Arial"/>
        <family val="2"/>
      </rPr>
      <t>en ninguna institución, teniendo en cuenta lo siguiente:
*Los Jardines Infantiles no están prestando servicio de manera presencial.
*Los hogares geriátricos, aunque están prestando el servicio, no se han visitado en cumplimiento a lo dispuesto en la Resolución 844 del 26 de mayo de 2020, mediante la cual se prorroga la medida sanitaria obligatoria de aislamiento preventivo, para las personas mayores de 70 años a partir del 01 de junio al 31 de agosto  de 2020. 
Es importante resaltar que se estableció un plan de trabajo para la formulación de los lineamientos para la operación de los servicios sociales tanto de jardines infantiles como de persona mayor durante la pandemia, el cual será desarrollado por los equipos de Inspección y Vigilancia, Subdirección de Infancia, Subdirección para la Vejez, Dirección de Análisis y Diseño Estratégico y algunos profesionales de las subdirecciones de Plantas Físicas y Nutrición.</t>
    </r>
  </si>
  <si>
    <r>
      <t>A julio 31 de 2020 se cuenta con un total de 1.591 instituciones inscritas y activas en el Sistema de Información y Registro de Servicios Sociales - SIRSS, de las cuales se han visitado 66 para verificación de estándares técnicos de calidad, manteniendo de esta manera el cumplimiento de la meta en un 4%.
Es importante mencionar que Durante el mes de julio, Bogotá continúa con las medidas de aislamiento preventivo frente a la pandemia, por lo cual no se realizaron visitas de</t>
    </r>
    <r>
      <rPr>
        <sz val="9"/>
        <color theme="1"/>
        <rFont val="Arial"/>
        <family val="2"/>
      </rPr>
      <t xml:space="preserve"> verificación de estándares de calidad </t>
    </r>
    <r>
      <rPr>
        <sz val="9"/>
        <color rgb="FF000000"/>
        <rFont val="Arial"/>
        <family val="2"/>
      </rPr>
      <t xml:space="preserve">en ninguna institución, teniendo en cuenta lo siguiente:
*Los Jardines Infantiles no están prestando servicio de manera presencial.
*Los hogares geriátricos, aunque están prestando el servicio, no se han visitado en cumplimiento a lo dispuesto en la Resolución 844 del 26 de mayo de 2020, mediante la cual se prorroga la medida sanitaria obligatoria de aislamiento preventivo, para las personas mayores de 70 años a partir del 01 de junio al 31 de agosto  de 2020. 
</t>
    </r>
    <r>
      <rPr>
        <sz val="9"/>
        <color theme="1" tint="4.9989318521683403E-2"/>
        <rFont val="Arial"/>
        <family val="2"/>
      </rPr>
      <t>Es importante resaltar que se tiene proyectado a partir del mes de septiembre de 2020, la verificación de estándares de calidad y protocolos de Bioseguridad en el marco de la COVID 19 en el servicio social Centros de Protección y Atención Integral a la Persona Mayor, así como  la verificación de Protocolos de Bioseguridad en los Jardines Infantiles.</t>
    </r>
  </si>
  <si>
    <r>
      <t>A agosto 31 de 2020 se cuenta con un total de 1.592 instituciones inscritas y activas en el Sistema de Información y Registro de Servicios Sociales - SIRSS, de las cuales se han visitado 66 para verificación de estándares técnicos de calidad, manteniendo de esta manera el cumplimiento de la meta en un 4%.
Es importante mencionar que Durante el mes de agosto, Bogotá continúa con las medidas de aislamiento preventivo frente a la pandemia, por lo cual no se realizaron visitas de</t>
    </r>
    <r>
      <rPr>
        <sz val="9"/>
        <color theme="1"/>
        <rFont val="Arial"/>
        <family val="2"/>
      </rPr>
      <t xml:space="preserve"> verificación de estándares de calidad </t>
    </r>
    <r>
      <rPr>
        <sz val="9"/>
        <color rgb="FF000000"/>
        <rFont val="Arial"/>
        <family val="2"/>
      </rPr>
      <t xml:space="preserve">en ninguna institución, teniendo en cuenta lo siguiente:
*Los Jardines Infantiles no están prestando servicio de manera presencial.
*Los hogares geriátricos, aunque están prestando el servicio, no se han visitado en cumplimiento a lo dispuesto en la Resolución 844 del 26 de mayo de 2020, mediante la cual se prorroga la medida sanitaria obligatoria de aislamiento preventivo, para las personas mayores de 70 años a partir del 01 de junio al 31 de agosto  de 2020. 
</t>
    </r>
    <r>
      <rPr>
        <sz val="9"/>
        <color theme="1" tint="4.9989318521683403E-2"/>
        <rFont val="Arial"/>
        <family val="2"/>
      </rPr>
      <t>Es importante resaltar que se tiene proyectado a partir del mes de septiembre de 2020, la verificación de estándares de calidad y protocolos de Bioseguridad en el marco de la COVID 19 en el servicio social Centros de Protección y Atención Integral a la Persona Mayor, así como  la verificación de Protocolos de Bioseguridad en los Jardines Infantiles.</t>
    </r>
  </si>
  <si>
    <r>
      <t xml:space="preserve">A septiembre 30 de 2020 se cuenta con un total de 1.602 instituciones inscritas y activas en el Sistema de Información y Registro de Servicios Sociales - SIRSS, de las cuales se han visitado 66 para verificación de estándares técnicos de calidad, manteniendo de esta manera el cumplimiento de la meta en un 4%.
Es importante mencionar que Durante el mes de septiembre, Bogotá levanto las medidas de aislamiento preventivo frente a la pandemia, por lo cual se inicia el trabajo de adopción de protocolos de seguridad para el retorno a las visitas de verificación de condiciones </t>
    </r>
    <r>
      <rPr>
        <sz val="9"/>
        <color theme="1"/>
        <rFont val="Arial"/>
        <family val="2"/>
      </rPr>
      <t xml:space="preserve">de jardines y Hogares de persona mayor de una manera segura. Considerando lo anterior </t>
    </r>
    <r>
      <rPr>
        <sz val="9"/>
        <color rgb="FF000000"/>
        <rFont val="Arial"/>
        <family val="2"/>
      </rPr>
      <t xml:space="preserve">en ninguna institución se llevaron acabo visitas, además se debe tener en cuenta lo siguiente:
*Los Jardines Infantiles no están prestando servicio de manera presencial, a la fecha los que prestarán el servicio de Alternancia, están realizando el proceso de validación de los protocolos de bioseguridad para una apertura gradual, progresiva y segura, por lo cual las visitas iniciaran en octubre, sin embargo estas se realizaran en el marco de los lineamientos emitidos por la SDIS. 
*Los hogares geriátricos, aunque están prestando el servicio, no se han visitado en cumplimiento a lo dispuesto en la Resolución 844 del 26 de mayo de 2020, mediante la cual se prorroga la medida sanitaria obligatoria de aislamiento preventivo, para las personas mayores de 70 años a partir del 01 de junio al 31 de agosto  de 2020. Se proyecta iniciar visitas en el mes de octubre.
</t>
    </r>
    <r>
      <rPr>
        <sz val="9"/>
        <color theme="1" tint="4.9989318521683403E-2"/>
        <rFont val="Arial"/>
        <family val="2"/>
      </rPr>
      <t>Es importante resaltar que se tiene proyectado a partir del mes de octubre de 2020, la verificación de estándares de calidad y protocolos de Bioseguridad en el marco de la COVID 19 en el servicio social Centros de Protección y Atención Integral a la Persona Mayor, así como  la verificación de Protocolos de Bioseguridad en los Jardines Infantiles.</t>
    </r>
  </si>
  <si>
    <t>Respuestas a requerimientos realizados por la ciudadanía, entregadas oportunamente</t>
  </si>
  <si>
    <t>Respuestas coherentes con los requerimientos realizados por la ciudadanía</t>
  </si>
  <si>
    <t>Gestión en la viabilización de precios de referencia</t>
  </si>
  <si>
    <t>Atención de los derechos de petición asignados</t>
  </si>
  <si>
    <t>Acciones de articulación transectorial adelantadas para promover las oportunidades de inclusión de las personas con discapacidad, sus familias y cuidadores-as.</t>
  </si>
  <si>
    <t>Actividades realizadas con familias y cuidadores-as para promover el desarrollo de capacidades y habilidades.</t>
  </si>
  <si>
    <t>Personas con discapacidad, sus familias, cuidadores(as) y otros actores presentes en los territorios que participan en ejercicios de sensibilización y toma de conciencia para la disminución de barreras frente a la discapacidad</t>
  </si>
  <si>
    <t>Entidades privadas o públicas que realizan procesos de inclusión de personas con discapacidad, sus familias, cuidadores - as.</t>
  </si>
  <si>
    <t>Disminución de la brecha de conocimiento mediante las jornadas de capacitación</t>
  </si>
  <si>
    <t>Medición del nivel de satisfacción de los funcionarios frente a las actividades para el bienestar</t>
  </si>
  <si>
    <t>Unidades operativas con cobertura del plan de bienestar e incentivos</t>
  </si>
  <si>
    <t xml:space="preserve">Disminución de accidentes de trabajo </t>
  </si>
  <si>
    <t>Disminución  de enfermedad laboral</t>
  </si>
  <si>
    <t>Actividades del plan anual de Seguridad y Salud en el Trabajo cumplidas en el periodo</t>
  </si>
  <si>
    <t xml:space="preserve">Personas en riesgo de habitar la calle atendidas mediante la estrategia de prevención </t>
  </si>
  <si>
    <t xml:space="preserve">Ciudadanas y ciudadanos habitantes de calle atendidos mediante los planes de atención individual para el desarrollo de capacidades </t>
  </si>
  <si>
    <t xml:space="preserve">
Personas que participan en las acciones propuestas por la estrategia de abordaje comunitaria</t>
  </si>
  <si>
    <t>Servicios adaptados desde los enfoques diferencial, de género y territorial para la atención de ciudadanas y ciudadanos habitantes de calle o en riesgo de estarlo</t>
  </si>
  <si>
    <r>
      <t xml:space="preserve">Ciudadanos y ciudadanas habitantes de calle y en riesgo de estarlo con procesos de inclusión </t>
    </r>
    <r>
      <rPr>
        <sz val="9"/>
        <color indexed="8"/>
        <rFont val="Arial"/>
        <family val="2"/>
      </rPr>
      <t>social</t>
    </r>
  </si>
  <si>
    <t>Casos atendidos oportunamente en los Centros Proteger</t>
  </si>
  <si>
    <r>
      <t xml:space="preserve">Solicitud </t>
    </r>
    <r>
      <rPr>
        <sz val="9"/>
        <color theme="1"/>
        <rFont val="Arial"/>
        <family val="2"/>
      </rPr>
      <t xml:space="preserve">de liquidaciones de contratos tramitadas </t>
    </r>
  </si>
  <si>
    <t>Solicitudes de modificaciones tramitadas</t>
  </si>
  <si>
    <t>Cumplimiento de procesos radicados</t>
  </si>
  <si>
    <t>Seguimiento a la ejecución de las Políticas Públicas que lidera la SDIS</t>
  </si>
  <si>
    <t>Hoja de vida de las políticas públicas sociales actualizadas</t>
  </si>
  <si>
    <t>Cumplimiento del Plan Anual de Auditoría</t>
  </si>
  <si>
    <t>Personas en flujos migratorios mixtos atendidas en el proyecto 7730 referenciadas con seguimiento a la referenciación</t>
  </si>
  <si>
    <t>Datos de la población afectada por emergencias de origen natural o antrópico recopilados correctamente durante la identificación de la población</t>
  </si>
  <si>
    <t xml:space="preserve">Personas referenciadas a servicios sociales </t>
  </si>
  <si>
    <t>Satisfacción de los usuarios de la mesa de servicio.</t>
  </si>
  <si>
    <t>Gestión de soporte y mantenimiento tecnológico</t>
  </si>
  <si>
    <t>Casos gestionados a través de la mesa de servicios</t>
  </si>
  <si>
    <t>Implementación de la Norma Técnica Colombiana ISO 27001</t>
  </si>
  <si>
    <t>Plan de adecuación y sostenibilidad del Sistema Integrado de Gestión con el referente del Modelo Integrado de Planeación y Gestión (MIPG), implementado</t>
  </si>
  <si>
    <t>Servicios Logísticos Satisfactorios</t>
  </si>
  <si>
    <t>Sensibilización de uso responsable de los bienes</t>
  </si>
  <si>
    <t xml:space="preserve">Traslados realizados en tiempo real </t>
  </si>
  <si>
    <t>Pruebas selectivas realizadas</t>
  </si>
  <si>
    <t>Presupuesto ejecutado del proyecto de inversión</t>
  </si>
  <si>
    <t>Seguimiento a la ejecución de tareas del proyecto de inversión</t>
  </si>
  <si>
    <t>Construcción y Reforzamiento y/o restitución de equipamientos</t>
  </si>
  <si>
    <t>Nivel de cumplimiento de seguridad y salubridad de los inmuebles administrados por la SDIS</t>
  </si>
  <si>
    <t>Actuaciones de seguimiento a casos de violencia intrafamiliar, delito sexual y maltrato infantil que evidencian resultado en SIRBE</t>
  </si>
  <si>
    <t>Casos cerrados que han implementado los criterios establecidos en el instructivo de desarrollo y cierre de seguimiento en las Comisarías de Familia</t>
  </si>
  <si>
    <t>Población participante de los servicios sociales y apoyos de complementación alimentaria con clasificación de su estado nutricional.</t>
  </si>
  <si>
    <t>Prestación de los Servicios Sociales para la Inclusión</t>
  </si>
  <si>
    <t>Personas Mayores atendidas en Apoyos Económicos</t>
  </si>
  <si>
    <t>Relación de la Cantidad de Abonos Efectivos respecto a los Cupos Disponibles</t>
  </si>
  <si>
    <t>Número de personas mayores vinculadas al servicio Centros Día, que inician sus procesos ocupacionales y de desarrollo humano</t>
  </si>
  <si>
    <t>Porcentaje de personas mayores de Centros Noche que participan en acciones de autocuidado y dignificación</t>
  </si>
  <si>
    <t>Personas mayores atendidas en servicios de cuidado integral y protección en modalidad institucionalizada.</t>
  </si>
  <si>
    <t xml:space="preserve">Personas mayores que cuentan con un plan de atención integral individual del proceso de cuidado integral y protección en modalidad institucionalizada. </t>
  </si>
  <si>
    <t>Plan de Acción de la Política Pública Social para el Envejecimiento y la Vejez ejecutado</t>
  </si>
  <si>
    <t>Estudios técnicos sobre la PPSEV realizados</t>
  </si>
  <si>
    <t>Número de localidades con Redes de Cuidado Comunitario dinamizadas</t>
  </si>
  <si>
    <t>Personas participantes de las Redes de Cuidado Comunitario</t>
  </si>
  <si>
    <t>PROCESO</t>
  </si>
  <si>
    <t>Avance del indicador</t>
  </si>
  <si>
    <t>Avance por proceso</t>
  </si>
  <si>
    <t>Subdirecciones locales y dependencias con medición del nivel de implementación de los lineamientos  archivísticos institucionales</t>
  </si>
  <si>
    <t>Actuaciones de defensa jurídica atendidas</t>
  </si>
  <si>
    <t xml:space="preserve">Respuesta oportuna de las acciones de tutela notificadas a la Oficina Asesora Jurídica. </t>
  </si>
  <si>
    <t>Conciliaciones extrajudiciales atendidas en audiencia de conciliación.</t>
  </si>
  <si>
    <t xml:space="preserve">Asesorías Técnicas realizadas a instituciones o personas que prestan o desean prestar servicios de protección y atención integral a personas mayores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</si>
</sst>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6">
    <font>
      <sz val="11"/>
      <color theme="1"/>
      <name val="Calibri"/>
      <family val="2"/>
      <scheme val="minor"/>
    </font>
    <font>
      <sz val="11"/>
      <color theme="1"/>
      <name val="Calibri"/>
      <family val="2"/>
      <scheme val="minor"/>
    </font>
    <font>
      <b/>
      <sz val="12"/>
      <color rgb="FF3CB1EC"/>
      <name val="Arial"/>
      <family val="2"/>
    </font>
    <font>
      <sz val="12"/>
      <color theme="1"/>
      <name val="Arial"/>
      <family val="2"/>
    </font>
    <font>
      <b/>
      <sz val="12"/>
      <name val="Arial"/>
      <family val="2"/>
    </font>
    <font>
      <b/>
      <sz val="12"/>
      <color theme="0"/>
      <name val="Arial"/>
      <family val="2"/>
    </font>
    <font>
      <b/>
      <sz val="11"/>
      <name val="Arial"/>
      <family val="2"/>
    </font>
    <font>
      <b/>
      <sz val="11"/>
      <color theme="0"/>
      <name val="Arial"/>
      <family val="2"/>
    </font>
    <font>
      <sz val="12"/>
      <color theme="0"/>
      <name val="Arial"/>
      <family val="2"/>
    </font>
    <font>
      <sz val="10"/>
      <color theme="0"/>
      <name val="Arial"/>
      <family val="2"/>
    </font>
    <font>
      <sz val="10"/>
      <name val="Arial"/>
      <family val="2"/>
    </font>
    <font>
      <sz val="9"/>
      <color theme="1"/>
      <name val="Arial"/>
      <family val="2"/>
    </font>
    <font>
      <sz val="12"/>
      <name val="Arial"/>
      <family val="2"/>
    </font>
    <font>
      <sz val="11"/>
      <color theme="1"/>
      <name val="Arial"/>
      <family val="2"/>
    </font>
    <font>
      <b/>
      <sz val="11"/>
      <color theme="1"/>
      <name val="Arial"/>
      <family val="2"/>
    </font>
    <font>
      <b/>
      <sz val="14"/>
      <name val="Arial"/>
      <family val="2"/>
    </font>
    <font>
      <sz val="9"/>
      <name val="Arial"/>
      <family val="2"/>
    </font>
    <font>
      <sz val="9"/>
      <color indexed="8"/>
      <name val="Arial"/>
      <family val="2"/>
    </font>
    <font>
      <sz val="9"/>
      <color rgb="FFFF0000"/>
      <name val="Arial"/>
      <family val="2"/>
    </font>
    <font>
      <sz val="9"/>
      <color rgb="FF000000"/>
      <name val="Arial"/>
      <family val="2"/>
    </font>
    <font>
      <sz val="9"/>
      <color theme="1" tint="4.9989318521683403E-2"/>
      <name val="Arial"/>
      <family val="2"/>
    </font>
    <font>
      <sz val="11"/>
      <color indexed="8"/>
      <name val="Calibri"/>
      <family val="2"/>
    </font>
    <font>
      <sz val="11"/>
      <color theme="1"/>
      <name val="Comic Sans MS"/>
      <family val="2"/>
    </font>
    <font>
      <b/>
      <sz val="11"/>
      <color theme="1"/>
      <name val="Calibri"/>
      <family val="2"/>
      <scheme val="minor"/>
    </font>
    <font>
      <b/>
      <sz val="10"/>
      <name val="Arial"/>
      <family val="2"/>
    </font>
    <font>
      <sz val="10"/>
      <color rgb="FFAC0000"/>
      <name val="Arial"/>
      <family val="2"/>
    </font>
  </fonts>
  <fills count="18">
    <fill>
      <patternFill patternType="none"/>
    </fill>
    <fill>
      <patternFill patternType="gray125"/>
    </fill>
    <fill>
      <patternFill patternType="solid">
        <fgColor theme="0"/>
        <bgColor indexed="64"/>
      </patternFill>
    </fill>
    <fill>
      <patternFill patternType="solid">
        <fgColor theme="8" tint="-0.499984740745262"/>
        <bgColor indexed="44"/>
      </patternFill>
    </fill>
    <fill>
      <patternFill patternType="solid">
        <fgColor theme="1" tint="0.499984740745262"/>
        <bgColor indexed="44"/>
      </patternFill>
    </fill>
    <fill>
      <patternFill patternType="solid">
        <fgColor theme="8"/>
        <bgColor indexed="64"/>
      </patternFill>
    </fill>
    <fill>
      <patternFill patternType="solid">
        <fgColor theme="8" tint="-0.249977111117893"/>
        <bgColor indexed="64"/>
      </patternFill>
    </fill>
    <fill>
      <patternFill patternType="solid">
        <fgColor theme="8" tint="0.39997558519241921"/>
        <bgColor indexed="44"/>
      </patternFill>
    </fill>
    <fill>
      <patternFill patternType="solid">
        <fgColor theme="8" tint="0.59999389629810485"/>
        <bgColor indexed="44"/>
      </patternFill>
    </fill>
    <fill>
      <patternFill patternType="solid">
        <fgColor theme="8" tint="0.79998168889431442"/>
        <bgColor indexed="44"/>
      </patternFill>
    </fill>
    <fill>
      <patternFill patternType="solid">
        <fgColor theme="2" tint="-0.249977111117893"/>
        <bgColor indexed="4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7"/>
        <bgColor indexed="64"/>
      </patternFill>
    </fill>
    <fill>
      <patternFill patternType="solid">
        <fgColor rgb="FFFF9F9F"/>
        <bgColor indexed="64"/>
      </patternFill>
    </fill>
  </fills>
  <borders count="27">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2">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21" fillId="0" borderId="0" applyFont="0" applyFill="0" applyBorder="0" applyAlignment="0" applyProtection="0"/>
    <xf numFmtId="0" fontId="1" fillId="0" borderId="0"/>
    <xf numFmtId="0" fontId="22"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117">
    <xf numFmtId="0" fontId="0" fillId="0" borderId="0" xfId="0"/>
    <xf numFmtId="0" fontId="3" fillId="2" borderId="0" xfId="0" applyFont="1" applyFill="1" applyAlignment="1" applyProtection="1">
      <alignment horizontal="center" vertical="center"/>
      <protection hidden="1"/>
    </xf>
    <xf numFmtId="0" fontId="8" fillId="2" borderId="0" xfId="0" applyFont="1" applyFill="1" applyAlignment="1" applyProtection="1">
      <alignment horizontal="center" vertical="center"/>
      <protection hidden="1"/>
    </xf>
    <xf numFmtId="0" fontId="9" fillId="6" borderId="6" xfId="0" applyFont="1" applyFill="1" applyBorder="1" applyAlignment="1" applyProtection="1">
      <alignment horizontal="center" vertical="center" wrapText="1"/>
      <protection hidden="1"/>
    </xf>
    <xf numFmtId="0" fontId="10" fillId="7" borderId="6" xfId="0" applyFont="1" applyFill="1" applyBorder="1" applyAlignment="1" applyProtection="1">
      <alignment horizontal="center" vertical="center" wrapText="1"/>
      <protection hidden="1"/>
    </xf>
    <xf numFmtId="0" fontId="10" fillId="8" borderId="6" xfId="0" applyFont="1" applyFill="1" applyBorder="1" applyAlignment="1" applyProtection="1">
      <alignment horizontal="center" vertical="center" wrapText="1"/>
      <protection hidden="1"/>
    </xf>
    <xf numFmtId="0" fontId="10" fillId="9" borderId="6" xfId="0" applyFont="1" applyFill="1" applyBorder="1" applyAlignment="1" applyProtection="1">
      <alignment horizontal="center" vertical="center" wrapText="1"/>
      <protection hidden="1"/>
    </xf>
    <xf numFmtId="0" fontId="9" fillId="10" borderId="6" xfId="0" applyFont="1" applyFill="1" applyBorder="1" applyAlignment="1" applyProtection="1">
      <alignment horizontal="center" vertical="center" wrapText="1"/>
      <protection hidden="1"/>
    </xf>
    <xf numFmtId="0" fontId="9" fillId="2" borderId="0" xfId="0" applyFont="1" applyFill="1" applyAlignment="1" applyProtection="1">
      <alignment horizontal="center" vertical="center"/>
      <protection hidden="1"/>
    </xf>
    <xf numFmtId="0" fontId="9" fillId="7" borderId="11"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9" fontId="11" fillId="2" borderId="0" xfId="2" applyFont="1" applyFill="1" applyAlignment="1" applyProtection="1">
      <alignment horizontal="center" vertical="center"/>
      <protection hidden="1"/>
    </xf>
    <xf numFmtId="0" fontId="11" fillId="2" borderId="0" xfId="0" applyFont="1" applyFill="1" applyAlignment="1" applyProtection="1">
      <alignment horizontal="center" vertical="center"/>
      <protection hidden="1"/>
    </xf>
    <xf numFmtId="0" fontId="2" fillId="2" borderId="0" xfId="0" applyFont="1" applyFill="1" applyAlignment="1" applyProtection="1">
      <alignment vertical="center"/>
      <protection hidden="1"/>
    </xf>
    <xf numFmtId="0" fontId="3" fillId="2" borderId="0" xfId="0" applyFont="1" applyFill="1" applyAlignment="1" applyProtection="1">
      <alignment vertical="center"/>
      <protection hidden="1"/>
    </xf>
    <xf numFmtId="0" fontId="11" fillId="2" borderId="0" xfId="0" applyFont="1" applyFill="1" applyAlignment="1" applyProtection="1">
      <alignment vertical="center"/>
      <protection hidden="1"/>
    </xf>
    <xf numFmtId="0" fontId="11" fillId="2" borderId="0" xfId="0" applyFont="1" applyFill="1" applyAlignment="1" applyProtection="1">
      <alignment horizontal="left" vertical="center"/>
      <protection hidden="1"/>
    </xf>
    <xf numFmtId="0" fontId="3" fillId="2" borderId="6" xfId="0" applyFont="1" applyFill="1" applyBorder="1" applyAlignment="1" applyProtection="1">
      <alignment horizontal="center" vertical="center"/>
      <protection hidden="1"/>
    </xf>
    <xf numFmtId="0" fontId="12" fillId="2" borderId="0" xfId="0" applyFont="1" applyFill="1"/>
    <xf numFmtId="0" fontId="13" fillId="0" borderId="0" xfId="0" applyFont="1" applyAlignment="1">
      <alignment horizontal="left" vertical="center"/>
    </xf>
    <xf numFmtId="0" fontId="13" fillId="0" borderId="0" xfId="0" applyFont="1" applyAlignment="1">
      <alignment vertical="center"/>
    </xf>
    <xf numFmtId="0" fontId="0" fillId="0" borderId="0" xfId="0" applyFont="1" applyAlignment="1">
      <alignment vertical="center"/>
    </xf>
    <xf numFmtId="0" fontId="13" fillId="0" borderId="0" xfId="0" applyFont="1"/>
    <xf numFmtId="0" fontId="14" fillId="0" borderId="0" xfId="0" applyFont="1" applyAlignment="1">
      <alignment horizontal="center" vertical="center"/>
    </xf>
    <xf numFmtId="0" fontId="14" fillId="12" borderId="0" xfId="0" applyFont="1" applyFill="1" applyAlignment="1">
      <alignment horizontal="center" vertical="center"/>
    </xf>
    <xf numFmtId="0" fontId="14" fillId="12" borderId="0" xfId="0" applyFont="1" applyFill="1" applyAlignment="1">
      <alignment horizontal="center" vertical="center" wrapText="1"/>
    </xf>
    <xf numFmtId="0" fontId="14" fillId="13" borderId="0" xfId="0" applyFont="1" applyFill="1" applyAlignment="1">
      <alignment horizontal="center" vertical="center"/>
    </xf>
    <xf numFmtId="0" fontId="14" fillId="13" borderId="0" xfId="0" applyFont="1" applyFill="1" applyAlignment="1">
      <alignment horizontal="center" vertical="center" wrapText="1"/>
    </xf>
    <xf numFmtId="0" fontId="13" fillId="0" borderId="0" xfId="0" applyFont="1" applyAlignment="1">
      <alignment vertical="center" wrapText="1"/>
    </xf>
    <xf numFmtId="43" fontId="16" fillId="11" borderId="6" xfId="1" applyFont="1" applyFill="1" applyBorder="1" applyAlignment="1" applyProtection="1">
      <alignment horizontal="center" vertical="center" wrapText="1"/>
      <protection locked="0" hidden="1"/>
    </xf>
    <xf numFmtId="164" fontId="16" fillId="11" borderId="6" xfId="1" applyNumberFormat="1" applyFont="1" applyFill="1" applyBorder="1" applyAlignment="1" applyProtection="1">
      <alignment horizontal="center" vertical="center" wrapText="1"/>
      <protection locked="0" hidden="1"/>
    </xf>
    <xf numFmtId="0" fontId="3" fillId="0" borderId="0" xfId="0" applyFont="1" applyFill="1" applyAlignment="1" applyProtection="1">
      <alignment horizontal="center" vertical="center" wrapText="1"/>
      <protection hidden="1"/>
    </xf>
    <xf numFmtId="9" fontId="16" fillId="2" borderId="6" xfId="2" applyFont="1" applyFill="1" applyBorder="1" applyAlignment="1" applyProtection="1">
      <alignment horizontal="center" vertical="center" wrapText="1"/>
      <protection hidden="1"/>
    </xf>
    <xf numFmtId="0" fontId="16" fillId="11" borderId="6" xfId="1" applyNumberFormat="1" applyFont="1" applyFill="1" applyBorder="1" applyAlignment="1" applyProtection="1">
      <alignment horizontal="left" vertical="center" wrapText="1"/>
      <protection locked="0" hidden="1"/>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14" fontId="10" fillId="2" borderId="6" xfId="0" applyNumberFormat="1" applyFont="1" applyFill="1" applyBorder="1" applyAlignment="1">
      <alignment horizontal="center" vertical="center" wrapText="1"/>
    </xf>
    <xf numFmtId="9" fontId="10" fillId="2" borderId="6" xfId="2" applyFont="1" applyFill="1" applyBorder="1" applyAlignment="1" applyProtection="1">
      <alignment horizontal="center" vertical="center" wrapText="1"/>
    </xf>
    <xf numFmtId="0" fontId="16" fillId="11" borderId="6" xfId="1" applyNumberFormat="1" applyFont="1" applyFill="1" applyBorder="1" applyAlignment="1" applyProtection="1">
      <alignment horizontal="center" vertical="center" wrapText="1"/>
      <protection locked="0" hidden="1"/>
    </xf>
    <xf numFmtId="1" fontId="16" fillId="11" borderId="6" xfId="1" applyNumberFormat="1" applyFont="1" applyFill="1" applyBorder="1" applyAlignment="1" applyProtection="1">
      <alignment horizontal="center" vertical="center" wrapText="1"/>
      <protection locked="0" hidden="1"/>
    </xf>
    <xf numFmtId="0" fontId="16" fillId="2" borderId="0" xfId="0" applyFont="1" applyFill="1" applyAlignment="1" applyProtection="1">
      <alignment horizontal="center" vertical="center"/>
      <protection hidden="1"/>
    </xf>
    <xf numFmtId="9" fontId="16" fillId="2" borderId="11" xfId="2" applyFont="1" applyFill="1" applyBorder="1" applyAlignment="1" applyProtection="1">
      <alignment horizontal="center" vertical="center" wrapText="1"/>
      <protection hidden="1"/>
    </xf>
    <xf numFmtId="0" fontId="10" fillId="2" borderId="6" xfId="0" applyFont="1" applyFill="1" applyBorder="1" applyAlignment="1">
      <alignment horizontal="justify" vertical="center" wrapText="1"/>
    </xf>
    <xf numFmtId="3" fontId="16" fillId="2" borderId="11" xfId="0" applyNumberFormat="1" applyFont="1" applyFill="1" applyBorder="1" applyAlignment="1" applyProtection="1">
      <alignment horizontal="center" vertical="center" wrapText="1"/>
      <protection hidden="1"/>
    </xf>
    <xf numFmtId="3" fontId="16" fillId="11" borderId="6" xfId="1" applyNumberFormat="1" applyFont="1" applyFill="1" applyBorder="1" applyAlignment="1" applyProtection="1">
      <alignment horizontal="center" vertical="center" wrapText="1"/>
      <protection locked="0" hidden="1"/>
    </xf>
    <xf numFmtId="0" fontId="16" fillId="11" borderId="6" xfId="1" applyNumberFormat="1" applyFont="1" applyFill="1" applyBorder="1" applyAlignment="1" applyProtection="1">
      <alignment vertical="center" wrapText="1"/>
      <protection locked="0" hidden="1"/>
    </xf>
    <xf numFmtId="0" fontId="10" fillId="2" borderId="6" xfId="0" applyFont="1" applyFill="1" applyBorder="1" applyAlignment="1">
      <alignment horizontal="left" vertical="center" wrapText="1"/>
    </xf>
    <xf numFmtId="0" fontId="3" fillId="2" borderId="0" xfId="0" applyFont="1" applyFill="1" applyAlignment="1" applyProtection="1">
      <alignment horizontal="left" vertical="center"/>
      <protection hidden="1"/>
    </xf>
    <xf numFmtId="0" fontId="3" fillId="0" borderId="0" xfId="0" applyFont="1" applyFill="1" applyAlignment="1" applyProtection="1">
      <alignment horizontal="left" vertical="center" wrapText="1"/>
      <protection hidden="1"/>
    </xf>
    <xf numFmtId="0" fontId="0" fillId="0" borderId="0" xfId="0"/>
    <xf numFmtId="0" fontId="24" fillId="0" borderId="11" xfId="0" applyFont="1" applyBorder="1" applyAlignment="1" applyProtection="1">
      <alignment horizontal="center" vertical="center" wrapText="1"/>
      <protection hidden="1"/>
    </xf>
    <xf numFmtId="0" fontId="10" fillId="2" borderId="11" xfId="0" applyFont="1" applyFill="1" applyBorder="1" applyAlignment="1" applyProtection="1">
      <alignment horizontal="center" vertical="center" wrapText="1"/>
      <protection hidden="1"/>
    </xf>
    <xf numFmtId="9" fontId="10" fillId="0" borderId="11" xfId="2" applyFont="1" applyFill="1" applyBorder="1" applyAlignment="1" applyProtection="1">
      <alignment horizontal="center" vertical="center" wrapText="1"/>
      <protection hidden="1"/>
    </xf>
    <xf numFmtId="9" fontId="10" fillId="14" borderId="11" xfId="2" applyFont="1" applyFill="1" applyBorder="1" applyAlignment="1" applyProtection="1">
      <alignment horizontal="center" vertical="center" wrapText="1"/>
      <protection hidden="1"/>
    </xf>
    <xf numFmtId="9" fontId="10" fillId="15" borderId="11" xfId="2" applyFont="1" applyFill="1" applyBorder="1" applyAlignment="1" applyProtection="1">
      <alignment horizontal="center" vertical="center" wrapText="1"/>
      <protection hidden="1"/>
    </xf>
    <xf numFmtId="0" fontId="10" fillId="2" borderId="11" xfId="0" applyFont="1" applyFill="1" applyBorder="1" applyAlignment="1" applyProtection="1">
      <alignment horizontal="left" vertical="center" wrapText="1"/>
      <protection hidden="1"/>
    </xf>
    <xf numFmtId="9" fontId="10" fillId="16" borderId="11" xfId="2" applyFont="1" applyFill="1" applyBorder="1" applyAlignment="1" applyProtection="1">
      <alignment horizontal="center" vertical="center" wrapText="1"/>
      <protection hidden="1"/>
    </xf>
    <xf numFmtId="9" fontId="25" fillId="17" borderId="11" xfId="2" applyFont="1" applyFill="1" applyBorder="1" applyAlignment="1" applyProtection="1">
      <alignment horizontal="center" vertical="center" wrapText="1"/>
      <protection hidden="1"/>
    </xf>
    <xf numFmtId="9" fontId="10" fillId="14" borderId="24" xfId="2" applyFont="1" applyFill="1" applyBorder="1" applyAlignment="1" applyProtection="1">
      <alignment horizontal="center" vertical="center" wrapText="1"/>
      <protection hidden="1"/>
    </xf>
    <xf numFmtId="9" fontId="10" fillId="16" borderId="24" xfId="2" applyFont="1" applyFill="1" applyBorder="1" applyAlignment="1" applyProtection="1">
      <alignment horizontal="center" vertical="center" wrapText="1"/>
      <protection hidden="1"/>
    </xf>
    <xf numFmtId="9" fontId="25" fillId="17" borderId="24" xfId="2" applyFont="1" applyFill="1" applyBorder="1" applyAlignment="1" applyProtection="1">
      <alignment horizontal="center" vertical="center" wrapText="1"/>
      <protection hidden="1"/>
    </xf>
    <xf numFmtId="0" fontId="0" fillId="0" borderId="0" xfId="0" applyAlignment="1">
      <alignment horizontal="center"/>
    </xf>
    <xf numFmtId="9" fontId="23" fillId="15" borderId="0" xfId="0" applyNumberFormat="1" applyFont="1" applyFill="1" applyAlignment="1">
      <alignment horizontal="center" vertical="center"/>
    </xf>
    <xf numFmtId="0" fontId="12" fillId="2" borderId="15" xfId="0" applyFont="1" applyFill="1" applyBorder="1" applyAlignment="1">
      <alignment horizontal="center"/>
    </xf>
    <xf numFmtId="0" fontId="12" fillId="2" borderId="17" xfId="0" applyFont="1" applyFill="1" applyBorder="1" applyAlignment="1">
      <alignment horizontal="center"/>
    </xf>
    <xf numFmtId="0" fontId="12" fillId="2" borderId="19" xfId="0" applyFont="1" applyFill="1" applyBorder="1" applyAlignment="1">
      <alignment horizontal="center"/>
    </xf>
    <xf numFmtId="0" fontId="12" fillId="2" borderId="20" xfId="0" applyFont="1" applyFill="1" applyBorder="1" applyAlignment="1">
      <alignment horizontal="center"/>
    </xf>
    <xf numFmtId="0" fontId="12" fillId="2" borderId="18" xfId="0" applyFont="1" applyFill="1" applyBorder="1" applyAlignment="1">
      <alignment horizontal="center"/>
    </xf>
    <xf numFmtId="0" fontId="12" fillId="2" borderId="13" xfId="0" applyFont="1" applyFill="1" applyBorder="1" applyAlignment="1">
      <alignment horizontal="center"/>
    </xf>
    <xf numFmtId="0" fontId="5" fillId="10" borderId="1" xfId="0" applyFont="1" applyFill="1" applyBorder="1" applyAlignment="1" applyProtection="1">
      <alignment horizontal="center" vertical="center" wrapText="1"/>
      <protection hidden="1"/>
    </xf>
    <xf numFmtId="0" fontId="5" fillId="10" borderId="3" xfId="0" applyFont="1" applyFill="1" applyBorder="1" applyAlignment="1" applyProtection="1">
      <alignment horizontal="center" vertical="center" wrapText="1"/>
      <protection hidden="1"/>
    </xf>
    <xf numFmtId="0" fontId="5" fillId="10" borderId="2" xfId="0" applyFont="1" applyFill="1" applyBorder="1" applyAlignment="1" applyProtection="1">
      <alignment horizontal="center" vertical="center" wrapText="1"/>
      <protection hidden="1"/>
    </xf>
    <xf numFmtId="0" fontId="4" fillId="2" borderId="4" xfId="0" applyFont="1" applyFill="1" applyBorder="1" applyAlignment="1" applyProtection="1">
      <alignment horizontal="left" vertical="center"/>
      <protection hidden="1"/>
    </xf>
    <xf numFmtId="0" fontId="4" fillId="2" borderId="5" xfId="0" applyFont="1" applyFill="1" applyBorder="1" applyAlignment="1" applyProtection="1">
      <alignment horizontal="left" vertical="center"/>
      <protection hidden="1"/>
    </xf>
    <xf numFmtId="0" fontId="4" fillId="2" borderId="7" xfId="0" applyFont="1" applyFill="1" applyBorder="1" applyAlignment="1" applyProtection="1">
      <alignment horizontal="left" vertical="center"/>
      <protection hidden="1"/>
    </xf>
    <xf numFmtId="0" fontId="4" fillId="2" borderId="8" xfId="0" applyFont="1" applyFill="1" applyBorder="1" applyAlignment="1" applyProtection="1">
      <alignment horizontal="left" vertical="center"/>
      <protection hidden="1"/>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3" fillId="2" borderId="12" xfId="0" applyFont="1" applyFill="1" applyBorder="1" applyAlignment="1" applyProtection="1">
      <alignment horizontal="center" vertical="center"/>
      <protection hidden="1"/>
    </xf>
    <xf numFmtId="0" fontId="3" fillId="2" borderId="14" xfId="0" applyFont="1" applyFill="1" applyBorder="1" applyAlignment="1" applyProtection="1">
      <alignment horizontal="center" vertical="center"/>
      <protection hidden="1"/>
    </xf>
    <xf numFmtId="0" fontId="5" fillId="6" borderId="1" xfId="0" applyFont="1" applyFill="1" applyBorder="1" applyAlignment="1" applyProtection="1">
      <alignment horizontal="center" vertical="center" wrapText="1"/>
      <protection hidden="1"/>
    </xf>
    <xf numFmtId="0" fontId="5" fillId="6" borderId="3" xfId="0" applyFont="1" applyFill="1" applyBorder="1" applyAlignment="1" applyProtection="1">
      <alignment horizontal="center" vertical="center" wrapText="1"/>
      <protection hidden="1"/>
    </xf>
    <xf numFmtId="0" fontId="5" fillId="3" borderId="7" xfId="0" applyFont="1" applyFill="1" applyBorder="1" applyAlignment="1" applyProtection="1">
      <alignment horizontal="center" vertical="center" wrapText="1"/>
      <protection hidden="1"/>
    </xf>
    <xf numFmtId="0" fontId="5" fillId="3" borderId="10" xfId="0" applyFont="1" applyFill="1" applyBorder="1" applyAlignment="1" applyProtection="1">
      <alignment horizontal="center" vertical="center" wrapText="1"/>
      <protection hidden="1"/>
    </xf>
    <xf numFmtId="0" fontId="4" fillId="7" borderId="3" xfId="0" applyFont="1" applyFill="1" applyBorder="1" applyAlignment="1" applyProtection="1">
      <alignment horizontal="center" vertical="center" wrapText="1"/>
      <protection hidden="1"/>
    </xf>
    <xf numFmtId="0" fontId="4" fillId="8" borderId="3" xfId="0" applyFont="1" applyFill="1" applyBorder="1" applyAlignment="1" applyProtection="1">
      <alignment horizontal="center" vertical="center" wrapText="1"/>
      <protection hidden="1"/>
    </xf>
    <xf numFmtId="0" fontId="4" fillId="9" borderId="3" xfId="0" applyFont="1" applyFill="1" applyBorder="1" applyAlignment="1" applyProtection="1">
      <alignment horizontal="center" vertical="center" wrapText="1"/>
      <protection hidden="1"/>
    </xf>
    <xf numFmtId="0" fontId="7" fillId="5" borderId="15" xfId="0" applyFont="1" applyFill="1" applyBorder="1" applyAlignment="1" applyProtection="1">
      <alignment horizontal="center" vertical="center" wrapText="1"/>
      <protection hidden="1"/>
    </xf>
    <xf numFmtId="0" fontId="7" fillId="5" borderId="16" xfId="0" applyFont="1" applyFill="1" applyBorder="1" applyAlignment="1" applyProtection="1">
      <alignment horizontal="center" vertical="center" wrapText="1"/>
      <protection hidden="1"/>
    </xf>
    <xf numFmtId="0" fontId="7" fillId="5" borderId="17" xfId="0" applyFont="1" applyFill="1" applyBorder="1" applyAlignment="1" applyProtection="1">
      <alignment horizontal="center" vertical="center" wrapText="1"/>
      <protection hidden="1"/>
    </xf>
    <xf numFmtId="0" fontId="7" fillId="5" borderId="18" xfId="0" applyFont="1" applyFill="1" applyBorder="1" applyAlignment="1" applyProtection="1">
      <alignment horizontal="center" vertical="center" wrapText="1"/>
      <protection hidden="1"/>
    </xf>
    <xf numFmtId="0" fontId="7" fillId="5" borderId="9" xfId="0" applyFont="1" applyFill="1" applyBorder="1" applyAlignment="1" applyProtection="1">
      <alignment horizontal="center" vertical="center" wrapText="1"/>
      <protection hidden="1"/>
    </xf>
    <xf numFmtId="0" fontId="7" fillId="5" borderId="13" xfId="0" applyFont="1" applyFill="1" applyBorder="1" applyAlignment="1" applyProtection="1">
      <alignment horizontal="center" vertical="center" wrapText="1"/>
      <protection hidden="1"/>
    </xf>
    <xf numFmtId="0" fontId="7" fillId="5" borderId="11" xfId="0" applyFont="1" applyFill="1" applyBorder="1" applyAlignment="1" applyProtection="1">
      <alignment horizontal="center" vertical="center" wrapText="1"/>
      <protection hidden="1"/>
    </xf>
    <xf numFmtId="0" fontId="12" fillId="2" borderId="21" xfId="3" applyFont="1" applyFill="1" applyBorder="1" applyAlignment="1">
      <alignment horizontal="left" vertical="center" wrapText="1"/>
    </xf>
    <xf numFmtId="0" fontId="12" fillId="2" borderId="22" xfId="3" applyFont="1" applyFill="1" applyBorder="1" applyAlignment="1">
      <alignment horizontal="left" vertical="center" wrapText="1"/>
    </xf>
    <xf numFmtId="0" fontId="12" fillId="2" borderId="23" xfId="3" applyFont="1" applyFill="1" applyBorder="1" applyAlignment="1">
      <alignment horizontal="left" vertical="center" wrapText="1"/>
    </xf>
    <xf numFmtId="0" fontId="6" fillId="4" borderId="1" xfId="0" applyFont="1" applyFill="1" applyBorder="1" applyAlignment="1" applyProtection="1">
      <alignment horizontal="center" vertical="center" wrapText="1"/>
      <protection hidden="1"/>
    </xf>
    <xf numFmtId="0" fontId="6" fillId="4" borderId="3" xfId="0" applyFont="1" applyFill="1" applyBorder="1" applyAlignment="1" applyProtection="1">
      <alignment horizontal="center" vertical="center" wrapText="1"/>
      <protection hidden="1"/>
    </xf>
    <xf numFmtId="0" fontId="15" fillId="2" borderId="11" xfId="0" applyFont="1" applyFill="1" applyBorder="1" applyAlignment="1">
      <alignment horizontal="center" vertical="center" wrapText="1"/>
    </xf>
    <xf numFmtId="9" fontId="25" fillId="17" borderId="24" xfId="2" applyFont="1" applyFill="1" applyBorder="1" applyAlignment="1" applyProtection="1">
      <alignment horizontal="center" vertical="center" wrapText="1"/>
      <protection hidden="1"/>
    </xf>
    <xf numFmtId="9" fontId="25" fillId="17" borderId="25" xfId="2" applyFont="1" applyFill="1" applyBorder="1" applyAlignment="1" applyProtection="1">
      <alignment horizontal="center" vertical="center" wrapText="1"/>
      <protection hidden="1"/>
    </xf>
    <xf numFmtId="9" fontId="25" fillId="17" borderId="26" xfId="2" applyFont="1" applyFill="1" applyBorder="1" applyAlignment="1" applyProtection="1">
      <alignment horizontal="center" vertical="center" wrapText="1"/>
      <protection hidden="1"/>
    </xf>
    <xf numFmtId="0" fontId="10" fillId="2" borderId="24" xfId="0" applyFont="1" applyFill="1" applyBorder="1" applyAlignment="1" applyProtection="1">
      <alignment horizontal="center" vertical="center" wrapText="1"/>
      <protection hidden="1"/>
    </xf>
    <xf numFmtId="0" fontId="10" fillId="2" borderId="25" xfId="0" applyFont="1" applyFill="1" applyBorder="1" applyAlignment="1" applyProtection="1">
      <alignment horizontal="center" vertical="center" wrapText="1"/>
      <protection hidden="1"/>
    </xf>
    <xf numFmtId="0" fontId="10" fillId="2" borderId="26" xfId="0" applyFont="1" applyFill="1" applyBorder="1" applyAlignment="1" applyProtection="1">
      <alignment horizontal="center" vertical="center" wrapText="1"/>
      <protection hidden="1"/>
    </xf>
    <xf numFmtId="9" fontId="10" fillId="15" borderId="24" xfId="2" applyFont="1" applyFill="1" applyBorder="1" applyAlignment="1" applyProtection="1">
      <alignment horizontal="center" vertical="center" wrapText="1"/>
      <protection hidden="1"/>
    </xf>
    <xf numFmtId="9" fontId="10" fillId="15" borderId="25" xfId="2" applyFont="1" applyFill="1" applyBorder="1" applyAlignment="1" applyProtection="1">
      <alignment horizontal="center" vertical="center" wrapText="1"/>
      <protection hidden="1"/>
    </xf>
    <xf numFmtId="9" fontId="10" fillId="15" borderId="26" xfId="2" applyFont="1" applyFill="1" applyBorder="1" applyAlignment="1" applyProtection="1">
      <alignment horizontal="center" vertical="center" wrapText="1"/>
      <protection hidden="1"/>
    </xf>
    <xf numFmtId="9" fontId="10" fillId="14" borderId="24" xfId="2" applyFont="1" applyFill="1" applyBorder="1" applyAlignment="1" applyProtection="1">
      <alignment horizontal="center" vertical="center" wrapText="1"/>
      <protection hidden="1"/>
    </xf>
    <xf numFmtId="9" fontId="10" fillId="14" borderId="25" xfId="2" applyFont="1" applyFill="1" applyBorder="1" applyAlignment="1" applyProtection="1">
      <alignment horizontal="center" vertical="center" wrapText="1"/>
      <protection hidden="1"/>
    </xf>
    <xf numFmtId="9" fontId="10" fillId="14" borderId="26" xfId="2" applyFont="1" applyFill="1" applyBorder="1" applyAlignment="1" applyProtection="1">
      <alignment horizontal="center" vertical="center" wrapText="1"/>
      <protection hidden="1"/>
    </xf>
    <xf numFmtId="9" fontId="10" fillId="16" borderId="24" xfId="2" applyFont="1" applyFill="1" applyBorder="1" applyAlignment="1" applyProtection="1">
      <alignment horizontal="center" vertical="center" wrapText="1"/>
      <protection hidden="1"/>
    </xf>
    <xf numFmtId="9" fontId="10" fillId="16" borderId="25" xfId="2" applyFont="1" applyFill="1" applyBorder="1" applyAlignment="1" applyProtection="1">
      <alignment horizontal="center" vertical="center" wrapText="1"/>
      <protection hidden="1"/>
    </xf>
    <xf numFmtId="9" fontId="10" fillId="16" borderId="26" xfId="2" applyFont="1" applyFill="1" applyBorder="1" applyAlignment="1" applyProtection="1">
      <alignment horizontal="center" vertical="center" wrapText="1"/>
      <protection hidden="1"/>
    </xf>
  </cellXfs>
  <cellStyles count="22">
    <cellStyle name="Millares" xfId="1" builtinId="3"/>
    <cellStyle name="Millares 2" xfId="4" xr:uid="{00000000-0005-0000-0000-000001000000}"/>
    <cellStyle name="Millares 2 2" xfId="17" xr:uid="{DADD0340-318C-42A4-BAE9-F9772C5064CD}"/>
    <cellStyle name="Millares 2 3" xfId="19" xr:uid="{E5886D9C-B1A0-43F0-9112-A773E4A883CF}"/>
    <cellStyle name="Millares 24" xfId="21" xr:uid="{8A77735B-B72D-43BA-8213-5F6850FFD66F}"/>
    <cellStyle name="Millares 28 2" xfId="14" xr:uid="{957EE158-DF64-4D16-8453-4A977821C228}"/>
    <cellStyle name="Millares 3" xfId="6" xr:uid="{0ECCA17A-CDA2-46F9-9C0E-5865CA77C6E9}"/>
    <cellStyle name="Millares 4" xfId="5" xr:uid="{00000000-0005-0000-0000-000002000000}"/>
    <cellStyle name="Millares 5" xfId="9" xr:uid="{D7FA136B-D013-454C-9708-29DF6ECAD971}"/>
    <cellStyle name="Millares 6" xfId="10" xr:uid="{1B5A1FDA-420C-4A74-8615-F7ACEBECD837}"/>
    <cellStyle name="Millares 7" xfId="16" xr:uid="{404DE664-931D-4C64-8CBF-5756704BDD05}"/>
    <cellStyle name="Millares 8" xfId="8" xr:uid="{261CC5D2-CB88-4181-98C1-ED03A0F9A52A}"/>
    <cellStyle name="Millares 9" xfId="18" xr:uid="{BC46F9A3-758C-44B5-AAD4-BD4C63D57829}"/>
    <cellStyle name="Normal" xfId="0" builtinId="0"/>
    <cellStyle name="Normal 18" xfId="3" xr:uid="{00000000-0005-0000-0000-000004000000}"/>
    <cellStyle name="Normal 2" xfId="13" xr:uid="{4D7BB3DC-C328-41CB-A2E7-AE43B4977B1A}"/>
    <cellStyle name="Normal 4" xfId="20" xr:uid="{05369412-42AC-4B8E-9ACB-586FEBCE9B1B}"/>
    <cellStyle name="Normal 7 2" xfId="12" xr:uid="{D7B379B4-5DAE-422C-904A-40AECE7C7EFF}"/>
    <cellStyle name="Porcentaje" xfId="2" builtinId="5"/>
    <cellStyle name="Porcentaje 2" xfId="7" xr:uid="{8B7867D3-9FB6-42B7-8DDE-2EA76B9EDB27}"/>
    <cellStyle name="Porcentaje 2 2" xfId="11" xr:uid="{8DE33AC6-EAFA-45C5-837C-5D08B82A264E}"/>
    <cellStyle name="Porcentaje 5 2" xfId="15" xr:uid="{93BF3340-DE79-4AA6-9619-9C1E1FC6D522}"/>
  </cellStyles>
  <dxfs count="2">
    <dxf>
      <font>
        <color auto="1"/>
      </font>
      <fill>
        <patternFill>
          <bgColor theme="7" tint="0.39994506668294322"/>
        </patternFill>
      </fill>
    </dxf>
    <dxf>
      <font>
        <color rgb="FF9C5700"/>
      </font>
      <fill>
        <patternFill>
          <bgColor theme="7" tint="0.59996337778862885"/>
        </patternFill>
      </fill>
    </dxf>
  </dxfs>
  <tableStyles count="0" defaultTableStyle="TableStyleMedium2" defaultPivotStyle="PivotStyleLight16"/>
  <colors>
    <mruColors>
      <color rgb="FFF1955D"/>
      <color rgb="FF56DCDC"/>
      <color rgb="FF009999"/>
      <color rgb="FF079ABD"/>
      <color rgb="FFFF6600"/>
      <color rgb="FF90E4DC"/>
      <color rgb="FFAFF7E6"/>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508434658748413"/>
          <c:y val="4.3461373276730886E-2"/>
          <c:w val="0.59215832418685888"/>
          <c:h val="0.89383545152529131"/>
        </c:manualLayout>
      </c:layout>
      <c:barChart>
        <c:barDir val="bar"/>
        <c:grouping val="clustered"/>
        <c:varyColors val="0"/>
        <c:ser>
          <c:idx val="0"/>
          <c:order val="0"/>
          <c:spPr>
            <a:solidFill>
              <a:schemeClr val="accent1"/>
            </a:solidFill>
            <a:ln>
              <a:noFill/>
            </a:ln>
            <a:effectLst/>
          </c:spPr>
          <c:invertIfNegative val="0"/>
          <c:dPt>
            <c:idx val="1"/>
            <c:invertIfNegative val="0"/>
            <c:bubble3D val="0"/>
            <c:spPr>
              <a:solidFill>
                <a:srgbClr val="FF0000"/>
              </a:solidFill>
              <a:ln>
                <a:noFill/>
              </a:ln>
              <a:effectLst/>
            </c:spPr>
            <c:extLst>
              <c:ext xmlns:c16="http://schemas.microsoft.com/office/drawing/2014/chart" uri="{C3380CC4-5D6E-409C-BE32-E72D297353CC}">
                <c16:uniqueId val="{00000013-8A75-4AF2-9F99-F38D78D2B75B}"/>
              </c:ext>
            </c:extLst>
          </c:dPt>
          <c:dPt>
            <c:idx val="2"/>
            <c:invertIfNegative val="0"/>
            <c:bubble3D val="0"/>
            <c:spPr>
              <a:solidFill>
                <a:srgbClr val="FF0000"/>
              </a:solidFill>
              <a:ln>
                <a:noFill/>
              </a:ln>
              <a:effectLst/>
            </c:spPr>
            <c:extLst>
              <c:ext xmlns:c16="http://schemas.microsoft.com/office/drawing/2014/chart" uri="{C3380CC4-5D6E-409C-BE32-E72D297353CC}">
                <c16:uniqueId val="{00000012-8A75-4AF2-9F99-F38D78D2B75B}"/>
              </c:ext>
            </c:extLst>
          </c:dPt>
          <c:dPt>
            <c:idx val="3"/>
            <c:invertIfNegative val="0"/>
            <c:bubble3D val="0"/>
            <c:spPr>
              <a:solidFill>
                <a:srgbClr val="FF0000"/>
              </a:solidFill>
              <a:ln>
                <a:noFill/>
              </a:ln>
              <a:effectLst/>
            </c:spPr>
            <c:extLst>
              <c:ext xmlns:c16="http://schemas.microsoft.com/office/drawing/2014/chart" uri="{C3380CC4-5D6E-409C-BE32-E72D297353CC}">
                <c16:uniqueId val="{00000011-8A75-4AF2-9F99-F38D78D2B75B}"/>
              </c:ext>
            </c:extLst>
          </c:dPt>
          <c:dPt>
            <c:idx val="4"/>
            <c:invertIfNegative val="0"/>
            <c:bubble3D val="0"/>
            <c:spPr>
              <a:solidFill>
                <a:srgbClr val="FF0000"/>
              </a:solidFill>
              <a:ln>
                <a:noFill/>
              </a:ln>
              <a:effectLst/>
            </c:spPr>
            <c:extLst>
              <c:ext xmlns:c16="http://schemas.microsoft.com/office/drawing/2014/chart" uri="{C3380CC4-5D6E-409C-BE32-E72D297353CC}">
                <c16:uniqueId val="{00000010-8A75-4AF2-9F99-F38D78D2B75B}"/>
              </c:ext>
            </c:extLst>
          </c:dPt>
          <c:dPt>
            <c:idx val="5"/>
            <c:invertIfNegative val="0"/>
            <c:bubble3D val="0"/>
            <c:spPr>
              <a:solidFill>
                <a:srgbClr val="FF0000"/>
              </a:solidFill>
              <a:ln>
                <a:noFill/>
              </a:ln>
              <a:effectLst/>
            </c:spPr>
            <c:extLst>
              <c:ext xmlns:c16="http://schemas.microsoft.com/office/drawing/2014/chart" uri="{C3380CC4-5D6E-409C-BE32-E72D297353CC}">
                <c16:uniqueId val="{0000000F-8A75-4AF2-9F99-F38D78D2B75B}"/>
              </c:ext>
            </c:extLst>
          </c:dPt>
          <c:dPt>
            <c:idx val="6"/>
            <c:invertIfNegative val="0"/>
            <c:bubble3D val="0"/>
            <c:spPr>
              <a:solidFill>
                <a:srgbClr val="FFC000"/>
              </a:solidFill>
              <a:ln>
                <a:noFill/>
              </a:ln>
              <a:effectLst/>
            </c:spPr>
            <c:extLst>
              <c:ext xmlns:c16="http://schemas.microsoft.com/office/drawing/2014/chart" uri="{C3380CC4-5D6E-409C-BE32-E72D297353CC}">
                <c16:uniqueId val="{0000000E-8A75-4AF2-9F99-F38D78D2B75B}"/>
              </c:ext>
            </c:extLst>
          </c:dPt>
          <c:dPt>
            <c:idx val="7"/>
            <c:invertIfNegative val="0"/>
            <c:bubble3D val="0"/>
            <c:spPr>
              <a:solidFill>
                <a:srgbClr val="FFC000"/>
              </a:solidFill>
              <a:ln>
                <a:noFill/>
              </a:ln>
              <a:effectLst/>
            </c:spPr>
            <c:extLst>
              <c:ext xmlns:c16="http://schemas.microsoft.com/office/drawing/2014/chart" uri="{C3380CC4-5D6E-409C-BE32-E72D297353CC}">
                <c16:uniqueId val="{0000000D-8A75-4AF2-9F99-F38D78D2B75B}"/>
              </c:ext>
            </c:extLst>
          </c:dPt>
          <c:dPt>
            <c:idx val="8"/>
            <c:invertIfNegative val="0"/>
            <c:bubble3D val="0"/>
            <c:spPr>
              <a:solidFill>
                <a:srgbClr val="FFC000"/>
              </a:solidFill>
              <a:ln>
                <a:noFill/>
              </a:ln>
              <a:effectLst/>
            </c:spPr>
            <c:extLst>
              <c:ext xmlns:c16="http://schemas.microsoft.com/office/drawing/2014/chart" uri="{C3380CC4-5D6E-409C-BE32-E72D297353CC}">
                <c16:uniqueId val="{0000000C-8A75-4AF2-9F99-F38D78D2B75B}"/>
              </c:ext>
            </c:extLst>
          </c:dPt>
          <c:dPt>
            <c:idx val="9"/>
            <c:invertIfNegative val="0"/>
            <c:bubble3D val="0"/>
            <c:spPr>
              <a:solidFill>
                <a:srgbClr val="FFC000"/>
              </a:solidFill>
              <a:ln>
                <a:noFill/>
              </a:ln>
              <a:effectLst/>
            </c:spPr>
            <c:extLst>
              <c:ext xmlns:c16="http://schemas.microsoft.com/office/drawing/2014/chart" uri="{C3380CC4-5D6E-409C-BE32-E72D297353CC}">
                <c16:uniqueId val="{0000000B-8A75-4AF2-9F99-F38D78D2B75B}"/>
              </c:ext>
            </c:extLst>
          </c:dPt>
          <c:dPt>
            <c:idx val="10"/>
            <c:invertIfNegative val="0"/>
            <c:bubble3D val="0"/>
            <c:spPr>
              <a:solidFill>
                <a:schemeClr val="accent6">
                  <a:lumMod val="75000"/>
                </a:schemeClr>
              </a:solidFill>
              <a:ln>
                <a:noFill/>
              </a:ln>
              <a:effectLst/>
            </c:spPr>
            <c:extLst>
              <c:ext xmlns:c16="http://schemas.microsoft.com/office/drawing/2014/chart" uri="{C3380CC4-5D6E-409C-BE32-E72D297353CC}">
                <c16:uniqueId val="{0000000A-8A75-4AF2-9F99-F38D78D2B75B}"/>
              </c:ext>
            </c:extLst>
          </c:dPt>
          <c:dPt>
            <c:idx val="11"/>
            <c:invertIfNegative val="0"/>
            <c:bubble3D val="0"/>
            <c:spPr>
              <a:solidFill>
                <a:schemeClr val="accent6">
                  <a:lumMod val="75000"/>
                </a:schemeClr>
              </a:solidFill>
              <a:ln>
                <a:noFill/>
              </a:ln>
              <a:effectLst/>
            </c:spPr>
            <c:extLst>
              <c:ext xmlns:c16="http://schemas.microsoft.com/office/drawing/2014/chart" uri="{C3380CC4-5D6E-409C-BE32-E72D297353CC}">
                <c16:uniqueId val="{00000009-8A75-4AF2-9F99-F38D78D2B75B}"/>
              </c:ext>
            </c:extLst>
          </c:dPt>
          <c:dPt>
            <c:idx val="12"/>
            <c:invertIfNegative val="0"/>
            <c:bubble3D val="0"/>
            <c:spPr>
              <a:solidFill>
                <a:schemeClr val="accent6">
                  <a:lumMod val="75000"/>
                </a:schemeClr>
              </a:solidFill>
              <a:ln>
                <a:noFill/>
              </a:ln>
              <a:effectLst/>
            </c:spPr>
            <c:extLst>
              <c:ext xmlns:c16="http://schemas.microsoft.com/office/drawing/2014/chart" uri="{C3380CC4-5D6E-409C-BE32-E72D297353CC}">
                <c16:uniqueId val="{00000008-8A75-4AF2-9F99-F38D78D2B75B}"/>
              </c:ext>
            </c:extLst>
          </c:dPt>
          <c:dPt>
            <c:idx val="13"/>
            <c:invertIfNegative val="0"/>
            <c:bubble3D val="0"/>
            <c:spPr>
              <a:solidFill>
                <a:schemeClr val="accent6">
                  <a:lumMod val="75000"/>
                </a:schemeClr>
              </a:solidFill>
              <a:ln>
                <a:noFill/>
              </a:ln>
              <a:effectLst/>
            </c:spPr>
            <c:extLst>
              <c:ext xmlns:c16="http://schemas.microsoft.com/office/drawing/2014/chart" uri="{C3380CC4-5D6E-409C-BE32-E72D297353CC}">
                <c16:uniqueId val="{00000007-8A75-4AF2-9F99-F38D78D2B75B}"/>
              </c:ext>
            </c:extLst>
          </c:dPt>
          <c:dPt>
            <c:idx val="14"/>
            <c:invertIfNegative val="0"/>
            <c:bubble3D val="0"/>
            <c:spPr>
              <a:solidFill>
                <a:schemeClr val="accent6">
                  <a:lumMod val="75000"/>
                </a:schemeClr>
              </a:solidFill>
              <a:ln>
                <a:noFill/>
              </a:ln>
              <a:effectLst/>
            </c:spPr>
            <c:extLst>
              <c:ext xmlns:c16="http://schemas.microsoft.com/office/drawing/2014/chart" uri="{C3380CC4-5D6E-409C-BE32-E72D297353CC}">
                <c16:uniqueId val="{00000006-8A75-4AF2-9F99-F38D78D2B75B}"/>
              </c:ext>
            </c:extLst>
          </c:dPt>
          <c:dPt>
            <c:idx val="15"/>
            <c:invertIfNegative val="0"/>
            <c:bubble3D val="0"/>
            <c:spPr>
              <a:solidFill>
                <a:schemeClr val="accent6">
                  <a:lumMod val="75000"/>
                </a:schemeClr>
              </a:solidFill>
              <a:ln>
                <a:noFill/>
              </a:ln>
              <a:effectLst/>
            </c:spPr>
            <c:extLst>
              <c:ext xmlns:c16="http://schemas.microsoft.com/office/drawing/2014/chart" uri="{C3380CC4-5D6E-409C-BE32-E72D297353CC}">
                <c16:uniqueId val="{00000005-8A75-4AF2-9F99-F38D78D2B75B}"/>
              </c:ext>
            </c:extLst>
          </c:dPt>
          <c:dPt>
            <c:idx val="16"/>
            <c:invertIfNegative val="0"/>
            <c:bubble3D val="0"/>
            <c:spPr>
              <a:solidFill>
                <a:schemeClr val="accent6">
                  <a:lumMod val="75000"/>
                </a:schemeClr>
              </a:solidFill>
              <a:ln>
                <a:noFill/>
              </a:ln>
              <a:effectLst/>
            </c:spPr>
            <c:extLst>
              <c:ext xmlns:c16="http://schemas.microsoft.com/office/drawing/2014/chart" uri="{C3380CC4-5D6E-409C-BE32-E72D297353CC}">
                <c16:uniqueId val="{00000004-8A75-4AF2-9F99-F38D78D2B75B}"/>
              </c:ext>
            </c:extLst>
          </c:dPt>
          <c:dPt>
            <c:idx val="17"/>
            <c:invertIfNegative val="0"/>
            <c:bubble3D val="0"/>
            <c:spPr>
              <a:solidFill>
                <a:schemeClr val="accent6">
                  <a:lumMod val="75000"/>
                </a:schemeClr>
              </a:solidFill>
              <a:ln>
                <a:solidFill>
                  <a:schemeClr val="accent6">
                    <a:lumMod val="40000"/>
                    <a:lumOff val="60000"/>
                  </a:schemeClr>
                </a:solidFill>
              </a:ln>
              <a:effectLst/>
            </c:spPr>
            <c:extLst>
              <c:ext xmlns:c16="http://schemas.microsoft.com/office/drawing/2014/chart" uri="{C3380CC4-5D6E-409C-BE32-E72D297353CC}">
                <c16:uniqueId val="{00000003-8A75-4AF2-9F99-F38D78D2B75B}"/>
              </c:ext>
            </c:extLst>
          </c:dPt>
          <c:dPt>
            <c:idx val="18"/>
            <c:invertIfNegative val="0"/>
            <c:bubble3D val="0"/>
            <c:spPr>
              <a:solidFill>
                <a:schemeClr val="accent6">
                  <a:lumMod val="75000"/>
                </a:schemeClr>
              </a:solidFill>
              <a:ln>
                <a:solidFill>
                  <a:schemeClr val="accent6">
                    <a:lumMod val="40000"/>
                    <a:lumOff val="60000"/>
                  </a:schemeClr>
                </a:solidFill>
              </a:ln>
              <a:effectLst/>
            </c:spPr>
            <c:extLst>
              <c:ext xmlns:c16="http://schemas.microsoft.com/office/drawing/2014/chart" uri="{C3380CC4-5D6E-409C-BE32-E72D297353CC}">
                <c16:uniqueId val="{00000002-8A75-4AF2-9F99-F38D78D2B75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Gráfica!$B$3:$B$21</c:f>
              <c:strCache>
                <c:ptCount val="19"/>
                <c:pt idx="0">
                  <c:v>Diseño e innovación de servicios sociales</c:v>
                </c:pt>
                <c:pt idx="1">
                  <c:v>Gestión del conocimiento</c:v>
                </c:pt>
                <c:pt idx="2">
                  <c:v>Inspección, vigilancia y control</c:v>
                </c:pt>
                <c:pt idx="3">
                  <c:v>Gestión documental</c:v>
                </c:pt>
                <c:pt idx="4">
                  <c:v>Gestión del sistema integrado</c:v>
                </c:pt>
                <c:pt idx="5">
                  <c:v>Gestión logística</c:v>
                </c:pt>
                <c:pt idx="6">
                  <c:v>Formulación y articulación de políticas sociales</c:v>
                </c:pt>
                <c:pt idx="7">
                  <c:v>Prestación de los Servicios Sociales para la Inclusión</c:v>
                </c:pt>
                <c:pt idx="8">
                  <c:v>Gestión financiera</c:v>
                </c:pt>
                <c:pt idx="9">
                  <c:v>Gestión jurídica</c:v>
                </c:pt>
                <c:pt idx="10">
                  <c:v>Gestión de soporte y mantenimiento tecnológico</c:v>
                </c:pt>
                <c:pt idx="11">
                  <c:v>Gestión ambiental</c:v>
                </c:pt>
                <c:pt idx="12">
                  <c:v>Gestión de talento humano</c:v>
                </c:pt>
                <c:pt idx="13">
                  <c:v>Atención a la ciudadanía</c:v>
                </c:pt>
                <c:pt idx="14">
                  <c:v>Planeación estratégica</c:v>
                </c:pt>
                <c:pt idx="15">
                  <c:v>Tecnologías de la información</c:v>
                </c:pt>
                <c:pt idx="16">
                  <c:v>Comunicación estratégica</c:v>
                </c:pt>
                <c:pt idx="17">
                  <c:v>Auditoría y control</c:v>
                </c:pt>
                <c:pt idx="18">
                  <c:v>Gestión contractual</c:v>
                </c:pt>
              </c:strCache>
            </c:strRef>
          </c:cat>
          <c:val>
            <c:numRef>
              <c:f>Gráfica!$C$3:$C$21</c:f>
              <c:numCache>
                <c:formatCode>0%</c:formatCode>
                <c:ptCount val="19"/>
                <c:pt idx="0">
                  <c:v>0</c:v>
                </c:pt>
                <c:pt idx="1">
                  <c:v>0.15625</c:v>
                </c:pt>
                <c:pt idx="2">
                  <c:v>0.29794966534419581</c:v>
                </c:pt>
                <c:pt idx="3">
                  <c:v>0.44186046511627908</c:v>
                </c:pt>
                <c:pt idx="4">
                  <c:v>0.53</c:v>
                </c:pt>
                <c:pt idx="5">
                  <c:v>0.65592342918400093</c:v>
                </c:pt>
                <c:pt idx="6">
                  <c:v>0.75</c:v>
                </c:pt>
                <c:pt idx="7">
                  <c:v>0.77811391531885454</c:v>
                </c:pt>
                <c:pt idx="8">
                  <c:v>0.81666034041105606</c:v>
                </c:pt>
                <c:pt idx="9">
                  <c:v>0.85653751846714066</c:v>
                </c:pt>
                <c:pt idx="10">
                  <c:v>0.90869866341363958</c:v>
                </c:pt>
                <c:pt idx="11">
                  <c:v>0.92379471228615861</c:v>
                </c:pt>
                <c:pt idx="12">
                  <c:v>0.94253933400226053</c:v>
                </c:pt>
                <c:pt idx="13">
                  <c:v>0.95679200776239437</c:v>
                </c:pt>
                <c:pt idx="14">
                  <c:v>1.076285120614811</c:v>
                </c:pt>
                <c:pt idx="15">
                  <c:v>1.0769230769230769</c:v>
                </c:pt>
                <c:pt idx="16">
                  <c:v>1.0902896759673881</c:v>
                </c:pt>
                <c:pt idx="17">
                  <c:v>1.1111111111111112</c:v>
                </c:pt>
                <c:pt idx="18">
                  <c:v>1.2738018351824403</c:v>
                </c:pt>
              </c:numCache>
            </c:numRef>
          </c:val>
          <c:extLst>
            <c:ext xmlns:c16="http://schemas.microsoft.com/office/drawing/2014/chart" uri="{C3380CC4-5D6E-409C-BE32-E72D297353CC}">
              <c16:uniqueId val="{00000000-8A75-4AF2-9F99-F38D78D2B75B}"/>
            </c:ext>
          </c:extLst>
        </c:ser>
        <c:dLbls>
          <c:showLegendKey val="0"/>
          <c:showVal val="0"/>
          <c:showCatName val="0"/>
          <c:showSerName val="0"/>
          <c:showPercent val="0"/>
          <c:showBubbleSize val="0"/>
        </c:dLbls>
        <c:gapWidth val="182"/>
        <c:axId val="945346719"/>
        <c:axId val="476128927"/>
      </c:barChart>
      <c:catAx>
        <c:axId val="94534671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76128927"/>
        <c:crosses val="autoZero"/>
        <c:auto val="1"/>
        <c:lblAlgn val="ctr"/>
        <c:lblOffset val="100"/>
        <c:noMultiLvlLbl val="0"/>
      </c:catAx>
      <c:valAx>
        <c:axId val="476128927"/>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534671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47625</xdr:rowOff>
    </xdr:from>
    <xdr:to>
      <xdr:col>1</xdr:col>
      <xdr:colOff>0</xdr:colOff>
      <xdr:row>1</xdr:row>
      <xdr:rowOff>609600</xdr:rowOff>
    </xdr:to>
    <xdr:pic>
      <xdr:nvPicPr>
        <xdr:cNvPr id="9" name="Picture 1" descr="escudo-alc">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2286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261992</xdr:colOff>
      <xdr:row>1</xdr:row>
      <xdr:rowOff>252069</xdr:rowOff>
    </xdr:from>
    <xdr:to>
      <xdr:col>2</xdr:col>
      <xdr:colOff>984250</xdr:colOff>
      <xdr:row>4</xdr:row>
      <xdr:rowOff>47056</xdr:rowOff>
    </xdr:to>
    <xdr:pic>
      <xdr:nvPicPr>
        <xdr:cNvPr id="10" name="Imagen 9" descr="escudo-alc">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8992" y="304986"/>
          <a:ext cx="1960508" cy="1017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1850571</xdr:colOff>
      <xdr:row>12</xdr:row>
      <xdr:rowOff>0</xdr:rowOff>
    </xdr:from>
    <xdr:to>
      <xdr:col>12</xdr:col>
      <xdr:colOff>5297715</xdr:colOff>
      <xdr:row>12</xdr:row>
      <xdr:rowOff>165894</xdr:rowOff>
    </xdr:to>
    <xdr:pic>
      <xdr:nvPicPr>
        <xdr:cNvPr id="4" name="Imagen 3">
          <a:extLst>
            <a:ext uri="{FF2B5EF4-FFF2-40B4-BE49-F238E27FC236}">
              <a16:creationId xmlns:a16="http://schemas.microsoft.com/office/drawing/2014/main" id="{B8DBF11D-0A97-4EEA-8BEA-9732F2CF3A1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403785" y="8300358"/>
          <a:ext cx="3447144" cy="826294"/>
        </a:xfrm>
        <a:prstGeom prst="rect">
          <a:avLst/>
        </a:prstGeom>
        <a:noFill/>
        <a:ln>
          <a:noFill/>
        </a:ln>
      </xdr:spPr>
    </xdr:pic>
    <xdr:clientData/>
  </xdr:twoCellAnchor>
  <xdr:twoCellAnchor editAs="oneCell">
    <xdr:from>
      <xdr:col>13</xdr:col>
      <xdr:colOff>666750</xdr:colOff>
      <xdr:row>15</xdr:row>
      <xdr:rowOff>0</xdr:rowOff>
    </xdr:from>
    <xdr:to>
      <xdr:col>13</xdr:col>
      <xdr:colOff>666750</xdr:colOff>
      <xdr:row>1048576</xdr:row>
      <xdr:rowOff>159327</xdr:rowOff>
    </xdr:to>
    <xdr:pic>
      <xdr:nvPicPr>
        <xdr:cNvPr id="6" name="Imagen 4">
          <a:extLst>
            <a:ext uri="{FF2B5EF4-FFF2-40B4-BE49-F238E27FC236}">
              <a16:creationId xmlns:a16="http://schemas.microsoft.com/office/drawing/2014/main" id="{3D6987F5-5AE5-442A-A58A-9CD5B969D86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878550" y="14592300"/>
          <a:ext cx="0" cy="306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666750</xdr:colOff>
      <xdr:row>15</xdr:row>
      <xdr:rowOff>0</xdr:rowOff>
    </xdr:from>
    <xdr:to>
      <xdr:col>12</xdr:col>
      <xdr:colOff>666750</xdr:colOff>
      <xdr:row>1048576</xdr:row>
      <xdr:rowOff>159327</xdr:rowOff>
    </xdr:to>
    <xdr:pic>
      <xdr:nvPicPr>
        <xdr:cNvPr id="7" name="Imagen 4">
          <a:extLst>
            <a:ext uri="{FF2B5EF4-FFF2-40B4-BE49-F238E27FC236}">
              <a16:creationId xmlns:a16="http://schemas.microsoft.com/office/drawing/2014/main" id="{4E176BC5-C2C2-4AB7-818C-5A167DBA72D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839950" y="12687300"/>
          <a:ext cx="0" cy="357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380999</xdr:colOff>
      <xdr:row>4</xdr:row>
      <xdr:rowOff>219075</xdr:rowOff>
    </xdr:from>
    <xdr:to>
      <xdr:col>12</xdr:col>
      <xdr:colOff>523875</xdr:colOff>
      <xdr:row>20</xdr:row>
      <xdr:rowOff>47624</xdr:rowOff>
    </xdr:to>
    <xdr:graphicFrame macro="">
      <xdr:nvGraphicFramePr>
        <xdr:cNvPr id="2" name="Gráfico 1">
          <a:extLst>
            <a:ext uri="{FF2B5EF4-FFF2-40B4-BE49-F238E27FC236}">
              <a16:creationId xmlns:a16="http://schemas.microsoft.com/office/drawing/2014/main" id="{0E61A53A-96F8-47B4-8DCA-679037B58D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323850</xdr:colOff>
      <xdr:row>1</xdr:row>
      <xdr:rowOff>123825</xdr:rowOff>
    </xdr:from>
    <xdr:to>
      <xdr:col>6</xdr:col>
      <xdr:colOff>742950</xdr:colOff>
      <xdr:row>4</xdr:row>
      <xdr:rowOff>152399</xdr:rowOff>
    </xdr:to>
    <xdr:sp macro="" textlink="">
      <xdr:nvSpPr>
        <xdr:cNvPr id="3" name="Rectángulo: esquinas redondeadas 5">
          <a:extLst>
            <a:ext uri="{FF2B5EF4-FFF2-40B4-BE49-F238E27FC236}">
              <a16:creationId xmlns:a16="http://schemas.microsoft.com/office/drawing/2014/main" id="{16822FB3-07F8-4D24-8773-4C0967329066}"/>
            </a:ext>
          </a:extLst>
        </xdr:cNvPr>
        <xdr:cNvSpPr/>
      </xdr:nvSpPr>
      <xdr:spPr>
        <a:xfrm>
          <a:off x="4991100" y="228600"/>
          <a:ext cx="2705100" cy="828674"/>
        </a:xfrm>
        <a:prstGeom prst="round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 sz="2400" b="1">
              <a:solidFill>
                <a:srgbClr val="003E65"/>
              </a:solidFill>
              <a:latin typeface="Arial" panose="020B0604020202020204" pitchFamily="34" charset="0"/>
              <a:cs typeface="Arial" panose="020B0604020202020204" pitchFamily="34" charset="0"/>
            </a:rPr>
            <a:t>9 Procesos</a:t>
          </a:r>
        </a:p>
        <a:p>
          <a:pPr algn="ctr"/>
          <a:r>
            <a:rPr lang="es-ES" b="1">
              <a:latin typeface="Arial" panose="020B0604020202020204" pitchFamily="34" charset="0"/>
              <a:cs typeface="Arial" panose="020B0604020202020204" pitchFamily="34" charset="0"/>
            </a:rPr>
            <a:t>Igual o superior a 90%</a:t>
          </a:r>
          <a:endParaRPr lang="es-CO" b="1">
            <a:latin typeface="Arial" panose="020B0604020202020204" pitchFamily="34" charset="0"/>
            <a:cs typeface="Arial" panose="020B0604020202020204" pitchFamily="34" charset="0"/>
          </a:endParaRPr>
        </a:p>
      </xdr:txBody>
    </xdr:sp>
    <xdr:clientData/>
  </xdr:twoCellAnchor>
  <xdr:twoCellAnchor>
    <xdr:from>
      <xdr:col>7</xdr:col>
      <xdr:colOff>66676</xdr:colOff>
      <xdr:row>1</xdr:row>
      <xdr:rowOff>104775</xdr:rowOff>
    </xdr:from>
    <xdr:to>
      <xdr:col>9</xdr:col>
      <xdr:colOff>733426</xdr:colOff>
      <xdr:row>4</xdr:row>
      <xdr:rowOff>133350</xdr:rowOff>
    </xdr:to>
    <xdr:sp macro="" textlink="">
      <xdr:nvSpPr>
        <xdr:cNvPr id="4" name="Rectángulo: esquinas redondeadas 20">
          <a:extLst>
            <a:ext uri="{FF2B5EF4-FFF2-40B4-BE49-F238E27FC236}">
              <a16:creationId xmlns:a16="http://schemas.microsoft.com/office/drawing/2014/main" id="{794458FB-162B-4D19-88B6-F55340ADB313}"/>
            </a:ext>
          </a:extLst>
        </xdr:cNvPr>
        <xdr:cNvSpPr/>
      </xdr:nvSpPr>
      <xdr:spPr>
        <a:xfrm>
          <a:off x="7781926" y="209550"/>
          <a:ext cx="2190750" cy="828675"/>
        </a:xfrm>
        <a:prstGeom prst="round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 sz="2400" b="1">
              <a:solidFill>
                <a:srgbClr val="003E65"/>
              </a:solidFill>
              <a:latin typeface="Arial" panose="020B0604020202020204" pitchFamily="34" charset="0"/>
              <a:cs typeface="Arial" panose="020B0604020202020204" pitchFamily="34" charset="0"/>
            </a:rPr>
            <a:t>4 Procesos</a:t>
          </a:r>
        </a:p>
        <a:p>
          <a:pPr algn="ctr"/>
          <a:r>
            <a:rPr lang="es-ES" b="1">
              <a:latin typeface="Arial" panose="020B0604020202020204" pitchFamily="34" charset="0"/>
              <a:cs typeface="Arial" panose="020B0604020202020204" pitchFamily="34" charset="0"/>
            </a:rPr>
            <a:t>Entre 70-90%</a:t>
          </a:r>
          <a:endParaRPr lang="es-CO" b="1">
            <a:latin typeface="Arial" panose="020B0604020202020204" pitchFamily="34" charset="0"/>
            <a:cs typeface="Arial" panose="020B0604020202020204" pitchFamily="34" charset="0"/>
          </a:endParaRPr>
        </a:p>
      </xdr:txBody>
    </xdr:sp>
    <xdr:clientData/>
  </xdr:twoCellAnchor>
  <xdr:twoCellAnchor>
    <xdr:from>
      <xdr:col>10</xdr:col>
      <xdr:colOff>66676</xdr:colOff>
      <xdr:row>1</xdr:row>
      <xdr:rowOff>104775</xdr:rowOff>
    </xdr:from>
    <xdr:to>
      <xdr:col>13</xdr:col>
      <xdr:colOff>257176</xdr:colOff>
      <xdr:row>4</xdr:row>
      <xdr:rowOff>133349</xdr:rowOff>
    </xdr:to>
    <xdr:sp macro="" textlink="">
      <xdr:nvSpPr>
        <xdr:cNvPr id="5" name="Rectángulo: esquinas redondeadas 16">
          <a:extLst>
            <a:ext uri="{FF2B5EF4-FFF2-40B4-BE49-F238E27FC236}">
              <a16:creationId xmlns:a16="http://schemas.microsoft.com/office/drawing/2014/main" id="{027ECE3C-999F-40EA-B2FF-AAAAB17BD740}"/>
            </a:ext>
          </a:extLst>
        </xdr:cNvPr>
        <xdr:cNvSpPr/>
      </xdr:nvSpPr>
      <xdr:spPr>
        <a:xfrm>
          <a:off x="10067926" y="209550"/>
          <a:ext cx="2476500" cy="828674"/>
        </a:xfrm>
        <a:prstGeom prst="round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 sz="2400" b="1">
              <a:solidFill>
                <a:srgbClr val="003E65"/>
              </a:solidFill>
              <a:latin typeface="Arial" panose="020B0604020202020204" pitchFamily="34" charset="0"/>
              <a:cs typeface="Arial" panose="020B0604020202020204" pitchFamily="34" charset="0"/>
            </a:rPr>
            <a:t>6 Procesos</a:t>
          </a:r>
        </a:p>
        <a:p>
          <a:pPr algn="ctr"/>
          <a:r>
            <a:rPr lang="es-ES" b="1">
              <a:latin typeface="Arial" panose="020B0604020202020204" pitchFamily="34" charset="0"/>
              <a:cs typeface="Arial" panose="020B0604020202020204" pitchFamily="34" charset="0"/>
            </a:rPr>
            <a:t>Menor o igual a 70%</a:t>
          </a:r>
          <a:endParaRPr lang="es-CO" b="1">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disgovco-my.sharepoint.com/Copia%20de%20Propuesta%20Formato%20SPI%20Versi&#243;n%20Ajustada%20ECP%2021-02-2018(35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taniaesteban/OneDrive%20-%20sdis.gov.co/SDIS%202020-2/1.%20EVIDENCIAS%2010131%20DE%202020/6.%20OBLIGACIO&#769;N%206%20mipg/3.%20OCTUBRE/LMD/C:\Users\DIEGO%20GAITAN\Downloads\Seguimiento_Indicadores_Gestion_Sep.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taniaesteban/OneDrive%20-%20sdis.gov.co/SDIS%202020-2/1.%20EVIDENCIAS%2010131%20DE%202020/6.%20OBLIGACIO&#769;N%206%20mipg/3.%20OCTUBRE/LMD/H:\SDIS\Contrato%208110-2020\02_Indicadores\20201020_indicadores_de_gestion_ce_ene_sept_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disgovco-my.sharepoint.com/dade63/Users/Documents%20and%20Settings/abarrera/Mis%20documentos/DT%202014/753/Terri%20por%20cdc%20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disgovco-my.sharepoint.com/Users/vviracacha/Desktop/SEGUIMIENTO%20A%20PROYECTOS%20SPI%20-%20OCT5%20DE%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disgovco-my.sharepoint.com/Users/vviracacha/Downloads/SPI%20-%20Indicadores%20de%20gesti&#243;n%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sdisgovco-my.sharepoint.com/Users/dlopezd/Desktop/BITPx20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taniaesteban/OneDrive%20-%20sdis.gov.co/SDIS%202020-2/1.%20EVIDENCIAS%2010131%20DE%202020/6.%20OBLIGACIO&#769;N%206%20mipg/3.%20OCTUBRE/LMD/C:\Users\saren\Downloads\20200330_indicador_gd_ene_mar_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taniaesteban/OneDrive%20-%20sdis.gov.co/SDIS%202020-2/1.%20EVIDENCIAS%2010131%20DE%202020/6.%20OBLIGACIO&#769;N%206%20mipg/3.%20OCTUBRE/LMD/H:\SDIS\Contrato%208110-2020\02_Indicadores\20201020_indicadores_ga_enero_septiembre_2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taniaesteban/OneDrive%20-%20sdis.gov.co/SDIS%202020-2/1.%20EVIDENCIAS%2010131%20DE%202020/6.%20OBLIGACIO&#769;N%206%20mipg/3.%20OCTUBRE/LMD/H:\SDIS\Contrato%208110-2020\02_Indicadores\Seguimiento_indicadores_gestion_SEPTIEMBRE_773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taniaesteban/OneDrive%20-%20sdis.gov.co/SDIS%202020-2/1.%20EVIDENCIAS%2010131%20DE%202020/6.%20OBLIGACIO&#769;N%206%20mipg/3.%20OCTUBRE/LMD/C:\Users\DIEGO%20GAITAN\Downloads\Reporte%20Indicadores%20Juventud%20Septiembre%20Proyecto%2077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STRUCCIÓN DE DILIGENCIAMIENTO"/>
      <sheetName val="GLOSARIO"/>
      <sheetName val="INDICE"/>
      <sheetName val="1. PROGRAMACION CUATRIENIO "/>
      <sheetName val="2. SEGUIMIENTO PRESUPUESTAL"/>
      <sheetName val="3. EJEC CONCEPTO DE GASTO "/>
      <sheetName val="4. REPORTE CUALITATIVO"/>
      <sheetName val="5. TERRITORIALIZACIÓN"/>
      <sheetName val="5A. Unidades Operativas"/>
      <sheetName val="6, ACTIVIDADES - TAREAS VIG"/>
      <sheetName val="7. INDICADORES GESTION"/>
      <sheetName val="8. METAS PDD"/>
      <sheetName val="9. RECURSO HUMANO"/>
    </sheetNames>
    <sheetDataSet>
      <sheetData sheetId="0" refreshError="1">
        <row r="2">
          <cell r="A2" t="str">
            <v>Enero</v>
          </cell>
        </row>
        <row r="35">
          <cell r="H35" t="str">
            <v xml:space="preserve"> CENTRO CRECER ANTONIO NARIÑO - PUENTE ARANDA</v>
          </cell>
        </row>
        <row r="36">
          <cell r="H36" t="str">
            <v xml:space="preserve"> CENTRO CRECER ARBORIZADORA ALTA</v>
          </cell>
        </row>
        <row r="37">
          <cell r="H37" t="str">
            <v xml:space="preserve"> CENTRO CRECER BALCANES</v>
          </cell>
        </row>
        <row r="38">
          <cell r="H38" t="str">
            <v xml:space="preserve"> CENTRO CRECER BOSA</v>
          </cell>
        </row>
        <row r="39">
          <cell r="H39" t="str">
            <v xml:space="preserve"> CENTRO CRECER ENGATIVA</v>
          </cell>
        </row>
        <row r="40">
          <cell r="H40" t="str">
            <v xml:space="preserve"> CENTRO CRECER FONTIBON</v>
          </cell>
        </row>
        <row r="41">
          <cell r="H41" t="str">
            <v xml:space="preserve"> CENTRO CRECER KENNEDY</v>
          </cell>
        </row>
        <row r="42">
          <cell r="H42" t="str">
            <v xml:space="preserve"> CENTRO CRECER LA GAITANA</v>
          </cell>
        </row>
        <row r="43">
          <cell r="H43" t="str">
            <v xml:space="preserve"> CENTRO CRECER LA PAZ</v>
          </cell>
        </row>
        <row r="44">
          <cell r="H44" t="str">
            <v xml:space="preserve"> CENTRO CRECER LA VICTORIA</v>
          </cell>
        </row>
        <row r="45">
          <cell r="H45" t="str">
            <v xml:space="preserve"> CENTRO CRECER LOURDES</v>
          </cell>
        </row>
        <row r="46">
          <cell r="H46" t="str">
            <v xml:space="preserve">CENTRO CRECER MARTIRES </v>
          </cell>
        </row>
        <row r="47">
          <cell r="H47" t="str">
            <v xml:space="preserve"> CENTRO CRECER RAFAEL URIBE URIBE</v>
          </cell>
        </row>
        <row r="48">
          <cell r="H48" t="str">
            <v xml:space="preserve"> CENTRO CRECER RINCON</v>
          </cell>
        </row>
        <row r="49">
          <cell r="H49" t="str">
            <v xml:space="preserve"> CENTRO CRECER TEJARES</v>
          </cell>
        </row>
        <row r="50">
          <cell r="H50" t="str">
            <v xml:space="preserve"> CENTRO CRECER USAQUEN</v>
          </cell>
        </row>
        <row r="51">
          <cell r="H51" t="str">
            <v xml:space="preserve"> CENTRO CRECER VISTA HERMOSA</v>
          </cell>
        </row>
        <row r="52">
          <cell r="D52" t="str">
            <v>NO</v>
          </cell>
          <cell r="F52" t="str">
            <v>NINGUNO</v>
          </cell>
          <cell r="H52" t="str">
            <v xml:space="preserve"> CENTRO PROTEGER RENACER</v>
          </cell>
        </row>
        <row r="53">
          <cell r="D53" t="str">
            <v>SI - AUDITIVA</v>
          </cell>
          <cell r="F53" t="str">
            <v>INDÍGENA</v>
          </cell>
          <cell r="H53" t="str">
            <v xml:space="preserve"> SUB LOCAL ANTONIO NARIÑO - PUENTE ARANDA</v>
          </cell>
        </row>
        <row r="54">
          <cell r="D54" t="str">
            <v>SI - FÍSICA</v>
          </cell>
          <cell r="F54" t="str">
            <v>AFRODESCENDIENTE</v>
          </cell>
          <cell r="H54" t="str">
            <v xml:space="preserve"> SUB LOCAL BARRIOS UNIDOS - TEUSAQUILLO</v>
          </cell>
        </row>
        <row r="55">
          <cell r="D55" t="str">
            <v>SI - PSICOSOCIAL</v>
          </cell>
          <cell r="F55" t="str">
            <v>RAIZAL</v>
          </cell>
          <cell r="H55" t="str">
            <v xml:space="preserve"> SUB LOCAL BOSA</v>
          </cell>
        </row>
        <row r="56">
          <cell r="D56" t="str">
            <v>SI - VISUAL</v>
          </cell>
          <cell r="F56" t="str">
            <v>ROM</v>
          </cell>
          <cell r="H56" t="str">
            <v xml:space="preserve"> SUB LOCAL CHAPINERO</v>
          </cell>
        </row>
        <row r="57">
          <cell r="H57" t="str">
            <v xml:space="preserve"> SUB LOCAL CIUDAD BOLIVAR</v>
          </cell>
        </row>
        <row r="58">
          <cell r="H58" t="str">
            <v xml:space="preserve"> SUB LOCAL ENGATIVA</v>
          </cell>
        </row>
        <row r="59">
          <cell r="H59" t="str">
            <v xml:space="preserve"> SUB LOCAL FONTIBON</v>
          </cell>
        </row>
        <row r="60">
          <cell r="H60" t="str">
            <v xml:space="preserve"> SUB LOCAL KENNEDY</v>
          </cell>
        </row>
        <row r="61">
          <cell r="H61" t="str">
            <v xml:space="preserve"> SUB LOCAL LOS MARTIRES</v>
          </cell>
        </row>
        <row r="62">
          <cell r="H62" t="str">
            <v xml:space="preserve"> SUB LOCAL RAFAEL URIBE URIBE</v>
          </cell>
        </row>
        <row r="63">
          <cell r="H63" t="str">
            <v xml:space="preserve"> SUB LOCAL SAN CRISTOBAL</v>
          </cell>
        </row>
        <row r="64">
          <cell r="H64" t="str">
            <v xml:space="preserve"> SUB LOCAL SANTAFE - LA CANDELARIA</v>
          </cell>
        </row>
        <row r="65">
          <cell r="H65" t="str">
            <v xml:space="preserve"> SUB LOCAL SUBA</v>
          </cell>
        </row>
        <row r="66">
          <cell r="H66" t="str">
            <v xml:space="preserve"> SUB LOCAL TUNJUELITO</v>
          </cell>
        </row>
        <row r="67">
          <cell r="H67" t="str">
            <v xml:space="preserve"> SUB LOCAL USAQUEN</v>
          </cell>
        </row>
        <row r="68">
          <cell r="H68" t="str">
            <v xml:space="preserve"> SUB LOCAL USME - SUMAPAZ</v>
          </cell>
        </row>
        <row r="69">
          <cell r="H69" t="str">
            <v>ADMINISTRATIVO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6"/>
      <sheetName val="FECHA TERMINACION SERVICIOS "/>
      <sheetName val="AMPLIACION DE COBERTURA "/>
      <sheetName val="CONJUNTAS "/>
      <sheetName val="TRANSVESALES "/>
      <sheetName val="TERRITORIALIZACION "/>
      <sheetName val="CRONOGRAMA "/>
      <sheetName val="TALENTO HUMANO"/>
      <sheetName val="CRITERIOS TERRI"/>
      <sheetName val="Listas desplegables"/>
      <sheetName val="Hoja1"/>
    </sheetNames>
    <sheetDataSet>
      <sheetData sheetId="0" refreshError="1">
        <row r="132">
          <cell r="A132" t="str">
            <v xml:space="preserve">Cupos </v>
          </cell>
        </row>
        <row r="133">
          <cell r="A133" t="str">
            <v xml:space="preserve">Personas </v>
          </cell>
        </row>
        <row r="134">
          <cell r="A134" t="str">
            <v xml:space="preserve">Unidades Operativas </v>
          </cell>
        </row>
        <row r="135">
          <cell r="A135" t="str">
            <v xml:space="preserve">Otros </v>
          </cell>
        </row>
        <row r="192">
          <cell r="A192" t="str">
            <v xml:space="preserve">Usaquen </v>
          </cell>
        </row>
        <row r="193">
          <cell r="A193" t="str">
            <v>Chapinero</v>
          </cell>
        </row>
        <row r="194">
          <cell r="A194" t="str">
            <v>Santa Fe</v>
          </cell>
        </row>
        <row r="195">
          <cell r="A195" t="str">
            <v xml:space="preserve">San Cristobal </v>
          </cell>
        </row>
        <row r="196">
          <cell r="A196" t="str">
            <v xml:space="preserve">Usme </v>
          </cell>
        </row>
        <row r="197">
          <cell r="A197" t="str">
            <v>Tunjuelito</v>
          </cell>
        </row>
        <row r="198">
          <cell r="A198" t="str">
            <v>Bosa</v>
          </cell>
        </row>
        <row r="199">
          <cell r="A199" t="str">
            <v>Kennedy</v>
          </cell>
        </row>
        <row r="200">
          <cell r="A200" t="str">
            <v>fontibón</v>
          </cell>
        </row>
        <row r="201">
          <cell r="A201" t="str">
            <v>Engativa</v>
          </cell>
        </row>
        <row r="202">
          <cell r="A202" t="str">
            <v>Suba</v>
          </cell>
        </row>
        <row r="203">
          <cell r="A203" t="str">
            <v xml:space="preserve">Barrios Unidos </v>
          </cell>
        </row>
        <row r="204">
          <cell r="A204" t="str">
            <v>Teusaquillo</v>
          </cell>
        </row>
        <row r="205">
          <cell r="A205" t="str">
            <v>Martires</v>
          </cell>
        </row>
        <row r="206">
          <cell r="A206" t="str">
            <v>Antonio Nariño</v>
          </cell>
        </row>
        <row r="207">
          <cell r="A207" t="str">
            <v>Puente Aranda</v>
          </cell>
        </row>
        <row r="208">
          <cell r="A208" t="str">
            <v xml:space="preserve">Candelaria </v>
          </cell>
        </row>
        <row r="209">
          <cell r="A209" t="str">
            <v xml:space="preserve">Rafael Uribe </v>
          </cell>
        </row>
        <row r="210">
          <cell r="A210" t="str">
            <v xml:space="preserve">Nivel Central </v>
          </cell>
        </row>
        <row r="211">
          <cell r="A211" t="str">
            <v xml:space="preserve">Ciudad Bolivar </v>
          </cell>
        </row>
        <row r="212">
          <cell r="A212" t="str">
            <v xml:space="preserve">Sumapaz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Hoja1"/>
      <sheetName val="2. SEGUIMIENTO METAS PRODUCTO"/>
      <sheetName val="2.1 TERRITORIALIZACIÓN METAS"/>
      <sheetName val="3. INFORMACIÓN POBLACIONAL"/>
      <sheetName val="3.1 TERRITORIALIZACIÓN POBLAC"/>
      <sheetName val="4. METAS RESULTADO PDD"/>
      <sheetName val="Listas desplegables"/>
      <sheetName val="GLOSARIO"/>
      <sheetName val="ACTIVIDADES - TAREAS VIG"/>
      <sheetName val="Cronograma Mensual"/>
    </sheetNames>
    <sheetDataSet>
      <sheetData sheetId="0">
        <row r="1">
          <cell r="A1" t="str">
            <v>PROYECTOS</v>
          </cell>
        </row>
      </sheetData>
      <sheetData sheetId="1"/>
      <sheetData sheetId="2">
        <row r="1">
          <cell r="A1" t="str">
            <v>PROYECTOS</v>
          </cell>
        </row>
      </sheetData>
      <sheetData sheetId="3">
        <row r="1">
          <cell r="A1" t="str">
            <v>PROYECTOS</v>
          </cell>
        </row>
        <row r="2">
          <cell r="A2" t="str">
            <v xml:space="preserve">Prevención y atención integral de la paternidad y la maternidad temprana </v>
          </cell>
          <cell r="M2">
            <v>1</v>
          </cell>
        </row>
        <row r="3">
          <cell r="A3" t="str">
            <v xml:space="preserve">Prevención y atención integral de la paternidad y la maternidad temprana </v>
          </cell>
          <cell r="M3">
            <v>1</v>
          </cell>
        </row>
        <row r="4">
          <cell r="A4" t="str">
            <v xml:space="preserve">Prevención y atención integral de la paternidad y la maternidad temprana </v>
          </cell>
          <cell r="M4">
            <v>1</v>
          </cell>
        </row>
        <row r="5">
          <cell r="A5" t="str">
            <v xml:space="preserve">Prevención y atención integral de la paternidad y la maternidad temprana </v>
          </cell>
          <cell r="M5">
            <v>1</v>
          </cell>
        </row>
        <row r="6">
          <cell r="A6" t="str">
            <v xml:space="preserve">Prevención y atención integral de la paternidad y la maternidad temprana </v>
          </cell>
          <cell r="M6">
            <v>1</v>
          </cell>
        </row>
        <row r="7">
          <cell r="A7" t="str">
            <v xml:space="preserve">Prevención y atención integral de la paternidad y la maternidad temprana </v>
          </cell>
          <cell r="M7">
            <v>1</v>
          </cell>
        </row>
        <row r="8">
          <cell r="A8" t="str">
            <v xml:space="preserve">Prevención y atención integral de la paternidad y la maternidad temprana </v>
          </cell>
          <cell r="M8">
            <v>2</v>
          </cell>
        </row>
        <row r="9">
          <cell r="A9" t="str">
            <v xml:space="preserve">Prevención y atención integral de la paternidad y la maternidad temprana </v>
          </cell>
          <cell r="M9">
            <v>2</v>
          </cell>
        </row>
        <row r="10">
          <cell r="A10" t="str">
            <v xml:space="preserve">Prevención y atención integral de la paternidad y la maternidad temprana </v>
          </cell>
          <cell r="M10">
            <v>2</v>
          </cell>
        </row>
        <row r="11">
          <cell r="A11" t="str">
            <v xml:space="preserve">Prevención y atención integral de la paternidad y la maternidad temprana </v>
          </cell>
          <cell r="M11">
            <v>2</v>
          </cell>
        </row>
        <row r="12">
          <cell r="A12" t="str">
            <v xml:space="preserve">Prevención y atención integral de la paternidad y la maternidad temprana </v>
          </cell>
          <cell r="M12">
            <v>3</v>
          </cell>
        </row>
        <row r="13">
          <cell r="A13" t="str">
            <v xml:space="preserve">Prevención y atención integral de la paternidad y la maternidad temprana </v>
          </cell>
          <cell r="M13">
            <v>3</v>
          </cell>
        </row>
        <row r="14">
          <cell r="A14" t="str">
            <v xml:space="preserve">Prevención y atención integral de la paternidad y la maternidad temprana </v>
          </cell>
          <cell r="M14">
            <v>3</v>
          </cell>
        </row>
        <row r="15">
          <cell r="A15" t="str">
            <v xml:space="preserve">Prevención y atención integral de la paternidad y la maternidad temprana </v>
          </cell>
          <cell r="M15">
            <v>3</v>
          </cell>
        </row>
        <row r="16">
          <cell r="A16" t="str">
            <v xml:space="preserve">Prevención y atención integral de la paternidad y la maternidad temprana </v>
          </cell>
          <cell r="M16">
            <v>3</v>
          </cell>
        </row>
        <row r="17">
          <cell r="A17" t="str">
            <v xml:space="preserve">Prevención y atención integral de la paternidad y la maternidad temprana </v>
          </cell>
          <cell r="M17">
            <v>3</v>
          </cell>
        </row>
        <row r="18">
          <cell r="A18" t="str">
            <v xml:space="preserve">Prevención y atención integral de la paternidad y la maternidad temprana </v>
          </cell>
          <cell r="M18">
            <v>3</v>
          </cell>
        </row>
        <row r="19">
          <cell r="A19" t="str">
            <v xml:space="preserve">Prevención y atención integral de la paternidad y la maternidad temprana </v>
          </cell>
          <cell r="M19">
            <v>3</v>
          </cell>
        </row>
      </sheetData>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row r="1">
          <cell r="B1" t="str">
            <v>Eficacia</v>
          </cell>
        </row>
      </sheetData>
      <sheetData sheetId="1"/>
      <sheetData sheetId="2"/>
      <sheetData sheetId="3"/>
      <sheetData sheetId="4"/>
      <sheetData sheetId="5"/>
      <sheetData sheetId="6"/>
      <sheetData sheetId="7"/>
      <sheetData sheetId="8"/>
      <sheetData sheetId="9"/>
      <sheetData sheetId="10"/>
      <sheetData sheetId="11">
        <row r="1">
          <cell r="B1" t="str">
            <v>Eficacia</v>
          </cell>
        </row>
      </sheetData>
      <sheetData sheetId="12">
        <row r="1">
          <cell r="B1" t="str">
            <v>Eficacia</v>
          </cell>
          <cell r="C1" t="str">
            <v xml:space="preserve">1. Formular e implementar políticas poblacionales mediante un enfoque diferencial y de forma articulada, con el fin de aportar al goce efectivo de los derechos de las poblaciones en el territorio. </v>
          </cell>
          <cell r="D1" t="str">
            <v>Mensual</v>
          </cell>
        </row>
        <row r="2">
          <cell r="B2" t="str">
            <v>Eficiencia</v>
          </cell>
          <cell r="C2" t="str">
            <v xml:space="preserve">2. Diseñar e implementar modelos de atención integral de calidad con un enfoque territorial e intergeneracional, para el desarrollo de capacidades que faciliten la inclusión social y  mejoren  la calidad de vida de la población en mayor condición de vulnerabilidad.  </v>
          </cell>
          <cell r="D2" t="str">
            <v>Trimestral</v>
          </cell>
        </row>
        <row r="3">
          <cell r="B3" t="str">
            <v>Efectividad</v>
          </cell>
          <cell r="C3" t="str">
            <v>3. Diseñar e implementar estrategias de prevención de forma coordinada con otros sectores, que permitan reducir los factores sociales generadores de violencia y la vulneración de derechos, promoviendo una cultura de convivencia y reconciliación.</v>
          </cell>
          <cell r="D3" t="str">
            <v>Semestral</v>
          </cell>
        </row>
        <row r="4">
          <cell r="C4" t="str">
            <v>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v>
          </cell>
          <cell r="D4" t="str">
            <v>Anual</v>
          </cell>
        </row>
        <row r="5">
          <cell r="C5" t="str">
            <v>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v>
          </cell>
        </row>
      </sheetData>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TACORA (2)"/>
      <sheetName val="BITA 3"/>
      <sheetName val="RESUMEN"/>
      <sheetName val="BITACORA"/>
      <sheetName val="Hoja2"/>
      <sheetName val="EN PROCESO"/>
      <sheetName val="BITA 3 (2)"/>
    </sheetNames>
    <sheetDataSet>
      <sheetData sheetId="0"/>
      <sheetData sheetId="1"/>
      <sheetData sheetId="2"/>
      <sheetData sheetId="3"/>
      <sheetData sheetId="4">
        <row r="9">
          <cell r="A9" t="str">
            <v>PAOLA</v>
          </cell>
          <cell r="E9" t="str">
            <v>1098  Bogotá te nutre</v>
          </cell>
        </row>
        <row r="10">
          <cell r="A10" t="str">
            <v>DARWIN</v>
          </cell>
          <cell r="E10" t="str">
            <v>1096  Desarrollo integral desde la gestación hasta la adolescencia</v>
          </cell>
        </row>
        <row r="11">
          <cell r="A11" t="str">
            <v>ANDRES</v>
          </cell>
          <cell r="E11" t="str">
            <v>1101  Distrito Diverso</v>
          </cell>
        </row>
        <row r="12">
          <cell r="A12" t="str">
            <v>JOSE</v>
          </cell>
          <cell r="E12" t="str">
            <v>1116  Distrito joven</v>
          </cell>
        </row>
        <row r="13">
          <cell r="E13" t="str">
            <v>1099  Envejecimiento digno, activo y feliz</v>
          </cell>
        </row>
        <row r="14">
          <cell r="E14" t="str">
            <v>1103  Espacios de integración social</v>
          </cell>
        </row>
        <row r="15">
          <cell r="E15" t="str">
            <v>1118  Gestión Institucional y Fortalecimiento del Talento humano</v>
          </cell>
        </row>
        <row r="16">
          <cell r="E16" t="str">
            <v>1168  Integración Digital y de Conocimiento para la Inclusión Social</v>
          </cell>
        </row>
        <row r="17">
          <cell r="E17" t="str">
            <v>1091  Integración Eficiente y Transparente para todos</v>
          </cell>
        </row>
        <row r="18">
          <cell r="E18" t="str">
            <v>1113  Por una ciudad incluyente y sin barreras</v>
          </cell>
        </row>
        <row r="19">
          <cell r="E19" t="str">
            <v xml:space="preserve">1093  Prevención y atención de la paternidad y la maternidad temprana </v>
          </cell>
        </row>
        <row r="20">
          <cell r="E20" t="str">
            <v>1108  Prevención y atención integral del fenómeno de habitabilidad en calle</v>
          </cell>
        </row>
        <row r="21">
          <cell r="E21" t="str">
            <v>1086  Una ciudad para las familias</v>
          </cell>
        </row>
        <row r="22">
          <cell r="E22" t="str">
            <v>1092  Viviendo el territorio</v>
          </cell>
        </row>
      </sheetData>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DT15"/>
  <sheetViews>
    <sheetView showGridLines="0" tabSelected="1" zoomScale="44" zoomScaleNormal="70" workbookViewId="0">
      <selection activeCell="B13" sqref="B13"/>
    </sheetView>
  </sheetViews>
  <sheetFormatPr baseColWidth="10" defaultColWidth="0" defaultRowHeight="0" customHeight="1" zeroHeight="1"/>
  <cols>
    <col min="1" max="1" width="1.83203125" style="15" customWidth="1"/>
    <col min="2" max="2" width="18.5" style="16" customWidth="1"/>
    <col min="3" max="3" width="19.1640625" style="16" customWidth="1"/>
    <col min="4" max="4" width="31.1640625" style="16" customWidth="1"/>
    <col min="5" max="5" width="14.5" style="16" customWidth="1"/>
    <col min="6" max="6" width="14.5" style="12" customWidth="1"/>
    <col min="7" max="7" width="21.5" style="12" customWidth="1"/>
    <col min="8" max="8" width="35.5" style="16" customWidth="1"/>
    <col min="9" max="9" width="33.33203125" style="16" customWidth="1"/>
    <col min="10" max="10" width="11.1640625" style="16" customWidth="1"/>
    <col min="11" max="11" width="32.83203125" style="16" customWidth="1"/>
    <col min="12" max="12" width="29.1640625" style="12" customWidth="1"/>
    <col min="13" max="13" width="80.5" style="12" customWidth="1"/>
    <col min="14" max="14" width="12.83203125" style="12" customWidth="1"/>
    <col min="15" max="15" width="12.5" style="12" customWidth="1"/>
    <col min="16" max="16" width="25" style="12" customWidth="1"/>
    <col min="17" max="17" width="8.33203125" style="12" customWidth="1"/>
    <col min="18" max="18" width="13.1640625" style="16" customWidth="1"/>
    <col min="19" max="19" width="13.33203125" style="12" customWidth="1"/>
    <col min="20" max="20" width="10.33203125" style="12" customWidth="1"/>
    <col min="21" max="21" width="16.1640625" style="12" customWidth="1"/>
    <col min="22" max="22" width="17.5" style="12" customWidth="1"/>
    <col min="23" max="23" width="12" style="12" customWidth="1"/>
    <col min="24" max="24" width="173.6640625" style="11" customWidth="1"/>
    <col min="25" max="25" width="14.83203125" style="12" customWidth="1"/>
    <col min="26" max="26" width="17.83203125" style="12" customWidth="1"/>
    <col min="27" max="27" width="12" style="12" customWidth="1"/>
    <col min="28" max="28" width="215.5" style="12" customWidth="1"/>
    <col min="29" max="29" width="16" style="12" customWidth="1"/>
    <col min="30" max="30" width="16.83203125" style="12" customWidth="1"/>
    <col min="31" max="31" width="11.6640625" style="12" customWidth="1"/>
    <col min="32" max="32" width="215.83203125" style="12" customWidth="1"/>
    <col min="33" max="34" width="14.83203125" style="12" customWidth="1"/>
    <col min="35" max="35" width="12" style="12" customWidth="1"/>
    <col min="36" max="36" width="244.83203125" style="11" customWidth="1"/>
    <col min="37" max="38" width="15.83203125" style="12" customWidth="1"/>
    <col min="39" max="39" width="12" style="12" customWidth="1"/>
    <col min="40" max="40" width="238.6640625" style="12" customWidth="1"/>
    <col min="41" max="42" width="15.83203125" style="12" customWidth="1"/>
    <col min="43" max="43" width="11.6640625" style="12" customWidth="1"/>
    <col min="44" max="44" width="194.1640625" style="12" customWidth="1"/>
    <col min="45" max="46" width="16.33203125" style="12" customWidth="1"/>
    <col min="47" max="47" width="11.6640625" style="12" customWidth="1"/>
    <col min="48" max="48" width="255.5" style="12" customWidth="1"/>
    <col min="49" max="49" width="15" style="12" customWidth="1"/>
    <col min="50" max="50" width="16" style="12" customWidth="1"/>
    <col min="51" max="51" width="11.6640625" style="12" customWidth="1"/>
    <col min="52" max="52" width="227.33203125" style="12" customWidth="1"/>
    <col min="53" max="54" width="16.5" style="12" customWidth="1"/>
    <col min="55" max="55" width="11.6640625" style="12" customWidth="1"/>
    <col min="56" max="56" width="205.1640625" style="12" customWidth="1"/>
    <col min="57" max="57" width="11.6640625" style="12" customWidth="1"/>
    <col min="58" max="58" width="12.5" style="12" customWidth="1"/>
    <col min="59" max="59" width="11.6640625" style="12" customWidth="1"/>
    <col min="60" max="60" width="15" style="12" customWidth="1"/>
    <col min="61" max="61" width="11.6640625" style="12" customWidth="1"/>
    <col min="62" max="62" width="12.5" style="12" customWidth="1"/>
    <col min="63" max="63" width="11.6640625" style="12" customWidth="1"/>
    <col min="64" max="64" width="16" style="12" customWidth="1"/>
    <col min="65" max="65" width="11.6640625" style="12" customWidth="1"/>
    <col min="66" max="66" width="12.33203125" style="12" customWidth="1"/>
    <col min="67" max="67" width="11.6640625" style="12" customWidth="1"/>
    <col min="68" max="69" width="18.6640625" style="12" customWidth="1"/>
    <col min="70" max="70" width="10.6640625" style="12" customWidth="1"/>
    <col min="71" max="76" width="18.1640625" style="12" customWidth="1"/>
    <col min="77" max="77" width="10.6640625" style="12" customWidth="1"/>
    <col min="78" max="124" width="0" style="15" hidden="1" customWidth="1"/>
    <col min="125" max="16384" width="11.5" style="15" hidden="1"/>
  </cols>
  <sheetData>
    <row r="1" spans="2:76" s="14" customFormat="1" ht="4.5" customHeight="1">
      <c r="B1" s="13"/>
      <c r="C1" s="13"/>
      <c r="I1" s="47"/>
    </row>
    <row r="2" spans="2:76" s="18" customFormat="1" ht="32.25" customHeight="1">
      <c r="B2" s="63"/>
      <c r="C2" s="64"/>
      <c r="D2" s="101" t="s">
        <v>0</v>
      </c>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c r="BO2" s="96" t="s">
        <v>1</v>
      </c>
      <c r="BP2" s="97"/>
      <c r="BQ2" s="98"/>
      <c r="BR2" s="1"/>
    </row>
    <row r="3" spans="2:76" s="18" customFormat="1" ht="32.25" customHeight="1">
      <c r="B3" s="65"/>
      <c r="C3" s="66"/>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96" t="s">
        <v>2</v>
      </c>
      <c r="BP3" s="97"/>
      <c r="BQ3" s="98"/>
      <c r="BR3" s="1"/>
    </row>
    <row r="4" spans="2:76" s="18" customFormat="1" ht="32.25" customHeight="1">
      <c r="B4" s="65"/>
      <c r="C4" s="66"/>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96" t="s">
        <v>3</v>
      </c>
      <c r="BP4" s="97"/>
      <c r="BQ4" s="98"/>
      <c r="BR4" s="1"/>
    </row>
    <row r="5" spans="2:76" s="18" customFormat="1" ht="32.25" customHeight="1">
      <c r="B5" s="67"/>
      <c r="C5" s="68"/>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c r="BE5" s="101"/>
      <c r="BF5" s="101"/>
      <c r="BG5" s="101"/>
      <c r="BH5" s="101"/>
      <c r="BI5" s="101"/>
      <c r="BJ5" s="101"/>
      <c r="BK5" s="101"/>
      <c r="BL5" s="101"/>
      <c r="BM5" s="101"/>
      <c r="BN5" s="101"/>
      <c r="BO5" s="96" t="s">
        <v>4</v>
      </c>
      <c r="BP5" s="97"/>
      <c r="BQ5" s="98"/>
      <c r="BR5" s="1"/>
    </row>
    <row r="6" spans="2:76" s="14" customFormat="1" ht="7.5" customHeight="1">
      <c r="B6" s="13"/>
      <c r="C6" s="13"/>
      <c r="I6" s="47"/>
      <c r="BQ6" s="1"/>
      <c r="BR6" s="1"/>
    </row>
    <row r="7" spans="2:76" s="14" customFormat="1" ht="15" customHeight="1">
      <c r="B7" s="72" t="s">
        <v>5</v>
      </c>
      <c r="C7" s="73"/>
      <c r="D7" s="17" t="s">
        <v>6</v>
      </c>
      <c r="E7" s="76" t="s">
        <v>7</v>
      </c>
      <c r="F7" s="77"/>
      <c r="G7" s="80">
        <v>2020</v>
      </c>
      <c r="I7" s="47"/>
    </row>
    <row r="8" spans="2:76" s="14" customFormat="1" ht="15" customHeight="1">
      <c r="B8" s="74"/>
      <c r="C8" s="75"/>
      <c r="D8" s="17" t="s">
        <v>8</v>
      </c>
      <c r="E8" s="78" t="s">
        <v>24</v>
      </c>
      <c r="F8" s="79"/>
      <c r="G8" s="81"/>
      <c r="I8" s="47"/>
    </row>
    <row r="9" spans="2:76" s="31" customFormat="1" ht="7.5" customHeight="1">
      <c r="I9" s="48"/>
    </row>
    <row r="10" spans="2:76" s="1" customFormat="1" ht="22.5" customHeight="1">
      <c r="B10" s="84" t="s">
        <v>10</v>
      </c>
      <c r="C10" s="85"/>
      <c r="D10" s="85"/>
      <c r="E10" s="85"/>
      <c r="F10" s="85"/>
      <c r="G10" s="85"/>
      <c r="H10" s="85"/>
      <c r="I10" s="85"/>
      <c r="J10" s="85"/>
      <c r="K10" s="85"/>
      <c r="L10" s="85"/>
      <c r="M10" s="85"/>
      <c r="N10" s="85"/>
      <c r="O10" s="85"/>
      <c r="P10" s="85"/>
      <c r="Q10" s="85"/>
      <c r="R10" s="85"/>
      <c r="S10" s="85"/>
      <c r="T10" s="85"/>
      <c r="U10" s="99" t="s">
        <v>11</v>
      </c>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2"/>
      <c r="BS10" s="89" t="s">
        <v>12</v>
      </c>
      <c r="BT10" s="90"/>
      <c r="BU10" s="91"/>
      <c r="BV10" s="95" t="s">
        <v>13</v>
      </c>
      <c r="BW10" s="95"/>
      <c r="BX10" s="95"/>
    </row>
    <row r="11" spans="2:76" s="2" customFormat="1" ht="19.5" customHeight="1">
      <c r="B11" s="82" t="s">
        <v>14</v>
      </c>
      <c r="C11" s="83"/>
      <c r="D11" s="83"/>
      <c r="E11" s="86" t="s">
        <v>15</v>
      </c>
      <c r="F11" s="86"/>
      <c r="G11" s="86"/>
      <c r="H11" s="86"/>
      <c r="I11" s="86"/>
      <c r="J11" s="87" t="s">
        <v>16</v>
      </c>
      <c r="K11" s="87"/>
      <c r="L11" s="87"/>
      <c r="M11" s="87"/>
      <c r="N11" s="87"/>
      <c r="O11" s="87"/>
      <c r="P11" s="87"/>
      <c r="Q11" s="88" t="s">
        <v>17</v>
      </c>
      <c r="R11" s="88"/>
      <c r="S11" s="88"/>
      <c r="T11" s="88"/>
      <c r="U11" s="69" t="s">
        <v>7</v>
      </c>
      <c r="V11" s="70"/>
      <c r="W11" s="70"/>
      <c r="X11" s="71"/>
      <c r="Y11" s="69" t="s">
        <v>9</v>
      </c>
      <c r="Z11" s="70"/>
      <c r="AA11" s="70"/>
      <c r="AB11" s="71"/>
      <c r="AC11" s="69" t="s">
        <v>18</v>
      </c>
      <c r="AD11" s="70"/>
      <c r="AE11" s="70"/>
      <c r="AF11" s="71"/>
      <c r="AG11" s="69" t="s">
        <v>19</v>
      </c>
      <c r="AH11" s="70"/>
      <c r="AI11" s="70"/>
      <c r="AJ11" s="71"/>
      <c r="AK11" s="69" t="s">
        <v>20</v>
      </c>
      <c r="AL11" s="70"/>
      <c r="AM11" s="70"/>
      <c r="AN11" s="71"/>
      <c r="AO11" s="69" t="s">
        <v>21</v>
      </c>
      <c r="AP11" s="70"/>
      <c r="AQ11" s="70"/>
      <c r="AR11" s="71"/>
      <c r="AS11" s="69" t="s">
        <v>22</v>
      </c>
      <c r="AT11" s="70"/>
      <c r="AU11" s="70"/>
      <c r="AV11" s="71"/>
      <c r="AW11" s="69" t="s">
        <v>23</v>
      </c>
      <c r="AX11" s="70"/>
      <c r="AY11" s="70"/>
      <c r="AZ11" s="71"/>
      <c r="BA11" s="69" t="s">
        <v>24</v>
      </c>
      <c r="BB11" s="70"/>
      <c r="BC11" s="70"/>
      <c r="BD11" s="71"/>
      <c r="BE11" s="69" t="s">
        <v>25</v>
      </c>
      <c r="BF11" s="70"/>
      <c r="BG11" s="70"/>
      <c r="BH11" s="71"/>
      <c r="BI11" s="69" t="s">
        <v>26</v>
      </c>
      <c r="BJ11" s="70"/>
      <c r="BK11" s="70"/>
      <c r="BL11" s="71"/>
      <c r="BM11" s="69" t="s">
        <v>27</v>
      </c>
      <c r="BN11" s="70"/>
      <c r="BO11" s="70"/>
      <c r="BP11" s="71"/>
      <c r="BS11" s="92"/>
      <c r="BT11" s="93"/>
      <c r="BU11" s="94"/>
      <c r="BV11" s="95"/>
      <c r="BW11" s="95"/>
      <c r="BX11" s="95"/>
    </row>
    <row r="12" spans="2:76" s="8" customFormat="1" ht="48.75" customHeight="1">
      <c r="B12" s="3" t="s">
        <v>28</v>
      </c>
      <c r="C12" s="3" t="s">
        <v>29</v>
      </c>
      <c r="D12" s="3" t="s">
        <v>30</v>
      </c>
      <c r="E12" s="4" t="s">
        <v>31</v>
      </c>
      <c r="F12" s="10" t="s">
        <v>32</v>
      </c>
      <c r="G12" s="4" t="s">
        <v>33</v>
      </c>
      <c r="H12" s="4" t="s">
        <v>34</v>
      </c>
      <c r="I12" s="4" t="s">
        <v>35</v>
      </c>
      <c r="J12" s="5" t="s">
        <v>36</v>
      </c>
      <c r="K12" s="5" t="s">
        <v>37</v>
      </c>
      <c r="L12" s="5" t="s">
        <v>38</v>
      </c>
      <c r="M12" s="5" t="s">
        <v>39</v>
      </c>
      <c r="N12" s="5" t="s">
        <v>40</v>
      </c>
      <c r="O12" s="5" t="s">
        <v>41</v>
      </c>
      <c r="P12" s="5" t="s">
        <v>42</v>
      </c>
      <c r="Q12" s="6" t="s">
        <v>43</v>
      </c>
      <c r="R12" s="6" t="s">
        <v>44</v>
      </c>
      <c r="S12" s="6" t="s">
        <v>45</v>
      </c>
      <c r="T12" s="6" t="s">
        <v>46</v>
      </c>
      <c r="U12" s="7" t="str">
        <f>U11&amp;" Ejecutado"</f>
        <v>Enero Ejecutado</v>
      </c>
      <c r="V12" s="7" t="str">
        <f>U11&amp;" Programado"</f>
        <v>Enero Programado</v>
      </c>
      <c r="W12" s="7" t="str">
        <f>U11&amp;" Resultado"</f>
        <v>Enero Resultado</v>
      </c>
      <c r="X12" s="7" t="str">
        <f>U11&amp;" Análisis mensual"</f>
        <v>Enero Análisis mensual</v>
      </c>
      <c r="Y12" s="7" t="str">
        <f>Y11&amp;" Ejecutado"</f>
        <v>Febrero Ejecutado</v>
      </c>
      <c r="Z12" s="7" t="str">
        <f>Y11&amp;" Programado"</f>
        <v>Febrero Programado</v>
      </c>
      <c r="AA12" s="7" t="str">
        <f>Y11&amp;" Resultado"</f>
        <v>Febrero Resultado</v>
      </c>
      <c r="AB12" s="7" t="str">
        <f>Y11&amp;" Análisis mensual"</f>
        <v>Febrero Análisis mensual</v>
      </c>
      <c r="AC12" s="7" t="str">
        <f>AC11&amp;" Ejecutado"</f>
        <v>Marzo Ejecutado</v>
      </c>
      <c r="AD12" s="7" t="str">
        <f>AC11&amp;" Programado"</f>
        <v>Marzo Programado</v>
      </c>
      <c r="AE12" s="7" t="str">
        <f>AC11&amp;" Resultado"</f>
        <v>Marzo Resultado</v>
      </c>
      <c r="AF12" s="7" t="str">
        <f>AC11&amp;" Análisis mensual"</f>
        <v>Marzo Análisis mensual</v>
      </c>
      <c r="AG12" s="7" t="str">
        <f>AG11&amp;" Ejecutado"</f>
        <v>Abril Ejecutado</v>
      </c>
      <c r="AH12" s="7" t="str">
        <f>AG11&amp;" Programado"</f>
        <v>Abril Programado</v>
      </c>
      <c r="AI12" s="7" t="str">
        <f>AG11&amp;" Resultado"</f>
        <v>Abril Resultado</v>
      </c>
      <c r="AJ12" s="7" t="str">
        <f>AG11&amp;" Análisis mensual"</f>
        <v>Abril Análisis mensual</v>
      </c>
      <c r="AK12" s="7" t="str">
        <f>AK11&amp;" Ejecutado"</f>
        <v>Mayo Ejecutado</v>
      </c>
      <c r="AL12" s="7" t="str">
        <f>AK11&amp;" Programado"</f>
        <v>Mayo Programado</v>
      </c>
      <c r="AM12" s="7" t="str">
        <f>AK11&amp;" Resultado"</f>
        <v>Mayo Resultado</v>
      </c>
      <c r="AN12" s="7" t="str">
        <f>AK11&amp;" Análisis mensual"</f>
        <v>Mayo Análisis mensual</v>
      </c>
      <c r="AO12" s="7" t="str">
        <f>AO11&amp;" Ejecutado"</f>
        <v>Junio Ejecutado</v>
      </c>
      <c r="AP12" s="7" t="str">
        <f>AO11&amp;" Programado"</f>
        <v>Junio Programado</v>
      </c>
      <c r="AQ12" s="7" t="str">
        <f>AO11&amp;" Resultado"</f>
        <v>Junio Resultado</v>
      </c>
      <c r="AR12" s="7" t="str">
        <f>AO11&amp;" Análisis mensual"</f>
        <v>Junio Análisis mensual</v>
      </c>
      <c r="AS12" s="7" t="str">
        <f>AS11&amp;" Ejecutado"</f>
        <v>Julio Ejecutado</v>
      </c>
      <c r="AT12" s="7" t="str">
        <f>AS11&amp;" Programado"</f>
        <v>Julio Programado</v>
      </c>
      <c r="AU12" s="7" t="str">
        <f>AS11&amp;" Resultado"</f>
        <v>Julio Resultado</v>
      </c>
      <c r="AV12" s="7" t="str">
        <f>AS11&amp;" Análisis mensual"</f>
        <v>Julio Análisis mensual</v>
      </c>
      <c r="AW12" s="7" t="str">
        <f>AW11&amp;" Ejecutado"</f>
        <v>Agosto Ejecutado</v>
      </c>
      <c r="AX12" s="7" t="str">
        <f>AW11&amp;" Programado"</f>
        <v>Agosto Programado</v>
      </c>
      <c r="AY12" s="7" t="str">
        <f>AW11&amp;" Resultado"</f>
        <v>Agosto Resultado</v>
      </c>
      <c r="AZ12" s="7" t="str">
        <f>AW11&amp;" Análisis mensual"</f>
        <v>Agosto Análisis mensual</v>
      </c>
      <c r="BA12" s="7" t="str">
        <f>BA11&amp;" Ejecutado"</f>
        <v>Septiembre Ejecutado</v>
      </c>
      <c r="BB12" s="7" t="str">
        <f>BA11&amp;" Programado"</f>
        <v>Septiembre Programado</v>
      </c>
      <c r="BC12" s="7" t="str">
        <f>BA11&amp;" Resultado"</f>
        <v>Septiembre Resultado</v>
      </c>
      <c r="BD12" s="7" t="str">
        <f>BA11&amp;" Análisis mensual"</f>
        <v>Septiembre Análisis mensual</v>
      </c>
      <c r="BE12" s="7" t="str">
        <f>BE11&amp;" Ejecutado"</f>
        <v>Octubre Ejecutado</v>
      </c>
      <c r="BF12" s="7" t="str">
        <f>BE11&amp;" Programado"</f>
        <v>Octubre Programado</v>
      </c>
      <c r="BG12" s="7" t="str">
        <f>BE11&amp;" Resultado"</f>
        <v>Octubre Resultado</v>
      </c>
      <c r="BH12" s="7" t="str">
        <f>BE11&amp;" Análisis mensual"</f>
        <v>Octubre Análisis mensual</v>
      </c>
      <c r="BI12" s="7" t="str">
        <f>BI11&amp;" Ejecutado"</f>
        <v>Noviembre Ejecutado</v>
      </c>
      <c r="BJ12" s="7" t="str">
        <f>BI11&amp;" Programado"</f>
        <v>Noviembre Programado</v>
      </c>
      <c r="BK12" s="7" t="str">
        <f>BI11&amp;" Resultado"</f>
        <v>Noviembre Resultado</v>
      </c>
      <c r="BL12" s="7" t="str">
        <f>BI11&amp;" Análisis mensual"</f>
        <v>Noviembre Análisis mensual</v>
      </c>
      <c r="BM12" s="7" t="str">
        <f>BM11&amp;" Ejecutado"</f>
        <v>Diciembre Ejecutado</v>
      </c>
      <c r="BN12" s="7" t="str">
        <f>BM11&amp;" Programado"</f>
        <v>Diciembre Programado</v>
      </c>
      <c r="BO12" s="7" t="str">
        <f>BM11&amp;" Resultado"</f>
        <v>Diciembre Resultado</v>
      </c>
      <c r="BP12" s="7" t="str">
        <f>BM11&amp;" Análisis mensual"</f>
        <v>Diciembre Análisis mensual</v>
      </c>
      <c r="BQ12" s="7" t="s">
        <v>47</v>
      </c>
      <c r="BS12" s="9" t="s">
        <v>48</v>
      </c>
      <c r="BT12" s="9" t="s">
        <v>49</v>
      </c>
      <c r="BU12" s="9" t="s">
        <v>50</v>
      </c>
      <c r="BV12" s="9" t="s">
        <v>51</v>
      </c>
      <c r="BW12" s="9" t="s">
        <v>52</v>
      </c>
      <c r="BX12" s="9" t="s">
        <v>53</v>
      </c>
    </row>
    <row r="13" spans="2:76" s="40" customFormat="1" ht="130.5" customHeight="1">
      <c r="B13" s="34" t="s">
        <v>108</v>
      </c>
      <c r="C13" s="34" t="s">
        <v>55</v>
      </c>
      <c r="D13" s="42" t="s">
        <v>56</v>
      </c>
      <c r="E13" s="35" t="s">
        <v>135</v>
      </c>
      <c r="F13" s="36" t="s">
        <v>133</v>
      </c>
      <c r="G13" s="42" t="s">
        <v>136</v>
      </c>
      <c r="H13" s="42" t="s">
        <v>137</v>
      </c>
      <c r="I13" s="46" t="s">
        <v>138</v>
      </c>
      <c r="J13" s="35" t="s">
        <v>69</v>
      </c>
      <c r="K13" s="42" t="s">
        <v>139</v>
      </c>
      <c r="L13" s="46" t="s">
        <v>140</v>
      </c>
      <c r="M13" s="42" t="s">
        <v>141</v>
      </c>
      <c r="N13" s="34" t="s">
        <v>58</v>
      </c>
      <c r="O13" s="35" t="s">
        <v>79</v>
      </c>
      <c r="P13" s="42" t="s">
        <v>142</v>
      </c>
      <c r="Q13" s="37">
        <v>0.96</v>
      </c>
      <c r="R13" s="34" t="s">
        <v>58</v>
      </c>
      <c r="S13" s="37">
        <v>1</v>
      </c>
      <c r="T13" s="34" t="s">
        <v>70</v>
      </c>
      <c r="U13" s="44"/>
      <c r="V13" s="44"/>
      <c r="W13" s="32"/>
      <c r="X13" s="33" t="s">
        <v>143</v>
      </c>
      <c r="Y13" s="44"/>
      <c r="Z13" s="44"/>
      <c r="AA13" s="32"/>
      <c r="AB13" s="45" t="s">
        <v>144</v>
      </c>
      <c r="AC13" s="44">
        <v>63</v>
      </c>
      <c r="AD13" s="44">
        <v>76</v>
      </c>
      <c r="AE13" s="32">
        <f>(AC13/AD13)</f>
        <v>0.82894736842105265</v>
      </c>
      <c r="AF13" s="33" t="s">
        <v>145</v>
      </c>
      <c r="AG13" s="44"/>
      <c r="AH13" s="44"/>
      <c r="AI13" s="32"/>
      <c r="AJ13" s="45" t="s">
        <v>177</v>
      </c>
      <c r="AK13" s="44"/>
      <c r="AL13" s="44"/>
      <c r="AM13" s="32"/>
      <c r="AN13" s="45" t="s">
        <v>178</v>
      </c>
      <c r="AO13" s="44">
        <v>113</v>
      </c>
      <c r="AP13" s="44">
        <v>133</v>
      </c>
      <c r="AQ13" s="32">
        <f>(AO13/AP13)</f>
        <v>0.84962406015037595</v>
      </c>
      <c r="AR13" s="45" t="s">
        <v>179</v>
      </c>
      <c r="AS13" s="39"/>
      <c r="AT13" s="44"/>
      <c r="AU13" s="32"/>
      <c r="AV13" s="45" t="s">
        <v>180</v>
      </c>
      <c r="AW13" s="39"/>
      <c r="AX13" s="44"/>
      <c r="AY13" s="32"/>
      <c r="AZ13" s="45" t="s">
        <v>181</v>
      </c>
      <c r="BA13" s="39">
        <v>128</v>
      </c>
      <c r="BB13" s="44">
        <v>159</v>
      </c>
      <c r="BC13" s="32">
        <f>(BA13/BB13)</f>
        <v>0.80503144654088055</v>
      </c>
      <c r="BD13" s="45" t="s">
        <v>182</v>
      </c>
      <c r="BE13" s="29"/>
      <c r="BF13" s="29"/>
      <c r="BG13" s="32"/>
      <c r="BH13" s="30"/>
      <c r="BI13" s="30"/>
      <c r="BJ13" s="30"/>
      <c r="BK13" s="32"/>
      <c r="BL13" s="30"/>
      <c r="BM13" s="30"/>
      <c r="BN13" s="30"/>
      <c r="BO13" s="32"/>
      <c r="BP13" s="38"/>
      <c r="BQ13" s="38"/>
      <c r="BS13" s="43">
        <f>+BA13</f>
        <v>128</v>
      </c>
      <c r="BT13" s="43">
        <f>+BB13</f>
        <v>159</v>
      </c>
      <c r="BU13" s="41">
        <f>+BS13/BT13</f>
        <v>0.80503144654088055</v>
      </c>
      <c r="BV13" s="41">
        <f>+BU13</f>
        <v>0.80503144654088055</v>
      </c>
      <c r="BW13" s="41">
        <f>+S13</f>
        <v>1</v>
      </c>
      <c r="BX13" s="41">
        <f>+BV13/BW13</f>
        <v>0.80503144654088055</v>
      </c>
    </row>
    <row r="14" spans="2:76" s="40" customFormat="1" ht="154">
      <c r="B14" s="34" t="s">
        <v>108</v>
      </c>
      <c r="C14" s="34" t="s">
        <v>55</v>
      </c>
      <c r="D14" s="42" t="s">
        <v>56</v>
      </c>
      <c r="E14" s="35" t="s">
        <v>146</v>
      </c>
      <c r="F14" s="36" t="s">
        <v>133</v>
      </c>
      <c r="G14" s="42" t="s">
        <v>147</v>
      </c>
      <c r="H14" s="42" t="s">
        <v>148</v>
      </c>
      <c r="I14" s="46" t="s">
        <v>149</v>
      </c>
      <c r="J14" s="35" t="s">
        <v>57</v>
      </c>
      <c r="K14" s="42" t="s">
        <v>150</v>
      </c>
      <c r="L14" s="46" t="s">
        <v>151</v>
      </c>
      <c r="M14" s="42" t="s">
        <v>152</v>
      </c>
      <c r="N14" s="34" t="s">
        <v>58</v>
      </c>
      <c r="O14" s="35" t="s">
        <v>79</v>
      </c>
      <c r="P14" s="42" t="s">
        <v>153</v>
      </c>
      <c r="Q14" s="37">
        <v>0.47</v>
      </c>
      <c r="R14" s="34" t="s">
        <v>58</v>
      </c>
      <c r="S14" s="37">
        <v>1</v>
      </c>
      <c r="T14" s="34" t="s">
        <v>60</v>
      </c>
      <c r="U14" s="44"/>
      <c r="V14" s="44"/>
      <c r="W14" s="32"/>
      <c r="X14" s="33" t="s">
        <v>154</v>
      </c>
      <c r="Y14" s="44"/>
      <c r="Z14" s="44"/>
      <c r="AA14" s="32"/>
      <c r="AB14" s="45" t="s">
        <v>155</v>
      </c>
      <c r="AC14" s="44">
        <v>1</v>
      </c>
      <c r="AD14" s="44">
        <v>11</v>
      </c>
      <c r="AE14" s="32">
        <f>+AC14/AD14</f>
        <v>9.0909090909090912E-2</v>
      </c>
      <c r="AF14" s="33" t="s">
        <v>183</v>
      </c>
      <c r="AG14" s="44"/>
      <c r="AH14" s="44"/>
      <c r="AI14" s="32"/>
      <c r="AJ14" s="45" t="s">
        <v>184</v>
      </c>
      <c r="AK14" s="44"/>
      <c r="AL14" s="44"/>
      <c r="AM14" s="32"/>
      <c r="AN14" s="45" t="s">
        <v>185</v>
      </c>
      <c r="AO14" s="44">
        <v>0</v>
      </c>
      <c r="AP14" s="44">
        <v>1</v>
      </c>
      <c r="AQ14" s="32">
        <f>(AO14/AP14)</f>
        <v>0</v>
      </c>
      <c r="AR14" s="45" t="s">
        <v>186</v>
      </c>
      <c r="AS14" s="39"/>
      <c r="AT14" s="44"/>
      <c r="AU14" s="32"/>
      <c r="AV14" s="45" t="s">
        <v>187</v>
      </c>
      <c r="AW14" s="39"/>
      <c r="AX14" s="44"/>
      <c r="AY14" s="32"/>
      <c r="AZ14" s="45" t="s">
        <v>156</v>
      </c>
      <c r="BA14" s="39">
        <v>0</v>
      </c>
      <c r="BB14" s="44">
        <v>9</v>
      </c>
      <c r="BC14" s="32">
        <f>(BA14/BB14)</f>
        <v>0</v>
      </c>
      <c r="BD14" s="45" t="s">
        <v>188</v>
      </c>
      <c r="BE14" s="29"/>
      <c r="BF14" s="29"/>
      <c r="BG14" s="32"/>
      <c r="BH14" s="30"/>
      <c r="BI14" s="30"/>
      <c r="BJ14" s="30"/>
      <c r="BK14" s="32"/>
      <c r="BL14" s="30"/>
      <c r="BM14" s="30"/>
      <c r="BN14" s="30"/>
      <c r="BO14" s="32"/>
      <c r="BP14" s="38"/>
      <c r="BQ14" s="38"/>
      <c r="BS14" s="43">
        <f>+AC14+AO14+BA14+BM14</f>
        <v>1</v>
      </c>
      <c r="BT14" s="43">
        <f>+AD14+AP14+BB14+BN14</f>
        <v>21</v>
      </c>
      <c r="BU14" s="41">
        <f>+BS14/BT14</f>
        <v>4.7619047619047616E-2</v>
      </c>
      <c r="BV14" s="41">
        <f>+BU14</f>
        <v>4.7619047619047616E-2</v>
      </c>
      <c r="BW14" s="41">
        <f>+S14</f>
        <v>1</v>
      </c>
      <c r="BX14" s="41">
        <f>+BV14/BW14</f>
        <v>4.7619047619047616E-2</v>
      </c>
    </row>
    <row r="15" spans="2:76" s="40" customFormat="1" ht="169">
      <c r="B15" s="34" t="s">
        <v>108</v>
      </c>
      <c r="C15" s="34" t="s">
        <v>55</v>
      </c>
      <c r="D15" s="42" t="s">
        <v>56</v>
      </c>
      <c r="E15" s="35" t="s">
        <v>157</v>
      </c>
      <c r="F15" s="36" t="s">
        <v>133</v>
      </c>
      <c r="G15" s="42" t="s">
        <v>158</v>
      </c>
      <c r="H15" s="42" t="s">
        <v>159</v>
      </c>
      <c r="I15" s="46" t="s">
        <v>160</v>
      </c>
      <c r="J15" s="35" t="s">
        <v>69</v>
      </c>
      <c r="K15" s="42" t="s">
        <v>161</v>
      </c>
      <c r="L15" s="46" t="s">
        <v>162</v>
      </c>
      <c r="M15" s="42" t="s">
        <v>163</v>
      </c>
      <c r="N15" s="34" t="s">
        <v>58</v>
      </c>
      <c r="O15" s="35" t="s">
        <v>79</v>
      </c>
      <c r="P15" s="42" t="s">
        <v>164</v>
      </c>
      <c r="Q15" s="37">
        <v>0.94</v>
      </c>
      <c r="R15" s="34" t="s">
        <v>115</v>
      </c>
      <c r="S15" s="37">
        <v>1</v>
      </c>
      <c r="T15" s="34" t="s">
        <v>70</v>
      </c>
      <c r="U15" s="44"/>
      <c r="V15" s="44"/>
      <c r="W15" s="32"/>
      <c r="X15" s="33" t="s">
        <v>189</v>
      </c>
      <c r="Y15" s="44"/>
      <c r="Z15" s="44"/>
      <c r="AA15" s="32"/>
      <c r="AB15" s="45" t="s">
        <v>190</v>
      </c>
      <c r="AC15" s="44">
        <v>66</v>
      </c>
      <c r="AD15" s="44">
        <v>1597</v>
      </c>
      <c r="AE15" s="32">
        <f>+AC15/AD15</f>
        <v>4.1327489041953665E-2</v>
      </c>
      <c r="AF15" s="33" t="s">
        <v>165</v>
      </c>
      <c r="AG15" s="44"/>
      <c r="AH15" s="44"/>
      <c r="AI15" s="32"/>
      <c r="AJ15" s="45" t="s">
        <v>166</v>
      </c>
      <c r="AK15" s="44"/>
      <c r="AL15" s="44"/>
      <c r="AM15" s="32"/>
      <c r="AN15" s="45" t="s">
        <v>191</v>
      </c>
      <c r="AO15" s="44">
        <v>66</v>
      </c>
      <c r="AP15" s="44">
        <v>1601</v>
      </c>
      <c r="AQ15" s="32">
        <f>AO15/AP15</f>
        <v>4.1224234853216739E-2</v>
      </c>
      <c r="AR15" s="45" t="s">
        <v>192</v>
      </c>
      <c r="AS15" s="39"/>
      <c r="AT15" s="44"/>
      <c r="AU15" s="32"/>
      <c r="AV15" s="45" t="s">
        <v>193</v>
      </c>
      <c r="AW15" s="39"/>
      <c r="AX15" s="44"/>
      <c r="AY15" s="32"/>
      <c r="AZ15" s="45" t="s">
        <v>194</v>
      </c>
      <c r="BA15" s="39">
        <v>66</v>
      </c>
      <c r="BB15" s="44">
        <v>1602</v>
      </c>
      <c r="BC15" s="32">
        <f>BA15/BB15</f>
        <v>4.1198501872659173E-2</v>
      </c>
      <c r="BD15" s="45" t="s">
        <v>195</v>
      </c>
      <c r="BE15" s="29"/>
      <c r="BF15" s="29"/>
      <c r="BG15" s="32"/>
      <c r="BH15" s="30"/>
      <c r="BI15" s="30"/>
      <c r="BJ15" s="30"/>
      <c r="BK15" s="32"/>
      <c r="BL15" s="30"/>
      <c r="BM15" s="30"/>
      <c r="BN15" s="30"/>
      <c r="BO15" s="32"/>
      <c r="BP15" s="38"/>
      <c r="BQ15" s="38"/>
      <c r="BS15" s="43">
        <f>+BA15</f>
        <v>66</v>
      </c>
      <c r="BT15" s="43">
        <f>+BB15</f>
        <v>1602</v>
      </c>
      <c r="BU15" s="41">
        <f>+BS15/BT15</f>
        <v>4.1198501872659173E-2</v>
      </c>
      <c r="BV15" s="41">
        <f>+BU15</f>
        <v>4.1198501872659173E-2</v>
      </c>
      <c r="BW15" s="41">
        <f>+S15</f>
        <v>1</v>
      </c>
      <c r="BX15" s="41">
        <f>+BV15/BW15</f>
        <v>4.1198501872659173E-2</v>
      </c>
    </row>
  </sheetData>
  <sheetProtection formatCells="0" formatColumns="0" formatRows="0" sort="0" autoFilter="0" pivotTables="0"/>
  <autoFilter ref="A12:DT15" xr:uid="{DBD363C2-0546-4D59-8845-FA36E3F10569}"/>
  <sortState ref="B13:BX15">
    <sortCondition ref="B13:B15"/>
    <sortCondition descending="1" ref="C13:C15"/>
  </sortState>
  <dataConsolidate/>
  <mergeCells count="30">
    <mergeCell ref="BS10:BU11"/>
    <mergeCell ref="BV10:BX11"/>
    <mergeCell ref="BO2:BQ2"/>
    <mergeCell ref="BO3:BQ3"/>
    <mergeCell ref="BO4:BQ4"/>
    <mergeCell ref="BO5:BQ5"/>
    <mergeCell ref="U10:BP10"/>
    <mergeCell ref="D2:BN5"/>
    <mergeCell ref="AS11:AV11"/>
    <mergeCell ref="AW11:AZ11"/>
    <mergeCell ref="BA11:BD11"/>
    <mergeCell ref="BE11:BH11"/>
    <mergeCell ref="BI11:BL11"/>
    <mergeCell ref="BM11:BP11"/>
    <mergeCell ref="AO11:AR11"/>
    <mergeCell ref="AK11:AN11"/>
    <mergeCell ref="AG11:AJ11"/>
    <mergeCell ref="E11:I11"/>
    <mergeCell ref="J11:P11"/>
    <mergeCell ref="Q11:T11"/>
    <mergeCell ref="U11:X11"/>
    <mergeCell ref="B2:C5"/>
    <mergeCell ref="Y11:AB11"/>
    <mergeCell ref="AC11:AF11"/>
    <mergeCell ref="B7:C8"/>
    <mergeCell ref="E7:F7"/>
    <mergeCell ref="E8:F8"/>
    <mergeCell ref="G7:G8"/>
    <mergeCell ref="B11:D11"/>
    <mergeCell ref="B10:T10"/>
  </mergeCells>
  <conditionalFormatting sqref="U13:V15 BH13:BJ15 AB13:AD15 X13:Z15 BL13:BN15 BP13:BQ15 AF13:AH15 AJ13:AL15 AN13:AP15 AR13:AT15 AV13:AX15 AZ13:BB15 BD13:BF15">
    <cfRule type="containsBlanks" dxfId="1" priority="4300">
      <formula>LEN(TRIM(U13))=0</formula>
    </cfRule>
    <cfRule type="cellIs" dxfId="0" priority="4301" operator="notEqual">
      <formula>""""""</formula>
    </cfRule>
  </conditionalFormatting>
  <dataValidations xWindow="200" yWindow="371" count="34">
    <dataValidation type="list" allowBlank="1" showInputMessage="1" showErrorMessage="1" sqref="T16:T1048576" xr:uid="{00000000-0002-0000-0000-000000000000}">
      <formula1>TipoMeta</formula1>
    </dataValidation>
    <dataValidation allowBlank="1" showInputMessage="1" showErrorMessage="1" prompt="Corresponde al registro de los logros obtenidos durante el año de medición del indicador de manera consolidada. En este también se identificarán las situaciones que conllevaron a logros no esperados y las acciones que al respecto se hayan adelantado_x000a_" sqref="BQ12" xr:uid="{00000000-0002-0000-0000-000001000000}"/>
    <dataValidation allowBlank="1" showInputMessage="1" showErrorMessage="1" prompt="Indicar el proceso institucional al cuál está asociado el indicador de gestión._x000a__x000a_De la lista despegable  seleccione el proceso." sqref="B12" xr:uid="{00000000-0002-0000-0000-000002000000}"/>
    <dataValidation allowBlank="1" showInputMessage="1" showErrorMessage="1" prompt="Relacionar el proyecto de inversión al cuál está asociado el indicador de gestión._x000a__x000a_De la lista desplegable  seleccione el proyecto de inversión._x000a__x000a_* No todos los indicadores deben estar asociados a un proyecto de inversión." sqref="C12" xr:uid="{00000000-0002-0000-0000-000003000000}"/>
    <dataValidation allowBlank="1" showInputMessage="1" showErrorMessage="1" prompt="Indicar a cual objetivo estratégico de la Entidad contribuye la medición del indicador de gestión._x000a__x000a_De la lista desplegable seleccione el objetivo estratégico._x000a__x000a_*Todos los indicadores deben estar relacionados a un objetivo estratégico._x000a_" sqref="D12" xr:uid="{00000000-0002-0000-0000-000004000000}"/>
    <dataValidation allowBlank="1" showInputMessage="1" showErrorMessage="1" prompt="Se refiere al código consecutivo que es asignado por la Subdirección de Diseño, Evaluación y Sistematización – Equipo del Sistema Integrado de Gestión." sqref="E12" xr:uid="{00000000-0002-0000-0000-000005000000}"/>
    <dataValidation allowBlank="1" showInputMessage="1" showErrorMessage="1" prompt="Hace referencia a la fecha de expedición de la circular mediante la cual se solicita la creación o actualización del indicador de gestión." sqref="F12" xr:uid="{00000000-0002-0000-0000-000006000000}"/>
    <dataValidation allowBlank="1" showInputMessage="1" showErrorMessage="1" prompt="Registre el nombre asignado al indicador. Este debe ser; claro, preciso y auto explicativo. _x000a__x000a_Estructura sugerida: objeto a cuantificar (sujeto) + condición deseada del objeto (verbo en participio pasado) + complemento descriptivo (si se requiere)" sqref="G12" xr:uid="{00000000-0002-0000-0000-000007000000}"/>
    <dataValidation allowBlank="1" showInputMessage="1" showErrorMessage="1" prompt="Describe al fin para el cual se formuló el indicador." sqref="H12" xr:uid="{00000000-0002-0000-0000-000008000000}"/>
    <dataValidation allowBlank="1" showInputMessage="1" showErrorMessage="1" prompt="Corresponde al aspecto clave de cuyo resultado depende el logro de la meta propuesta para el indicador." sqref="I12" xr:uid="{00000000-0002-0000-0000-000009000000}"/>
    <dataValidation allowBlank="1" showInputMessage="1" showErrorMessage="1" prompt="Corresponde a la ecuación matemática que relaciona las variables del indicador (numerador/denominador)." sqref="K12" xr:uid="{00000000-0002-0000-0000-00000A000000}"/>
    <dataValidation allowBlank="1" showInputMessage="1" showErrorMessage="1" prompt="Hace referencia a la clasificación del indicador._x000a__x000a_De la lista desplegable seleccione una de las siguientes opciones: eficacia, eficiencia o efectividad." sqref="J12" xr:uid="{00000000-0002-0000-0000-00000B000000}"/>
    <dataValidation allowBlank="1" showInputMessage="1" showErrorMessage="1" prompt="Frecuencia en la cual se debe calcular y registrar los resultados del indicador. _x000a__x000a_De la lista desplegable seleccione la frecuencia del indicador; mensual, bimestral, trimestral, semestral o anual." sqref="O12" xr:uid="{00000000-0002-0000-0000-00000C000000}"/>
    <dataValidation allowBlank="1" showInputMessage="1" showErrorMessage="1" prompt="Se estandariza en porcentaje (%)." sqref="N12" xr:uid="{00000000-0002-0000-0000-00000D000000}"/>
    <dataValidation allowBlank="1" showInputMessage="1" showErrorMessage="1" prompt="Corresponde a la información a partir de la cual se obtienen los datos para el cálculo del indicador." sqref="L12" xr:uid="{00000000-0002-0000-0000-00000E000000}"/>
    <dataValidation allowBlank="1" showInputMessage="1" showErrorMessage="1" prompt="Es el elemento que soporta la medición del indicador, estos pueden ser; documento, base de datos, entre otros. " sqref="P12" xr:uid="{00000000-0002-0000-0000-00000F000000}"/>
    <dataValidation allowBlank="1" showInputMessage="1" showErrorMessage="1" prompt="Resultado que se tiene sobre este indicador de mediciones realizadas con anterioridad._x000a__x000a_En los casos en los que no se cuente con línea base se debe registrar “No aplica”." sqref="Q12" xr:uid="{00000000-0002-0000-0000-000010000000}"/>
    <dataValidation allowBlank="1" showInputMessage="1" showErrorMessage="1" prompt="Debe coincidir con la unidad de medida del indicador para poder ser comparables." sqref="R12" xr:uid="{00000000-0002-0000-0000-000011000000}"/>
    <dataValidation allowBlank="1" showInputMessage="1" showErrorMessage="1" prompt="Es el resultado del indicador que se pretende alcanzar en el año, se debe tener como referencia la unidad de medida formulada para el indicador." sqref="S12" xr:uid="{00000000-0002-0000-0000-000012000000}"/>
    <dataValidation allowBlank="1" showInputMessage="1" showErrorMessage="1" prompt="Seleccionar el tipo de meta del indicador._x000a_*Suma: en cada periodo difiere el valor._x000a_* Constante: en cada periodo siempre es el mismo valor._x000a_* Ascendente: en cada periodo incrementa su valor._x000a_* Descendente: en cada período disminuye su valor." sqref="T12" xr:uid="{00000000-0002-0000-0000-000013000000}"/>
    <dataValidation allowBlank="1" showInputMessage="1" showErrorMessage="1" prompt="Corresponde a los resultados obtenidos en el periodo de medición." sqref="AK12 AS12 AW12 BA12 BE12 BI12 BM12 U12 AC12 Y12 AG12 AO12" xr:uid="{00000000-0002-0000-0000-000014000000}"/>
    <dataValidation allowBlank="1" showInputMessage="1" showErrorMessage="1" prompt="Corresponde a los resultados planificados para el periodo de medición. Todos los indicadores de gestión deben incluir programación." sqref="AH12 AT12 AX12 BB12 BF12 BJ12 BN12 AD12 Z12 V12 AP12 AL12" xr:uid="{00000000-0002-0000-0000-000015000000}"/>
    <dataValidation allowBlank="1" showInputMessage="1" showErrorMessage="1" prompt="Corresponde a la operación matemática de la fórmula del indicador y que reflejará el resultado del indicador para el periodo de medición." sqref="AI12 AU12 AY12 BC12 BG12 BK12 BO12 AE12 AA12 W12 AQ12 AM12" xr:uid="{00000000-0002-0000-0000-000016000000}"/>
    <dataValidation allowBlank="1" showInputMessage="1" showErrorMessage="1" prompt="Corresponde a los logros obtenidos durante el periodo de medición así como la identificación de las situaciones que conllevaron al incumplimiento de las metas propuestas." sqref="AR12 AV12 AZ12 BD12 BH12 BL12 BP12 X12 AB12 AF12 AJ12 AN12" xr:uid="{00000000-0002-0000-0000-000017000000}"/>
    <dataValidation type="list" allowBlank="1" showInputMessage="1" showErrorMessage="1" sqref="E7:E8" xr:uid="{00000000-0002-0000-0000-000018000000}">
      <formula1>Meses</formula1>
    </dataValidation>
    <dataValidation type="list" allowBlank="1" showInputMessage="1" showErrorMessage="1" sqref="M16:N1048576" xr:uid="{00000000-0002-0000-0000-000019000000}">
      <formula1>periodicidad</formula1>
    </dataValidation>
    <dataValidation type="list" allowBlank="1" showInputMessage="1" showErrorMessage="1" sqref="D16:D1048576" xr:uid="{00000000-0002-0000-0000-00001A000000}">
      <formula1>ProyectoInv</formula1>
    </dataValidation>
    <dataValidation type="list" allowBlank="1" showInputMessage="1" showErrorMessage="1" sqref="E16:E1048576" xr:uid="{00000000-0002-0000-0000-00001B000000}">
      <formula1>ObjEstratégico</formula1>
    </dataValidation>
    <dataValidation type="list" allowBlank="1" showInputMessage="1" showErrorMessage="1" sqref="G7:G8" xr:uid="{00000000-0002-0000-0000-00001C000000}">
      <formula1>Años</formula1>
    </dataValidation>
    <dataValidation allowBlank="1" showInputMessage="1" showErrorMessage="1" prompt="Formúlese según las características y programación del indicador." sqref="BS10 BV10:BX11" xr:uid="{00000000-0002-0000-0000-00001D000000}"/>
    <dataValidation type="list" allowBlank="1" showInputMessage="1" showErrorMessage="1" sqref="C16:C1048576" xr:uid="{00000000-0002-0000-0000-00001E000000}">
      <formula1>Subsistema</formula1>
    </dataValidation>
    <dataValidation type="list" allowBlank="1" showInputMessage="1" showErrorMessage="1" sqref="O16:O1048576" xr:uid="{00000000-0002-0000-0000-00001F000000}">
      <formula1>TipoInd</formula1>
    </dataValidation>
    <dataValidation allowBlank="1" showInputMessage="1" showErrorMessage="1" prompt="Indicar los pasos que se deben realizar para obtener las variables que conforman el indicador y calcular su resultado." sqref="M12" xr:uid="{00000000-0002-0000-0000-000021000000}"/>
    <dataValidation type="list" allowBlank="1" showInputMessage="1" showErrorMessage="1" sqref="B16:B1048576" xr:uid="{00000000-0002-0000-0000-000020000000}">
      <formula1>Procesos</formula1>
    </dataValidation>
  </dataValidations>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77844-ADED-43A1-969C-E3EF5AD5FB57}">
  <dimension ref="B1:E101"/>
  <sheetViews>
    <sheetView showGridLines="0" topLeftCell="A91" workbookViewId="0">
      <selection activeCell="C75" sqref="C75:C99"/>
    </sheetView>
  </sheetViews>
  <sheetFormatPr baseColWidth="10" defaultRowHeight="30" customHeight="1"/>
  <cols>
    <col min="1" max="1" width="4.5" customWidth="1"/>
    <col min="2" max="2" width="19.5" customWidth="1"/>
    <col min="3" max="3" width="78.33203125" customWidth="1"/>
  </cols>
  <sheetData>
    <row r="1" spans="2:5" ht="17.25" customHeight="1"/>
    <row r="2" spans="2:5" ht="30" customHeight="1">
      <c r="B2" s="50" t="s">
        <v>252</v>
      </c>
      <c r="C2" s="50" t="s">
        <v>33</v>
      </c>
      <c r="D2" s="50" t="s">
        <v>253</v>
      </c>
      <c r="E2" s="50" t="s">
        <v>254</v>
      </c>
    </row>
    <row r="3" spans="2:5" ht="30" customHeight="1">
      <c r="B3" s="105" t="s">
        <v>66</v>
      </c>
      <c r="C3" s="55" t="s">
        <v>196</v>
      </c>
      <c r="D3" s="53">
        <v>0.91308558620880487</v>
      </c>
      <c r="E3" s="111">
        <f>AVERAGE(D3:D6)</f>
        <v>0.95679200776239437</v>
      </c>
    </row>
    <row r="4" spans="2:5" ht="30" customHeight="1">
      <c r="B4" s="106"/>
      <c r="C4" s="55" t="s">
        <v>197</v>
      </c>
      <c r="D4" s="53">
        <v>0.98351648351648346</v>
      </c>
      <c r="E4" s="112"/>
    </row>
    <row r="5" spans="2:5" ht="30" customHeight="1">
      <c r="B5" s="106"/>
      <c r="C5" s="55" t="s">
        <v>173</v>
      </c>
      <c r="D5" s="53">
        <v>0.97762478485370052</v>
      </c>
      <c r="E5" s="112"/>
    </row>
    <row r="6" spans="2:5" ht="30" customHeight="1">
      <c r="B6" s="107"/>
      <c r="C6" s="55" t="s">
        <v>174</v>
      </c>
      <c r="D6" s="53">
        <v>0.95294117647058818</v>
      </c>
      <c r="E6" s="113"/>
    </row>
    <row r="7" spans="2:5" ht="30" customHeight="1">
      <c r="B7" s="51" t="s">
        <v>71</v>
      </c>
      <c r="C7" s="55" t="s">
        <v>221</v>
      </c>
      <c r="D7" s="53">
        <v>1.1111111111111112</v>
      </c>
      <c r="E7" s="53">
        <f>AVERAGE(D7)</f>
        <v>1.1111111111111112</v>
      </c>
    </row>
    <row r="8" spans="2:5" ht="30" customHeight="1">
      <c r="B8" s="105" t="s">
        <v>75</v>
      </c>
      <c r="C8" s="55" t="s">
        <v>130</v>
      </c>
      <c r="D8" s="54">
        <v>0.78701143067846613</v>
      </c>
      <c r="E8" s="111">
        <f>AVERAGE(D8:D10)</f>
        <v>1.0902896759673881</v>
      </c>
    </row>
    <row r="9" spans="2:5" ht="30" customHeight="1">
      <c r="B9" s="106"/>
      <c r="C9" s="55" t="s">
        <v>131</v>
      </c>
      <c r="D9" s="53">
        <v>0.96478843109570878</v>
      </c>
      <c r="E9" s="112"/>
    </row>
    <row r="10" spans="2:5" ht="30" customHeight="1">
      <c r="B10" s="107"/>
      <c r="C10" s="55" t="s">
        <v>132</v>
      </c>
      <c r="D10" s="53">
        <v>1.5190691661279898</v>
      </c>
      <c r="E10" s="113"/>
    </row>
    <row r="11" spans="2:5" ht="30" customHeight="1">
      <c r="B11" s="51" t="s">
        <v>81</v>
      </c>
      <c r="C11" s="55" t="s">
        <v>134</v>
      </c>
      <c r="D11" s="54">
        <v>0</v>
      </c>
      <c r="E11" s="54">
        <f>AVERAGE(D11)</f>
        <v>0</v>
      </c>
    </row>
    <row r="12" spans="2:5" ht="30" customHeight="1">
      <c r="B12" s="105" t="s">
        <v>86</v>
      </c>
      <c r="C12" s="55" t="s">
        <v>219</v>
      </c>
      <c r="D12" s="54">
        <v>0.5</v>
      </c>
      <c r="E12" s="114">
        <f>AVERAGE(D12:D13)</f>
        <v>0.75</v>
      </c>
    </row>
    <row r="13" spans="2:5" ht="30" customHeight="1">
      <c r="B13" s="107"/>
      <c r="C13" s="55" t="s">
        <v>220</v>
      </c>
      <c r="D13" s="53">
        <v>1</v>
      </c>
      <c r="E13" s="116"/>
    </row>
    <row r="14" spans="2:5" ht="30" customHeight="1">
      <c r="B14" s="51" t="s">
        <v>112</v>
      </c>
      <c r="C14" s="55" t="s">
        <v>113</v>
      </c>
      <c r="D14" s="53">
        <v>0.92379471228615861</v>
      </c>
      <c r="E14" s="53">
        <f>AVERAGE(D14)</f>
        <v>0.92379471228615861</v>
      </c>
    </row>
    <row r="15" spans="2:5" s="49" customFormat="1" ht="30" customHeight="1">
      <c r="B15" s="50" t="s">
        <v>252</v>
      </c>
      <c r="C15" s="50" t="s">
        <v>33</v>
      </c>
      <c r="D15" s="50" t="s">
        <v>253</v>
      </c>
      <c r="E15" s="50" t="s">
        <v>254</v>
      </c>
    </row>
    <row r="16" spans="2:5" ht="30" customHeight="1">
      <c r="B16" s="105" t="s">
        <v>91</v>
      </c>
      <c r="C16" s="55" t="s">
        <v>216</v>
      </c>
      <c r="D16" s="53">
        <v>1.7898550724637681</v>
      </c>
      <c r="E16" s="111">
        <f>AVERAGE(D16:D18)</f>
        <v>1.2738018351824403</v>
      </c>
    </row>
    <row r="17" spans="2:5" ht="30" customHeight="1">
      <c r="B17" s="106"/>
      <c r="C17" s="55" t="s">
        <v>217</v>
      </c>
      <c r="D17" s="53">
        <v>1.0313113416310717</v>
      </c>
      <c r="E17" s="112"/>
    </row>
    <row r="18" spans="2:5" ht="30" customHeight="1">
      <c r="B18" s="107"/>
      <c r="C18" s="55" t="s">
        <v>218</v>
      </c>
      <c r="D18" s="53">
        <v>1.0002390914524806</v>
      </c>
      <c r="E18" s="113"/>
    </row>
    <row r="19" spans="2:5" ht="30" customHeight="1">
      <c r="B19" s="105" t="s">
        <v>226</v>
      </c>
      <c r="C19" s="55" t="s">
        <v>227</v>
      </c>
      <c r="D19" s="53">
        <v>0.94015957446808518</v>
      </c>
      <c r="E19" s="111">
        <f>AVERAGE(D19:D20)</f>
        <v>0.90869866341363958</v>
      </c>
    </row>
    <row r="20" spans="2:5" ht="30" customHeight="1">
      <c r="B20" s="107"/>
      <c r="C20" s="55" t="s">
        <v>225</v>
      </c>
      <c r="D20" s="56">
        <v>0.8772377523591941</v>
      </c>
      <c r="E20" s="113"/>
    </row>
    <row r="21" spans="2:5" ht="30" customHeight="1">
      <c r="B21" s="105" t="s">
        <v>97</v>
      </c>
      <c r="C21" s="55" t="s">
        <v>204</v>
      </c>
      <c r="D21" s="56">
        <v>0.86300346020761243</v>
      </c>
      <c r="E21" s="111">
        <f>AVERAGE(D21:D26)</f>
        <v>0.94253933400226053</v>
      </c>
    </row>
    <row r="22" spans="2:5" ht="30" customHeight="1">
      <c r="B22" s="106"/>
      <c r="C22" s="55" t="s">
        <v>205</v>
      </c>
      <c r="D22" s="53">
        <v>1.0080340317696759</v>
      </c>
      <c r="E22" s="112"/>
    </row>
    <row r="23" spans="2:5" ht="30" customHeight="1">
      <c r="B23" s="106"/>
      <c r="C23" s="55" t="s">
        <v>206</v>
      </c>
      <c r="D23" s="53">
        <v>1.5105740181268885</v>
      </c>
      <c r="E23" s="112"/>
    </row>
    <row r="24" spans="2:5" ht="30" customHeight="1">
      <c r="B24" s="106"/>
      <c r="C24" s="55" t="s">
        <v>207</v>
      </c>
      <c r="D24" s="56">
        <v>0.81156675937432188</v>
      </c>
      <c r="E24" s="112"/>
    </row>
    <row r="25" spans="2:5" ht="30" customHeight="1">
      <c r="B25" s="106"/>
      <c r="C25" s="55" t="s">
        <v>208</v>
      </c>
      <c r="D25" s="57">
        <v>0.33534540576794097</v>
      </c>
      <c r="E25" s="112"/>
    </row>
    <row r="26" spans="2:5" ht="30" customHeight="1">
      <c r="B26" s="107"/>
      <c r="C26" s="55" t="s">
        <v>209</v>
      </c>
      <c r="D26" s="53">
        <v>1.1267123287671232</v>
      </c>
      <c r="E26" s="113"/>
    </row>
    <row r="27" spans="2:5" ht="30" customHeight="1">
      <c r="B27" s="51" t="s">
        <v>99</v>
      </c>
      <c r="C27" s="55" t="s">
        <v>114</v>
      </c>
      <c r="D27" s="57">
        <v>0.15625</v>
      </c>
      <c r="E27" s="57">
        <f>AVERAGE(D27)</f>
        <v>0.15625</v>
      </c>
    </row>
    <row r="28" spans="2:5" s="49" customFormat="1" ht="30" customHeight="1">
      <c r="B28" s="50" t="s">
        <v>252</v>
      </c>
      <c r="C28" s="50" t="s">
        <v>33</v>
      </c>
      <c r="D28" s="50" t="s">
        <v>253</v>
      </c>
      <c r="E28" s="50" t="s">
        <v>254</v>
      </c>
    </row>
    <row r="29" spans="2:5" ht="40.5" customHeight="1">
      <c r="B29" s="51" t="s">
        <v>101</v>
      </c>
      <c r="C29" s="55" t="s">
        <v>229</v>
      </c>
      <c r="D29" s="57">
        <v>0.53</v>
      </c>
      <c r="E29" s="57">
        <f>AVERAGE(D29)</f>
        <v>0.53</v>
      </c>
    </row>
    <row r="30" spans="2:5" ht="30" customHeight="1">
      <c r="B30" s="51" t="s">
        <v>111</v>
      </c>
      <c r="C30" s="55" t="s">
        <v>255</v>
      </c>
      <c r="D30" s="57">
        <v>0.44186046511627908</v>
      </c>
      <c r="E30" s="57">
        <f>AVERAGE(D30)</f>
        <v>0.44186046511627908</v>
      </c>
    </row>
    <row r="31" spans="2:5" ht="30" customHeight="1">
      <c r="B31" s="105" t="s">
        <v>103</v>
      </c>
      <c r="C31" s="55" t="s">
        <v>167</v>
      </c>
      <c r="D31" s="53">
        <v>0.93708014512598203</v>
      </c>
      <c r="E31" s="114">
        <f>AVERAGE(D31:D35)</f>
        <v>0.81666034041105606</v>
      </c>
    </row>
    <row r="32" spans="2:5" ht="30" customHeight="1">
      <c r="B32" s="106"/>
      <c r="C32" s="55" t="s">
        <v>168</v>
      </c>
      <c r="D32" s="54">
        <v>0.75092120190015255</v>
      </c>
      <c r="E32" s="115"/>
    </row>
    <row r="33" spans="2:5" ht="30" customHeight="1">
      <c r="B33" s="106"/>
      <c r="C33" s="55" t="s">
        <v>169</v>
      </c>
      <c r="D33" s="54">
        <v>0.82545227155168588</v>
      </c>
      <c r="E33" s="115"/>
    </row>
    <row r="34" spans="2:5" ht="30" customHeight="1">
      <c r="B34" s="106"/>
      <c r="C34" s="55" t="s">
        <v>170</v>
      </c>
      <c r="D34" s="57">
        <v>0.66913886361930419</v>
      </c>
      <c r="E34" s="115"/>
    </row>
    <row r="35" spans="2:5" ht="30" customHeight="1">
      <c r="B35" s="107"/>
      <c r="C35" s="55" t="s">
        <v>171</v>
      </c>
      <c r="D35" s="53">
        <v>0.900709219858156</v>
      </c>
      <c r="E35" s="116"/>
    </row>
    <row r="36" spans="2:5" ht="30" customHeight="1">
      <c r="B36" s="105" t="s">
        <v>105</v>
      </c>
      <c r="C36" s="55" t="s">
        <v>258</v>
      </c>
      <c r="D36" s="53">
        <v>1.075268817204301</v>
      </c>
      <c r="E36" s="114">
        <f>AVERAGE(D36:D39)</f>
        <v>0.85653751846714066</v>
      </c>
    </row>
    <row r="37" spans="2:5" ht="30" customHeight="1">
      <c r="B37" s="106"/>
      <c r="C37" s="55" t="s">
        <v>256</v>
      </c>
      <c r="D37" s="56">
        <v>0.77358490566037741</v>
      </c>
      <c r="E37" s="115"/>
    </row>
    <row r="38" spans="2:5" ht="30" customHeight="1">
      <c r="B38" s="106"/>
      <c r="C38" s="55" t="s">
        <v>172</v>
      </c>
      <c r="D38" s="56">
        <v>0.85925925925925928</v>
      </c>
      <c r="E38" s="115"/>
    </row>
    <row r="39" spans="2:5" ht="30" customHeight="1">
      <c r="B39" s="107"/>
      <c r="C39" s="55" t="s">
        <v>257</v>
      </c>
      <c r="D39" s="56">
        <v>0.71803709174462493</v>
      </c>
      <c r="E39" s="116"/>
    </row>
    <row r="40" spans="2:5" s="49" customFormat="1" ht="30" customHeight="1">
      <c r="B40" s="50" t="s">
        <v>252</v>
      </c>
      <c r="C40" s="50" t="s">
        <v>33</v>
      </c>
      <c r="D40" s="50" t="s">
        <v>253</v>
      </c>
      <c r="E40" s="50" t="s">
        <v>254</v>
      </c>
    </row>
    <row r="41" spans="2:5" ht="30" customHeight="1">
      <c r="B41" s="105" t="s">
        <v>107</v>
      </c>
      <c r="C41" s="55" t="s">
        <v>230</v>
      </c>
      <c r="D41" s="53">
        <v>1</v>
      </c>
      <c r="E41" s="102">
        <f>AVERAGE(D41:D46)</f>
        <v>0.65592342918400093</v>
      </c>
    </row>
    <row r="42" spans="2:5" ht="30" customHeight="1">
      <c r="B42" s="106"/>
      <c r="C42" s="55" t="s">
        <v>231</v>
      </c>
      <c r="D42" s="57">
        <v>0</v>
      </c>
      <c r="E42" s="103"/>
    </row>
    <row r="43" spans="2:5" ht="30" customHeight="1">
      <c r="B43" s="106"/>
      <c r="C43" s="55" t="s">
        <v>232</v>
      </c>
      <c r="D43" s="53">
        <v>1</v>
      </c>
      <c r="E43" s="103"/>
    </row>
    <row r="44" spans="2:5" ht="30" customHeight="1">
      <c r="B44" s="106"/>
      <c r="C44" s="55" t="s">
        <v>233</v>
      </c>
      <c r="D44" s="57">
        <v>0</v>
      </c>
      <c r="E44" s="103"/>
    </row>
    <row r="45" spans="2:5" ht="30" customHeight="1">
      <c r="B45" s="106"/>
      <c r="C45" s="55" t="s">
        <v>234</v>
      </c>
      <c r="D45" s="53">
        <v>1.0632170223680812</v>
      </c>
      <c r="E45" s="103"/>
    </row>
    <row r="46" spans="2:5" ht="30" customHeight="1">
      <c r="B46" s="107"/>
      <c r="C46" s="55" t="s">
        <v>235</v>
      </c>
      <c r="D46" s="56">
        <v>0.87232355273592388</v>
      </c>
      <c r="E46" s="104"/>
    </row>
    <row r="47" spans="2:5" ht="43.5" customHeight="1">
      <c r="B47" s="105" t="s">
        <v>108</v>
      </c>
      <c r="C47" s="55" t="s">
        <v>259</v>
      </c>
      <c r="D47" s="56">
        <v>0.80503144654088055</v>
      </c>
      <c r="E47" s="102">
        <f>AVERAGE(D47:D49)</f>
        <v>0.29794966534419581</v>
      </c>
    </row>
    <row r="48" spans="2:5" ht="30" customHeight="1">
      <c r="B48" s="106"/>
      <c r="C48" s="55" t="s">
        <v>147</v>
      </c>
      <c r="D48" s="57">
        <v>4.7619047619047616E-2</v>
      </c>
      <c r="E48" s="103"/>
    </row>
    <row r="49" spans="2:5" ht="30.75" customHeight="1">
      <c r="B49" s="107"/>
      <c r="C49" s="55" t="s">
        <v>158</v>
      </c>
      <c r="D49" s="57">
        <v>4.1198501872659173E-2</v>
      </c>
      <c r="E49" s="104"/>
    </row>
    <row r="50" spans="2:5" ht="30" customHeight="1">
      <c r="B50" s="105" t="s">
        <v>54</v>
      </c>
      <c r="C50" s="55" t="s">
        <v>198</v>
      </c>
      <c r="D50" s="53">
        <v>1.1359126984126984</v>
      </c>
      <c r="E50" s="111">
        <f>AVERAGE(D50:D51)</f>
        <v>1.076285120614811</v>
      </c>
    </row>
    <row r="51" spans="2:5" ht="30" customHeight="1">
      <c r="B51" s="107"/>
      <c r="C51" s="55" t="s">
        <v>199</v>
      </c>
      <c r="D51" s="53">
        <v>1.0166575428169236</v>
      </c>
      <c r="E51" s="113"/>
    </row>
    <row r="52" spans="2:5" s="49" customFormat="1" ht="30" customHeight="1">
      <c r="B52" s="50" t="s">
        <v>252</v>
      </c>
      <c r="C52" s="50" t="s">
        <v>33</v>
      </c>
      <c r="D52" s="50" t="s">
        <v>253</v>
      </c>
      <c r="E52" s="50" t="s">
        <v>254</v>
      </c>
    </row>
    <row r="53" spans="2:5" ht="30" customHeight="1">
      <c r="B53" s="105" t="s">
        <v>241</v>
      </c>
      <c r="C53" s="55" t="s">
        <v>248</v>
      </c>
      <c r="D53" s="53">
        <v>1</v>
      </c>
      <c r="E53" s="108">
        <f>AVERAGE(D53:D72)</f>
        <v>0.77811391531885454</v>
      </c>
    </row>
    <row r="54" spans="2:5" ht="30" customHeight="1">
      <c r="B54" s="106"/>
      <c r="C54" s="55" t="s">
        <v>243</v>
      </c>
      <c r="D54" s="53">
        <v>1.0176701060829607</v>
      </c>
      <c r="E54" s="109"/>
    </row>
    <row r="55" spans="2:5" ht="30" customHeight="1">
      <c r="B55" s="106"/>
      <c r="C55" s="55" t="s">
        <v>245</v>
      </c>
      <c r="D55" s="53">
        <v>2.3130445684197332</v>
      </c>
      <c r="E55" s="109"/>
    </row>
    <row r="56" spans="2:5" ht="30" customHeight="1">
      <c r="B56" s="106"/>
      <c r="C56" s="55" t="s">
        <v>251</v>
      </c>
      <c r="D56" s="53">
        <v>1</v>
      </c>
      <c r="E56" s="109"/>
    </row>
    <row r="57" spans="2:5" ht="30" customHeight="1">
      <c r="B57" s="106"/>
      <c r="C57" s="55" t="s">
        <v>210</v>
      </c>
      <c r="D57" s="53">
        <v>1.4285714285714286</v>
      </c>
      <c r="E57" s="109"/>
    </row>
    <row r="58" spans="2:5" ht="30" customHeight="1">
      <c r="B58" s="106"/>
      <c r="C58" s="55" t="s">
        <v>211</v>
      </c>
      <c r="D58" s="57">
        <v>0</v>
      </c>
      <c r="E58" s="109"/>
    </row>
    <row r="59" spans="2:5" ht="30" customHeight="1">
      <c r="B59" s="106"/>
      <c r="C59" s="55" t="s">
        <v>215</v>
      </c>
      <c r="D59" s="53">
        <v>1</v>
      </c>
      <c r="E59" s="109"/>
    </row>
    <row r="60" spans="2:5" ht="30" customHeight="1">
      <c r="B60" s="106"/>
      <c r="C60" s="55" t="s">
        <v>223</v>
      </c>
      <c r="D60" s="53">
        <v>0.98403621634500837</v>
      </c>
      <c r="E60" s="109"/>
    </row>
    <row r="61" spans="2:5" ht="30" customHeight="1">
      <c r="B61" s="106"/>
      <c r="C61" s="55" t="s">
        <v>224</v>
      </c>
      <c r="D61" s="57">
        <v>0.10339175387719078</v>
      </c>
      <c r="E61" s="109"/>
    </row>
    <row r="62" spans="2:5" ht="30" customHeight="1">
      <c r="B62" s="106"/>
      <c r="C62" s="55" t="s">
        <v>240</v>
      </c>
      <c r="D62" s="53">
        <v>0.99744914730516876</v>
      </c>
      <c r="E62" s="109"/>
    </row>
    <row r="63" spans="2:5" ht="30" customHeight="1">
      <c r="B63" s="106"/>
      <c r="C63" s="55" t="s">
        <v>119</v>
      </c>
      <c r="D63" s="53">
        <v>1.0420777771133569</v>
      </c>
      <c r="E63" s="109"/>
    </row>
    <row r="64" spans="2:5" ht="30" customHeight="1">
      <c r="B64" s="107"/>
      <c r="C64" s="55" t="s">
        <v>222</v>
      </c>
      <c r="D64" s="57">
        <v>0.45945945945945948</v>
      </c>
      <c r="E64" s="110"/>
    </row>
    <row r="65" spans="2:5" s="49" customFormat="1" ht="30" customHeight="1">
      <c r="B65" s="50" t="s">
        <v>252</v>
      </c>
      <c r="C65" s="50" t="s">
        <v>33</v>
      </c>
      <c r="D65" s="50" t="s">
        <v>253</v>
      </c>
      <c r="E65" s="50" t="s">
        <v>254</v>
      </c>
    </row>
    <row r="66" spans="2:5" ht="30" customHeight="1">
      <c r="B66" s="105" t="s">
        <v>241</v>
      </c>
      <c r="C66" s="55" t="s">
        <v>238</v>
      </c>
      <c r="D66" s="57">
        <v>0</v>
      </c>
      <c r="E66" s="108">
        <v>0.78</v>
      </c>
    </row>
    <row r="67" spans="2:5" ht="30" customHeight="1">
      <c r="B67" s="106"/>
      <c r="C67" s="55" t="s">
        <v>239</v>
      </c>
      <c r="D67" s="57">
        <v>0</v>
      </c>
      <c r="E67" s="109"/>
    </row>
    <row r="68" spans="2:5" ht="30" customHeight="1">
      <c r="B68" s="106"/>
      <c r="C68" s="55" t="s">
        <v>116</v>
      </c>
      <c r="D68" s="57">
        <v>0.55129434324065196</v>
      </c>
      <c r="E68" s="109"/>
    </row>
    <row r="69" spans="2:5" ht="30" customHeight="1">
      <c r="B69" s="106"/>
      <c r="C69" s="55" t="s">
        <v>200</v>
      </c>
      <c r="D69" s="57">
        <v>0.26666666666666666</v>
      </c>
      <c r="E69" s="109"/>
    </row>
    <row r="70" spans="2:5" ht="30" customHeight="1">
      <c r="B70" s="106"/>
      <c r="C70" s="55" t="s">
        <v>201</v>
      </c>
      <c r="D70" s="53">
        <v>1.1793333333333333</v>
      </c>
      <c r="E70" s="109"/>
    </row>
    <row r="71" spans="2:5" ht="39" customHeight="1">
      <c r="B71" s="106"/>
      <c r="C71" s="55" t="s">
        <v>202</v>
      </c>
      <c r="D71" s="56">
        <v>0.71894736842105267</v>
      </c>
      <c r="E71" s="109"/>
    </row>
    <row r="72" spans="2:5" ht="30" customHeight="1">
      <c r="B72" s="107"/>
      <c r="C72" s="55" t="s">
        <v>203</v>
      </c>
      <c r="D72" s="56">
        <v>0.72222222222222232</v>
      </c>
      <c r="E72" s="110"/>
    </row>
    <row r="73" spans="2:5" ht="30" customHeight="1">
      <c r="B73" s="51" t="s">
        <v>110</v>
      </c>
      <c r="C73" s="55" t="s">
        <v>228</v>
      </c>
      <c r="D73" s="53">
        <v>1.0769230769230769</v>
      </c>
      <c r="E73" s="53">
        <f>D73</f>
        <v>1.0769230769230769</v>
      </c>
    </row>
    <row r="75" spans="2:5" ht="30" customHeight="1">
      <c r="B75" s="105" t="s">
        <v>93</v>
      </c>
      <c r="C75" s="55" t="s">
        <v>236</v>
      </c>
      <c r="D75" s="52" t="s">
        <v>84</v>
      </c>
      <c r="E75" s="52"/>
    </row>
    <row r="76" spans="2:5" ht="30" customHeight="1">
      <c r="B76" s="107"/>
      <c r="C76" s="55" t="s">
        <v>237</v>
      </c>
      <c r="D76" s="52" t="s">
        <v>88</v>
      </c>
      <c r="E76" s="52"/>
    </row>
    <row r="77" spans="2:5" ht="30" customHeight="1">
      <c r="B77" s="105" t="s">
        <v>241</v>
      </c>
      <c r="C77" s="55" t="s">
        <v>249</v>
      </c>
      <c r="D77" s="52"/>
      <c r="E77" s="52"/>
    </row>
    <row r="78" spans="2:5" ht="30" customHeight="1">
      <c r="B78" s="106"/>
      <c r="C78" s="55" t="s">
        <v>242</v>
      </c>
      <c r="D78" s="52"/>
      <c r="E78" s="52"/>
    </row>
    <row r="79" spans="2:5" ht="30" customHeight="1">
      <c r="B79" s="106"/>
      <c r="C79" s="55" t="s">
        <v>246</v>
      </c>
      <c r="D79" s="52"/>
      <c r="E79" s="52"/>
    </row>
    <row r="80" spans="2:5" ht="30" customHeight="1">
      <c r="B80" s="106"/>
      <c r="C80" s="55" t="s">
        <v>247</v>
      </c>
      <c r="D80" s="52"/>
      <c r="E80" s="52"/>
    </row>
    <row r="81" spans="2:5" ht="30" customHeight="1">
      <c r="B81" s="106"/>
      <c r="C81" s="55" t="s">
        <v>120</v>
      </c>
      <c r="D81" s="52"/>
      <c r="E81" s="52"/>
    </row>
    <row r="82" spans="2:5" ht="30" customHeight="1">
      <c r="B82" s="106"/>
      <c r="C82" s="55" t="s">
        <v>121</v>
      </c>
      <c r="D82" s="52"/>
      <c r="E82" s="52"/>
    </row>
    <row r="83" spans="2:5" ht="30" customHeight="1">
      <c r="B83" s="106"/>
      <c r="C83" s="55" t="s">
        <v>122</v>
      </c>
      <c r="D83" s="52"/>
      <c r="E83" s="52"/>
    </row>
    <row r="84" spans="2:5" ht="30" customHeight="1">
      <c r="B84" s="106"/>
      <c r="C84" s="55" t="s">
        <v>123</v>
      </c>
      <c r="D84" s="52"/>
      <c r="E84" s="52"/>
    </row>
    <row r="85" spans="2:5" ht="30" customHeight="1">
      <c r="B85" s="106"/>
      <c r="C85" s="55" t="s">
        <v>124</v>
      </c>
      <c r="D85" s="52"/>
      <c r="E85" s="52"/>
    </row>
    <row r="86" spans="2:5" ht="30" customHeight="1">
      <c r="B86" s="106"/>
      <c r="C86" s="55" t="s">
        <v>125</v>
      </c>
      <c r="D86" s="52"/>
      <c r="E86" s="52"/>
    </row>
    <row r="87" spans="2:5" ht="30" customHeight="1">
      <c r="B87" s="106"/>
      <c r="C87" s="55" t="s">
        <v>126</v>
      </c>
      <c r="D87" s="52"/>
      <c r="E87" s="52"/>
    </row>
    <row r="88" spans="2:5" ht="30" customHeight="1">
      <c r="B88" s="106"/>
      <c r="C88" s="55" t="s">
        <v>127</v>
      </c>
      <c r="D88" s="52"/>
      <c r="E88" s="52"/>
    </row>
    <row r="89" spans="2:5" ht="44.25" customHeight="1">
      <c r="B89" s="106"/>
      <c r="C89" s="55" t="s">
        <v>128</v>
      </c>
      <c r="D89" s="52"/>
      <c r="E89" s="52"/>
    </row>
    <row r="90" spans="2:5" ht="30" customHeight="1">
      <c r="B90" s="106"/>
      <c r="C90" s="55" t="s">
        <v>129</v>
      </c>
      <c r="D90" s="52"/>
      <c r="E90" s="52"/>
    </row>
    <row r="91" spans="2:5" ht="30" customHeight="1">
      <c r="B91" s="106"/>
      <c r="C91" s="55" t="s">
        <v>175</v>
      </c>
      <c r="D91" s="52"/>
      <c r="E91" s="52"/>
    </row>
    <row r="92" spans="2:5" ht="30" customHeight="1">
      <c r="B92" s="106"/>
      <c r="C92" s="55" t="s">
        <v>117</v>
      </c>
      <c r="D92" s="52"/>
      <c r="E92" s="52"/>
    </row>
    <row r="93" spans="2:5" ht="30" customHeight="1">
      <c r="B93" s="106"/>
      <c r="C93" s="55" t="s">
        <v>176</v>
      </c>
      <c r="D93" s="52"/>
      <c r="E93" s="52"/>
    </row>
    <row r="94" spans="2:5" ht="30" customHeight="1">
      <c r="B94" s="106"/>
      <c r="C94" s="55" t="s">
        <v>118</v>
      </c>
      <c r="D94" s="52"/>
      <c r="E94" s="52"/>
    </row>
    <row r="95" spans="2:5" ht="30" customHeight="1">
      <c r="B95" s="106"/>
      <c r="C95" s="55" t="s">
        <v>212</v>
      </c>
      <c r="D95" s="52"/>
      <c r="E95" s="52"/>
    </row>
    <row r="96" spans="2:5" ht="30" customHeight="1">
      <c r="B96" s="106"/>
      <c r="C96" s="55" t="s">
        <v>213</v>
      </c>
      <c r="D96" s="52"/>
      <c r="E96" s="52"/>
    </row>
    <row r="97" spans="2:5" ht="30" customHeight="1">
      <c r="B97" s="106"/>
      <c r="C97" s="55" t="s">
        <v>214</v>
      </c>
      <c r="D97" s="52"/>
      <c r="E97" s="52"/>
    </row>
    <row r="98" spans="2:5" ht="30" customHeight="1">
      <c r="B98" s="106"/>
      <c r="C98" s="55" t="s">
        <v>250</v>
      </c>
      <c r="D98" s="52"/>
      <c r="E98" s="52"/>
    </row>
    <row r="99" spans="2:5" ht="30" customHeight="1">
      <c r="B99" s="107"/>
      <c r="C99" s="55" t="s">
        <v>244</v>
      </c>
      <c r="D99" s="52"/>
      <c r="E99" s="52"/>
    </row>
    <row r="101" spans="2:5" ht="30" customHeight="1">
      <c r="C101">
        <f>68+23</f>
        <v>91</v>
      </c>
    </row>
  </sheetData>
  <mergeCells count="28">
    <mergeCell ref="B3:B6"/>
    <mergeCell ref="E3:E6"/>
    <mergeCell ref="B8:B10"/>
    <mergeCell ref="E8:E10"/>
    <mergeCell ref="B12:B13"/>
    <mergeCell ref="E12:E13"/>
    <mergeCell ref="B16:B18"/>
    <mergeCell ref="E16:E18"/>
    <mergeCell ref="B75:B76"/>
    <mergeCell ref="B19:B20"/>
    <mergeCell ref="E19:E20"/>
    <mergeCell ref="B21:B26"/>
    <mergeCell ref="E21:E26"/>
    <mergeCell ref="B47:B49"/>
    <mergeCell ref="E47:E49"/>
    <mergeCell ref="B50:B51"/>
    <mergeCell ref="E50:E51"/>
    <mergeCell ref="B31:B35"/>
    <mergeCell ref="E31:E35"/>
    <mergeCell ref="B36:B39"/>
    <mergeCell ref="E36:E39"/>
    <mergeCell ref="B41:B46"/>
    <mergeCell ref="E41:E46"/>
    <mergeCell ref="B77:B99"/>
    <mergeCell ref="B53:B64"/>
    <mergeCell ref="B66:B72"/>
    <mergeCell ref="E53:E64"/>
    <mergeCell ref="E66:E72"/>
  </mergeCells>
  <dataValidations count="4">
    <dataValidation allowBlank="1" showInputMessage="1" showErrorMessage="1" prompt="Indicar el proceso institucional al cuál está asociado el indicador de gestión._x000a__x000a_De la lista despegable  seleccione el proceso." sqref="B2 B15 B28 B40 B52 B65" xr:uid="{409B15F9-D6DF-401B-A5E5-215F9A1E94D3}"/>
    <dataValidation allowBlank="1" showInputMessage="1" showErrorMessage="1" prompt="Registre el nombre asignado al indicador. Este debe ser; claro, preciso y auto explicativo. _x000a__x000a_Estructura sugerida: objeto a cuantificar (sujeto) + condición deseada del objeto (verbo en participio pasado) + complemento descriptivo (si se requiere)" sqref="C2 C15 C28 C40 C52 C65" xr:uid="{BA69A9BD-A446-45A6-8024-95B659F7C059}"/>
    <dataValidation type="list" allowBlank="1" showInputMessage="1" showErrorMessage="1" sqref="B27" xr:uid="{26C58AF2-2C88-4039-BAA9-4C66922EDA62}">
      <formula1>#REF!</formula1>
    </dataValidation>
    <dataValidation type="textLength" allowBlank="1" showInputMessage="1" showErrorMessage="1" errorTitle="Entrada no válida" error="Escriba un texto  Maximo 100 Caracteres" promptTitle="Cualquier contenido Maximo 100 Caracteres" sqref="C85:C86" xr:uid="{BB8D64C5-585F-4F80-B2BD-52EE338D62AB}">
      <formula1>0</formula1>
      <formula2>100</formula2>
    </dataValidation>
  </dataValidations>
  <pageMargins left="0.7" right="0.7" top="0.75" bottom="0.75" header="0.3" footer="0.3"/>
  <ignoredErrors>
    <ignoredError sqref="E8" formulaRange="1"/>
  </ignoredErrors>
  <extLst>
    <ext xmlns:x14="http://schemas.microsoft.com/office/spreadsheetml/2009/9/main" uri="{CCE6A557-97BC-4b89-ADB6-D9C93CAAB3DF}">
      <x14:dataValidations xmlns:xm="http://schemas.microsoft.com/office/excel/2006/main" count="4">
        <x14:dataValidation type="list" allowBlank="1" showInputMessage="1" showErrorMessage="1" xr:uid="{C08A1B42-D6F3-4B13-9A1D-18902F959604}">
          <x14:formula1>
            <xm:f>'/Users/taniaesteban/OneDrive - sdis.gov.co/SDIS 2020-2/1. EVIDENCIAS 10131 DE 2020/6. OBLIGACIÓN 6 mipg/3. OCTUBRE/LMD/H:\SDIS\Contrato 8110-2020\02_Indicadores\[20201020_indicadores_de_gestion_ce_ene_sept_2020.xlsx]Listas desplegables'!#REF!</xm:f>
          </x14:formula1>
          <xm:sqref>B3</xm:sqref>
        </x14:dataValidation>
        <x14:dataValidation type="list" allowBlank="1" showInputMessage="1" showErrorMessage="1" xr:uid="{BE90C7EA-6F5C-402C-B95C-4EC9BB4DF22F}">
          <x14:formula1>
            <xm:f>'/Users/taniaesteban/OneDrive - sdis.gov.co/SDIS 2020-2/1. EVIDENCIAS 10131 DE 2020/6. OBLIGACIÓN 6 mipg/3. OCTUBRE/LMD/C:\Users\DIEGO GAITAN\Downloads\[Seguimiento_Indicadores_Gestion_Sep.xlsx]Listas desplegables'!#REF!</xm:f>
          </x14:formula1>
          <xm:sqref>B21 B75 B19 B14 B16</xm:sqref>
        </x14:dataValidation>
        <x14:dataValidation type="list" allowBlank="1" showInputMessage="1" showErrorMessage="1" xr:uid="{F3040F8D-08BB-4DA4-A94A-8FC088E4CCED}">
          <x14:formula1>
            <xm:f>'/Users/taniaesteban/OneDrive - sdis.gov.co/SDIS 2020-2/1. EVIDENCIAS 10131 DE 2020/6. OBLIGACIÓN 6 mipg/3. OCTUBRE/LMD/C:\Users\DIEGO GAITAN\Downloads\[Reporte Indicadores Juventud Septiembre Proyecto 7740.xlsx]Listas desplegables'!#REF!</xm:f>
          </x14:formula1>
          <xm:sqref>B11</xm:sqref>
        </x14:dataValidation>
        <x14:dataValidation type="list" allowBlank="1" showInputMessage="1" showErrorMessage="1" xr:uid="{0ECBD235-4D5F-4DA7-A1E0-099045160506}">
          <x14:formula1>
            <xm:f>'https://sdisgovco-my.sharepoint.com/[Copia de Propuesta Formato SPI Versión Ajustada ECP 21-02-2018(356).xlsx]Listas desplegables'!#REF!</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D37D2-50B4-4916-9D81-8E7AFA35F2E0}">
  <dimension ref="B1:C23"/>
  <sheetViews>
    <sheetView showGridLines="0" workbookViewId="0">
      <selection activeCell="C10" sqref="C10"/>
    </sheetView>
  </sheetViews>
  <sheetFormatPr baseColWidth="10" defaultRowHeight="21" customHeight="1"/>
  <cols>
    <col min="1" max="1" width="3.6640625" customWidth="1"/>
    <col min="2" max="2" width="47.1640625" customWidth="1"/>
    <col min="3" max="3" width="19.1640625" style="61" bestFit="1" customWidth="1"/>
  </cols>
  <sheetData>
    <row r="1" spans="2:3" ht="8.25" customHeight="1"/>
    <row r="2" spans="2:3" ht="21" customHeight="1">
      <c r="B2" s="50" t="s">
        <v>252</v>
      </c>
      <c r="C2" s="50" t="s">
        <v>254</v>
      </c>
    </row>
    <row r="3" spans="2:3" ht="21" customHeight="1">
      <c r="B3" s="55" t="s">
        <v>81</v>
      </c>
      <c r="C3" s="57">
        <v>0</v>
      </c>
    </row>
    <row r="4" spans="2:3" ht="21" customHeight="1">
      <c r="B4" s="55" t="s">
        <v>99</v>
      </c>
      <c r="C4" s="57">
        <v>0.15625</v>
      </c>
    </row>
    <row r="5" spans="2:3" ht="21" customHeight="1">
      <c r="B5" s="55" t="s">
        <v>108</v>
      </c>
      <c r="C5" s="60">
        <v>0.29794966534419581</v>
      </c>
    </row>
    <row r="6" spans="2:3" ht="21" customHeight="1">
      <c r="B6" s="55" t="s">
        <v>111</v>
      </c>
      <c r="C6" s="57">
        <v>0.44186046511627908</v>
      </c>
    </row>
    <row r="7" spans="2:3" ht="21" customHeight="1">
      <c r="B7" s="55" t="s">
        <v>101</v>
      </c>
      <c r="C7" s="60">
        <v>0.53</v>
      </c>
    </row>
    <row r="8" spans="2:3" ht="21" customHeight="1">
      <c r="B8" s="55" t="s">
        <v>107</v>
      </c>
      <c r="C8" s="57">
        <v>0.65592342918400093</v>
      </c>
    </row>
    <row r="9" spans="2:3" ht="21" customHeight="1">
      <c r="B9" s="55" t="s">
        <v>86</v>
      </c>
      <c r="C9" s="59">
        <v>0.75</v>
      </c>
    </row>
    <row r="10" spans="2:3" ht="21" customHeight="1">
      <c r="B10" s="55" t="s">
        <v>241</v>
      </c>
      <c r="C10" s="59">
        <v>0.77811391531885454</v>
      </c>
    </row>
    <row r="11" spans="2:3" ht="21" customHeight="1">
      <c r="B11" s="55" t="s">
        <v>103</v>
      </c>
      <c r="C11" s="59">
        <v>0.81666034041105606</v>
      </c>
    </row>
    <row r="12" spans="2:3" ht="21" customHeight="1">
      <c r="B12" s="55" t="s">
        <v>105</v>
      </c>
      <c r="C12" s="56">
        <v>0.85653751846714066</v>
      </c>
    </row>
    <row r="13" spans="2:3" ht="21" customHeight="1">
      <c r="B13" s="55" t="s">
        <v>226</v>
      </c>
      <c r="C13" s="53">
        <v>0.90869866341363958</v>
      </c>
    </row>
    <row r="14" spans="2:3" ht="21" customHeight="1">
      <c r="B14" s="55" t="s">
        <v>112</v>
      </c>
      <c r="C14" s="53">
        <v>0.92379471228615861</v>
      </c>
    </row>
    <row r="15" spans="2:3" ht="21" customHeight="1">
      <c r="B15" s="55" t="s">
        <v>97</v>
      </c>
      <c r="C15" s="58">
        <v>0.94253933400226053</v>
      </c>
    </row>
    <row r="16" spans="2:3" ht="21" customHeight="1">
      <c r="B16" s="55" t="s">
        <v>66</v>
      </c>
      <c r="C16" s="58">
        <v>0.95679200776239437</v>
      </c>
    </row>
    <row r="17" spans="2:3" ht="21" customHeight="1">
      <c r="B17" s="55" t="s">
        <v>54</v>
      </c>
      <c r="C17" s="58">
        <v>1.076285120614811</v>
      </c>
    </row>
    <row r="18" spans="2:3" ht="21" customHeight="1">
      <c r="B18" s="55" t="s">
        <v>110</v>
      </c>
      <c r="C18" s="58">
        <v>1.0769230769230769</v>
      </c>
    </row>
    <row r="19" spans="2:3" ht="21" customHeight="1">
      <c r="B19" s="55" t="s">
        <v>75</v>
      </c>
      <c r="C19" s="58">
        <v>1.0902896759673881</v>
      </c>
    </row>
    <row r="20" spans="2:3" ht="21" customHeight="1">
      <c r="B20" s="55" t="s">
        <v>71</v>
      </c>
      <c r="C20" s="58">
        <v>1.1111111111111112</v>
      </c>
    </row>
    <row r="21" spans="2:3" ht="21" customHeight="1">
      <c r="B21" s="55" t="s">
        <v>91</v>
      </c>
      <c r="C21" s="53">
        <v>1.2738018351824403</v>
      </c>
    </row>
    <row r="23" spans="2:3" ht="21" customHeight="1">
      <c r="C23" s="62">
        <f>AVERAGE(C3:C21)</f>
        <v>0.7707121511107794</v>
      </c>
    </row>
  </sheetData>
  <sortState ref="B3:C21">
    <sortCondition ref="C3:C21"/>
  </sortState>
  <dataValidations count="2">
    <dataValidation type="list" allowBlank="1" showInputMessage="1" showErrorMessage="1" sqref="B12" xr:uid="{A273D74B-F308-4FFB-90F0-739C66FD4CC5}">
      <formula1>#REF!</formula1>
    </dataValidation>
    <dataValidation allowBlank="1" showInputMessage="1" showErrorMessage="1" prompt="Indicar el proceso institucional al cuál está asociado el indicador de gestión._x000a__x000a_De la lista despegable  seleccione el proceso." sqref="B2" xr:uid="{40AEEE9F-4970-4AA5-9954-630EBDAF9EDC}"/>
  </dataValidations>
  <pageMargins left="0.7" right="0.7" top="0.75" bottom="0.75" header="0.3" footer="0.3"/>
  <pageSetup orientation="portrait" horizontalDpi="300" verticalDpi="30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F7E0B6CF-6240-4769-AFCF-D920C9E7F823}">
          <x14:formula1>
            <xm:f>'https://sdisgovco-my.sharepoint.com/[Copia de Propuesta Formato SPI Versión Ajustada ECP 21-02-2018(356).xlsx]Listas desplegables'!#REF!</xm:f>
          </x14:formula1>
          <xm:sqref>B4</xm:sqref>
        </x14:dataValidation>
        <x14:dataValidation type="list" allowBlank="1" showInputMessage="1" showErrorMessage="1" xr:uid="{E1978DFA-AC80-46B9-AE54-A6D03987149A}">
          <x14:formula1>
            <xm:f>'/Users/taniaesteban/OneDrive - sdis.gov.co/SDIS 2020-2/1. EVIDENCIAS 10131 DE 2020/6. OBLIGACIÓN 6 mipg/3. OCTUBRE/LMD/C:\Users\DIEGO GAITAN\Downloads\[Reporte Indicadores Juventud Septiembre Proyecto 7740.xlsx]Listas desplegables'!#REF!</xm:f>
          </x14:formula1>
          <xm:sqref>B6</xm:sqref>
        </x14:dataValidation>
        <x14:dataValidation type="list" allowBlank="1" showInputMessage="1" showErrorMessage="1" xr:uid="{FFDFE8B2-47A1-43DC-AB28-EA0B866EB9F5}">
          <x14:formula1>
            <xm:f>'/Users/taniaesteban/OneDrive - sdis.gov.co/SDIS 2020-2/1. EVIDENCIAS 10131 DE 2020/6. OBLIGACIÓN 6 mipg/3. OCTUBRE/LMD/C:\Users\DIEGO GAITAN\Downloads\[Seguimiento_Indicadores_Gestion_Sep.xlsx]Listas desplegables'!#REF!</xm:f>
          </x14:formula1>
          <xm:sqref>B8:B9 B10 B11</xm:sqref>
        </x14:dataValidation>
        <x14:dataValidation type="list" allowBlank="1" showInputMessage="1" showErrorMessage="1" xr:uid="{B1D70E7E-FCBC-4A6E-BD82-7A2B8D51D607}">
          <x14:formula1>
            <xm:f>'/Users/taniaesteban/OneDrive - sdis.gov.co/SDIS 2020-2/1. EVIDENCIAS 10131 DE 2020/6. OBLIGACIÓN 6 mipg/3. OCTUBRE/LMD/H:\SDIS\Contrato 8110-2020\02_Indicadores\[20201020_indicadores_de_gestion_ce_ene_sept_2020.xlsx]Listas desplegables'!#REF!</xm:f>
          </x14:formula1>
          <xm:sqref>B3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tabColor theme="8"/>
  </sheetPr>
  <dimension ref="A1:H21"/>
  <sheetViews>
    <sheetView zoomScale="80" zoomScaleNormal="80" workbookViewId="0"/>
  </sheetViews>
  <sheetFormatPr baseColWidth="10" defaultColWidth="11.5" defaultRowHeight="14"/>
  <cols>
    <col min="1" max="1" width="10.5" style="22" customWidth="1"/>
    <col min="2" max="2" width="7.1640625" style="22" bestFit="1" customWidth="1"/>
    <col min="3" max="3" width="47.33203125" style="22" customWidth="1"/>
    <col min="4" max="4" width="60.33203125" style="22" customWidth="1"/>
    <col min="5" max="5" width="86.6640625" style="22" customWidth="1"/>
    <col min="6" max="6" width="11.6640625" style="22" customWidth="1"/>
    <col min="7" max="7" width="15.5" style="22" customWidth="1"/>
    <col min="8" max="8" width="15.1640625" style="22" customWidth="1"/>
    <col min="9" max="16384" width="11.5" style="22"/>
  </cols>
  <sheetData>
    <row r="1" spans="1:8" s="23" customFormat="1" ht="53.25" customHeight="1">
      <c r="A1" s="24" t="s">
        <v>61</v>
      </c>
      <c r="B1" s="26" t="s">
        <v>62</v>
      </c>
      <c r="C1" s="24" t="s">
        <v>63</v>
      </c>
      <c r="D1" s="27" t="s">
        <v>64</v>
      </c>
      <c r="E1" s="24" t="s">
        <v>65</v>
      </c>
      <c r="F1" s="27" t="s">
        <v>36</v>
      </c>
      <c r="G1" s="25" t="s">
        <v>41</v>
      </c>
      <c r="H1" s="27" t="s">
        <v>46</v>
      </c>
    </row>
    <row r="2" spans="1:8" s="20" customFormat="1" ht="47.25" customHeight="1">
      <c r="A2" s="19" t="s">
        <v>7</v>
      </c>
      <c r="B2" s="19">
        <v>2016</v>
      </c>
      <c r="C2" s="20" t="s">
        <v>66</v>
      </c>
      <c r="D2" s="28" t="s">
        <v>67</v>
      </c>
      <c r="E2" s="28" t="s">
        <v>68</v>
      </c>
      <c r="F2" s="20" t="s">
        <v>69</v>
      </c>
      <c r="G2" s="28" t="s">
        <v>59</v>
      </c>
      <c r="H2" s="28" t="s">
        <v>70</v>
      </c>
    </row>
    <row r="3" spans="1:8" s="20" customFormat="1" ht="62.25" customHeight="1">
      <c r="A3" s="19" t="s">
        <v>9</v>
      </c>
      <c r="B3" s="19">
        <v>2017</v>
      </c>
      <c r="C3" s="20" t="s">
        <v>71</v>
      </c>
      <c r="D3" s="28" t="s">
        <v>72</v>
      </c>
      <c r="E3" s="28" t="s">
        <v>73</v>
      </c>
      <c r="F3" s="20" t="s">
        <v>57</v>
      </c>
      <c r="G3" s="20" t="s">
        <v>74</v>
      </c>
      <c r="H3" s="28" t="s">
        <v>60</v>
      </c>
    </row>
    <row r="4" spans="1:8" s="20" customFormat="1" ht="51" customHeight="1">
      <c r="A4" s="19" t="s">
        <v>18</v>
      </c>
      <c r="B4" s="19">
        <v>2018</v>
      </c>
      <c r="C4" s="20" t="s">
        <v>75</v>
      </c>
      <c r="D4" s="28" t="s">
        <v>76</v>
      </c>
      <c r="E4" s="28" t="s">
        <v>77</v>
      </c>
      <c r="F4" s="20" t="s">
        <v>78</v>
      </c>
      <c r="G4" s="28" t="s">
        <v>79</v>
      </c>
      <c r="H4" s="28" t="s">
        <v>80</v>
      </c>
    </row>
    <row r="5" spans="1:8" s="20" customFormat="1" ht="63.75" customHeight="1">
      <c r="A5" s="19" t="s">
        <v>19</v>
      </c>
      <c r="B5" s="19">
        <v>2019</v>
      </c>
      <c r="C5" s="20" t="s">
        <v>81</v>
      </c>
      <c r="D5" s="28" t="s">
        <v>82</v>
      </c>
      <c r="E5" s="28" t="s">
        <v>83</v>
      </c>
      <c r="G5" s="28" t="s">
        <v>84</v>
      </c>
      <c r="H5" s="28" t="s">
        <v>85</v>
      </c>
    </row>
    <row r="6" spans="1:8" s="20" customFormat="1" ht="76.5" customHeight="1">
      <c r="A6" s="19" t="s">
        <v>20</v>
      </c>
      <c r="B6" s="19">
        <v>2020</v>
      </c>
      <c r="C6" s="20" t="s">
        <v>86</v>
      </c>
      <c r="D6" s="28" t="s">
        <v>87</v>
      </c>
      <c r="E6" s="28" t="s">
        <v>56</v>
      </c>
      <c r="G6" s="28" t="s">
        <v>88</v>
      </c>
      <c r="H6" s="21"/>
    </row>
    <row r="7" spans="1:8" s="20" customFormat="1" ht="18" customHeight="1">
      <c r="A7" s="19" t="s">
        <v>21</v>
      </c>
      <c r="C7" s="20" t="s">
        <v>89</v>
      </c>
      <c r="D7" s="28" t="s">
        <v>90</v>
      </c>
      <c r="G7" s="21"/>
    </row>
    <row r="8" spans="1:8" s="20" customFormat="1" ht="18" customHeight="1">
      <c r="A8" s="19" t="s">
        <v>22</v>
      </c>
      <c r="C8" s="20" t="s">
        <v>91</v>
      </c>
      <c r="D8" s="28" t="s">
        <v>92</v>
      </c>
      <c r="G8" s="21"/>
    </row>
    <row r="9" spans="1:8" s="20" customFormat="1" ht="18" customHeight="1">
      <c r="A9" s="19" t="s">
        <v>23</v>
      </c>
      <c r="C9" s="20" t="s">
        <v>93</v>
      </c>
      <c r="D9" s="28" t="s">
        <v>94</v>
      </c>
      <c r="G9" s="21"/>
    </row>
    <row r="10" spans="1:8" s="20" customFormat="1" ht="18" customHeight="1">
      <c r="A10" s="19" t="s">
        <v>24</v>
      </c>
      <c r="C10" s="20" t="s">
        <v>95</v>
      </c>
      <c r="D10" s="28" t="s">
        <v>96</v>
      </c>
      <c r="G10" s="21"/>
    </row>
    <row r="11" spans="1:8" s="20" customFormat="1" ht="36.75" customHeight="1">
      <c r="A11" s="19" t="s">
        <v>25</v>
      </c>
      <c r="C11" s="20" t="s">
        <v>97</v>
      </c>
      <c r="D11" s="28" t="s">
        <v>98</v>
      </c>
    </row>
    <row r="12" spans="1:8" s="20" customFormat="1" ht="18" customHeight="1">
      <c r="A12" s="19" t="s">
        <v>26</v>
      </c>
      <c r="C12" s="20" t="s">
        <v>99</v>
      </c>
      <c r="D12" s="28" t="s">
        <v>100</v>
      </c>
    </row>
    <row r="13" spans="1:8" s="20" customFormat="1" ht="18" customHeight="1">
      <c r="A13" s="19" t="s">
        <v>27</v>
      </c>
      <c r="C13" s="20" t="s">
        <v>101</v>
      </c>
      <c r="D13" s="28" t="s">
        <v>102</v>
      </c>
    </row>
    <row r="14" spans="1:8" s="20" customFormat="1" ht="30.75" customHeight="1">
      <c r="A14" s="19"/>
      <c r="C14" s="20" t="s">
        <v>103</v>
      </c>
      <c r="D14" s="28" t="s">
        <v>104</v>
      </c>
    </row>
    <row r="15" spans="1:8" s="20" customFormat="1" ht="32.25" customHeight="1">
      <c r="A15" s="19"/>
      <c r="C15" s="20" t="s">
        <v>105</v>
      </c>
      <c r="D15" s="28" t="s">
        <v>106</v>
      </c>
    </row>
    <row r="16" spans="1:8" s="20" customFormat="1" ht="18" customHeight="1">
      <c r="A16" s="19"/>
      <c r="C16" s="20" t="s">
        <v>107</v>
      </c>
      <c r="D16" s="20" t="s">
        <v>55</v>
      </c>
    </row>
    <row r="17" spans="1:3" s="20" customFormat="1" ht="18" customHeight="1">
      <c r="A17" s="19"/>
      <c r="C17" s="20" t="s">
        <v>108</v>
      </c>
    </row>
    <row r="18" spans="1:3" s="20" customFormat="1" ht="18" customHeight="1">
      <c r="A18" s="19"/>
      <c r="C18" s="20" t="s">
        <v>54</v>
      </c>
    </row>
    <row r="19" spans="1:3" s="20" customFormat="1" ht="18" customHeight="1">
      <c r="A19" s="19"/>
      <c r="C19" s="20" t="s">
        <v>109</v>
      </c>
    </row>
    <row r="20" spans="1:3" s="20" customFormat="1" ht="18" customHeight="1">
      <c r="C20" s="20" t="s">
        <v>110</v>
      </c>
    </row>
    <row r="21" spans="1:3" s="20" customFormat="1" ht="18" customHeight="1"/>
  </sheetData>
  <sortState ref="H2:H5">
    <sortCondition ref="H2:H5"/>
  </sortState>
  <pageMargins left="0.7" right="0.7" top="0.75" bottom="0.75" header="0.3" footer="0.3"/>
  <pageSetup orientation="portrait" horizontalDpi="4294967293"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0B8F1D1B0A8AC4F8610F3374FB4392A" ma:contentTypeVersion="13" ma:contentTypeDescription="Create a new document." ma:contentTypeScope="" ma:versionID="5064064f9d0fbcc7e77267721b6eb8ef">
  <xsd:schema xmlns:xsd="http://www.w3.org/2001/XMLSchema" xmlns:xs="http://www.w3.org/2001/XMLSchema" xmlns:p="http://schemas.microsoft.com/office/2006/metadata/properties" xmlns:ns3="7b9ce7be-c096-4752-9603-b3232bf67417" xmlns:ns4="8b68023f-dd95-4ad0-845b-1b4b51711a6d" targetNamespace="http://schemas.microsoft.com/office/2006/metadata/properties" ma:root="true" ma:fieldsID="0e7994b5d8df635af99386ed1a614ab3" ns3:_="" ns4:_="">
    <xsd:import namespace="7b9ce7be-c096-4752-9603-b3232bf67417"/>
    <xsd:import namespace="8b68023f-dd95-4ad0-845b-1b4b51711a6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9ce7be-c096-4752-9603-b3232bf6741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68023f-dd95-4ad0-845b-1b4b51711a6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24DBCD-14BF-4D7C-AB76-02E151792762}">
  <ds:schemaRefs>
    <ds:schemaRef ds:uri="http://schemas.microsoft.com/sharepoint/v3/contenttype/forms"/>
  </ds:schemaRefs>
</ds:datastoreItem>
</file>

<file path=customXml/itemProps2.xml><?xml version="1.0" encoding="utf-8"?>
<ds:datastoreItem xmlns:ds="http://schemas.openxmlformats.org/officeDocument/2006/customXml" ds:itemID="{C9D16476-E4B1-482F-8921-CCED3EAFA1A5}">
  <ds:schemaRefs>
    <ds:schemaRef ds:uri="http://schemas.microsoft.com/office/2006/documentManagement/types"/>
    <ds:schemaRef ds:uri="http://schemas.microsoft.com/office/infopath/2007/PartnerControls"/>
    <ds:schemaRef ds:uri="http://purl.org/dc/elements/1.1/"/>
    <ds:schemaRef ds:uri="http://www.w3.org/XML/1998/namespace"/>
    <ds:schemaRef ds:uri="http://schemas.openxmlformats.org/package/2006/metadata/core-properties"/>
    <ds:schemaRef ds:uri="http://purl.org/dc/terms/"/>
    <ds:schemaRef ds:uri="http://schemas.microsoft.com/office/2006/metadata/properties"/>
    <ds:schemaRef ds:uri="8b68023f-dd95-4ad0-845b-1b4b51711a6d"/>
    <ds:schemaRef ds:uri="7b9ce7be-c096-4752-9603-b3232bf67417"/>
    <ds:schemaRef ds:uri="http://purl.org/dc/dcmitype/"/>
  </ds:schemaRefs>
</ds:datastoreItem>
</file>

<file path=customXml/itemProps3.xml><?xml version="1.0" encoding="utf-8"?>
<ds:datastoreItem xmlns:ds="http://schemas.openxmlformats.org/officeDocument/2006/customXml" ds:itemID="{ABAB4D3A-4630-4ED7-9854-35C4D2F722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9ce7be-c096-4752-9603-b3232bf67417"/>
    <ds:schemaRef ds:uri="8b68023f-dd95-4ad0-845b-1b4b51711a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Indicadores</vt:lpstr>
      <vt:lpstr>Tabla</vt:lpstr>
      <vt:lpstr>Gráfica</vt:lpstr>
      <vt:lpstr>Listas desplegables</vt:lpstr>
      <vt:lpstr>Años</vt:lpstr>
      <vt:lpstr>Meses</vt:lpstr>
      <vt:lpstr>'Listas desplegables'!Proy_Estrat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Yohn Mauricio Guerrero Hernandez</dc:creator>
  <cp:keywords/>
  <dc:description/>
  <cp:lastModifiedBy>Tania Esteban</cp:lastModifiedBy>
  <cp:revision/>
  <dcterms:created xsi:type="dcterms:W3CDTF">2018-02-23T18:02:25Z</dcterms:created>
  <dcterms:modified xsi:type="dcterms:W3CDTF">2020-10-25T21:40:38Z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0x010100A0B8F1D1B0A8AC4F8610F3374FB4392A</vt:lpwstr>
  </property>
</Properties>
</file>