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https://sdisgovco-my.sharepoint.com/personal/dmoncayo_sdis_gov_co/Documents/Descargas/"/>
    </mc:Choice>
  </mc:AlternateContent>
  <xr:revisionPtr revIDLastSave="18" documentId="13_ncr:1_{4A3A0E6A-F82C-431E-BC34-8A2E6444A0CA}" xr6:coauthVersionLast="47" xr6:coauthVersionMax="47" xr10:uidLastSave="{7BC1DEAA-A6D5-4293-80B1-BAEF30D9272D}"/>
  <bookViews>
    <workbookView xWindow="-108" yWindow="-108" windowWidth="23256" windowHeight="12456" xr2:uid="{00000000-000D-0000-FFFF-FFFF00000000}"/>
  </bookViews>
  <sheets>
    <sheet name="INDICADORES GESTION" sheetId="1" r:id="rId1"/>
    <sheet name="Grafica" sheetId="4" state="hidden" r:id="rId2"/>
    <sheet name="Listas desplegables" sheetId="2" state="hidden" r:id="rId3"/>
  </sheets>
  <definedNames>
    <definedName name="_xlnm._FilterDatabase" localSheetId="0" hidden="1">'INDICADORES GESTION'!$B$12:$CA$16</definedName>
    <definedName name="Años">'Listas desplegables'!#REF!</definedName>
    <definedName name="Direccion">'Listas desplegables'!#REF!</definedName>
    <definedName name="Discapacidad">#REF!</definedName>
    <definedName name="EJE">#REF!,#REF!,#REF!,#REF!,#REF!,#REF!,#REF!,#REF!,#REF!,#REF!,#REF!,#REF!,#REF!</definedName>
    <definedName name="Eje_Pilar">'Listas desplegables'!#REF!</definedName>
    <definedName name="ejecut">#REF!,#REF!,#REF!,#REF!,#REF!,#REF!,#REF!,#REF!,#REF!,#REF!,#REF!,#REF!,#REF!</definedName>
    <definedName name="EstadoUNDOPE">'Listas desplegables'!#REF!</definedName>
    <definedName name="Étnico">#REF!</definedName>
    <definedName name="GerenteProy">'Listas desplegables'!#REF!</definedName>
    <definedName name="localidad">#REF!</definedName>
    <definedName name="Localidades">'Listas desplegables'!#REF!</definedName>
    <definedName name="medida">#REF!</definedName>
    <definedName name="Meses">'Listas desplegables'!$A$2:$A$13</definedName>
    <definedName name="metas">#REF!</definedName>
    <definedName name="ObjEstratégico">'Listas desplegables'!#REF!</definedName>
    <definedName name="Objetivosestratégicos">#REF!</definedName>
    <definedName name="ObjGeneral">'Listas desplegables'!#REF!</definedName>
    <definedName name="periodicidad">'Listas desplegables'!#REF!</definedName>
    <definedName name="Periodicidadindicador">#REF!</definedName>
    <definedName name="Procesos">'Listas desplegables'!#REF!</definedName>
    <definedName name="Prog_PPD">'Listas desplegables'!#REF!</definedName>
    <definedName name="Proy_Estrat" localSheetId="2">'INDICADORES GESTION'!$B$7:$B$12</definedName>
    <definedName name="PROY4022">#REF!</definedName>
    <definedName name="PROY4024">#REF!</definedName>
    <definedName name="proy4025">#REF!</definedName>
    <definedName name="PROY4027">#REF!</definedName>
    <definedName name="PROY4028">#REF!</definedName>
    <definedName name="PROY4029">#REF!</definedName>
    <definedName name="PROY4125">#REF!</definedName>
    <definedName name="PROY4280">#REF!</definedName>
    <definedName name="PROY4281">#REF!</definedName>
    <definedName name="ProyectoInv">'Listas desplegables'!#REF!</definedName>
    <definedName name="PROYECTOS">#REF!</definedName>
    <definedName name="ServicioUNDOPE">'Listas desplegables'!#REF!</definedName>
    <definedName name="Subdireccion">'Listas desplegables'!#REF!</definedName>
    <definedName name="Subsistema">'Listas desplegables'!#REF!</definedName>
    <definedName name="Tenencia">'Listas desplegables'!#REF!</definedName>
    <definedName name="Tipo">#REF!</definedName>
    <definedName name="Tipo_Meta">'Listas desplegables'!#REF!</definedName>
    <definedName name="TipoInd">'Listas desplegables'!#REF!</definedName>
    <definedName name="TipoMeta">'Listas desplegables'!#REF!</definedName>
    <definedName name="TipoOperación">'Listas desplegables'!#REF!</definedName>
    <definedName name="UO">#REF!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24" i="4" l="1"/>
  <c r="E25" i="4"/>
  <c r="E26" i="4"/>
  <c r="C26" i="4"/>
  <c r="C25" i="4"/>
  <c r="C24" i="4"/>
  <c r="E7" i="4"/>
  <c r="E8" i="4"/>
  <c r="C8" i="4"/>
  <c r="C7" i="4"/>
  <c r="E6" i="4"/>
  <c r="C6" i="4"/>
  <c r="CE14" i="1"/>
  <c r="CD14" i="1"/>
  <c r="CE13" i="1"/>
  <c r="CD13" i="1"/>
  <c r="AU14" i="1"/>
  <c r="AU13" i="1"/>
  <c r="AP14" i="1"/>
  <c r="AP13" i="1"/>
  <c r="AK14" i="1" l="1"/>
  <c r="AK13" i="1"/>
  <c r="B21" i="4" l="1"/>
  <c r="B3" i="4"/>
  <c r="AF13" i="1"/>
  <c r="AF14" i="1"/>
  <c r="C23" i="4" s="1"/>
  <c r="E23" i="4" s="1"/>
  <c r="AA13" i="1" l="1"/>
  <c r="C4" i="4" s="1"/>
  <c r="E4" i="4" s="1"/>
  <c r="V13" i="1"/>
  <c r="C3" i="4" s="1"/>
  <c r="E3" i="4" s="1"/>
  <c r="V14" i="1" l="1"/>
  <c r="C21" i="4" s="1"/>
  <c r="AA14" i="1"/>
  <c r="C22" i="4" s="1"/>
  <c r="E22" i="4" l="1"/>
  <c r="E21" i="4"/>
  <c r="C5" i="4" l="1"/>
  <c r="E5" i="4" s="1"/>
  <c r="CH14" i="1" l="1"/>
  <c r="CH13" i="1"/>
  <c r="CB12" i="1"/>
  <c r="BV12" i="1"/>
  <c r="BQ12" i="1"/>
  <c r="BL12" i="1"/>
  <c r="BG12" i="1"/>
  <c r="BB12" i="1"/>
  <c r="AW12" i="1"/>
  <c r="AR12" i="1"/>
  <c r="AM12" i="1"/>
  <c r="AH12" i="1"/>
  <c r="AC12" i="1"/>
  <c r="X12" i="1"/>
  <c r="BZ12" i="1"/>
  <c r="BU12" i="1"/>
  <c r="BP12" i="1"/>
  <c r="BK12" i="1"/>
  <c r="BF12" i="1"/>
  <c r="BA12" i="1"/>
  <c r="AV12" i="1"/>
  <c r="AQ12" i="1"/>
  <c r="AL12" i="1"/>
  <c r="AG12" i="1"/>
  <c r="AB12" i="1"/>
  <c r="W12" i="1"/>
  <c r="BY12" i="1"/>
  <c r="BT12" i="1"/>
  <c r="BO12" i="1"/>
  <c r="BJ12" i="1"/>
  <c r="BE12" i="1"/>
  <c r="AZ12" i="1"/>
  <c r="AU12" i="1"/>
  <c r="AP12" i="1"/>
  <c r="AK12" i="1"/>
  <c r="AF12" i="1"/>
  <c r="AA12" i="1"/>
  <c r="V12" i="1"/>
  <c r="BW12" i="1"/>
  <c r="BR12" i="1"/>
  <c r="BM12" i="1"/>
  <c r="BH12" i="1"/>
  <c r="BC12" i="1"/>
  <c r="AX12" i="1"/>
  <c r="AS12" i="1"/>
  <c r="AN12" i="1"/>
  <c r="AI12" i="1"/>
  <c r="AD12" i="1"/>
  <c r="Y12" i="1"/>
  <c r="T12" i="1"/>
  <c r="BX12" i="1"/>
  <c r="BS12" i="1"/>
  <c r="BN12" i="1"/>
  <c r="BI12" i="1"/>
  <c r="BD12" i="1"/>
  <c r="AY12" i="1"/>
  <c r="AT12" i="1"/>
  <c r="AO12" i="1"/>
  <c r="AJ12" i="1"/>
  <c r="AE12" i="1"/>
  <c r="Z12" i="1"/>
  <c r="U12" i="1"/>
  <c r="CF14" i="1" l="1"/>
  <c r="CG14" i="1" s="1"/>
  <c r="CI14" i="1" s="1"/>
  <c r="E33" i="4" s="1"/>
  <c r="CF13" i="1"/>
  <c r="CG13" i="1" s="1"/>
  <c r="CI13" i="1" l="1"/>
  <c r="E15" i="4" s="1"/>
</calcChain>
</file>

<file path=xl/sharedStrings.xml><?xml version="1.0" encoding="utf-8"?>
<sst xmlns="http://schemas.openxmlformats.org/spreadsheetml/2006/main" count="201" uniqueCount="141">
  <si>
    <t>PERIODO DEL SEGUIMIENTO:</t>
  </si>
  <si>
    <t>De</t>
  </si>
  <si>
    <t>A</t>
  </si>
  <si>
    <t>Marzo</t>
  </si>
  <si>
    <t>FORMULACIÓN DEL INDICADOR</t>
  </si>
  <si>
    <t>SEGUIMIENTO DEL INDICADOR</t>
  </si>
  <si>
    <t>Identificación general</t>
  </si>
  <si>
    <t>Características indicador</t>
  </si>
  <si>
    <t>Horizonte</t>
  </si>
  <si>
    <t>Enero</t>
  </si>
  <si>
    <t>Febrero</t>
  </si>
  <si>
    <t>Abril</t>
  </si>
  <si>
    <t>Mayo</t>
  </si>
  <si>
    <t>Junio</t>
  </si>
  <si>
    <t>Julio</t>
  </si>
  <si>
    <t>Agosto</t>
  </si>
  <si>
    <t>Septiembre</t>
  </si>
  <si>
    <t>Octubre</t>
  </si>
  <si>
    <t>Noviembre</t>
  </si>
  <si>
    <t>Diciembre</t>
  </si>
  <si>
    <t>Proceso institucional</t>
  </si>
  <si>
    <t>Código del indicador</t>
  </si>
  <si>
    <t>Fecha de oficialización del indicador</t>
  </si>
  <si>
    <t>Nombre del indicador</t>
  </si>
  <si>
    <t>Objetivo del indicador</t>
  </si>
  <si>
    <t>Factor crítico de éxito</t>
  </si>
  <si>
    <t>Fórmula de cálculo</t>
  </si>
  <si>
    <t>Tipo de indicador</t>
  </si>
  <si>
    <t>Periodicidad del indicador</t>
  </si>
  <si>
    <t>Unidad de medida del indicador</t>
  </si>
  <si>
    <t>Fuente de datos</t>
  </si>
  <si>
    <t>Evidencia</t>
  </si>
  <si>
    <t>Línea base</t>
  </si>
  <si>
    <t>Unidad de medida de la línea base</t>
  </si>
  <si>
    <t>Tipo de meta</t>
  </si>
  <si>
    <t>Resultado del indicador acumulado</t>
  </si>
  <si>
    <t>Eficiencia</t>
  </si>
  <si>
    <t>Trimestral</t>
  </si>
  <si>
    <t>Efectividad</t>
  </si>
  <si>
    <t>Constante</t>
  </si>
  <si>
    <t>Eficacia</t>
  </si>
  <si>
    <t>Semestral</t>
  </si>
  <si>
    <t>AÑOS</t>
  </si>
  <si>
    <t>Mensual</t>
  </si>
  <si>
    <t>Anual</t>
  </si>
  <si>
    <t>Gestión jurídica</t>
  </si>
  <si>
    <t>Gestión del conocimiento</t>
  </si>
  <si>
    <t>MESES</t>
  </si>
  <si>
    <t>Página: 1 de 1</t>
  </si>
  <si>
    <t>PROCESOS</t>
  </si>
  <si>
    <t>Atención a la ciudadanía</t>
  </si>
  <si>
    <t>Auditoría y control</t>
  </si>
  <si>
    <t>Comunicación estratégica</t>
  </si>
  <si>
    <t>Gestión contractual</t>
  </si>
  <si>
    <t>Gestión de infraestructura física</t>
  </si>
  <si>
    <t>Gestión de soporte y mantenimiento tecnológico</t>
  </si>
  <si>
    <t>Gestión de talento humano</t>
  </si>
  <si>
    <t>Gestión financiera</t>
  </si>
  <si>
    <t>Gestión logística</t>
  </si>
  <si>
    <t>Planeación estratégica</t>
  </si>
  <si>
    <t>Tecnologías de la información</t>
  </si>
  <si>
    <t>OBJETIVOS ESTRATÉGICOS</t>
  </si>
  <si>
    <t>Bimestral</t>
  </si>
  <si>
    <t>Descripción del método de cálculo</t>
  </si>
  <si>
    <t>Creciente</t>
  </si>
  <si>
    <t>Decreciente</t>
  </si>
  <si>
    <t xml:space="preserve">Gestión ambiental </t>
  </si>
  <si>
    <t xml:space="preserve">Gestión documental </t>
  </si>
  <si>
    <t>Análisis anual</t>
  </si>
  <si>
    <t>Resultado del indicador para la vigencia</t>
  </si>
  <si>
    <t>Meta anual del indicador para la vigencia</t>
  </si>
  <si>
    <t>Programado del indicador acumulado</t>
  </si>
  <si>
    <t>Porcentaje de avance acumulado</t>
  </si>
  <si>
    <t>Porcentaje de avance para la vigencia</t>
  </si>
  <si>
    <t>Ubicación estratégica</t>
  </si>
  <si>
    <t>Cuadro de control 1: Seguimiento indicadores según lo programado hasta el corte del informe</t>
  </si>
  <si>
    <t>Objetivo estratégico al que aporta el Indicador</t>
  </si>
  <si>
    <t>2. Contribuir con la reducción del riesgo social de los y las jóvenes NiNi en situación de alta vulnerabilidad y, en riesgo de ser vinculados en dinámicas y estructuras delincuenciales con el desarrollo de procesos de inclusión social, económica, educativa, política y cultural con la Estrategia RETO.</t>
  </si>
  <si>
    <t>3. Transformar los servicios sociales de la SDIS con el fin de responder a los aspectos clave del Plan Distrital de Desarrollo como el Sistema Distrital de Cuidado, la Estrategia Territorial de Integración Social y el Ingreso Mínimo Garantizado.</t>
  </si>
  <si>
    <t>4. Adelantar un proceso de modernización y mejora del desempeño institucional, garantizando la transparencia, integridad y seguimiento y control, que incluya el rediseño de la estructura organizacional, la reestructuración del proceso de contratación y el desarrollo de una estrategia de retroalimentación y evaluación de la entidad en territorio.</t>
  </si>
  <si>
    <t xml:space="preserve">1. Fortalecer la territorialización de políticas, programas, proyectos y acciones en lo local a partir de la estrategia territorial integral social (ETIS) y la tropa social como herramientas de política social en el Distrito capital que reconozca y fortalezca las dinámicas de los hogares, comunidades y territorios, apuntando a la construcción de respuestas transectoriales, integradoras e innovadoras en el marco del sistema Distrital de cuidado, la garantía de derechos y la movilidad social. </t>
  </si>
  <si>
    <t>5. Optimizar unidades operativas de la SDIS para garantizar espacios adecuados y seguros a la población beneficiaria de los servicios sociales, orientando la adecuación de la infraestructura en respuesta a la transformación de los servicios sociales y la implementación de la estrategia ETIS y del Sistema Distrital de Cuidado.</t>
  </si>
  <si>
    <t>6. Sistemas de información. Contar con sistemas de información robustos y sólidos que generen datos, información y conocimiento con calidad, oportunidad y pertinencia para la toma de decisiones y que respondan oportunamente a la transformación de los servicios sociales de la Secretaría Distrital de Integración Social.</t>
  </si>
  <si>
    <t>Sistema de gestión</t>
  </si>
  <si>
    <t>Tendencia anual del indicador</t>
  </si>
  <si>
    <t>PROCESO SISTEMA DE GESTIÓN
FORMATO FORMULACIÓN Y SEGUIMIENTO A INDICADORES DE GESTIÓN</t>
  </si>
  <si>
    <t>Meta del indicador</t>
  </si>
  <si>
    <t>Código: FOR-SG-010</t>
  </si>
  <si>
    <t>Cuadro de control 2: Seguimiento indicadores según meta anual programada</t>
  </si>
  <si>
    <t>Gráfica</t>
  </si>
  <si>
    <t xml:space="preserve">Prestación de servicios sociales </t>
  </si>
  <si>
    <t>Inspección y vigilancia</t>
  </si>
  <si>
    <t>Gestiòn de transferencias monetarias</t>
  </si>
  <si>
    <t>Versión: 3</t>
  </si>
  <si>
    <t>Fecha: Memo I2024019529 - 18/07/2024</t>
  </si>
  <si>
    <t>Nivel de ejecución presupuestal de la Entidad</t>
  </si>
  <si>
    <t>Medir el nivel de la ejecución presupuestal de la Entidad, es decir los recursos asignados y ejecutados dentro del presupuesto, con el fin de monitorear los registros presupuestales generados, que son los recursos que ya tienen un compromiso formal establecido (contrato o acto administrativo), esto con el fin de facilitar la toma de decisiones y emitir las alertas correspondientes, si aplica.</t>
  </si>
  <si>
    <t xml:space="preserve">Información presupuestal en SEVEN y BOGDATA que permita obtener la información de la apropiación inicial y los certificados de registros presupuestales </t>
  </si>
  <si>
    <t>(Sumatoria de los valores de Certificados de Registros Presupuestales / Sumatoria de la apropiación presupuestal vigente de la Entidad)*100</t>
  </si>
  <si>
    <t xml:space="preserve">Información presupuestal generada del sistema de información presupuestal interno - SEVEN y del sistema distrital de presupuesto BOGDATA </t>
  </si>
  <si>
    <t>Numerador: se debe tomar el valor total de los recursos de la Entidad que son constituidos en Certificados de Registros Presupuestales del aplicativo BOGDATA
Denominador: se debe tomar el valor total de los recursos de apropiación vigente de la Entidad del aplicativo BOGDATA.
Estos dos valores se dividen entre si, y el valor de la división se multiplica por 100.
Notas: 
*Para obtener el avance acumulado de la vigencia, se toma el dato del ultimo periodo, ya que cada mes se registra el valor incrementado de los registros presupuestales de la Entidad.
*El valor de la apropiación vigente de la Entidad puede llegar a variar en cada periodo debido a las dinámicas institucionales y externas.</t>
  </si>
  <si>
    <t xml:space="preserve">Porcentaje </t>
  </si>
  <si>
    <t>Reporte de ejecución presupuestal de la Entidad suministrado por BOGDATA</t>
  </si>
  <si>
    <t>Giros efectuados en la Entidad</t>
  </si>
  <si>
    <t>Realizar monitoreo a los giros presupuestales efectuados por la Entidad, es decir los pagos realizados, con el propósito de identificar el valor de los recursos pagados efectivamente, para así facilitar la toma de decisiones y emitir las alertas correspondientes, si aplica.</t>
  </si>
  <si>
    <t>Información presupuestal en SEVEN y BOGDATA que permita obtener la información de la apropiación inicial y los giros efectuados por la Entidad</t>
  </si>
  <si>
    <t>(Sumatoria de los valores de los giros realizados por la Entidad / Sumatoria apropiación presupuestal vigente de la Entidad)*100</t>
  </si>
  <si>
    <t>Numerador: se debe tomar la cifra total de los recursos de la Entidad que son girados o pagados a los diferentes contratistas y proveedores que aparecen en el aplicativo BOGDATA
Denominador: se debe tomar el valor total de los recursos de apropiación vigente de la Entidad del aplicativo BOGDATA.
Estos dos valores se dividen entre si, y el valor de la división se multiplica por 100.
Notas: 
*Para obtener el avance acumulado de la vigencia, se toma el dato del ultimo periodo, ya que cada mes se registra el valor incrementado de los registros presupuestales de la Entidad.
*El valor de la apropiación vigente de la Entidad puede llegar a variar en cada periodo debido a las dinámicas institucionales y externas.</t>
  </si>
  <si>
    <t>Reporte de giros de la Entidad suministrado por BOGDATA</t>
  </si>
  <si>
    <t>PE-004</t>
  </si>
  <si>
    <t>PE-005</t>
  </si>
  <si>
    <t>Meta</t>
  </si>
  <si>
    <t xml:space="preserve">Avance </t>
  </si>
  <si>
    <t>Cumplimiento</t>
  </si>
  <si>
    <t>Vigencia</t>
  </si>
  <si>
    <t>6. Potenciar la misionalidad del sector de integración social con el desarrollo de procesos transversales eficientes que garanticen servicios sociales innovadores, de calidad y con enfoque diferencial.</t>
  </si>
  <si>
    <t>Porcentaje</t>
  </si>
  <si>
    <t>Circular No. 018 del 31/03/2025</t>
  </si>
  <si>
    <t>Con corte al mes de enero, la entidad giró recursos por valor de $55.390.004.596, de los cuales $3.212.116.475 corresponden a los rubros de funcionamiento y $52.177.888.121 a los proyectos de inversión.
El valor de la apropiación presupuestal a la fecha es de $2.501.671.340.000, con un porcentaje de giros presupuestales en la Entidad del 2%, lo cual se encuentra dentro de lo programado, debido a la naturaleza del indicador el cual es creciente, por ende la meta establecida se cumplirá en el mes de diciembre de 2026.</t>
  </si>
  <si>
    <t>Con corte al mes de febrero, la entidad giró recursos por valor de $147.160.286.523, de los cuales $6.327.187.535 corresponden a los rubros de funcionamiento y $140.833.098.988 a los proyectos de inversión.
El valor de la apropiación presupuestal a la fecha es de $2.501.671.340.000, con un porcentaje de giros presupuestales en la Entidad del 6%, lo cual se encuentra dentro de lo programado, debido a la naturaleza del indicador el cual es creciente, por ende la meta establecida se cumplirá en el mes de diciembre de 2026.</t>
  </si>
  <si>
    <t>Circular No. 014 del 27/03/2026</t>
  </si>
  <si>
    <t>Con corte al mes de enero, la entidad comprometió recursos por valor de $559.524.180.604, de los cuales $7.550.452.894 corresponden a los rubros de funcionamiento y $551.973.727.710 a los proyectos de inversión.
El valor de la apropiación presupuestal a la fecha es de $2.501.671.340.000, con un porcentaje de ejecución presupuestal en la Entidad del 22%, lo cual se encuentra dentro de lo programado, debido a la naturaleza del indicador ya que es creciente, por ende la meta establecida se cumplirá en el mes de diciembre de 2026.</t>
  </si>
  <si>
    <t>Con corte al mes de febrero, la entidad comprometió recursos por valor de $762.308.994.447, de los cuales $10.688.925.931 corresponden a los rubros de funcionamiento y $751.620.068.516 a los proyectos de inversión.
El valor de la apropiación presupuestal a la fecha es de $2.501.671.340.000, con un porcentaje de ejecución presupuestal en la Entidad del 30%, lo cual se encuentra dentro de lo programado, debido a la naturaleza del indicador ya que es creciente, por ende la meta establecida se cumplirá en el mes de diciembre de 2026.</t>
  </si>
  <si>
    <t>Con corte al mes de marzo, la entidad giró recursos por valor de $276.947.651.391, de los cuales $9.748.647.231 corresponden a los rubros de funcionamiento y $267.199.004.160 a los proyectos de inversión.
El valor de la apropiación presupuestal a marzo es de $2.501.671.340.000, con un porcentaje de giros presupuestales en la Entidad del 11%, lo cual se encuentra dentro de lo programado, debido a la naturaleza del indicador el cual es creciente, por ende la meta establecida se cumplirá en el mes de diciembre de 2026.</t>
  </si>
  <si>
    <t>Con corte al mes de marzo, la entidad comprometió recursos por valor de $887,194,918,494, de los cuales $14.115.536.523 corresponden a los rubros de funcionamiento y $873.079.381.971 a los proyectos de inversión.
El valor de la apropiación presupuestal a marzo es de $2.501.671.340.000, con un porcentaje de ejecución presupuestal en la Entidad del 35%, lo cual se encuentra dentro de lo programado, debido a la naturaleza del indicador ya que es creciente, por ende la meta establecida se cumplirá en el mes de diciembre de 2026.</t>
  </si>
  <si>
    <t>09/03/2026 No se generan observaciones respecto al análisis reportado para el seguimiento del indicador.</t>
  </si>
  <si>
    <t>09/03/2026 Se recomienda adelantar todas las acciones pertinentes para lograr la meta propuesta.
No se generan observaciones respecto al análisis reportado para el seguimiento del indicador.</t>
  </si>
  <si>
    <t>09/04/2026 No se generan observaciones respecto al análisis reportado para el seguimiento del indicador.</t>
  </si>
  <si>
    <t>09/04/2026 Se recomienda adelantar todas las acciones pertinentes para lograr la meta propuesta.
No se generan observaciones respecto al análisis reportado para el seguimiento del indicador.</t>
  </si>
  <si>
    <t>Con corte al mes de abril, la entidad comprometió recursos por valor de $1.076.123.688.398, de los cuales $18.579.111.456 corresponden a los rubros de funcionamiento y $1.057.544.576.942 a los proyectos de inversión.
El valor de la apropiación presupuestal a abril es de $2.501.671.340.000, con un porcentaje de ejecución presupuestal en la Entidad del 43%, lo cual se encuentra dentro de lo programado, debido a la naturaleza del indicador ya que es creciente, por ende la meta establecida se cumplirá en el mes de diciembre de 2026.</t>
  </si>
  <si>
    <t>Con corte al mes de abril, la entidad giró recursos por valor de $426.235.601.679, de los cuales $12.833.574.967 corresponden a los rubros de funcionamiento y $413.402.026.712 a los proyectos de inversión.
El valor de la apropiación presupuestal a abril es de $2.501.671.340.000, con un porcentaje de giros presupuestales en la Entidad del 17%, lo cual se encuentra dentro de lo programado, debido a la naturaleza del indicador el cual es creciente, por ende la meta establecida se cumplirá en el mes de diciembre de 2026.</t>
  </si>
  <si>
    <t>12/05/2026 No se generan observaciones respecto al análisis reportado para el seguimiento del indicador.</t>
  </si>
  <si>
    <t>12/05/2026 Se recomienda adelantar todas las acciones pertinentes para lograr la meta propuesta.
No se generan observaciones respecto al análisis reportado para el seguimiento del indicador.</t>
  </si>
  <si>
    <t>Con corte al mes de mayo, la entidad comprometió recursos por valor de $1.252.655.554.544, de los cuales $24.334.445.975 corresponden a los rubros de funcionamiento y $1.228.321.108.569 a los proyectos de inversión.
El valor de la apropiación presupuestal a mayo es de $2.501.671.340.000, con un porcentaje de ejecución presupuestal en la Entidad del 50%, lo cual se encuentra dentro de lo programado, debido a la naturaleza del indicador ya que es creciente, por ende la meta establecida se cumplirá en el mes de diciembre de 2026.</t>
  </si>
  <si>
    <t>12/06/2026 No se generan observaciones respecto al análisis reportado para el seguimiento del indicador.</t>
  </si>
  <si>
    <t>12/06/2026 Se recomienda adelantar todas las acciones pertinentes para lograr la meta propuesta.
No se generan observaciones respecto al análisis reportado para el seguimiento del indicador.</t>
  </si>
  <si>
    <t>Con corte al mes de junio, la entidad comprometió recursos por valor de $1.442.433.106.382, de los cuales $30.663.564.676 corresponden a los rubros de funcionamiento y $1.411.769.541.706 a los proyectos de inversión.
El valor de la apropiación presupuestal a junio es de $2.501.671.340.000, con un porcentaje de ejecución presupuestal en la Entidad del 58%, lo cual se encuentra dentro de lo programado, debido a la naturaleza del indicador ya que es creciente, por ende la meta establecida se cumplirá en el mes de diciembre de 2026.</t>
  </si>
  <si>
    <t>Con corte al mes de mayo, la entidad giró recursos por valor de $591.503.248.851, de los cuales $16.703.220.082 corresponden a los rubros de funcionamiento y $574.800.028.769 a los proyectos de inversión.
El valor de la apropiación presupuestal a mayo es de $2.501.671.340.000, con un porcentaje de giros presupuestales en la Entidad del 24%, lo cual se encuentra dentro de lo programado, debido a la naturaleza del indicador el cual es creciente, por ende la meta establecida se cumplirá en el mes de diciembre de 2026.</t>
  </si>
  <si>
    <t>Con corte al mes de junio, la entidad giró recursos por valor de $794.834.280.330, de los cuales $24.178.771.138 corresponden a los rubros de funcionamiento y $770.655.509.192 a los proyectos de inversión.
El valor de la apropiación presupuestal a junio es de $2.501.671.340.000, con un porcentaje de giros presupuestales en la Entidad del 32%, lo cual se encuentra dentro de lo programado, debido a la naturaleza del indicador el cual es creciente, por ende la meta establecida se cumplirá en el mes de diciembre de 2026.</t>
  </si>
  <si>
    <t>10/07/2026 No se generan observaciones respecto al análisis reportado para el seguimiento del indicador.</t>
  </si>
  <si>
    <t>10/07/2026 Se recomienda adelantar todas las acciones pertinentes para lograr la meta propuesta, ya que su cumplimiento se encuentra en un 37% de la vigencia, encontrándonos en el II trimestre.
No se generan observaciones respecto al análisis reportado para el seguimiento del indicador.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</si>
</sst>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 #,##0.00_-;\-&quot;$&quot;\ * #,##0.00_-;_-&quot;$&quot;\ * &quot;-&quot;??_-;_-@_-"/>
    <numFmt numFmtId="43" formatCode="_-* #,##0.00_-;\-* #,##0.00_-;_-* &quot;-&quot;??_-;_-@_-"/>
    <numFmt numFmtId="164" formatCode="_-* #,##0_-;\-* #,##0_-;_-* &quot;-&quot;??_-;_-@_-"/>
    <numFmt numFmtId="165" formatCode="_-&quot;$&quot;\ * #,##0_-;\-&quot;$&quot;\ * #,##0_-;_-&quot;$&quot;\ * &quot;-&quot;??_-;_-@_-"/>
  </numFmts>
  <fonts count="16" x14ac:knownFonts="1">
    <font>
      <sz val="11"/>
      <color theme="1"/>
      <name val="Calibri"/>
      <family val="2"/>
      <scheme val="minor"/>
    </font>
    <font>
      <sz val="11"/>
      <color theme="1"/>
      <name val="Calibri"/>
      <family val="2"/>
      <scheme val="minor"/>
    </font>
    <font>
      <b/>
      <sz val="12"/>
      <color rgb="FF3CB1EC"/>
      <name val="Arial"/>
      <family val="2"/>
    </font>
    <font>
      <sz val="12"/>
      <color theme="1"/>
      <name val="Arial"/>
      <family val="2"/>
    </font>
    <font>
      <sz val="12"/>
      <color theme="0"/>
      <name val="Arial"/>
      <family val="2"/>
    </font>
    <font>
      <sz val="10"/>
      <color theme="0"/>
      <name val="Arial"/>
      <family val="2"/>
    </font>
    <font>
      <sz val="9"/>
      <color theme="1"/>
      <name val="Arial"/>
      <family val="2"/>
    </font>
    <font>
      <sz val="12"/>
      <name val="Arial"/>
      <family val="2"/>
    </font>
    <font>
      <sz val="11"/>
      <color theme="1"/>
      <name val="Arial"/>
      <family val="2"/>
    </font>
    <font>
      <b/>
      <sz val="11"/>
      <color theme="1"/>
      <name val="Arial"/>
      <family val="2"/>
    </font>
    <font>
      <sz val="9"/>
      <name val="Arial"/>
      <family val="2"/>
    </font>
    <font>
      <sz val="10"/>
      <color theme="1"/>
      <name val="Arial"/>
      <family val="2"/>
    </font>
    <font>
      <sz val="10"/>
      <name val="Arial"/>
      <family val="2"/>
    </font>
    <font>
      <sz val="11"/>
      <name val="Arial"/>
      <family val="2"/>
    </font>
    <font>
      <b/>
      <sz val="9"/>
      <color theme="1"/>
      <name val="Arial"/>
      <family val="2"/>
    </font>
    <font>
      <b/>
      <sz val="11"/>
      <color theme="1"/>
      <name val="Calibri"/>
      <family val="2"/>
      <scheme val="minor"/>
    </font>
  </fonts>
  <fills count="10">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9" tint="0.79998168889431442"/>
        <bgColor indexed="64"/>
      </patternFill>
    </fill>
  </fills>
  <borders count="24">
    <border>
      <left/>
      <right/>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diagonal/>
    </border>
    <border>
      <left/>
      <right style="thin">
        <color indexed="64"/>
      </right>
      <top/>
      <bottom style="thin">
        <color indexed="64"/>
      </bottom>
      <diagonal/>
    </border>
    <border>
      <left style="hair">
        <color indexed="64"/>
      </left>
      <right style="hair">
        <color indexed="64"/>
      </right>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style="hair">
        <color indexed="64"/>
      </right>
      <top/>
      <bottom style="hair">
        <color indexed="64"/>
      </bottom>
      <diagonal/>
    </border>
  </borders>
  <cellStyleXfs count="6">
    <xf numFmtId="0" fontId="0"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43" fontId="12" fillId="0" borderId="0" applyFont="0" applyFill="0" applyBorder="0" applyAlignment="0" applyProtection="0"/>
    <xf numFmtId="44" fontId="1" fillId="0" borderId="0" applyFont="0" applyFill="0" applyBorder="0" applyAlignment="0" applyProtection="0"/>
  </cellStyleXfs>
  <cellXfs count="105">
    <xf numFmtId="0" fontId="0" fillId="0" borderId="0" xfId="0"/>
    <xf numFmtId="0" fontId="3" fillId="2" borderId="0" xfId="0" applyFont="1" applyFill="1" applyAlignment="1" applyProtection="1">
      <alignment horizontal="center" vertical="center"/>
      <protection hidden="1"/>
    </xf>
    <xf numFmtId="0" fontId="4" fillId="2" borderId="0" xfId="0" applyFont="1" applyFill="1" applyAlignment="1" applyProtection="1">
      <alignment horizontal="center" vertical="center"/>
      <protection hidden="1"/>
    </xf>
    <xf numFmtId="0" fontId="5" fillId="2" borderId="0" xfId="0" applyFont="1" applyFill="1" applyAlignment="1" applyProtection="1">
      <alignment horizontal="center" vertical="center"/>
      <protection hidden="1"/>
    </xf>
    <xf numFmtId="9" fontId="6" fillId="2" borderId="0" xfId="1" applyFont="1" applyFill="1" applyAlignment="1" applyProtection="1">
      <alignment horizontal="center" vertical="center"/>
      <protection hidden="1"/>
    </xf>
    <xf numFmtId="0" fontId="6" fillId="2" borderId="0" xfId="0" applyFont="1" applyFill="1" applyAlignment="1" applyProtection="1">
      <alignment horizontal="center" vertical="center"/>
      <protection hidden="1"/>
    </xf>
    <xf numFmtId="0" fontId="2" fillId="2" borderId="0" xfId="0" applyFont="1" applyFill="1" applyAlignment="1" applyProtection="1">
      <alignment vertical="center"/>
      <protection hidden="1"/>
    </xf>
    <xf numFmtId="0" fontId="3" fillId="2" borderId="0" xfId="0" applyFont="1" applyFill="1" applyAlignment="1" applyProtection="1">
      <alignment vertical="center"/>
      <protection hidden="1"/>
    </xf>
    <xf numFmtId="0" fontId="6" fillId="2" borderId="0" xfId="0" applyFont="1" applyFill="1" applyAlignment="1" applyProtection="1">
      <alignment vertical="center"/>
      <protection hidden="1"/>
    </xf>
    <xf numFmtId="0" fontId="6" fillId="2" borderId="0" xfId="0" applyFont="1" applyFill="1" applyAlignment="1" applyProtection="1">
      <alignment horizontal="left" vertical="center"/>
      <protection hidden="1"/>
    </xf>
    <xf numFmtId="0" fontId="3" fillId="2" borderId="4" xfId="0" applyFont="1" applyFill="1" applyBorder="1" applyAlignment="1" applyProtection="1">
      <alignment horizontal="center" vertical="center"/>
      <protection hidden="1"/>
    </xf>
    <xf numFmtId="0" fontId="7" fillId="2" borderId="0" xfId="0" applyFont="1" applyFill="1"/>
    <xf numFmtId="0" fontId="8" fillId="0" borderId="0" xfId="0" applyFont="1" applyAlignment="1">
      <alignment horizontal="left" vertical="center"/>
    </xf>
    <xf numFmtId="0" fontId="8" fillId="0" borderId="0" xfId="0" applyFont="1" applyAlignment="1">
      <alignment vertical="center"/>
    </xf>
    <xf numFmtId="0" fontId="0" fillId="0" borderId="0" xfId="0" applyAlignment="1">
      <alignment vertical="center"/>
    </xf>
    <xf numFmtId="0" fontId="8" fillId="0" borderId="0" xfId="0" applyFont="1"/>
    <xf numFmtId="0" fontId="9" fillId="3" borderId="0" xfId="0" applyFont="1" applyFill="1" applyAlignment="1">
      <alignment horizontal="center" vertical="center" wrapText="1"/>
    </xf>
    <xf numFmtId="0" fontId="9" fillId="4" borderId="0" xfId="0" applyFont="1" applyFill="1" applyAlignment="1">
      <alignment horizontal="center" vertical="center" wrapText="1"/>
    </xf>
    <xf numFmtId="0" fontId="8" fillId="0" borderId="0" xfId="0" applyFont="1" applyAlignment="1">
      <alignment vertical="center" wrapText="1"/>
    </xf>
    <xf numFmtId="0" fontId="10" fillId="2" borderId="4" xfId="0" applyFont="1" applyFill="1" applyBorder="1" applyAlignment="1" applyProtection="1">
      <alignment horizontal="center" vertical="center" wrapText="1"/>
      <protection hidden="1"/>
    </xf>
    <xf numFmtId="0" fontId="10" fillId="2" borderId="4" xfId="0" applyFont="1" applyFill="1" applyBorder="1" applyAlignment="1" applyProtection="1">
      <alignment horizontal="center" vertical="center"/>
      <protection hidden="1"/>
    </xf>
    <xf numFmtId="14" fontId="10" fillId="2" borderId="4" xfId="0" applyNumberFormat="1" applyFont="1" applyFill="1" applyBorder="1" applyAlignment="1" applyProtection="1">
      <alignment horizontal="center" vertical="center"/>
      <protection hidden="1"/>
    </xf>
    <xf numFmtId="0" fontId="3" fillId="0" borderId="0" xfId="0" applyFont="1" applyAlignment="1" applyProtection="1">
      <alignment horizontal="center" vertical="center" wrapText="1"/>
      <protection hidden="1"/>
    </xf>
    <xf numFmtId="0" fontId="11" fillId="7" borderId="4" xfId="0" applyFont="1" applyFill="1" applyBorder="1" applyAlignment="1" applyProtection="1">
      <alignment horizontal="center" vertical="center" wrapText="1"/>
      <protection hidden="1"/>
    </xf>
    <xf numFmtId="0" fontId="11" fillId="7" borderId="1" xfId="0" applyFont="1" applyFill="1" applyBorder="1" applyAlignment="1" applyProtection="1">
      <alignment horizontal="center" vertical="center" wrapText="1"/>
      <protection hidden="1"/>
    </xf>
    <xf numFmtId="0" fontId="11" fillId="7" borderId="6" xfId="0" applyFont="1" applyFill="1" applyBorder="1" applyAlignment="1" applyProtection="1">
      <alignment horizontal="center" vertical="center" wrapText="1"/>
      <protection hidden="1"/>
    </xf>
    <xf numFmtId="0" fontId="11" fillId="5" borderId="4" xfId="0" applyFont="1" applyFill="1" applyBorder="1" applyAlignment="1" applyProtection="1">
      <alignment horizontal="center" vertical="center" wrapText="1"/>
      <protection hidden="1"/>
    </xf>
    <xf numFmtId="0" fontId="11" fillId="5" borderId="7" xfId="0" applyFont="1" applyFill="1" applyBorder="1" applyAlignment="1" applyProtection="1">
      <alignment horizontal="center" vertical="center" wrapText="1"/>
      <protection hidden="1"/>
    </xf>
    <xf numFmtId="0" fontId="12" fillId="7" borderId="4" xfId="0" applyFont="1" applyFill="1" applyBorder="1" applyAlignment="1" applyProtection="1">
      <alignment horizontal="center" vertical="center" wrapText="1"/>
      <protection hidden="1"/>
    </xf>
    <xf numFmtId="0" fontId="13" fillId="0" borderId="0" xfId="0" applyFont="1" applyAlignment="1">
      <alignment vertical="center"/>
    </xf>
    <xf numFmtId="3" fontId="6" fillId="0" borderId="4" xfId="1" applyNumberFormat="1" applyFont="1" applyFill="1" applyBorder="1" applyAlignment="1" applyProtection="1">
      <alignment horizontal="center" vertical="center" wrapText="1"/>
      <protection hidden="1"/>
    </xf>
    <xf numFmtId="9" fontId="6" fillId="0" borderId="4" xfId="1" applyFont="1" applyFill="1" applyBorder="1" applyAlignment="1" applyProtection="1">
      <alignment horizontal="center" vertical="center" wrapText="1"/>
      <protection hidden="1"/>
    </xf>
    <xf numFmtId="9" fontId="6" fillId="0" borderId="1" xfId="1" applyFont="1" applyFill="1" applyBorder="1" applyAlignment="1" applyProtection="1">
      <alignment horizontal="center" vertical="center" wrapText="1"/>
      <protection hidden="1"/>
    </xf>
    <xf numFmtId="9" fontId="6" fillId="0" borderId="1" xfId="1" applyFont="1" applyFill="1" applyBorder="1" applyAlignment="1" applyProtection="1">
      <alignment horizontal="left" vertical="center" wrapText="1"/>
      <protection hidden="1"/>
    </xf>
    <xf numFmtId="9" fontId="6" fillId="0" borderId="4" xfId="1" applyFont="1" applyFill="1" applyBorder="1" applyAlignment="1" applyProtection="1">
      <alignment horizontal="left" vertical="center" wrapText="1"/>
      <protection hidden="1"/>
    </xf>
    <xf numFmtId="3" fontId="6" fillId="0" borderId="2" xfId="1" applyNumberFormat="1" applyFont="1" applyFill="1" applyBorder="1" applyAlignment="1" applyProtection="1">
      <alignment horizontal="center" vertical="center" wrapText="1"/>
      <protection hidden="1"/>
    </xf>
    <xf numFmtId="9" fontId="14" fillId="0" borderId="2" xfId="1" applyFont="1" applyFill="1" applyBorder="1" applyAlignment="1" applyProtection="1">
      <alignment horizontal="left" vertical="center" wrapText="1"/>
      <protection hidden="1"/>
    </xf>
    <xf numFmtId="9" fontId="10" fillId="2" borderId="4" xfId="1" applyFont="1" applyFill="1" applyBorder="1" applyAlignment="1" applyProtection="1">
      <alignment horizontal="center" vertical="center" wrapText="1"/>
      <protection hidden="1"/>
    </xf>
    <xf numFmtId="1" fontId="6" fillId="2" borderId="6" xfId="0" applyNumberFormat="1" applyFont="1" applyFill="1" applyBorder="1" applyAlignment="1" applyProtection="1">
      <alignment horizontal="center" vertical="center" wrapText="1"/>
      <protection hidden="1"/>
    </xf>
    <xf numFmtId="9" fontId="6" fillId="2" borderId="6" xfId="1" applyFont="1" applyFill="1" applyBorder="1" applyAlignment="1" applyProtection="1">
      <alignment horizontal="center" vertical="center" wrapText="1"/>
      <protection hidden="1"/>
    </xf>
    <xf numFmtId="0" fontId="8" fillId="9" borderId="0" xfId="0" applyFont="1" applyFill="1" applyAlignment="1">
      <alignment vertical="center" wrapText="1"/>
    </xf>
    <xf numFmtId="0" fontId="9" fillId="0" borderId="0" xfId="0" applyFont="1" applyAlignment="1">
      <alignment horizontal="center" vertical="center" wrapText="1"/>
    </xf>
    <xf numFmtId="0" fontId="10" fillId="2" borderId="4" xfId="0" applyFont="1" applyFill="1" applyBorder="1" applyAlignment="1" applyProtection="1">
      <alignment horizontal="justify" vertical="center" wrapText="1"/>
      <protection hidden="1"/>
    </xf>
    <xf numFmtId="0" fontId="10" fillId="2" borderId="1" xfId="0" applyFont="1" applyFill="1" applyBorder="1" applyAlignment="1" applyProtection="1">
      <alignment horizontal="center" vertical="center" wrapText="1"/>
      <protection hidden="1"/>
    </xf>
    <xf numFmtId="0" fontId="10" fillId="0" borderId="4" xfId="0" applyFont="1" applyBorder="1" applyAlignment="1" applyProtection="1">
      <alignment horizontal="justify" vertical="center" wrapText="1"/>
      <protection hidden="1"/>
    </xf>
    <xf numFmtId="0" fontId="10" fillId="0" borderId="4" xfId="0" applyFont="1" applyBorder="1" applyAlignment="1" applyProtection="1">
      <alignment horizontal="center" vertical="center"/>
      <protection hidden="1"/>
    </xf>
    <xf numFmtId="0" fontId="10" fillId="0" borderId="4" xfId="0" applyFont="1" applyBorder="1" applyAlignment="1" applyProtection="1">
      <alignment horizontal="center" vertical="center" wrapText="1"/>
      <protection hidden="1"/>
    </xf>
    <xf numFmtId="9" fontId="10" fillId="0" borderId="4" xfId="1" applyFont="1" applyFill="1" applyBorder="1" applyAlignment="1" applyProtection="1">
      <alignment horizontal="center" vertical="center" wrapText="1"/>
      <protection hidden="1"/>
    </xf>
    <xf numFmtId="14" fontId="10" fillId="2" borderId="4" xfId="0" applyNumberFormat="1" applyFont="1" applyFill="1" applyBorder="1" applyAlignment="1" applyProtection="1">
      <alignment horizontal="center" vertical="center" wrapText="1"/>
      <protection hidden="1"/>
    </xf>
    <xf numFmtId="164" fontId="6" fillId="0" borderId="4" xfId="3" applyNumberFormat="1" applyFont="1" applyFill="1" applyBorder="1" applyAlignment="1" applyProtection="1">
      <alignment horizontal="center" vertical="center" wrapText="1"/>
      <protection hidden="1"/>
    </xf>
    <xf numFmtId="0" fontId="0" fillId="9" borderId="6" xfId="0" applyFill="1" applyBorder="1" applyAlignment="1">
      <alignment horizontal="center"/>
    </xf>
    <xf numFmtId="9" fontId="0" fillId="0" borderId="6" xfId="1" applyFont="1" applyBorder="1" applyAlignment="1">
      <alignment horizontal="center"/>
    </xf>
    <xf numFmtId="0" fontId="0" fillId="0" borderId="6" xfId="0" applyBorder="1" applyAlignment="1">
      <alignment horizontal="center"/>
    </xf>
    <xf numFmtId="9" fontId="15" fillId="0" borderId="6" xfId="1" applyFont="1" applyBorder="1" applyAlignment="1">
      <alignment horizontal="center"/>
    </xf>
    <xf numFmtId="165" fontId="6" fillId="0" borderId="4" xfId="5" applyNumberFormat="1" applyFont="1" applyFill="1" applyBorder="1" applyAlignment="1" applyProtection="1">
      <alignment horizontal="center" vertical="center" wrapText="1"/>
      <protection hidden="1"/>
    </xf>
    <xf numFmtId="9" fontId="6" fillId="0" borderId="4" xfId="1" applyFont="1" applyFill="1" applyBorder="1" applyAlignment="1" applyProtection="1">
      <alignment horizontal="justify" vertical="center" wrapText="1"/>
      <protection hidden="1"/>
    </xf>
    <xf numFmtId="0" fontId="6" fillId="0" borderId="4" xfId="0" applyFont="1" applyBorder="1" applyAlignment="1" applyProtection="1">
      <alignment horizontal="justify" vertical="center" wrapText="1"/>
      <protection hidden="1"/>
    </xf>
    <xf numFmtId="164" fontId="10" fillId="0" borderId="4" xfId="3" applyNumberFormat="1" applyFont="1" applyBorder="1" applyAlignment="1" applyProtection="1">
      <alignment horizontal="justify" vertical="center" wrapText="1"/>
      <protection hidden="1"/>
    </xf>
    <xf numFmtId="165" fontId="6" fillId="0" borderId="2" xfId="5" applyNumberFormat="1" applyFont="1" applyFill="1" applyBorder="1" applyAlignment="1" applyProtection="1">
      <alignment horizontal="center" vertical="center" wrapText="1"/>
      <protection hidden="1"/>
    </xf>
    <xf numFmtId="9" fontId="6" fillId="0" borderId="1" xfId="1" applyFont="1" applyFill="1" applyBorder="1" applyAlignment="1" applyProtection="1">
      <alignment horizontal="justify" vertical="center" wrapText="1"/>
      <protection hidden="1"/>
    </xf>
    <xf numFmtId="165" fontId="6" fillId="0" borderId="6" xfId="5" applyNumberFormat="1" applyFont="1" applyBorder="1" applyAlignment="1" applyProtection="1">
      <alignment horizontal="center" vertical="center" wrapText="1"/>
      <protection hidden="1"/>
    </xf>
    <xf numFmtId="0" fontId="7" fillId="2" borderId="20" xfId="0" applyFont="1" applyFill="1" applyBorder="1" applyAlignment="1" applyProtection="1">
      <alignment horizontal="center" vertical="center"/>
      <protection hidden="1"/>
    </xf>
    <xf numFmtId="0" fontId="7" fillId="2" borderId="21" xfId="0" applyFont="1" applyFill="1" applyBorder="1" applyAlignment="1" applyProtection="1">
      <alignment horizontal="center" vertical="center"/>
      <protection hidden="1"/>
    </xf>
    <xf numFmtId="0" fontId="7" fillId="2" borderId="22" xfId="0" applyFont="1" applyFill="1" applyBorder="1" applyAlignment="1" applyProtection="1">
      <alignment horizontal="center" vertical="center"/>
      <protection hidden="1"/>
    </xf>
    <xf numFmtId="0" fontId="7" fillId="2" borderId="23" xfId="0" applyFont="1" applyFill="1" applyBorder="1" applyAlignment="1" applyProtection="1">
      <alignment horizontal="center" vertical="center"/>
      <protection hidden="1"/>
    </xf>
    <xf numFmtId="0" fontId="7" fillId="2" borderId="10" xfId="0" applyFont="1" applyFill="1" applyBorder="1" applyAlignment="1">
      <alignment horizontal="center"/>
    </xf>
    <xf numFmtId="0" fontId="7" fillId="2" borderId="12" xfId="0" applyFont="1" applyFill="1" applyBorder="1" applyAlignment="1">
      <alignment horizontal="center"/>
    </xf>
    <xf numFmtId="0" fontId="7" fillId="2" borderId="14" xfId="0" applyFont="1" applyFill="1" applyBorder="1" applyAlignment="1">
      <alignment horizontal="center"/>
    </xf>
    <xf numFmtId="0" fontId="7" fillId="2" borderId="15" xfId="0" applyFont="1" applyFill="1" applyBorder="1" applyAlignment="1">
      <alignment horizontal="center"/>
    </xf>
    <xf numFmtId="0" fontId="7" fillId="2" borderId="13" xfId="0" applyFont="1" applyFill="1" applyBorder="1" applyAlignment="1">
      <alignment horizontal="center"/>
    </xf>
    <xf numFmtId="0" fontId="7" fillId="2" borderId="8" xfId="0" applyFont="1" applyFill="1" applyBorder="1" applyAlignment="1">
      <alignment horizontal="center"/>
    </xf>
    <xf numFmtId="0" fontId="10" fillId="2" borderId="10"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10" fillId="2" borderId="0" xfId="0" applyFont="1" applyFill="1" applyAlignment="1">
      <alignment horizontal="center" vertical="center" wrapText="1"/>
    </xf>
    <xf numFmtId="0" fontId="10" fillId="2" borderId="15"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3" fillId="5" borderId="3" xfId="0" applyFont="1" applyFill="1" applyBorder="1" applyAlignment="1" applyProtection="1">
      <alignment horizontal="center" vertical="center" wrapText="1"/>
      <protection hidden="1"/>
    </xf>
    <xf numFmtId="0" fontId="3" fillId="5" borderId="1" xfId="0" applyFont="1" applyFill="1" applyBorder="1" applyAlignment="1" applyProtection="1">
      <alignment horizontal="center" vertical="center" wrapText="1"/>
      <protection hidden="1"/>
    </xf>
    <xf numFmtId="0" fontId="3" fillId="5" borderId="2" xfId="0" applyFont="1" applyFill="1" applyBorder="1" applyAlignment="1" applyProtection="1">
      <alignment horizontal="center" vertical="center" wrapText="1"/>
      <protection hidden="1"/>
    </xf>
    <xf numFmtId="0" fontId="3" fillId="2" borderId="1" xfId="0" applyFont="1" applyFill="1" applyBorder="1" applyAlignment="1" applyProtection="1">
      <alignment horizontal="center" vertical="center"/>
      <protection hidden="1"/>
    </xf>
    <xf numFmtId="0" fontId="3" fillId="2" borderId="2" xfId="0" applyFont="1" applyFill="1" applyBorder="1" applyAlignment="1" applyProtection="1">
      <alignment horizontal="center" vertical="center"/>
      <protection hidden="1"/>
    </xf>
    <xf numFmtId="0" fontId="3" fillId="2" borderId="1" xfId="0" applyFont="1" applyFill="1" applyBorder="1" applyAlignment="1" applyProtection="1">
      <alignment horizontal="center" vertical="center" wrapText="1"/>
      <protection hidden="1"/>
    </xf>
    <xf numFmtId="0" fontId="3" fillId="2" borderId="2" xfId="0" applyFont="1" applyFill="1" applyBorder="1" applyAlignment="1" applyProtection="1">
      <alignment horizontal="center" vertical="center" wrapText="1"/>
      <protection hidden="1"/>
    </xf>
    <xf numFmtId="0" fontId="3" fillId="2" borderId="7" xfId="0" applyFont="1" applyFill="1" applyBorder="1" applyAlignment="1" applyProtection="1">
      <alignment horizontal="center" vertical="center"/>
      <protection hidden="1"/>
    </xf>
    <xf numFmtId="0" fontId="3" fillId="2" borderId="9" xfId="0" applyFont="1" applyFill="1" applyBorder="1" applyAlignment="1" applyProtection="1">
      <alignment horizontal="center" vertical="center"/>
      <protection hidden="1"/>
    </xf>
    <xf numFmtId="0" fontId="3" fillId="6" borderId="4" xfId="0" applyFont="1" applyFill="1" applyBorder="1" applyAlignment="1" applyProtection="1">
      <alignment horizontal="center" vertical="center" wrapText="1"/>
      <protection hidden="1"/>
    </xf>
    <xf numFmtId="0" fontId="3" fillId="8" borderId="1" xfId="0" applyFont="1" applyFill="1" applyBorder="1" applyAlignment="1" applyProtection="1">
      <alignment horizontal="center" vertical="center" wrapText="1"/>
      <protection hidden="1"/>
    </xf>
    <xf numFmtId="0" fontId="3" fillId="8" borderId="3" xfId="0" applyFont="1" applyFill="1" applyBorder="1" applyAlignment="1" applyProtection="1">
      <alignment horizontal="center" vertical="center" wrapText="1"/>
      <protection hidden="1"/>
    </xf>
    <xf numFmtId="0" fontId="10" fillId="2" borderId="16" xfId="2" applyFont="1" applyFill="1" applyBorder="1" applyAlignment="1">
      <alignment horizontal="left" vertical="center" wrapText="1"/>
    </xf>
    <xf numFmtId="0" fontId="10" fillId="2" borderId="17" xfId="2" applyFont="1" applyFill="1" applyBorder="1" applyAlignment="1">
      <alignment horizontal="left" vertical="center" wrapText="1"/>
    </xf>
    <xf numFmtId="0" fontId="10" fillId="2" borderId="18" xfId="2" applyFont="1" applyFill="1" applyBorder="1" applyAlignment="1">
      <alignment horizontal="left" vertical="center" wrapText="1"/>
    </xf>
    <xf numFmtId="0" fontId="8" fillId="6" borderId="19" xfId="0" applyFont="1" applyFill="1" applyBorder="1" applyAlignment="1" applyProtection="1">
      <alignment horizontal="center" vertical="center" wrapText="1"/>
      <protection hidden="1"/>
    </xf>
    <xf numFmtId="0" fontId="8" fillId="6" borderId="0" xfId="0" applyFont="1" applyFill="1" applyAlignment="1" applyProtection="1">
      <alignment horizontal="center" vertical="center" wrapText="1"/>
      <protection hidden="1"/>
    </xf>
    <xf numFmtId="0" fontId="3" fillId="6" borderId="3" xfId="0" applyFont="1" applyFill="1" applyBorder="1" applyAlignment="1" applyProtection="1">
      <alignment horizontal="center" vertical="center" wrapText="1"/>
      <protection hidden="1"/>
    </xf>
    <xf numFmtId="0" fontId="8" fillId="5" borderId="6" xfId="0" applyFont="1" applyFill="1" applyBorder="1" applyAlignment="1" applyProtection="1">
      <alignment horizontal="center" vertical="center" wrapText="1"/>
      <protection hidden="1"/>
    </xf>
    <xf numFmtId="0" fontId="8" fillId="5" borderId="10" xfId="0" applyFont="1" applyFill="1" applyBorder="1" applyAlignment="1" applyProtection="1">
      <alignment horizontal="center" vertical="center" wrapText="1"/>
      <protection hidden="1"/>
    </xf>
    <xf numFmtId="0" fontId="8" fillId="5" borderId="11" xfId="0" applyFont="1" applyFill="1" applyBorder="1" applyAlignment="1" applyProtection="1">
      <alignment horizontal="center" vertical="center" wrapText="1"/>
      <protection hidden="1"/>
    </xf>
    <xf numFmtId="0" fontId="8" fillId="5" borderId="12" xfId="0" applyFont="1" applyFill="1" applyBorder="1" applyAlignment="1" applyProtection="1">
      <alignment horizontal="center" vertical="center" wrapText="1"/>
      <protection hidden="1"/>
    </xf>
    <xf numFmtId="0" fontId="8" fillId="5" borderId="13" xfId="0" applyFont="1" applyFill="1" applyBorder="1" applyAlignment="1" applyProtection="1">
      <alignment horizontal="center" vertical="center" wrapText="1"/>
      <protection hidden="1"/>
    </xf>
    <xf numFmtId="0" fontId="8" fillId="5" borderId="5" xfId="0" applyFont="1" applyFill="1" applyBorder="1" applyAlignment="1" applyProtection="1">
      <alignment horizontal="center" vertical="center" wrapText="1"/>
      <protection hidden="1"/>
    </xf>
    <xf numFmtId="0" fontId="8" fillId="5" borderId="8" xfId="0" applyFont="1" applyFill="1" applyBorder="1" applyAlignment="1" applyProtection="1">
      <alignment horizontal="center" vertical="center" wrapText="1"/>
      <protection hidden="1"/>
    </xf>
  </cellXfs>
  <cellStyles count="6">
    <cellStyle name="Comma 2 2" xfId="4" xr:uid="{00000000-0005-0000-0000-000000000000}"/>
    <cellStyle name="Millares" xfId="3" builtinId="3"/>
    <cellStyle name="Moneda" xfId="5" builtinId="4"/>
    <cellStyle name="Normal" xfId="0" builtinId="0"/>
    <cellStyle name="Normal 18" xfId="2" xr:uid="{00000000-0005-0000-0000-00000400000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7203706500824175E-2"/>
          <c:y val="5.5220883534136546E-2"/>
          <c:w val="0.87221525374382414"/>
          <c:h val="0.53880956898459986"/>
        </c:manualLayout>
      </c:layout>
      <c:lineChart>
        <c:grouping val="standard"/>
        <c:varyColors val="0"/>
        <c:ser>
          <c:idx val="0"/>
          <c:order val="0"/>
          <c:tx>
            <c:v>Cumplimiento</c:v>
          </c:tx>
          <c:spPr>
            <a:ln w="28575" cap="rnd">
              <a:solidFill>
                <a:schemeClr val="accent1"/>
              </a:solidFill>
              <a:round/>
            </a:ln>
            <a:effectLst/>
          </c:spPr>
          <c:marker>
            <c:symbol val="none"/>
          </c:marker>
          <c:dLbls>
            <c:dLbl>
              <c:idx val="0"/>
              <c:layout>
                <c:manualLayout>
                  <c:x val="-4.1666611940396538E-2"/>
                  <c:y val="4.74678240521139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5E5-432F-91D3-D0E6BE26FF20}"/>
                </c:ext>
              </c:extLst>
            </c:dLbl>
            <c:dLbl>
              <c:idx val="1"/>
              <c:layout>
                <c:manualLayout>
                  <c:x val="-3.4934186187527229E-2"/>
                  <c:y val="6.07739136774569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5E5-432F-91D3-D0E6BE26FF20}"/>
                </c:ext>
              </c:extLst>
            </c:dLbl>
            <c:dLbl>
              <c:idx val="2"/>
              <c:layout>
                <c:manualLayout>
                  <c:x val="-7.1007335509249828E-2"/>
                  <c:y val="-5.151374307378249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5E5-432F-91D3-D0E6BE26FF20}"/>
                </c:ext>
              </c:extLst>
            </c:dLbl>
            <c:dLbl>
              <c:idx val="3"/>
              <c:layout>
                <c:manualLayout>
                  <c:x val="-5.7616692825823844E-2"/>
                  <c:y val="7.074857830271216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E6D-4009-90A6-886AEE2866A8}"/>
                </c:ext>
              </c:extLst>
            </c:dLbl>
            <c:dLbl>
              <c:idx val="4"/>
              <c:layout>
                <c:manualLayout>
                  <c:x val="-8.7196679647737946E-2"/>
                  <c:y val="-4.651046223388743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55E-4877-A48B-9A560D9BAAF5}"/>
                </c:ext>
              </c:extLst>
            </c:dLbl>
            <c:dLbl>
              <c:idx val="5"/>
              <c:layout>
                <c:manualLayout>
                  <c:x val="-7.103754441036822E-2"/>
                  <c:y val="-4.96587015164771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DEF-4544-83E3-8FFB2E487C13}"/>
                </c:ext>
              </c:extLst>
            </c:dLbl>
            <c:dLbl>
              <c:idx val="6"/>
              <c:layout>
                <c:manualLayout>
                  <c:x val="-8.0529191832039063E-2"/>
                  <c:y val="-3.654080389768578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DEF-4544-83E3-8FFB2E487C13}"/>
                </c:ext>
              </c:extLst>
            </c:dLbl>
            <c:dLbl>
              <c:idx val="7"/>
              <c:layout>
                <c:manualLayout>
                  <c:x val="-5.1768810148731408E-2"/>
                  <c:y val="7.816819911488191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271-412B-959A-76696B852C09}"/>
                </c:ext>
              </c:extLst>
            </c:dLbl>
            <c:dLbl>
              <c:idx val="8"/>
              <c:layout>
                <c:manualLayout>
                  <c:x val="-5.8333333333333334E-2"/>
                  <c:y val="-5.50614146548073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561-4911-8F0F-EAF0DC33110F}"/>
                </c:ext>
              </c:extLst>
            </c:dLbl>
            <c:dLbl>
              <c:idx val="9"/>
              <c:layout>
                <c:manualLayout>
                  <c:x val="-3.1636468219729652E-2"/>
                  <c:y val="8.526187576126671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717-411C-B9BE-EDFF0BA9A6C8}"/>
                </c:ext>
              </c:extLst>
            </c:dLbl>
            <c:dLbl>
              <c:idx val="10"/>
              <c:layout>
                <c:manualLayout>
                  <c:x val="-7.7653149266609142E-2"/>
                  <c:y val="-4.872107186358101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92E-4C7F-9593-C179A5C1B5ED}"/>
                </c:ext>
              </c:extLst>
            </c:dLbl>
            <c:dLbl>
              <c:idx val="11"/>
              <c:layout>
                <c:manualLayout>
                  <c:x val="-6.6148979004889266E-2"/>
                  <c:y val="-3.654080389768574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BD7-4779-83D6-6DC2B1758AF2}"/>
                </c:ext>
              </c:extLst>
            </c:dLbl>
            <c:dLbl>
              <c:idx val="12"/>
              <c:layout>
                <c:manualLayout>
                  <c:x val="-2.7777589061074009E-3"/>
                  <c:y val="2.5895057880231134E-5"/>
                </c:manualLayout>
              </c:layout>
              <c:spPr>
                <a:solidFill>
                  <a:srgbClr val="FF0000"/>
                </a:solid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5E5-432F-91D3-D0E6BE26FF20}"/>
                </c:ext>
              </c:extLst>
            </c:dLbl>
            <c:spPr>
              <a:solidFill>
                <a:srgbClr val="FF0000"/>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trendline>
            <c:name>Tendencia</c:name>
            <c:spPr>
              <a:ln w="19050" cap="rnd">
                <a:solidFill>
                  <a:schemeClr val="bg1">
                    <a:lumMod val="50000"/>
                  </a:schemeClr>
                </a:solidFill>
                <a:prstDash val="sysDot"/>
              </a:ln>
              <a:effectLst/>
            </c:spPr>
            <c:trendlineType val="linear"/>
            <c:dispRSqr val="0"/>
            <c:dispEq val="0"/>
          </c:trendline>
          <c:cat>
            <c:strRef>
              <c:f>Grafica!$D$3:$D$15</c:f>
              <c:strCache>
                <c:ptCount val="13"/>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pt idx="12">
                  <c:v>Vigencia</c:v>
                </c:pt>
              </c:strCache>
            </c:strRef>
          </c:cat>
          <c:val>
            <c:numRef>
              <c:f>Grafica!$E$3:$E$15</c:f>
              <c:numCache>
                <c:formatCode>0%</c:formatCode>
                <c:ptCount val="13"/>
                <c:pt idx="0">
                  <c:v>0.22591934078920231</c:v>
                </c:pt>
                <c:pt idx="1">
                  <c:v>0.30779786016975358</c:v>
                </c:pt>
                <c:pt idx="2">
                  <c:v>0.35822310828698734</c:v>
                </c:pt>
                <c:pt idx="3">
                  <c:v>0.43450696630854974</c:v>
                </c:pt>
                <c:pt idx="4">
                  <c:v>0.50578532068626392</c:v>
                </c:pt>
                <c:pt idx="5">
                  <c:v>0.58241189178735042</c:v>
                </c:pt>
                <c:pt idx="12">
                  <c:v>0.58241189178735042</c:v>
                </c:pt>
              </c:numCache>
            </c:numRef>
          </c:val>
          <c:smooth val="0"/>
          <c:extLst>
            <c:ext xmlns:c16="http://schemas.microsoft.com/office/drawing/2014/chart" uri="{C3380CC4-5D6E-409C-BE32-E72D297353CC}">
              <c16:uniqueId val="{00000000-35E5-432F-91D3-D0E6BE26FF20}"/>
            </c:ext>
          </c:extLst>
        </c:ser>
        <c:dLbls>
          <c:showLegendKey val="0"/>
          <c:showVal val="0"/>
          <c:showCatName val="0"/>
          <c:showSerName val="0"/>
          <c:showPercent val="0"/>
          <c:showBubbleSize val="0"/>
        </c:dLbls>
        <c:smooth val="0"/>
        <c:axId val="350991616"/>
        <c:axId val="350993968"/>
      </c:lineChart>
      <c:catAx>
        <c:axId val="3509916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50993968"/>
        <c:crosses val="autoZero"/>
        <c:auto val="1"/>
        <c:lblAlgn val="ctr"/>
        <c:lblOffset val="100"/>
        <c:noMultiLvlLbl val="0"/>
      </c:catAx>
      <c:valAx>
        <c:axId val="350993968"/>
        <c:scaling>
          <c:orientation val="minMax"/>
          <c:max val="1"/>
        </c:scaling>
        <c:delete val="0"/>
        <c:axPos val="l"/>
        <c:numFmt formatCode="0%" sourceLinked="1"/>
        <c:majorTickMark val="none"/>
        <c:minorTickMark val="none"/>
        <c:tickLblPos val="nextTo"/>
        <c:spPr>
          <a:noFill/>
          <a:ln>
            <a:solidFill>
              <a:schemeClr val="bg1">
                <a:lumMod val="8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509916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v>Cumplimiento</c:v>
          </c:tx>
          <c:spPr>
            <a:ln w="28575" cap="rnd">
              <a:solidFill>
                <a:schemeClr val="accent1"/>
              </a:solidFill>
              <a:round/>
            </a:ln>
            <a:effectLst/>
          </c:spPr>
          <c:marker>
            <c:symbol val="none"/>
          </c:marker>
          <c:dLbls>
            <c:dLbl>
              <c:idx val="0"/>
              <c:layout>
                <c:manualLayout>
                  <c:x val="-4.4436447936737462E-2"/>
                  <c:y val="-6.707357118417946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349-4FFA-AD44-52FE358B9715}"/>
                </c:ext>
              </c:extLst>
            </c:dLbl>
            <c:dLbl>
              <c:idx val="1"/>
              <c:layout>
                <c:manualLayout>
                  <c:x val="-4.3501510794740211E-2"/>
                  <c:y val="-6.97239616701455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349-4FFA-AD44-52FE358B9715}"/>
                </c:ext>
              </c:extLst>
            </c:dLbl>
            <c:dLbl>
              <c:idx val="2"/>
              <c:layout>
                <c:manualLayout>
                  <c:x val="-4.8148935682998127E-2"/>
                  <c:y val="-6.78272171359158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349-4FFA-AD44-52FE358B9715}"/>
                </c:ext>
              </c:extLst>
            </c:dLbl>
            <c:dLbl>
              <c:idx val="3"/>
              <c:layout>
                <c:manualLayout>
                  <c:x val="-4.628865720825201E-2"/>
                  <c:y val="6.511987838790492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730-4564-88E5-F612D0F73F5C}"/>
                </c:ext>
              </c:extLst>
            </c:dLbl>
            <c:dLbl>
              <c:idx val="4"/>
              <c:layout>
                <c:manualLayout>
                  <c:x val="-7.45049162165905E-2"/>
                  <c:y val="-5.57730152497342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EA5-4828-826F-AA02D38EF89C}"/>
                </c:ext>
              </c:extLst>
            </c:dLbl>
            <c:dLbl>
              <c:idx val="5"/>
              <c:layout>
                <c:manualLayout>
                  <c:x val="-7.3570197161167125E-2"/>
                  <c:y val="-4.6917101241609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24A-49EF-934E-5B0CAC3A3AEF}"/>
                </c:ext>
              </c:extLst>
            </c:dLbl>
            <c:dLbl>
              <c:idx val="6"/>
              <c:layout>
                <c:manualLayout>
                  <c:x val="-8.3333333333333384E-2"/>
                  <c:y val="-4.477004477004477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24A-49EF-934E-5B0CAC3A3AEF}"/>
                </c:ext>
              </c:extLst>
            </c:dLbl>
            <c:dLbl>
              <c:idx val="7"/>
              <c:layout>
                <c:manualLayout>
                  <c:x val="-4.3103448275862072E-2"/>
                  <c:y val="8.140008140008139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4C7-4489-95EE-6293A598E0CD}"/>
                </c:ext>
              </c:extLst>
            </c:dLbl>
            <c:dLbl>
              <c:idx val="8"/>
              <c:layout>
                <c:manualLayout>
                  <c:x val="-8.611111111111111E-2"/>
                  <c:y val="-3.811944091486658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0C5-4BDB-915D-CDA5BA1FC9A0}"/>
                </c:ext>
              </c:extLst>
            </c:dLbl>
            <c:dLbl>
              <c:idx val="9"/>
              <c:layout>
                <c:manualLayout>
                  <c:x val="-4.3103448275862072E-2"/>
                  <c:y val="0.126170126170126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D26-4FFD-9A68-8FD8A87A6E56}"/>
                </c:ext>
              </c:extLst>
            </c:dLbl>
            <c:dLbl>
              <c:idx val="10"/>
              <c:layout>
                <c:manualLayout>
                  <c:x val="-9.1954022988505746E-2"/>
                  <c:y val="-2.849002849002849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C15-4AC5-97F5-434DB3AE9535}"/>
                </c:ext>
              </c:extLst>
            </c:dLbl>
            <c:dLbl>
              <c:idx val="11"/>
              <c:layout>
                <c:manualLayout>
                  <c:x val="-8.6206896551724144E-2"/>
                  <c:y val="-2.035002035002034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A6B-4E95-ADD2-32FC39895ECB}"/>
                </c:ext>
              </c:extLst>
            </c:dLbl>
            <c:dLbl>
              <c:idx val="12"/>
              <c:layout>
                <c:manualLayout>
                  <c:x val="-2.5862068965518295E-3"/>
                  <c:y val="-2.5511234172651494E-2"/>
                </c:manualLayout>
              </c:layout>
              <c:spPr>
                <a:solidFill>
                  <a:srgbClr val="FF0000"/>
                </a:solid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349-4FFA-AD44-52FE358B9715}"/>
                </c:ext>
              </c:extLst>
            </c:dLbl>
            <c:spPr>
              <a:solidFill>
                <a:srgbClr val="FF0000"/>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trendline>
            <c:name>Tendencia</c:name>
            <c:spPr>
              <a:ln w="19050" cap="rnd">
                <a:solidFill>
                  <a:schemeClr val="bg1">
                    <a:lumMod val="50000"/>
                  </a:schemeClr>
                </a:solidFill>
                <a:prstDash val="sysDot"/>
              </a:ln>
              <a:effectLst/>
            </c:spPr>
            <c:trendlineType val="linear"/>
            <c:dispRSqr val="0"/>
            <c:dispEq val="0"/>
          </c:trendline>
          <c:cat>
            <c:strRef>
              <c:f>Grafica!$D$21:$D$33</c:f>
              <c:strCache>
                <c:ptCount val="13"/>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pt idx="12">
                  <c:v>Vigencia</c:v>
                </c:pt>
              </c:strCache>
            </c:strRef>
          </c:cat>
          <c:val>
            <c:numRef>
              <c:f>Grafica!$E$21:$E$33</c:f>
              <c:numCache>
                <c:formatCode>0%</c:formatCode>
                <c:ptCount val="13"/>
                <c:pt idx="0">
                  <c:v>2.6048470175707321E-2</c:v>
                </c:pt>
                <c:pt idx="1">
                  <c:v>6.9205633083116447E-2</c:v>
                </c:pt>
                <c:pt idx="2">
                  <c:v>0.13024123558226994</c:v>
                </c:pt>
                <c:pt idx="3">
                  <c:v>0.20044745327502439</c:v>
                </c:pt>
                <c:pt idx="4">
                  <c:v>0.27816850438827967</c:v>
                </c:pt>
                <c:pt idx="5">
                  <c:v>0.37378976941447944</c:v>
                </c:pt>
                <c:pt idx="12">
                  <c:v>0.37378976941447944</c:v>
                </c:pt>
              </c:numCache>
            </c:numRef>
          </c:val>
          <c:smooth val="0"/>
          <c:extLst>
            <c:ext xmlns:c16="http://schemas.microsoft.com/office/drawing/2014/chart" uri="{C3380CC4-5D6E-409C-BE32-E72D297353CC}">
              <c16:uniqueId val="{00000004-B349-4FFA-AD44-52FE358B9715}"/>
            </c:ext>
          </c:extLst>
        </c:ser>
        <c:dLbls>
          <c:showLegendKey val="0"/>
          <c:showVal val="0"/>
          <c:showCatName val="0"/>
          <c:showSerName val="0"/>
          <c:showPercent val="0"/>
          <c:showBubbleSize val="0"/>
        </c:dLbls>
        <c:smooth val="0"/>
        <c:axId val="350994752"/>
        <c:axId val="350995144"/>
      </c:lineChart>
      <c:catAx>
        <c:axId val="3509947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50995144"/>
        <c:crosses val="autoZero"/>
        <c:auto val="1"/>
        <c:lblAlgn val="ctr"/>
        <c:lblOffset val="100"/>
        <c:noMultiLvlLbl val="0"/>
      </c:catAx>
      <c:valAx>
        <c:axId val="350995144"/>
        <c:scaling>
          <c:orientation val="minMax"/>
          <c:max val="1"/>
        </c:scaling>
        <c:delete val="0"/>
        <c:axPos val="l"/>
        <c:numFmt formatCode="0%" sourceLinked="1"/>
        <c:majorTickMark val="none"/>
        <c:minorTickMark val="none"/>
        <c:tickLblPos val="nextTo"/>
        <c:spPr>
          <a:noFill/>
          <a:ln>
            <a:solidFill>
              <a:schemeClr val="bg1">
                <a:lumMod val="8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50994752"/>
        <c:crosses val="autoZero"/>
        <c:crossBetween val="between"/>
        <c:majorUnit val="0.2"/>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47625</xdr:rowOff>
    </xdr:from>
    <xdr:to>
      <xdr:col>1</xdr:col>
      <xdr:colOff>0</xdr:colOff>
      <xdr:row>1</xdr:row>
      <xdr:rowOff>609600</xdr:rowOff>
    </xdr:to>
    <xdr:pic>
      <xdr:nvPicPr>
        <xdr:cNvPr id="9" name="Picture 1" descr="escudo-alc">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9075" y="228600"/>
          <a:ext cx="0"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424701</xdr:colOff>
      <xdr:row>1</xdr:row>
      <xdr:rowOff>119232</xdr:rowOff>
    </xdr:from>
    <xdr:to>
      <xdr:col>2</xdr:col>
      <xdr:colOff>1216809</xdr:colOff>
      <xdr:row>4</xdr:row>
      <xdr:rowOff>240629</xdr:rowOff>
    </xdr:to>
    <xdr:pic>
      <xdr:nvPicPr>
        <xdr:cNvPr id="10" name="Imagen 9" descr="escudo-alc">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4241" y="172572"/>
          <a:ext cx="1987178" cy="10815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87</xdr:col>
      <xdr:colOff>137160</xdr:colOff>
      <xdr:row>12</xdr:row>
      <xdr:rowOff>106680</xdr:rowOff>
    </xdr:from>
    <xdr:to>
      <xdr:col>87</xdr:col>
      <xdr:colOff>4718112</xdr:colOff>
      <xdr:row>12</xdr:row>
      <xdr:rowOff>2316204</xdr:rowOff>
    </xdr:to>
    <xdr:pic>
      <xdr:nvPicPr>
        <xdr:cNvPr id="2" name="Imagen 1">
          <a:extLst>
            <a:ext uri="{FF2B5EF4-FFF2-40B4-BE49-F238E27FC236}">
              <a16:creationId xmlns:a16="http://schemas.microsoft.com/office/drawing/2014/main" id="{50CD0851-C375-8665-9D95-13A96CE7B4A8}"/>
            </a:ext>
          </a:extLst>
        </xdr:cNvPr>
        <xdr:cNvPicPr>
          <a:picLocks noChangeAspect="1"/>
        </xdr:cNvPicPr>
      </xdr:nvPicPr>
      <xdr:blipFill>
        <a:blip xmlns:r="http://schemas.openxmlformats.org/officeDocument/2006/relationships" r:embed="rId3"/>
        <a:stretch>
          <a:fillRect/>
        </a:stretch>
      </xdr:blipFill>
      <xdr:spPr>
        <a:xfrm>
          <a:off x="98808540" y="3147060"/>
          <a:ext cx="4580952" cy="2209524"/>
        </a:xfrm>
        <a:prstGeom prst="rect">
          <a:avLst/>
        </a:prstGeom>
      </xdr:spPr>
    </xdr:pic>
    <xdr:clientData/>
  </xdr:twoCellAnchor>
  <xdr:twoCellAnchor editAs="oneCell">
    <xdr:from>
      <xdr:col>87</xdr:col>
      <xdr:colOff>144780</xdr:colOff>
      <xdr:row>13</xdr:row>
      <xdr:rowOff>53340</xdr:rowOff>
    </xdr:from>
    <xdr:to>
      <xdr:col>87</xdr:col>
      <xdr:colOff>4744780</xdr:colOff>
      <xdr:row>13</xdr:row>
      <xdr:rowOff>2243816</xdr:rowOff>
    </xdr:to>
    <xdr:pic>
      <xdr:nvPicPr>
        <xdr:cNvPr id="5" name="Imagen 4">
          <a:extLst>
            <a:ext uri="{FF2B5EF4-FFF2-40B4-BE49-F238E27FC236}">
              <a16:creationId xmlns:a16="http://schemas.microsoft.com/office/drawing/2014/main" id="{4116E54E-3399-2775-42C5-10C4133DBDCA}"/>
            </a:ext>
          </a:extLst>
        </xdr:cNvPr>
        <xdr:cNvPicPr>
          <a:picLocks noChangeAspect="1"/>
        </xdr:cNvPicPr>
      </xdr:nvPicPr>
      <xdr:blipFill>
        <a:blip xmlns:r="http://schemas.openxmlformats.org/officeDocument/2006/relationships" r:embed="rId4"/>
        <a:stretch>
          <a:fillRect/>
        </a:stretch>
      </xdr:blipFill>
      <xdr:spPr>
        <a:xfrm>
          <a:off x="98816160" y="5532120"/>
          <a:ext cx="4600000" cy="219047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15240</xdr:colOff>
      <xdr:row>1</xdr:row>
      <xdr:rowOff>7620</xdr:rowOff>
    </xdr:from>
    <xdr:to>
      <xdr:col>11</xdr:col>
      <xdr:colOff>621030</xdr:colOff>
      <xdr:row>13</xdr:row>
      <xdr:rowOff>7620</xdr:rowOff>
    </xdr:to>
    <xdr:graphicFrame macro="">
      <xdr:nvGraphicFramePr>
        <xdr:cNvPr id="5" name="Gráfico 4">
          <a:extLst>
            <a:ext uri="{FF2B5EF4-FFF2-40B4-BE49-F238E27FC236}">
              <a16:creationId xmlns:a16="http://schemas.microsoft.com/office/drawing/2014/main" id="{5FE80CC1-8A25-7B25-F5CD-7BFF002AFEF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419100</xdr:colOff>
      <xdr:row>19</xdr:row>
      <xdr:rowOff>9525</xdr:rowOff>
    </xdr:from>
    <xdr:to>
      <xdr:col>11</xdr:col>
      <xdr:colOff>600075</xdr:colOff>
      <xdr:row>30</xdr:row>
      <xdr:rowOff>175260</xdr:rowOff>
    </xdr:to>
    <xdr:graphicFrame macro="">
      <xdr:nvGraphicFramePr>
        <xdr:cNvPr id="6" name="Gráfico 5">
          <a:extLst>
            <a:ext uri="{FF2B5EF4-FFF2-40B4-BE49-F238E27FC236}">
              <a16:creationId xmlns:a16="http://schemas.microsoft.com/office/drawing/2014/main" id="{483DC97B-2950-471D-AB9F-50ED5512D5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EI16"/>
  <sheetViews>
    <sheetView showGridLines="0" tabSelected="1" zoomScaleNormal="100" zoomScaleSheetLayoutView="80" workbookViewId="0">
      <selection activeCell="B2" sqref="B2:C5"/>
    </sheetView>
  </sheetViews>
  <sheetFormatPr baseColWidth="10" defaultColWidth="0" defaultRowHeight="0" customHeight="1" zeroHeight="1" x14ac:dyDescent="0.3"/>
  <cols>
    <col min="1" max="1" width="1.88671875" style="8" customWidth="1"/>
    <col min="2" max="2" width="17.44140625" style="9" bestFit="1" customWidth="1"/>
    <col min="3" max="3" width="23.5546875" style="9" bestFit="1" customWidth="1"/>
    <col min="4" max="4" width="9.44140625" style="9" bestFit="1" customWidth="1"/>
    <col min="5" max="5" width="10.88671875" style="5" bestFit="1" customWidth="1"/>
    <col min="6" max="6" width="17.88671875" style="5" bestFit="1" customWidth="1"/>
    <col min="7" max="7" width="25.44140625" style="9" bestFit="1" customWidth="1"/>
    <col min="8" max="8" width="15.44140625" style="9" bestFit="1" customWidth="1"/>
    <col min="9" max="9" width="8.44140625" style="9" customWidth="1"/>
    <col min="10" max="10" width="15.109375" style="9" bestFit="1" customWidth="1"/>
    <col min="11" max="11" width="15.5546875" style="5" bestFit="1" customWidth="1"/>
    <col min="12" max="12" width="61.44140625" style="5" bestFit="1" customWidth="1"/>
    <col min="13" max="13" width="9.5546875" style="5" bestFit="1" customWidth="1"/>
    <col min="14" max="14" width="12.44140625" style="5" bestFit="1" customWidth="1"/>
    <col min="15" max="15" width="11.109375" style="5" customWidth="1"/>
    <col min="16" max="16" width="9.6640625" style="5" customWidth="1"/>
    <col min="17" max="17" width="5.33203125" style="5" bestFit="1" customWidth="1"/>
    <col min="18" max="18" width="11.109375" style="9" bestFit="1" customWidth="1"/>
    <col min="19" max="19" width="8.5546875" style="5" bestFit="1" customWidth="1"/>
    <col min="20" max="20" width="15" style="5" bestFit="1" customWidth="1"/>
    <col min="21" max="21" width="16.44140625" style="5" bestFit="1" customWidth="1"/>
    <col min="22" max="22" width="8.109375" style="5" bestFit="1" customWidth="1"/>
    <col min="23" max="23" width="32.109375" style="5" customWidth="1"/>
    <col min="24" max="24" width="16.5546875" style="4" bestFit="1" customWidth="1"/>
    <col min="25" max="25" width="15.77734375" style="5" bestFit="1" customWidth="1"/>
    <col min="26" max="26" width="17.88671875" style="5" bestFit="1" customWidth="1"/>
    <col min="27" max="27" width="8.109375" style="5" bestFit="1" customWidth="1"/>
    <col min="28" max="28" width="36.6640625" style="5" customWidth="1"/>
    <col min="29" max="29" width="17.44140625" style="5" bestFit="1" customWidth="1"/>
    <col min="30" max="30" width="15" style="5" bestFit="1" customWidth="1"/>
    <col min="31" max="31" width="16.44140625" style="5" bestFit="1" customWidth="1"/>
    <col min="32" max="32" width="8.109375" style="5" bestFit="1" customWidth="1"/>
    <col min="33" max="33" width="35.5546875" style="5" bestFit="1" customWidth="1"/>
    <col min="34" max="34" width="15.109375" style="5" bestFit="1" customWidth="1"/>
    <col min="35" max="36" width="16.44140625" style="5" bestFit="1" customWidth="1"/>
    <col min="37" max="37" width="8.109375" style="5" bestFit="1" customWidth="1"/>
    <col min="38" max="38" width="35.5546875" style="5" bestFit="1" customWidth="1"/>
    <col min="39" max="39" width="14.6640625" style="4" bestFit="1" customWidth="1"/>
    <col min="40" max="41" width="16.44140625" style="5" bestFit="1" customWidth="1"/>
    <col min="42" max="42" width="8.6640625" style="5" customWidth="1"/>
    <col min="43" max="43" width="35.6640625" style="5" customWidth="1"/>
    <col min="44" max="44" width="16.77734375" style="5" customWidth="1"/>
    <col min="45" max="46" width="16.44140625" style="5" bestFit="1" customWidth="1"/>
    <col min="47" max="47" width="8.109375" style="5" bestFit="1" customWidth="1"/>
    <col min="48" max="48" width="41.5546875" style="5" customWidth="1"/>
    <col min="49" max="49" width="18.77734375" style="5" customWidth="1"/>
    <col min="50" max="50" width="13.109375" style="5" bestFit="1" customWidth="1"/>
    <col min="51" max="51" width="14.5546875" style="5" bestFit="1" customWidth="1"/>
    <col min="52" max="52" width="8.109375" style="5" bestFit="1" customWidth="1"/>
    <col min="53" max="53" width="17.88671875" style="5" bestFit="1" customWidth="1"/>
    <col min="54" max="54" width="13.6640625" style="5" bestFit="1" customWidth="1"/>
    <col min="55" max="55" width="14.6640625" style="5" bestFit="1" customWidth="1"/>
    <col min="56" max="56" width="16.88671875" style="5" bestFit="1" customWidth="1"/>
    <col min="57" max="57" width="8.109375" style="5" bestFit="1" customWidth="1"/>
    <col min="58" max="58" width="20" style="5" bestFit="1" customWidth="1"/>
    <col min="59" max="59" width="15.88671875" style="5" bestFit="1" customWidth="1"/>
    <col min="60" max="60" width="18.44140625" style="5" bestFit="1" customWidth="1"/>
    <col min="61" max="61" width="10.5546875" style="5" bestFit="1" customWidth="1"/>
    <col min="62" max="62" width="10" style="5" bestFit="1" customWidth="1"/>
    <col min="63" max="63" width="23.5546875" style="5" bestFit="1" customWidth="1"/>
    <col min="64" max="64" width="19.44140625" style="5" bestFit="1" customWidth="1"/>
    <col min="65" max="65" width="15.5546875" style="5" bestFit="1" customWidth="1"/>
    <col min="66" max="66" width="17.5546875" style="5" bestFit="1" customWidth="1"/>
    <col min="67" max="67" width="8.109375" style="5" bestFit="1" customWidth="1"/>
    <col min="68" max="68" width="20.88671875" style="5" bestFit="1" customWidth="1"/>
    <col min="69" max="69" width="16.6640625" style="5" bestFit="1" customWidth="1"/>
    <col min="70" max="70" width="17.5546875" style="5" bestFit="1" customWidth="1"/>
    <col min="71" max="71" width="10.5546875" style="5" bestFit="1" customWidth="1"/>
    <col min="72" max="72" width="9.33203125" style="5" bestFit="1" customWidth="1"/>
    <col min="73" max="73" width="22.88671875" style="5" bestFit="1" customWidth="1"/>
    <col min="74" max="74" width="18.6640625" style="5" bestFit="1" customWidth="1"/>
    <col min="75" max="75" width="17.109375" style="5" bestFit="1" customWidth="1"/>
    <col min="76" max="76" width="19.109375" style="5" customWidth="1"/>
    <col min="77" max="77" width="8.88671875" style="5" bestFit="1" customWidth="1"/>
    <col min="78" max="78" width="22.44140625" style="5" bestFit="1" customWidth="1"/>
    <col min="79" max="79" width="11.5546875" style="5" bestFit="1" customWidth="1"/>
    <col min="80" max="80" width="25.5546875" style="5" bestFit="1" customWidth="1"/>
    <col min="81" max="81" width="4.44140625" style="5" customWidth="1"/>
    <col min="82" max="82" width="16.44140625" style="5" bestFit="1" customWidth="1"/>
    <col min="83" max="83" width="17" style="5" customWidth="1"/>
    <col min="84" max="84" width="12.21875" style="5" bestFit="1" customWidth="1"/>
    <col min="85" max="85" width="12.77734375" style="5" bestFit="1" customWidth="1"/>
    <col min="86" max="86" width="12.5546875" style="5" bestFit="1" customWidth="1"/>
    <col min="87" max="87" width="12.21875" style="5" bestFit="1" customWidth="1"/>
    <col min="88" max="88" width="70.77734375" style="5" customWidth="1"/>
    <col min="89" max="89" width="3.44140625" style="5" customWidth="1"/>
    <col min="90" max="139" width="0" style="8" hidden="1" customWidth="1"/>
    <col min="140" max="16384" width="11.44140625" style="8" hidden="1"/>
  </cols>
  <sheetData>
    <row r="1" spans="2:88" s="7" customFormat="1" ht="4.5" customHeight="1" x14ac:dyDescent="0.3">
      <c r="B1" s="6"/>
    </row>
    <row r="2" spans="2:88" s="11" customFormat="1" ht="25.5" customHeight="1" x14ac:dyDescent="0.25">
      <c r="B2" s="65"/>
      <c r="C2" s="66"/>
      <c r="D2" s="71" t="s">
        <v>85</v>
      </c>
      <c r="E2" s="72"/>
      <c r="F2" s="72"/>
      <c r="G2" s="72"/>
      <c r="H2" s="72"/>
      <c r="I2" s="72"/>
      <c r="J2" s="72"/>
      <c r="K2" s="72"/>
      <c r="L2" s="72"/>
      <c r="M2" s="72"/>
      <c r="N2" s="72"/>
      <c r="O2" s="72"/>
      <c r="P2" s="72"/>
      <c r="Q2" s="72"/>
      <c r="R2" s="72"/>
      <c r="S2" s="72"/>
      <c r="T2" s="72"/>
      <c r="U2" s="72"/>
      <c r="V2" s="72"/>
      <c r="W2" s="72"/>
      <c r="X2" s="72"/>
      <c r="Y2" s="72"/>
      <c r="Z2" s="72"/>
      <c r="AA2" s="72"/>
      <c r="AB2" s="72"/>
      <c r="AC2" s="72"/>
      <c r="AD2" s="72"/>
      <c r="AE2" s="72"/>
      <c r="AF2" s="72"/>
      <c r="AG2" s="72"/>
      <c r="AH2" s="72"/>
      <c r="AI2" s="72"/>
      <c r="AJ2" s="72"/>
      <c r="AK2" s="72"/>
      <c r="AL2" s="72"/>
      <c r="AM2" s="72"/>
      <c r="AN2" s="72"/>
      <c r="AO2" s="72"/>
      <c r="AP2" s="72"/>
      <c r="AQ2" s="72"/>
      <c r="AR2" s="72"/>
      <c r="AS2" s="72"/>
      <c r="AT2" s="72"/>
      <c r="AU2" s="72"/>
      <c r="AV2" s="72"/>
      <c r="AW2" s="72"/>
      <c r="AX2" s="72"/>
      <c r="AY2" s="72"/>
      <c r="AZ2" s="72"/>
      <c r="BA2" s="72"/>
      <c r="BB2" s="72"/>
      <c r="BC2" s="72"/>
      <c r="BD2" s="72"/>
      <c r="BE2" s="72"/>
      <c r="BF2" s="72"/>
      <c r="BG2" s="72"/>
      <c r="BH2" s="72"/>
      <c r="BI2" s="72"/>
      <c r="BJ2" s="72"/>
      <c r="BK2" s="72"/>
      <c r="BL2" s="72"/>
      <c r="BM2" s="72"/>
      <c r="BN2" s="72"/>
      <c r="BO2" s="72"/>
      <c r="BP2" s="72"/>
      <c r="BQ2" s="72"/>
      <c r="BR2" s="72"/>
      <c r="BS2" s="72"/>
      <c r="BT2" s="72"/>
      <c r="BU2" s="72"/>
      <c r="BV2" s="72"/>
      <c r="BW2" s="72"/>
      <c r="BX2" s="73"/>
      <c r="BY2" s="92" t="s">
        <v>87</v>
      </c>
      <c r="BZ2" s="93"/>
      <c r="CA2" s="93"/>
      <c r="CB2" s="94"/>
      <c r="CC2" s="1"/>
    </row>
    <row r="3" spans="2:88" s="11" customFormat="1" ht="25.5" customHeight="1" x14ac:dyDescent="0.25">
      <c r="B3" s="67"/>
      <c r="C3" s="68"/>
      <c r="D3" s="74"/>
      <c r="E3" s="75"/>
      <c r="F3" s="75"/>
      <c r="G3" s="75"/>
      <c r="H3" s="75"/>
      <c r="I3" s="75"/>
      <c r="J3" s="75"/>
      <c r="K3" s="75"/>
      <c r="L3" s="75"/>
      <c r="M3" s="75"/>
      <c r="N3" s="75"/>
      <c r="O3" s="75"/>
      <c r="P3" s="75"/>
      <c r="Q3" s="75"/>
      <c r="R3" s="75"/>
      <c r="S3" s="75"/>
      <c r="T3" s="75"/>
      <c r="U3" s="75"/>
      <c r="V3" s="75"/>
      <c r="W3" s="75"/>
      <c r="X3" s="75"/>
      <c r="Y3" s="75"/>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6"/>
      <c r="BY3" s="92" t="s">
        <v>93</v>
      </c>
      <c r="BZ3" s="93"/>
      <c r="CA3" s="93"/>
      <c r="CB3" s="94"/>
      <c r="CC3" s="1"/>
    </row>
    <row r="4" spans="2:88" s="11" customFormat="1" ht="25.5" customHeight="1" x14ac:dyDescent="0.25">
      <c r="B4" s="67"/>
      <c r="C4" s="68"/>
      <c r="D4" s="74"/>
      <c r="E4" s="75"/>
      <c r="F4" s="75"/>
      <c r="G4" s="75"/>
      <c r="H4" s="75"/>
      <c r="I4" s="75"/>
      <c r="J4" s="75"/>
      <c r="K4" s="75"/>
      <c r="L4" s="75"/>
      <c r="M4" s="75"/>
      <c r="N4" s="75"/>
      <c r="O4" s="75"/>
      <c r="P4" s="75"/>
      <c r="Q4" s="75"/>
      <c r="R4" s="75"/>
      <c r="S4" s="75"/>
      <c r="T4" s="75"/>
      <c r="U4" s="75"/>
      <c r="V4" s="75"/>
      <c r="W4" s="75"/>
      <c r="X4" s="75"/>
      <c r="Y4" s="75"/>
      <c r="Z4" s="75"/>
      <c r="AA4" s="75"/>
      <c r="AB4" s="75"/>
      <c r="AC4" s="75"/>
      <c r="AD4" s="75"/>
      <c r="AE4" s="75"/>
      <c r="AF4" s="75"/>
      <c r="AG4" s="75"/>
      <c r="AH4" s="75"/>
      <c r="AI4" s="75"/>
      <c r="AJ4" s="75"/>
      <c r="AK4" s="75"/>
      <c r="AL4" s="75"/>
      <c r="AM4" s="75"/>
      <c r="AN4" s="75"/>
      <c r="AO4" s="75"/>
      <c r="AP4" s="75"/>
      <c r="AQ4" s="75"/>
      <c r="AR4" s="75"/>
      <c r="AS4" s="75"/>
      <c r="AT4" s="75"/>
      <c r="AU4" s="75"/>
      <c r="AV4" s="75"/>
      <c r="AW4" s="75"/>
      <c r="AX4" s="75"/>
      <c r="AY4" s="75"/>
      <c r="AZ4" s="75"/>
      <c r="BA4" s="75"/>
      <c r="BB4" s="75"/>
      <c r="BC4" s="75"/>
      <c r="BD4" s="75"/>
      <c r="BE4" s="75"/>
      <c r="BF4" s="75"/>
      <c r="BG4" s="75"/>
      <c r="BH4" s="75"/>
      <c r="BI4" s="75"/>
      <c r="BJ4" s="75"/>
      <c r="BK4" s="75"/>
      <c r="BL4" s="75"/>
      <c r="BM4" s="75"/>
      <c r="BN4" s="75"/>
      <c r="BO4" s="75"/>
      <c r="BP4" s="75"/>
      <c r="BQ4" s="75"/>
      <c r="BR4" s="75"/>
      <c r="BS4" s="75"/>
      <c r="BT4" s="75"/>
      <c r="BU4" s="75"/>
      <c r="BV4" s="75"/>
      <c r="BW4" s="75"/>
      <c r="BX4" s="76"/>
      <c r="BY4" s="92" t="s">
        <v>94</v>
      </c>
      <c r="BZ4" s="93"/>
      <c r="CA4" s="93"/>
      <c r="CB4" s="94"/>
      <c r="CC4" s="1"/>
    </row>
    <row r="5" spans="2:88" s="11" customFormat="1" ht="25.5" customHeight="1" x14ac:dyDescent="0.25">
      <c r="B5" s="69"/>
      <c r="C5" s="70"/>
      <c r="D5" s="77"/>
      <c r="E5" s="78"/>
      <c r="F5" s="78"/>
      <c r="G5" s="78"/>
      <c r="H5" s="78"/>
      <c r="I5" s="78"/>
      <c r="J5" s="78"/>
      <c r="K5" s="78"/>
      <c r="L5" s="78"/>
      <c r="M5" s="78"/>
      <c r="N5" s="78"/>
      <c r="O5" s="78"/>
      <c r="P5" s="78"/>
      <c r="Q5" s="78"/>
      <c r="R5" s="78"/>
      <c r="S5" s="78"/>
      <c r="T5" s="78"/>
      <c r="U5" s="78"/>
      <c r="V5" s="78"/>
      <c r="W5" s="78"/>
      <c r="X5" s="78"/>
      <c r="Y5" s="78"/>
      <c r="Z5" s="78"/>
      <c r="AA5" s="78"/>
      <c r="AB5" s="78"/>
      <c r="AC5" s="78"/>
      <c r="AD5" s="78"/>
      <c r="AE5" s="78"/>
      <c r="AF5" s="78"/>
      <c r="AG5" s="78"/>
      <c r="AH5" s="78"/>
      <c r="AI5" s="78"/>
      <c r="AJ5" s="78"/>
      <c r="AK5" s="78"/>
      <c r="AL5" s="78"/>
      <c r="AM5" s="78"/>
      <c r="AN5" s="78"/>
      <c r="AO5" s="78"/>
      <c r="AP5" s="78"/>
      <c r="AQ5" s="78"/>
      <c r="AR5" s="78"/>
      <c r="AS5" s="78"/>
      <c r="AT5" s="78"/>
      <c r="AU5" s="78"/>
      <c r="AV5" s="78"/>
      <c r="AW5" s="78"/>
      <c r="AX5" s="78"/>
      <c r="AY5" s="78"/>
      <c r="AZ5" s="78"/>
      <c r="BA5" s="78"/>
      <c r="BB5" s="78"/>
      <c r="BC5" s="78"/>
      <c r="BD5" s="78"/>
      <c r="BE5" s="78"/>
      <c r="BF5" s="78"/>
      <c r="BG5" s="78"/>
      <c r="BH5" s="78"/>
      <c r="BI5" s="78"/>
      <c r="BJ5" s="78"/>
      <c r="BK5" s="78"/>
      <c r="BL5" s="78"/>
      <c r="BM5" s="78"/>
      <c r="BN5" s="78"/>
      <c r="BO5" s="78"/>
      <c r="BP5" s="78"/>
      <c r="BQ5" s="78"/>
      <c r="BR5" s="78"/>
      <c r="BS5" s="78"/>
      <c r="BT5" s="78"/>
      <c r="BU5" s="78"/>
      <c r="BV5" s="78"/>
      <c r="BW5" s="78"/>
      <c r="BX5" s="79"/>
      <c r="BY5" s="92" t="s">
        <v>48</v>
      </c>
      <c r="BZ5" s="93"/>
      <c r="CA5" s="93"/>
      <c r="CB5" s="94"/>
      <c r="CC5" s="1"/>
    </row>
    <row r="6" spans="2:88" s="7" customFormat="1" ht="7.5" customHeight="1" x14ac:dyDescent="0.3">
      <c r="B6" s="6"/>
      <c r="CB6" s="1"/>
      <c r="CC6" s="1"/>
    </row>
    <row r="7" spans="2:88" s="7" customFormat="1" ht="15" customHeight="1" x14ac:dyDescent="0.3">
      <c r="B7" s="61" t="s">
        <v>0</v>
      </c>
      <c r="C7" s="62"/>
      <c r="D7" s="10" t="s">
        <v>1</v>
      </c>
      <c r="E7" s="83" t="s">
        <v>9</v>
      </c>
      <c r="F7" s="84"/>
      <c r="G7" s="87">
        <v>2026</v>
      </c>
    </row>
    <row r="8" spans="2:88" s="7" customFormat="1" ht="15" customHeight="1" x14ac:dyDescent="0.3">
      <c r="B8" s="63"/>
      <c r="C8" s="64"/>
      <c r="D8" s="10" t="s">
        <v>2</v>
      </c>
      <c r="E8" s="85" t="s">
        <v>13</v>
      </c>
      <c r="F8" s="86"/>
      <c r="G8" s="88"/>
    </row>
    <row r="9" spans="2:88" s="22" customFormat="1" ht="7.5" customHeight="1" x14ac:dyDescent="0.3"/>
    <row r="10" spans="2:88" s="1" customFormat="1" ht="22.5" customHeight="1" x14ac:dyDescent="0.3">
      <c r="B10" s="90" t="s">
        <v>4</v>
      </c>
      <c r="C10" s="91"/>
      <c r="D10" s="91"/>
      <c r="E10" s="91"/>
      <c r="F10" s="91"/>
      <c r="G10" s="91"/>
      <c r="H10" s="91"/>
      <c r="I10" s="91"/>
      <c r="J10" s="91"/>
      <c r="K10" s="91"/>
      <c r="L10" s="91"/>
      <c r="M10" s="91"/>
      <c r="N10" s="91"/>
      <c r="O10" s="91"/>
      <c r="P10" s="91"/>
      <c r="Q10" s="91"/>
      <c r="R10" s="91"/>
      <c r="S10" s="91"/>
      <c r="T10" s="95" t="s">
        <v>5</v>
      </c>
      <c r="U10" s="96"/>
      <c r="V10" s="96"/>
      <c r="W10" s="96"/>
      <c r="X10" s="96"/>
      <c r="Y10" s="96"/>
      <c r="Z10" s="96"/>
      <c r="AA10" s="96"/>
      <c r="AB10" s="96"/>
      <c r="AC10" s="96"/>
      <c r="AD10" s="96"/>
      <c r="AE10" s="96"/>
      <c r="AF10" s="96"/>
      <c r="AG10" s="96"/>
      <c r="AH10" s="96"/>
      <c r="AI10" s="96"/>
      <c r="AJ10" s="96"/>
      <c r="AK10" s="96"/>
      <c r="AL10" s="96"/>
      <c r="AM10" s="96"/>
      <c r="AN10" s="96"/>
      <c r="AO10" s="96"/>
      <c r="AP10" s="96"/>
      <c r="AQ10" s="96"/>
      <c r="AR10" s="96"/>
      <c r="AS10" s="96"/>
      <c r="AT10" s="96"/>
      <c r="AU10" s="96"/>
      <c r="AV10" s="96"/>
      <c r="AW10" s="96"/>
      <c r="AX10" s="96"/>
      <c r="AY10" s="96"/>
      <c r="AZ10" s="96"/>
      <c r="BA10" s="96"/>
      <c r="BB10" s="96"/>
      <c r="BC10" s="96"/>
      <c r="BD10" s="96"/>
      <c r="BE10" s="96"/>
      <c r="BF10" s="96"/>
      <c r="BG10" s="96"/>
      <c r="BH10" s="96"/>
      <c r="BI10" s="96"/>
      <c r="BJ10" s="96"/>
      <c r="BK10" s="96"/>
      <c r="BL10" s="96"/>
      <c r="BM10" s="96"/>
      <c r="BN10" s="96"/>
      <c r="BO10" s="96"/>
      <c r="BP10" s="96"/>
      <c r="BQ10" s="96"/>
      <c r="BR10" s="96"/>
      <c r="BS10" s="96"/>
      <c r="BT10" s="96"/>
      <c r="BU10" s="96"/>
      <c r="BV10" s="96"/>
      <c r="BW10" s="96"/>
      <c r="BX10" s="96"/>
      <c r="BY10" s="96"/>
      <c r="BZ10" s="96"/>
      <c r="CA10" s="96"/>
      <c r="CB10" s="96"/>
      <c r="CD10" s="99" t="s">
        <v>75</v>
      </c>
      <c r="CE10" s="100"/>
      <c r="CF10" s="101"/>
      <c r="CG10" s="98" t="s">
        <v>88</v>
      </c>
      <c r="CH10" s="98"/>
      <c r="CI10" s="98"/>
      <c r="CJ10" s="98"/>
    </row>
    <row r="11" spans="2:88" s="2" customFormat="1" ht="19.5" customHeight="1" x14ac:dyDescent="0.3">
      <c r="B11" s="89" t="s">
        <v>74</v>
      </c>
      <c r="C11" s="89"/>
      <c r="D11" s="89" t="s">
        <v>6</v>
      </c>
      <c r="E11" s="89"/>
      <c r="F11" s="89"/>
      <c r="G11" s="89"/>
      <c r="H11" s="89"/>
      <c r="I11" s="89" t="s">
        <v>7</v>
      </c>
      <c r="J11" s="89"/>
      <c r="K11" s="89"/>
      <c r="L11" s="89"/>
      <c r="M11" s="89"/>
      <c r="N11" s="89"/>
      <c r="O11" s="89"/>
      <c r="P11" s="89"/>
      <c r="Q11" s="97" t="s">
        <v>8</v>
      </c>
      <c r="R11" s="97"/>
      <c r="S11" s="97"/>
      <c r="T11" s="81" t="s">
        <v>9</v>
      </c>
      <c r="U11" s="80"/>
      <c r="V11" s="80"/>
      <c r="W11" s="80"/>
      <c r="X11" s="80"/>
      <c r="Y11" s="81" t="s">
        <v>10</v>
      </c>
      <c r="Z11" s="80"/>
      <c r="AA11" s="80"/>
      <c r="AB11" s="80"/>
      <c r="AC11" s="82"/>
      <c r="AD11" s="80" t="s">
        <v>3</v>
      </c>
      <c r="AE11" s="80"/>
      <c r="AF11" s="80"/>
      <c r="AG11" s="80"/>
      <c r="AH11" s="80"/>
      <c r="AI11" s="81" t="s">
        <v>11</v>
      </c>
      <c r="AJ11" s="80"/>
      <c r="AK11" s="80"/>
      <c r="AL11" s="80"/>
      <c r="AM11" s="82"/>
      <c r="AN11" s="80" t="s">
        <v>12</v>
      </c>
      <c r="AO11" s="80"/>
      <c r="AP11" s="80"/>
      <c r="AQ11" s="80"/>
      <c r="AR11" s="80"/>
      <c r="AS11" s="81" t="s">
        <v>13</v>
      </c>
      <c r="AT11" s="80"/>
      <c r="AU11" s="80"/>
      <c r="AV11" s="80"/>
      <c r="AW11" s="82"/>
      <c r="AX11" s="80" t="s">
        <v>14</v>
      </c>
      <c r="AY11" s="80"/>
      <c r="AZ11" s="80"/>
      <c r="BA11" s="80"/>
      <c r="BB11" s="80"/>
      <c r="BC11" s="81" t="s">
        <v>15</v>
      </c>
      <c r="BD11" s="80"/>
      <c r="BE11" s="80"/>
      <c r="BF11" s="80"/>
      <c r="BG11" s="82"/>
      <c r="BH11" s="80" t="s">
        <v>16</v>
      </c>
      <c r="BI11" s="80"/>
      <c r="BJ11" s="80"/>
      <c r="BK11" s="80"/>
      <c r="BL11" s="80"/>
      <c r="BM11" s="81" t="s">
        <v>17</v>
      </c>
      <c r="BN11" s="80"/>
      <c r="BO11" s="80"/>
      <c r="BP11" s="80"/>
      <c r="BQ11" s="82"/>
      <c r="BR11" s="80" t="s">
        <v>18</v>
      </c>
      <c r="BS11" s="80"/>
      <c r="BT11" s="80"/>
      <c r="BU11" s="80"/>
      <c r="BV11" s="82"/>
      <c r="BW11" s="81" t="s">
        <v>19</v>
      </c>
      <c r="BX11" s="80"/>
      <c r="BY11" s="80"/>
      <c r="BZ11" s="80"/>
      <c r="CA11" s="80"/>
      <c r="CB11" s="82"/>
      <c r="CD11" s="102"/>
      <c r="CE11" s="103"/>
      <c r="CF11" s="104"/>
      <c r="CG11" s="98"/>
      <c r="CH11" s="98"/>
      <c r="CI11" s="98"/>
      <c r="CJ11" s="98"/>
    </row>
    <row r="12" spans="2:88" s="3" customFormat="1" ht="48.75" customHeight="1" x14ac:dyDescent="0.3">
      <c r="B12" s="26" t="s">
        <v>20</v>
      </c>
      <c r="C12" s="26" t="s">
        <v>76</v>
      </c>
      <c r="D12" s="26" t="s">
        <v>21</v>
      </c>
      <c r="E12" s="27" t="s">
        <v>22</v>
      </c>
      <c r="F12" s="26" t="s">
        <v>23</v>
      </c>
      <c r="G12" s="26" t="s">
        <v>24</v>
      </c>
      <c r="H12" s="26" t="s">
        <v>25</v>
      </c>
      <c r="I12" s="26" t="s">
        <v>27</v>
      </c>
      <c r="J12" s="26" t="s">
        <v>26</v>
      </c>
      <c r="K12" s="26" t="s">
        <v>30</v>
      </c>
      <c r="L12" s="26" t="s">
        <v>63</v>
      </c>
      <c r="M12" s="26" t="s">
        <v>29</v>
      </c>
      <c r="N12" s="26" t="s">
        <v>31</v>
      </c>
      <c r="O12" s="26" t="s">
        <v>28</v>
      </c>
      <c r="P12" s="26" t="s">
        <v>84</v>
      </c>
      <c r="Q12" s="26" t="s">
        <v>32</v>
      </c>
      <c r="R12" s="26" t="s">
        <v>33</v>
      </c>
      <c r="S12" s="26" t="s">
        <v>86</v>
      </c>
      <c r="T12" s="28" t="str">
        <f>T11&amp;" ejecutado"</f>
        <v>Enero ejecutado</v>
      </c>
      <c r="U12" s="28" t="str">
        <f>T11&amp;" programado"</f>
        <v>Enero programado</v>
      </c>
      <c r="V12" s="23" t="str">
        <f>T11&amp;" resultado"</f>
        <v>Enero resultado</v>
      </c>
      <c r="W12" s="24" t="str">
        <f>T11&amp;" análisis mensual"</f>
        <v>Enero análisis mensual</v>
      </c>
      <c r="X12" s="28" t="str">
        <f>T11&amp;" verificación segunda línea"</f>
        <v>Enero verificación segunda línea</v>
      </c>
      <c r="Y12" s="28" t="str">
        <f>Y11&amp;" ejecutado"</f>
        <v>Febrero ejecutado</v>
      </c>
      <c r="Z12" s="28" t="str">
        <f>Y11&amp;" programado"</f>
        <v>Febrero programado</v>
      </c>
      <c r="AA12" s="28" t="str">
        <f>Y11&amp;" resultado"</f>
        <v>Febrero resultado</v>
      </c>
      <c r="AB12" s="28" t="str">
        <f>Y11&amp;" análisis mensual"</f>
        <v>Febrero análisis mensual</v>
      </c>
      <c r="AC12" s="28" t="str">
        <f>Y11&amp;" verificación segunda línea"</f>
        <v>Febrero verificación segunda línea</v>
      </c>
      <c r="AD12" s="28" t="str">
        <f>AD11&amp;" ejecutado"</f>
        <v>Marzo ejecutado</v>
      </c>
      <c r="AE12" s="28" t="str">
        <f>AD11&amp;" programado"</f>
        <v>Marzo programado</v>
      </c>
      <c r="AF12" s="28" t="str">
        <f>AD11&amp;" resultado"</f>
        <v>Marzo resultado</v>
      </c>
      <c r="AG12" s="28" t="str">
        <f>AD11&amp;" análisis mensual"</f>
        <v>Marzo análisis mensual</v>
      </c>
      <c r="AH12" s="28" t="str">
        <f>AD11&amp;" verificación segunda línea"</f>
        <v>Marzo verificación segunda línea</v>
      </c>
      <c r="AI12" s="28" t="str">
        <f>AI11&amp;" ejecutado"</f>
        <v>Abril ejecutado</v>
      </c>
      <c r="AJ12" s="28" t="str">
        <f>AI11&amp;" programado"</f>
        <v>Abril programado</v>
      </c>
      <c r="AK12" s="28" t="str">
        <f>AI11&amp;" resultado"</f>
        <v>Abril resultado</v>
      </c>
      <c r="AL12" s="28" t="str">
        <f>AI11&amp;" análisis mensual"</f>
        <v>Abril análisis mensual</v>
      </c>
      <c r="AM12" s="28" t="str">
        <f>AI11&amp;" verificación segunda línea"</f>
        <v>Abril verificación segunda línea</v>
      </c>
      <c r="AN12" s="28" t="str">
        <f>AN11&amp;" ejecutado"</f>
        <v>Mayo ejecutado</v>
      </c>
      <c r="AO12" s="28" t="str">
        <f>AN11&amp;" programado"</f>
        <v>Mayo programado</v>
      </c>
      <c r="AP12" s="28" t="str">
        <f>AN11&amp;" resultado"</f>
        <v>Mayo resultado</v>
      </c>
      <c r="AQ12" s="28" t="str">
        <f>AN11&amp;" análisis mensual"</f>
        <v>Mayo análisis mensual</v>
      </c>
      <c r="AR12" s="28" t="str">
        <f>AN11&amp;" verificación segunda línea"</f>
        <v>Mayo verificación segunda línea</v>
      </c>
      <c r="AS12" s="28" t="str">
        <f>AS11&amp;" ejecutado"</f>
        <v>Junio ejecutado</v>
      </c>
      <c r="AT12" s="28" t="str">
        <f>AS11&amp;" programado"</f>
        <v>Junio programado</v>
      </c>
      <c r="AU12" s="28" t="str">
        <f>AS11&amp;" resultado"</f>
        <v>Junio resultado</v>
      </c>
      <c r="AV12" s="28" t="str">
        <f>AS11&amp;" análisis mensual"</f>
        <v>Junio análisis mensual</v>
      </c>
      <c r="AW12" s="28" t="str">
        <f>AS11&amp;" verificación segunda línea"</f>
        <v>Junio verificación segunda línea</v>
      </c>
      <c r="AX12" s="28" t="str">
        <f>AX11&amp;" ejecutado"</f>
        <v>Julio ejecutado</v>
      </c>
      <c r="AY12" s="28" t="str">
        <f>AX11&amp;" programado"</f>
        <v>Julio programado</v>
      </c>
      <c r="AZ12" s="28" t="str">
        <f>AX11&amp;" resultado"</f>
        <v>Julio resultado</v>
      </c>
      <c r="BA12" s="28" t="str">
        <f>AX11&amp;" análisis mensual"</f>
        <v>Julio análisis mensual</v>
      </c>
      <c r="BB12" s="28" t="str">
        <f>AX11&amp;" verificación segunda línea"</f>
        <v>Julio verificación segunda línea</v>
      </c>
      <c r="BC12" s="28" t="str">
        <f>BC11&amp;" ejecutado"</f>
        <v>Agosto ejecutado</v>
      </c>
      <c r="BD12" s="28" t="str">
        <f>BC11&amp;" programado"</f>
        <v>Agosto programado</v>
      </c>
      <c r="BE12" s="28" t="str">
        <f>BC11&amp;" resultado"</f>
        <v>Agosto resultado</v>
      </c>
      <c r="BF12" s="28" t="str">
        <f>BC11&amp;" análisis mensual"</f>
        <v>Agosto análisis mensual</v>
      </c>
      <c r="BG12" s="28" t="str">
        <f>BC11&amp;" verificación segunda línea"</f>
        <v>Agosto verificación segunda línea</v>
      </c>
      <c r="BH12" s="28" t="str">
        <f>BH11&amp;" ejecutado"</f>
        <v>Septiembre ejecutado</v>
      </c>
      <c r="BI12" s="28" t="str">
        <f>BH11&amp;" programado"</f>
        <v>Septiembre programado</v>
      </c>
      <c r="BJ12" s="28" t="str">
        <f>BH11&amp;" resultado"</f>
        <v>Septiembre resultado</v>
      </c>
      <c r="BK12" s="28" t="str">
        <f>BH11&amp;" análisis mensual"</f>
        <v>Septiembre análisis mensual</v>
      </c>
      <c r="BL12" s="28" t="str">
        <f>BH11&amp;" verificación segunda línea"</f>
        <v>Septiembre verificación segunda línea</v>
      </c>
      <c r="BM12" s="28" t="str">
        <f>BM11&amp;" ejecutado"</f>
        <v>Octubre ejecutado</v>
      </c>
      <c r="BN12" s="28" t="str">
        <f>BM11&amp;" programado"</f>
        <v>Octubre programado</v>
      </c>
      <c r="BO12" s="28" t="str">
        <f>BM11&amp;" resultado"</f>
        <v>Octubre resultado</v>
      </c>
      <c r="BP12" s="28" t="str">
        <f>BM11&amp;" análisis mensual"</f>
        <v>Octubre análisis mensual</v>
      </c>
      <c r="BQ12" s="28" t="str">
        <f>BM11&amp;" verificación segunda línea"</f>
        <v>Octubre verificación segunda línea</v>
      </c>
      <c r="BR12" s="28" t="str">
        <f>BR11&amp;" ejecutado"</f>
        <v>Noviembre ejecutado</v>
      </c>
      <c r="BS12" s="28" t="str">
        <f>BR11&amp;" programado"</f>
        <v>Noviembre programado</v>
      </c>
      <c r="BT12" s="28" t="str">
        <f>BR11&amp;" resultado"</f>
        <v>Noviembre resultado</v>
      </c>
      <c r="BU12" s="28" t="str">
        <f>BR11&amp;" análisis mensual"</f>
        <v>Noviembre análisis mensual</v>
      </c>
      <c r="BV12" s="28" t="str">
        <f>BR11&amp;" verificación segunda línea"</f>
        <v>Noviembre verificación segunda línea</v>
      </c>
      <c r="BW12" s="28" t="str">
        <f>BW11&amp;" ejecutado"</f>
        <v>Diciembre ejecutado</v>
      </c>
      <c r="BX12" s="28" t="str">
        <f>BW11&amp;" programado"</f>
        <v>Diciembre programado</v>
      </c>
      <c r="BY12" s="28" t="str">
        <f>BW11&amp;" resultado"</f>
        <v>Diciembre resultado</v>
      </c>
      <c r="BZ12" s="28" t="str">
        <f>BW11&amp;" análisis mensual"</f>
        <v>Diciembre análisis mensual</v>
      </c>
      <c r="CA12" s="28" t="s">
        <v>68</v>
      </c>
      <c r="CB12" s="28" t="str">
        <f>BW11&amp;" verificación segunda línea"</f>
        <v>Diciembre verificación segunda línea</v>
      </c>
      <c r="CD12" s="25" t="s">
        <v>35</v>
      </c>
      <c r="CE12" s="25" t="s">
        <v>71</v>
      </c>
      <c r="CF12" s="25" t="s">
        <v>72</v>
      </c>
      <c r="CG12" s="25" t="s">
        <v>69</v>
      </c>
      <c r="CH12" s="25" t="s">
        <v>70</v>
      </c>
      <c r="CI12" s="25" t="s">
        <v>73</v>
      </c>
      <c r="CJ12" s="25" t="s">
        <v>89</v>
      </c>
    </row>
    <row r="13" spans="2:88" s="5" customFormat="1" ht="192" customHeight="1" x14ac:dyDescent="0.3">
      <c r="B13" s="19" t="s">
        <v>59</v>
      </c>
      <c r="C13" s="46" t="s">
        <v>115</v>
      </c>
      <c r="D13" s="20" t="s">
        <v>109</v>
      </c>
      <c r="E13" s="48" t="s">
        <v>120</v>
      </c>
      <c r="F13" s="19" t="s">
        <v>95</v>
      </c>
      <c r="G13" s="44" t="s">
        <v>96</v>
      </c>
      <c r="H13" s="44" t="s">
        <v>97</v>
      </c>
      <c r="I13" s="45" t="s">
        <v>40</v>
      </c>
      <c r="J13" s="46" t="s">
        <v>98</v>
      </c>
      <c r="K13" s="44" t="s">
        <v>99</v>
      </c>
      <c r="L13" s="44" t="s">
        <v>100</v>
      </c>
      <c r="M13" s="19" t="s">
        <v>101</v>
      </c>
      <c r="N13" s="42" t="s">
        <v>102</v>
      </c>
      <c r="O13" s="20" t="s">
        <v>43</v>
      </c>
      <c r="P13" s="43" t="s">
        <v>64</v>
      </c>
      <c r="Q13" s="47">
        <v>0.98</v>
      </c>
      <c r="R13" s="47" t="s">
        <v>116</v>
      </c>
      <c r="S13" s="47">
        <v>0.99</v>
      </c>
      <c r="T13" s="54">
        <v>559524180604</v>
      </c>
      <c r="U13" s="54">
        <v>2501671340000</v>
      </c>
      <c r="V13" s="31">
        <f>T13/U13</f>
        <v>0.22366014738131029</v>
      </c>
      <c r="W13" s="44" t="s">
        <v>121</v>
      </c>
      <c r="X13" s="59" t="s">
        <v>125</v>
      </c>
      <c r="Y13" s="54">
        <v>762308994447</v>
      </c>
      <c r="Z13" s="54">
        <v>2501671340000</v>
      </c>
      <c r="AA13" s="31">
        <f>Y13/Z13</f>
        <v>0.30471988156805602</v>
      </c>
      <c r="AB13" s="44" t="s">
        <v>122</v>
      </c>
      <c r="AC13" s="59" t="s">
        <v>125</v>
      </c>
      <c r="AD13" s="54">
        <v>887194918494</v>
      </c>
      <c r="AE13" s="54">
        <v>2501671340000</v>
      </c>
      <c r="AF13" s="31">
        <f>AD13/AE13</f>
        <v>0.35464087720411747</v>
      </c>
      <c r="AG13" s="44" t="s">
        <v>124</v>
      </c>
      <c r="AH13" s="59" t="s">
        <v>127</v>
      </c>
      <c r="AI13" s="54">
        <v>1076123688398</v>
      </c>
      <c r="AJ13" s="54">
        <v>2501671340000</v>
      </c>
      <c r="AK13" s="31">
        <f>AI13/AJ13</f>
        <v>0.43016189664546423</v>
      </c>
      <c r="AL13" s="44" t="s">
        <v>129</v>
      </c>
      <c r="AM13" s="59" t="s">
        <v>131</v>
      </c>
      <c r="AN13" s="54">
        <v>1252655554544</v>
      </c>
      <c r="AO13" s="54">
        <v>2501671340000</v>
      </c>
      <c r="AP13" s="31">
        <f>AN13/AO13</f>
        <v>0.50072746747940122</v>
      </c>
      <c r="AQ13" s="44" t="s">
        <v>133</v>
      </c>
      <c r="AR13" s="59" t="s">
        <v>134</v>
      </c>
      <c r="AS13" s="54">
        <v>1442433106382</v>
      </c>
      <c r="AT13" s="54">
        <v>2501671340000</v>
      </c>
      <c r="AU13" s="31">
        <f>AS13/AT13</f>
        <v>0.57658777286947693</v>
      </c>
      <c r="AV13" s="44" t="s">
        <v>136</v>
      </c>
      <c r="AW13" s="59" t="s">
        <v>139</v>
      </c>
      <c r="AX13" s="54"/>
      <c r="AY13" s="54"/>
      <c r="AZ13" s="31"/>
      <c r="BA13" s="44"/>
      <c r="BB13" s="44"/>
      <c r="BC13" s="49"/>
      <c r="BD13" s="49"/>
      <c r="BE13" s="31"/>
      <c r="BF13" s="44"/>
      <c r="BG13" s="44"/>
      <c r="BH13" s="35"/>
      <c r="BI13" s="49"/>
      <c r="BJ13" s="31"/>
      <c r="BK13" s="44"/>
      <c r="BL13" s="44"/>
      <c r="BM13" s="49"/>
      <c r="BN13" s="57"/>
      <c r="BO13" s="31"/>
      <c r="BP13" s="44"/>
      <c r="BQ13" s="44"/>
      <c r="BR13" s="58"/>
      <c r="BS13" s="54"/>
      <c r="BT13" s="31"/>
      <c r="BU13" s="44"/>
      <c r="BV13" s="44"/>
      <c r="BW13" s="54"/>
      <c r="BX13" s="54"/>
      <c r="BY13" s="31"/>
      <c r="BZ13" s="44"/>
      <c r="CA13" s="55"/>
      <c r="CB13" s="44"/>
      <c r="CD13" s="60">
        <f>AS13</f>
        <v>1442433106382</v>
      </c>
      <c r="CE13" s="60">
        <f>AT13</f>
        <v>2501671340000</v>
      </c>
      <c r="CF13" s="39">
        <f t="shared" ref="CF13" si="0">+CD13/CE13</f>
        <v>0.57658777286947693</v>
      </c>
      <c r="CG13" s="39">
        <f t="shared" ref="CG13" si="1">+CF13</f>
        <v>0.57658777286947693</v>
      </c>
      <c r="CH13" s="39">
        <f t="shared" ref="CH13" si="2">+S13</f>
        <v>0.99</v>
      </c>
      <c r="CI13" s="39">
        <f>+CG13/CH13</f>
        <v>0.58241189178735042</v>
      </c>
      <c r="CJ13" s="38"/>
    </row>
    <row r="14" spans="2:88" s="5" customFormat="1" ht="180" customHeight="1" x14ac:dyDescent="0.3">
      <c r="B14" s="19" t="s">
        <v>59</v>
      </c>
      <c r="C14" s="46" t="s">
        <v>115</v>
      </c>
      <c r="D14" s="20" t="s">
        <v>110</v>
      </c>
      <c r="E14" s="48" t="s">
        <v>117</v>
      </c>
      <c r="F14" s="19" t="s">
        <v>103</v>
      </c>
      <c r="G14" s="44" t="s">
        <v>104</v>
      </c>
      <c r="H14" s="44" t="s">
        <v>105</v>
      </c>
      <c r="I14" s="45" t="s">
        <v>40</v>
      </c>
      <c r="J14" s="46" t="s">
        <v>106</v>
      </c>
      <c r="K14" s="44" t="s">
        <v>99</v>
      </c>
      <c r="L14" s="44" t="s">
        <v>107</v>
      </c>
      <c r="M14" s="19" t="s">
        <v>101</v>
      </c>
      <c r="N14" s="42" t="s">
        <v>108</v>
      </c>
      <c r="O14" s="20" t="s">
        <v>43</v>
      </c>
      <c r="P14" s="43" t="s">
        <v>64</v>
      </c>
      <c r="Q14" s="47">
        <v>0.82</v>
      </c>
      <c r="R14" s="47" t="s">
        <v>116</v>
      </c>
      <c r="S14" s="47">
        <v>0.85</v>
      </c>
      <c r="T14" s="54">
        <v>55390004596</v>
      </c>
      <c r="U14" s="54">
        <v>2501671340000</v>
      </c>
      <c r="V14" s="31">
        <f>T14/U14</f>
        <v>2.2141199649351222E-2</v>
      </c>
      <c r="W14" s="44" t="s">
        <v>118</v>
      </c>
      <c r="X14" s="59" t="s">
        <v>126</v>
      </c>
      <c r="Y14" s="54">
        <v>147160286523</v>
      </c>
      <c r="Z14" s="54">
        <v>2501671340000</v>
      </c>
      <c r="AA14" s="31">
        <f>Y14/Z14</f>
        <v>5.8824788120648973E-2</v>
      </c>
      <c r="AB14" s="44" t="s">
        <v>119</v>
      </c>
      <c r="AC14" s="59" t="s">
        <v>126</v>
      </c>
      <c r="AD14" s="54">
        <v>276947651391</v>
      </c>
      <c r="AE14" s="54">
        <v>2501671340000</v>
      </c>
      <c r="AF14" s="31">
        <f>AD14/AE14</f>
        <v>0.11070505024492945</v>
      </c>
      <c r="AG14" s="44" t="s">
        <v>123</v>
      </c>
      <c r="AH14" s="59" t="s">
        <v>128</v>
      </c>
      <c r="AI14" s="54">
        <v>426235601679</v>
      </c>
      <c r="AJ14" s="54">
        <v>2501671340000</v>
      </c>
      <c r="AK14" s="31">
        <f>AI14/AJ14</f>
        <v>0.17038033528377072</v>
      </c>
      <c r="AL14" s="44" t="s">
        <v>130</v>
      </c>
      <c r="AM14" s="59" t="s">
        <v>132</v>
      </c>
      <c r="AN14" s="54">
        <v>591503248851</v>
      </c>
      <c r="AO14" s="54">
        <v>2501671340000</v>
      </c>
      <c r="AP14" s="31">
        <f>AN14/AO14</f>
        <v>0.23644322873003773</v>
      </c>
      <c r="AQ14" s="44" t="s">
        <v>137</v>
      </c>
      <c r="AR14" s="59" t="s">
        <v>135</v>
      </c>
      <c r="AS14" s="54">
        <v>794834280330</v>
      </c>
      <c r="AT14" s="54">
        <v>2501671340000</v>
      </c>
      <c r="AU14" s="31">
        <f>AS14/AT14</f>
        <v>0.31772130400230753</v>
      </c>
      <c r="AV14" s="44" t="s">
        <v>138</v>
      </c>
      <c r="AW14" s="59" t="s">
        <v>140</v>
      </c>
      <c r="AX14" s="54"/>
      <c r="AY14" s="54"/>
      <c r="AZ14" s="31"/>
      <c r="BA14" s="56"/>
      <c r="BB14" s="44"/>
      <c r="BC14" s="30"/>
      <c r="BD14" s="49"/>
      <c r="BE14" s="31"/>
      <c r="BF14" s="56"/>
      <c r="BG14" s="44"/>
      <c r="BH14" s="30"/>
      <c r="BI14" s="49"/>
      <c r="BJ14" s="31"/>
      <c r="BK14" s="44"/>
      <c r="BL14" s="44"/>
      <c r="BM14" s="30"/>
      <c r="BN14" s="57"/>
      <c r="BO14" s="31"/>
      <c r="BP14" s="44"/>
      <c r="BQ14" s="44"/>
      <c r="BR14" s="58"/>
      <c r="BS14" s="54"/>
      <c r="BT14" s="31"/>
      <c r="BU14" s="44"/>
      <c r="BV14" s="44"/>
      <c r="BW14" s="54"/>
      <c r="BX14" s="54"/>
      <c r="BY14" s="31"/>
      <c r="BZ14" s="44"/>
      <c r="CA14" s="55"/>
      <c r="CB14" s="44"/>
      <c r="CD14" s="60">
        <f>AS14</f>
        <v>794834280330</v>
      </c>
      <c r="CE14" s="60">
        <f>AT14</f>
        <v>2501671340000</v>
      </c>
      <c r="CF14" s="39">
        <f t="shared" ref="CF14" si="3">+CD14/CE14</f>
        <v>0.31772130400230753</v>
      </c>
      <c r="CG14" s="39">
        <f t="shared" ref="CG14" si="4">+CF14</f>
        <v>0.31772130400230753</v>
      </c>
      <c r="CH14" s="39">
        <f t="shared" ref="CH14" si="5">+S14</f>
        <v>0.85</v>
      </c>
      <c r="CI14" s="39">
        <f>+CG14/CH14</f>
        <v>0.37378976941447944</v>
      </c>
      <c r="CJ14" s="38"/>
    </row>
    <row r="15" spans="2:88" s="5" customFormat="1" ht="12" x14ac:dyDescent="0.3">
      <c r="B15" s="19"/>
      <c r="C15" s="19"/>
      <c r="D15" s="20"/>
      <c r="E15" s="21"/>
      <c r="F15" s="19"/>
      <c r="G15" s="44"/>
      <c r="H15" s="44"/>
      <c r="I15" s="45"/>
      <c r="J15" s="46"/>
      <c r="K15" s="44"/>
      <c r="L15" s="44"/>
      <c r="M15" s="19"/>
      <c r="N15" s="42"/>
      <c r="O15" s="20"/>
      <c r="P15" s="43"/>
      <c r="Q15" s="37"/>
      <c r="R15" s="37"/>
      <c r="S15" s="47"/>
      <c r="T15" s="30"/>
      <c r="U15" s="30"/>
      <c r="V15" s="31"/>
      <c r="W15" s="32"/>
      <c r="X15" s="33"/>
      <c r="Y15" s="30"/>
      <c r="Z15" s="30"/>
      <c r="AA15" s="31"/>
      <c r="AB15" s="31"/>
      <c r="AC15" s="34"/>
      <c r="AD15" s="35"/>
      <c r="AE15" s="30"/>
      <c r="AF15" s="31"/>
      <c r="AG15" s="32"/>
      <c r="AH15" s="33"/>
      <c r="AI15" s="30"/>
      <c r="AJ15" s="30"/>
      <c r="AK15" s="31"/>
      <c r="AL15" s="31"/>
      <c r="AM15" s="34"/>
      <c r="AN15" s="35"/>
      <c r="AO15" s="30"/>
      <c r="AP15" s="31"/>
      <c r="AQ15" s="32"/>
      <c r="AR15" s="33"/>
      <c r="AS15" s="30"/>
      <c r="AT15" s="30"/>
      <c r="AU15" s="31"/>
      <c r="AV15" s="31"/>
      <c r="AW15" s="34"/>
      <c r="AX15" s="35"/>
      <c r="AY15" s="30"/>
      <c r="AZ15" s="31"/>
      <c r="BA15" s="32"/>
      <c r="BB15" s="33"/>
      <c r="BC15" s="30"/>
      <c r="BD15" s="30"/>
      <c r="BE15" s="31"/>
      <c r="BF15" s="31"/>
      <c r="BG15" s="34"/>
      <c r="BH15" s="35"/>
      <c r="BI15" s="30"/>
      <c r="BJ15" s="31"/>
      <c r="BK15" s="32"/>
      <c r="BL15" s="33"/>
      <c r="BM15" s="30"/>
      <c r="BN15" s="30"/>
      <c r="BO15" s="31"/>
      <c r="BP15" s="31"/>
      <c r="BQ15" s="34"/>
      <c r="BR15" s="35"/>
      <c r="BS15" s="30"/>
      <c r="BT15" s="31"/>
      <c r="BU15" s="31"/>
      <c r="BV15" s="34"/>
      <c r="BW15" s="30"/>
      <c r="BX15" s="30"/>
      <c r="BY15" s="31"/>
      <c r="BZ15" s="31"/>
      <c r="CA15" s="34"/>
      <c r="CB15" s="36"/>
      <c r="CD15" s="38"/>
      <c r="CE15" s="38"/>
      <c r="CF15" s="39"/>
      <c r="CG15" s="39"/>
      <c r="CH15" s="39"/>
      <c r="CI15" s="39"/>
      <c r="CJ15" s="38"/>
    </row>
    <row r="16" spans="2:88" s="5" customFormat="1" ht="12" x14ac:dyDescent="0.3">
      <c r="B16" s="19"/>
      <c r="C16" s="19"/>
      <c r="D16" s="20"/>
      <c r="E16" s="21"/>
      <c r="F16" s="19"/>
      <c r="G16" s="44"/>
      <c r="H16" s="44"/>
      <c r="I16" s="45"/>
      <c r="J16" s="46"/>
      <c r="K16" s="44"/>
      <c r="L16" s="44"/>
      <c r="M16" s="19"/>
      <c r="N16" s="42"/>
      <c r="O16" s="20"/>
      <c r="P16" s="43"/>
      <c r="Q16" s="37"/>
      <c r="R16" s="37"/>
      <c r="S16" s="47"/>
      <c r="T16" s="30"/>
      <c r="U16" s="30"/>
      <c r="V16" s="31"/>
      <c r="W16" s="32"/>
      <c r="X16" s="33"/>
      <c r="Y16" s="30"/>
      <c r="Z16" s="30"/>
      <c r="AA16" s="31"/>
      <c r="AB16" s="31"/>
      <c r="AC16" s="34"/>
      <c r="AD16" s="35"/>
      <c r="AE16" s="30"/>
      <c r="AF16" s="31"/>
      <c r="AG16" s="32"/>
      <c r="AH16" s="33"/>
      <c r="AI16" s="30"/>
      <c r="AJ16" s="30"/>
      <c r="AK16" s="31"/>
      <c r="AL16" s="31"/>
      <c r="AM16" s="34"/>
      <c r="AN16" s="35"/>
      <c r="AO16" s="30"/>
      <c r="AP16" s="31"/>
      <c r="AQ16" s="32"/>
      <c r="AR16" s="33"/>
      <c r="AS16" s="30"/>
      <c r="AT16" s="30"/>
      <c r="AU16" s="31"/>
      <c r="AV16" s="31"/>
      <c r="AW16" s="34"/>
      <c r="AX16" s="35"/>
      <c r="AY16" s="30"/>
      <c r="AZ16" s="31"/>
      <c r="BA16" s="32"/>
      <c r="BB16" s="33"/>
      <c r="BC16" s="30"/>
      <c r="BD16" s="30"/>
      <c r="BE16" s="31"/>
      <c r="BF16" s="31"/>
      <c r="BG16" s="34"/>
      <c r="BH16" s="35"/>
      <c r="BI16" s="30"/>
      <c r="BJ16" s="31"/>
      <c r="BK16" s="32"/>
      <c r="BL16" s="33"/>
      <c r="BM16" s="30"/>
      <c r="BN16" s="30"/>
      <c r="BO16" s="31"/>
      <c r="BP16" s="31"/>
      <c r="BQ16" s="34"/>
      <c r="BR16" s="35"/>
      <c r="BS16" s="30"/>
      <c r="BT16" s="31"/>
      <c r="BU16" s="31"/>
      <c r="BV16" s="34"/>
      <c r="BW16" s="30"/>
      <c r="BX16" s="30"/>
      <c r="BY16" s="31"/>
      <c r="BZ16" s="31"/>
      <c r="CA16" s="34"/>
      <c r="CB16" s="36"/>
      <c r="CD16" s="38"/>
      <c r="CE16" s="38"/>
      <c r="CF16" s="39"/>
      <c r="CG16" s="39"/>
      <c r="CH16" s="39"/>
      <c r="CI16" s="39"/>
      <c r="CJ16" s="38"/>
    </row>
  </sheetData>
  <sheetProtection formatCells="0" formatColumns="0" formatRows="0" sort="0" autoFilter="0" pivotTables="0"/>
  <dataConsolidate/>
  <mergeCells count="30">
    <mergeCell ref="I11:P11"/>
    <mergeCell ref="Q11:S11"/>
    <mergeCell ref="T11:X11"/>
    <mergeCell ref="CG10:CJ11"/>
    <mergeCell ref="CD10:CF11"/>
    <mergeCell ref="BW11:CB11"/>
    <mergeCell ref="Y11:AC11"/>
    <mergeCell ref="AD11:AH11"/>
    <mergeCell ref="AI11:AM11"/>
    <mergeCell ref="BY2:CB2"/>
    <mergeCell ref="BY3:CB3"/>
    <mergeCell ref="BY4:CB4"/>
    <mergeCell ref="BY5:CB5"/>
    <mergeCell ref="T10:CB10"/>
    <mergeCell ref="B7:C8"/>
    <mergeCell ref="B2:C5"/>
    <mergeCell ref="D2:BX5"/>
    <mergeCell ref="AX11:BB11"/>
    <mergeCell ref="BC11:BG11"/>
    <mergeCell ref="BH11:BL11"/>
    <mergeCell ref="BM11:BQ11"/>
    <mergeCell ref="BR11:BV11"/>
    <mergeCell ref="AS11:AW11"/>
    <mergeCell ref="AN11:AR11"/>
    <mergeCell ref="E7:F7"/>
    <mergeCell ref="E8:F8"/>
    <mergeCell ref="G7:G8"/>
    <mergeCell ref="B11:C11"/>
    <mergeCell ref="B10:S10"/>
    <mergeCell ref="D11:H11"/>
  </mergeCells>
  <dataValidations xWindow="604" yWindow="314" count="41">
    <dataValidation allowBlank="1" showInputMessage="1" showErrorMessage="1" prompt="Corresponde al registro de los logros obtenidos durante el año de medición del indicador de manera consolidada. En este también se identificarán las situaciones que conllevaron a logros no esperados y las acciones que al respecto se hayan adelantado_x000a_" sqref="CA12" xr:uid="{00000000-0002-0000-0000-000000000000}"/>
    <dataValidation allowBlank="1" showInputMessage="1" showErrorMessage="1" prompt="Indicar el proceso institucional al cuál está asociado el indicador de gestión._x000a__x000a_De la lista despegable  seleccione el proceso." sqref="B12" xr:uid="{00000000-0002-0000-0000-000001000000}"/>
    <dataValidation allowBlank="1" showInputMessage="1" showErrorMessage="1" prompt="Indicar a cual objetivo estratégico de la Entidad contribuye la medición del indicador de gestión._x000a__x000a_De la lista desplegable seleccione el objetivo estratégico._x000a__x000a_*Todos los indicadores deben estar relacionados a un objetivo estratégico._x000a_" sqref="C12" xr:uid="{00000000-0002-0000-0000-000002000000}"/>
    <dataValidation allowBlank="1" showInputMessage="1" showErrorMessage="1" prompt="Se refiere al código consecutivo que es asignado por la Subdirección de Diseño, Evaluación y Sistematización – Equipo del Sistema Integrado de Gestión." sqref="D12" xr:uid="{00000000-0002-0000-0000-000003000000}"/>
    <dataValidation allowBlank="1" showInputMessage="1" showErrorMessage="1" prompt="Hace referencia a la fecha de expedición de la circular mediante la cual se solicita la creación o actualización del indicador de gestión." sqref="E12" xr:uid="{00000000-0002-0000-0000-000004000000}"/>
    <dataValidation allowBlank="1" showInputMessage="1" showErrorMessage="1" prompt="Registre el nombre asignado al indicador. Este debe ser; claro, preciso y auto explicativo. _x000a__x000a_Estructura sugerida: objeto a cuantificar (sujeto) + condición deseada del objeto (verbo en participio pasado) + complemento descriptivo (si se requiere)" sqref="F12" xr:uid="{00000000-0002-0000-0000-000005000000}"/>
    <dataValidation allowBlank="1" showInputMessage="1" showErrorMessage="1" prompt="Describe al fin para el cual se formuló el indicador." sqref="G12" xr:uid="{00000000-0002-0000-0000-000006000000}"/>
    <dataValidation allowBlank="1" showInputMessage="1" showErrorMessage="1" prompt="Corresponde al aspecto clave de cuyo resultado depende el logro de la meta propuesta para el indicador." sqref="H12" xr:uid="{00000000-0002-0000-0000-000007000000}"/>
    <dataValidation allowBlank="1" showInputMessage="1" showErrorMessage="1" prompt="Corresponde a la ecuación matemática que relaciona las variables del indicador (numerador/denominador)." sqref="J12" xr:uid="{00000000-0002-0000-0000-000008000000}"/>
    <dataValidation allowBlank="1" showInputMessage="1" showErrorMessage="1" prompt="Hace referencia a la clasificación del indicador._x000a__x000a_De la lista desplegable seleccione una de las siguientes opciones: eficacia, eficiencia o efectividad." sqref="I12" xr:uid="{00000000-0002-0000-0000-000009000000}"/>
    <dataValidation allowBlank="1" showInputMessage="1" showErrorMessage="1" prompt="Frecuencia en la cual se debe calcular y registrar los resultados del indicador. _x000a__x000a_De la lista desplegable seleccione la frecuencia del indicador; mensual, bimestral, trimestral, semestral o anual." sqref="O12" xr:uid="{00000000-0002-0000-0000-00000A000000}"/>
    <dataValidation allowBlank="1" showInputMessage="1" showErrorMessage="1" prompt="Relacionar la medida en la cual se obtiene el resultado del indicador, la cual para el presente formato se estandariza en &quot;Porcentaje&quot;." sqref="M12" xr:uid="{00000000-0002-0000-0000-00000B000000}"/>
    <dataValidation allowBlank="1" showInputMessage="1" showErrorMessage="1" prompt="Corresponde a la información a partir de la cual se obtienen los datos para el cálculo del indicador." sqref="K12" xr:uid="{00000000-0002-0000-0000-00000C000000}"/>
    <dataValidation allowBlank="1" showInputMessage="1" showErrorMessage="1" prompt="Es el elemento que soporta la medición del indicador, estos pueden ser; documento, base de datos, entre otros. " sqref="N12" xr:uid="{00000000-0002-0000-0000-00000D000000}"/>
    <dataValidation allowBlank="1" showInputMessage="1" showErrorMessage="1" prompt="Resultado que se tiene de la primera medición realizada sobre este indicador, oficializado ante el Sistema de Gestión._x000a__x000a_En los casos en los que no se cuente con línea base se debe registrar “No aplica”." sqref="Q12" xr:uid="{00000000-0002-0000-0000-00000E000000}"/>
    <dataValidation allowBlank="1" showInputMessage="1" showErrorMessage="1" prompt="Debe coincidir con la unidad de medida del indicador para poder ser comparables." sqref="R12" xr:uid="{00000000-0002-0000-0000-00000F000000}"/>
    <dataValidation allowBlank="1" showInputMessage="1" showErrorMessage="1" prompt="Es el resultado del indicador que se pretende alcanzar durante la vigencia, se debe tener como referencia la unidad de medida formulada para el indicador." sqref="S12" xr:uid="{00000000-0002-0000-0000-000010000000}"/>
    <dataValidation allowBlank="1" showInputMessage="1" showErrorMessage="1" prompt="Corresponde a los resultados obtenidos en el periodo de medición." sqref="Y12 AI12 AS12 AN12 AX12 BC12 BH12 BM12 BR12 BW12 T12 AD12" xr:uid="{00000000-0002-0000-0000-000011000000}"/>
    <dataValidation allowBlank="1" showInputMessage="1" showErrorMessage="1" prompt="Corresponde a los resultados planificados para el periodo de medición. Todos los indicadores de gestión deben incluir programación." sqref="U12 AT12 AO12 AJ12 AY12 BD12 BI12 BN12 BS12 BX12 AE12 Z12" xr:uid="{00000000-0002-0000-0000-000012000000}"/>
    <dataValidation allowBlank="1" showInputMessage="1" showErrorMessage="1" prompt="Corresponde a la operación matemática de la fórmula del indicador y que reflejará el resultado del indicador para el periodo de medición." sqref="BT12 AP12 AK12 AF12 AU12 AZ12 BE12 BJ12 BO12 BY12 AA12 V12" xr:uid="{00000000-0002-0000-0000-000013000000}"/>
    <dataValidation allowBlank="1" showInputMessage="1" showErrorMessage="1" prompt="Corresponde a los logros obtenidos durante el periodo de medición así como la identificación de las situaciones que conllevaron al incumplimiento de las metas propuestas." sqref="W12 AB12 AG12 AL12 AQ12 AV12 BA12 BF12 BK12 BZ12 BP12 BU12" xr:uid="{00000000-0002-0000-0000-000014000000}"/>
    <dataValidation type="list" allowBlank="1" showInputMessage="1" showErrorMessage="1" sqref="E7:E8" xr:uid="{00000000-0002-0000-0000-000015000000}">
      <formula1>Meses</formula1>
    </dataValidation>
    <dataValidation allowBlank="1" showInputMessage="1" showErrorMessage="1" prompt="Formúlese según las características y programación del indicador." sqref="CD10 CG10" xr:uid="{00000000-0002-0000-0000-000016000000}"/>
    <dataValidation allowBlank="1" showInputMessage="1" showErrorMessage="1" prompt="Enunciar los pasos que se deben realizar para obtener las variables que conforman el indicador y calcular su resultado. Así mismo, indicar como se obtiene el avance acumulado del indicador, si se debe sumar, promediar o tomar el último dato cuantitativo." sqref="L12" xr:uid="{00000000-0002-0000-0000-000017000000}"/>
    <dataValidation allowBlank="1" showInputMessage="1" showErrorMessage="1" prompt="Corresponde al avance ejecutado acumulado (constante; suma o promedio) o al último reporte de ejecución (creciente o decreciente) del indicador, según corresponda y de acuerdo a su periodicidad." sqref="CD12" xr:uid="{00000000-0002-0000-0000-000018000000}"/>
    <dataValidation allowBlank="1" showInputMessage="1" showErrorMessage="1" prompt="Corresponde al avance programado acumulado (constante; suma o promedio) o al último reporte de programación (creciente o decreciente) del indicador, según corresponda y de acuerdo a su periodicidad." sqref="CE12" xr:uid="{00000000-0002-0000-0000-000019000000}"/>
    <dataValidation allowBlank="1" showInputMessage="1" showErrorMessage="1" prompt="Es el producto de dividir el resultado del indicador acumulado (columna BS) entre lo programado del indicador acumulado (columna BT)._x000a_" sqref="CF12" xr:uid="{00000000-0002-0000-0000-00001A000000}"/>
    <dataValidation allowBlank="1" showInputMessage="1" showErrorMessage="1" prompt="Corresponde al porcentaje de avance acumulado, es decir, es el mismo valor calculado en la columna anterior (BU)._x000a_" sqref="CG12" xr:uid="{00000000-0002-0000-0000-00001B000000}"/>
    <dataValidation allowBlank="1" showInputMessage="1" showErrorMessage="1" prompt="Registrar la meta anual formulada para el indicador, es decir, el valor de la columna S." sqref="CH12" xr:uid="{00000000-0002-0000-0000-00001C000000}"/>
    <dataValidation allowBlank="1" showInputMessage="1" showErrorMessage="1" prompt="Es el producto de dividir el resultado del indicador para la vigencia (columna BV) entre la meta anual del indicador para la vigencia (columna BW)." sqref="CI12" xr:uid="{00000000-0002-0000-0000-00001D000000}"/>
    <dataValidation allowBlank="1" showInputMessage="1" showErrorMessage="1" prompt="Registre las observaciones o recomendaciones de la revisión del seguimiento reportado por el proceso. Se diligencia por parte del equipo del Sistema de Gestión al recibir el reporte del seguimiento." sqref="AC12 BL12 AH12 AM12 AR12 AW12 BB12 BG12 BQ12 CB12 X12 BV12" xr:uid="{00000000-0002-0000-0000-00001E000000}"/>
    <dataValidation allowBlank="1" showInputMessage="1" showErrorMessage="1" prompt="Seleccionar la tendencia que presentará el indicador en la vigencia:_x000a_* Constante: en cada periodo siempre es el mismo valor._x000a_* Creciente: en cada periodo incrementa su valor._x000a_* Decreciente: en cada período disminuye su valor." sqref="P12" xr:uid="{00000000-0002-0000-0000-00001F000000}"/>
    <dataValidation allowBlank="1" showInputMessage="1" showErrorMessage="1" promptTitle="Gràfica del indicador" prompt="De acuerdo a la periodicidad del indicador graficar su avance y tendencia, comparando lo ejecutado, contra lo programado y su meta, asi como, aisgnar el color y rango segun su resultado (&gt;= a 90%  verde, &gt; 70% y &lt; 90% amarillo y &lt;= 70% rojo)." sqref="CJ12" xr:uid="{00000000-0002-0000-0000-000020000000}"/>
    <dataValidation type="list" allowBlank="1" showInputMessage="1" showErrorMessage="1" sqref="P17:P1048576" xr:uid="{00000000-0002-0000-0000-000021000000}">
      <formula1>TipoMeta</formula1>
    </dataValidation>
    <dataValidation type="list" allowBlank="1" showInputMessage="1" showErrorMessage="1" sqref="L17:M1048576" xr:uid="{00000000-0002-0000-0000-000022000000}">
      <formula1>periodicidad</formula1>
    </dataValidation>
    <dataValidation type="list" allowBlank="1" showInputMessage="1" showErrorMessage="1" sqref="C17:C1048576" xr:uid="{00000000-0002-0000-0000-000023000000}">
      <formula1>ProyectoInv</formula1>
    </dataValidation>
    <dataValidation type="list" allowBlank="1" showInputMessage="1" showErrorMessage="1" sqref="D17:D1048576" xr:uid="{00000000-0002-0000-0000-000024000000}">
      <formula1>ObjEstratégico</formula1>
    </dataValidation>
    <dataValidation type="list" allowBlank="1" showInputMessage="1" showErrorMessage="1" sqref="O17:O1048576" xr:uid="{00000000-0002-0000-0000-000025000000}">
      <formula1>TipoInd</formula1>
    </dataValidation>
    <dataValidation type="list" allowBlank="1" showInputMessage="1" showErrorMessage="1" sqref="B17:B1048576" xr:uid="{00000000-0002-0000-0000-000026000000}">
      <formula1>Procesos</formula1>
    </dataValidation>
    <dataValidation type="list" allowBlank="1" showInputMessage="1" showErrorMessage="1" errorTitle="Error" error="Seleccione un valor de la lista desplegable" sqref="P13:P16" xr:uid="{00000000-0002-0000-0000-000027000000}"/>
    <dataValidation type="list" allowBlank="1" showInputMessage="1" showErrorMessage="1" sqref="O13:O16 I13:I16" xr:uid="{00000000-0002-0000-0000-000028000000}"/>
  </dataValidations>
  <pageMargins left="0.7" right="0.7" top="0.75" bottom="0.75" header="0.3" footer="0.3"/>
  <pageSetup scale="70" orientation="landscape" horizontalDpi="4294967295" verticalDpi="4294967295" r:id="rId1"/>
  <drawing r:id="rId2"/>
  <extLst>
    <ext xmlns:x14="http://schemas.microsoft.com/office/spreadsheetml/2009/9/main" uri="{CCE6A557-97BC-4b89-ADB6-D9C93CAAB3DF}">
      <x14:dataValidations xmlns:xm="http://schemas.microsoft.com/office/excel/2006/main" xWindow="604" yWindow="314" count="3">
        <x14:dataValidation type="list" allowBlank="1" showInputMessage="1" showErrorMessage="1" xr:uid="{00000000-0002-0000-0000-000029000000}">
          <x14:formula1>
            <xm:f>'Listas desplegables'!$B$2:$B$28</xm:f>
          </x14:formula1>
          <xm:sqref>G7:G8</xm:sqref>
        </x14:dataValidation>
        <x14:dataValidation type="list" allowBlank="1" showInputMessage="1" showErrorMessage="1" xr:uid="{00000000-0002-0000-0000-00002A000000}">
          <x14:formula1>
            <xm:f>'Listas desplegables'!$D$2:$D$7</xm:f>
          </x14:formula1>
          <xm:sqref>C15:C16</xm:sqref>
        </x14:dataValidation>
        <x14:dataValidation type="list" allowBlank="1" showInputMessage="1" showErrorMessage="1" xr:uid="{00000000-0002-0000-0000-00002B000000}">
          <x14:formula1>
            <xm:f>'Listas desplegables'!$C$2:$C$20</xm:f>
          </x14:formula1>
          <xm:sqref>B13:B16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B1:E33"/>
  <sheetViews>
    <sheetView topLeftCell="A11" workbookViewId="0">
      <selection activeCell="E23" sqref="E23:E26"/>
    </sheetView>
  </sheetViews>
  <sheetFormatPr baseColWidth="10" defaultRowHeight="14.4" x14ac:dyDescent="0.3"/>
  <cols>
    <col min="1" max="1" width="1.33203125" customWidth="1"/>
    <col min="5" max="5" width="13.5546875" bestFit="1" customWidth="1"/>
    <col min="6" max="6" width="6.44140625" customWidth="1"/>
  </cols>
  <sheetData>
    <row r="1" spans="2:5" ht="6" customHeight="1" x14ac:dyDescent="0.3"/>
    <row r="2" spans="2:5" x14ac:dyDescent="0.3">
      <c r="B2" s="50" t="s">
        <v>111</v>
      </c>
      <c r="C2" s="50" t="s">
        <v>112</v>
      </c>
      <c r="D2" s="50" t="s">
        <v>109</v>
      </c>
      <c r="E2" s="50" t="s">
        <v>113</v>
      </c>
    </row>
    <row r="3" spans="2:5" x14ac:dyDescent="0.3">
      <c r="B3" s="51">
        <f>'INDICADORES GESTION'!S13</f>
        <v>0.99</v>
      </c>
      <c r="C3" s="51">
        <f>'INDICADORES GESTION'!V13</f>
        <v>0.22366014738131029</v>
      </c>
      <c r="D3" s="52" t="s">
        <v>9</v>
      </c>
      <c r="E3" s="51">
        <f>+C3/$B$3</f>
        <v>0.22591934078920231</v>
      </c>
    </row>
    <row r="4" spans="2:5" x14ac:dyDescent="0.3">
      <c r="C4" s="51">
        <f>'INDICADORES GESTION'!AA13</f>
        <v>0.30471988156805602</v>
      </c>
      <c r="D4" s="52" t="s">
        <v>10</v>
      </c>
      <c r="E4" s="51">
        <f>+C4/$B$3</f>
        <v>0.30779786016975358</v>
      </c>
    </row>
    <row r="5" spans="2:5" x14ac:dyDescent="0.3">
      <c r="B5" s="51"/>
      <c r="C5" s="51">
        <f>+'INDICADORES GESTION'!AF13</f>
        <v>0.35464087720411747</v>
      </c>
      <c r="D5" s="52" t="s">
        <v>3</v>
      </c>
      <c r="E5" s="51">
        <f>+C5/$B$3</f>
        <v>0.35822310828698734</v>
      </c>
    </row>
    <row r="6" spans="2:5" x14ac:dyDescent="0.3">
      <c r="C6" s="51">
        <f>'INDICADORES GESTION'!AK13</f>
        <v>0.43016189664546423</v>
      </c>
      <c r="D6" s="52" t="s">
        <v>11</v>
      </c>
      <c r="E6" s="51">
        <f>+C6/$B$3</f>
        <v>0.43450696630854974</v>
      </c>
    </row>
    <row r="7" spans="2:5" x14ac:dyDescent="0.3">
      <c r="C7" s="51">
        <f>'INDICADORES GESTION'!AP13</f>
        <v>0.50072746747940122</v>
      </c>
      <c r="D7" s="52" t="s">
        <v>12</v>
      </c>
      <c r="E7" s="51">
        <f t="shared" ref="E7:E8" si="0">+C7/$B$3</f>
        <v>0.50578532068626392</v>
      </c>
    </row>
    <row r="8" spans="2:5" x14ac:dyDescent="0.3">
      <c r="C8" s="51">
        <f>'INDICADORES GESTION'!AU13</f>
        <v>0.57658777286947693</v>
      </c>
      <c r="D8" s="52" t="s">
        <v>13</v>
      </c>
      <c r="E8" s="51">
        <f t="shared" si="0"/>
        <v>0.58241189178735042</v>
      </c>
    </row>
    <row r="9" spans="2:5" x14ac:dyDescent="0.3">
      <c r="C9" s="51"/>
      <c r="D9" s="52" t="s">
        <v>14</v>
      </c>
      <c r="E9" s="51"/>
    </row>
    <row r="10" spans="2:5" x14ac:dyDescent="0.3">
      <c r="C10" s="51"/>
      <c r="D10" s="52" t="s">
        <v>15</v>
      </c>
      <c r="E10" s="51"/>
    </row>
    <row r="11" spans="2:5" x14ac:dyDescent="0.3">
      <c r="C11" s="51"/>
      <c r="D11" s="52" t="s">
        <v>16</v>
      </c>
      <c r="E11" s="51"/>
    </row>
    <row r="12" spans="2:5" x14ac:dyDescent="0.3">
      <c r="C12" s="51"/>
      <c r="D12" s="52" t="s">
        <v>17</v>
      </c>
      <c r="E12" s="51"/>
    </row>
    <row r="13" spans="2:5" x14ac:dyDescent="0.3">
      <c r="C13" s="51"/>
      <c r="D13" s="52" t="s">
        <v>18</v>
      </c>
      <c r="E13" s="51"/>
    </row>
    <row r="14" spans="2:5" x14ac:dyDescent="0.3">
      <c r="C14" s="51"/>
      <c r="D14" s="52" t="s">
        <v>19</v>
      </c>
      <c r="E14" s="51"/>
    </row>
    <row r="15" spans="2:5" x14ac:dyDescent="0.3">
      <c r="C15" s="51"/>
      <c r="D15" s="52" t="s">
        <v>114</v>
      </c>
      <c r="E15" s="53">
        <f>+'INDICADORES GESTION'!CI13</f>
        <v>0.58241189178735042</v>
      </c>
    </row>
    <row r="20" spans="2:5" x14ac:dyDescent="0.3">
      <c r="B20" s="50" t="s">
        <v>111</v>
      </c>
      <c r="C20" s="50" t="s">
        <v>112</v>
      </c>
      <c r="D20" s="50" t="s">
        <v>110</v>
      </c>
      <c r="E20" s="50" t="s">
        <v>113</v>
      </c>
    </row>
    <row r="21" spans="2:5" x14ac:dyDescent="0.3">
      <c r="B21" s="51">
        <f>'INDICADORES GESTION'!S14</f>
        <v>0.85</v>
      </c>
      <c r="C21" s="51">
        <f>'INDICADORES GESTION'!V14</f>
        <v>2.2141199649351222E-2</v>
      </c>
      <c r="D21" s="52" t="s">
        <v>9</v>
      </c>
      <c r="E21" s="51">
        <f>+C21/$B$21</f>
        <v>2.6048470175707321E-2</v>
      </c>
    </row>
    <row r="22" spans="2:5" x14ac:dyDescent="0.3">
      <c r="C22" s="51">
        <f>'INDICADORES GESTION'!AA14</f>
        <v>5.8824788120648973E-2</v>
      </c>
      <c r="D22" s="52" t="s">
        <v>10</v>
      </c>
      <c r="E22" s="51">
        <f>+C22/$B$21</f>
        <v>6.9205633083116447E-2</v>
      </c>
    </row>
    <row r="23" spans="2:5" x14ac:dyDescent="0.3">
      <c r="B23" s="51"/>
      <c r="C23" s="51">
        <f>+'INDICADORES GESTION'!AF14</f>
        <v>0.11070505024492945</v>
      </c>
      <c r="D23" s="52" t="s">
        <v>3</v>
      </c>
      <c r="E23" s="51">
        <f>+C23/$B$21</f>
        <v>0.13024123558226994</v>
      </c>
    </row>
    <row r="24" spans="2:5" x14ac:dyDescent="0.3">
      <c r="C24" s="51">
        <f>'INDICADORES GESTION'!AK14</f>
        <v>0.17038033528377072</v>
      </c>
      <c r="D24" s="52" t="s">
        <v>11</v>
      </c>
      <c r="E24" s="51">
        <f t="shared" ref="E24:E26" si="1">+C24/$B$21</f>
        <v>0.20044745327502439</v>
      </c>
    </row>
    <row r="25" spans="2:5" x14ac:dyDescent="0.3">
      <c r="C25" s="51">
        <f>'INDICADORES GESTION'!AP14</f>
        <v>0.23644322873003773</v>
      </c>
      <c r="D25" s="52" t="s">
        <v>12</v>
      </c>
      <c r="E25" s="51">
        <f t="shared" si="1"/>
        <v>0.27816850438827967</v>
      </c>
    </row>
    <row r="26" spans="2:5" x14ac:dyDescent="0.3">
      <c r="C26" s="51">
        <f>'INDICADORES GESTION'!AU14</f>
        <v>0.31772130400230753</v>
      </c>
      <c r="D26" s="52" t="s">
        <v>13</v>
      </c>
      <c r="E26" s="51">
        <f t="shared" si="1"/>
        <v>0.37378976941447944</v>
      </c>
    </row>
    <row r="27" spans="2:5" x14ac:dyDescent="0.3">
      <c r="C27" s="51"/>
      <c r="D27" s="52" t="s">
        <v>14</v>
      </c>
      <c r="E27" s="51"/>
    </row>
    <row r="28" spans="2:5" x14ac:dyDescent="0.3">
      <c r="C28" s="51"/>
      <c r="D28" s="52" t="s">
        <v>15</v>
      </c>
      <c r="E28" s="51"/>
    </row>
    <row r="29" spans="2:5" x14ac:dyDescent="0.3">
      <c r="C29" s="51"/>
      <c r="D29" s="52" t="s">
        <v>16</v>
      </c>
      <c r="E29" s="51"/>
    </row>
    <row r="30" spans="2:5" x14ac:dyDescent="0.3">
      <c r="C30" s="51"/>
      <c r="D30" s="52" t="s">
        <v>17</v>
      </c>
      <c r="E30" s="51"/>
    </row>
    <row r="31" spans="2:5" x14ac:dyDescent="0.3">
      <c r="C31" s="51"/>
      <c r="D31" s="52" t="s">
        <v>18</v>
      </c>
      <c r="E31" s="51"/>
    </row>
    <row r="32" spans="2:5" x14ac:dyDescent="0.3">
      <c r="C32" s="51"/>
      <c r="D32" s="52" t="s">
        <v>19</v>
      </c>
      <c r="E32" s="51"/>
    </row>
    <row r="33" spans="3:5" x14ac:dyDescent="0.3">
      <c r="C33" s="51"/>
      <c r="D33" s="52" t="s">
        <v>114</v>
      </c>
      <c r="E33" s="53">
        <f>+'INDICADORES GESTION'!CI14</f>
        <v>0.37378976941447944</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tabColor theme="8"/>
  </sheetPr>
  <dimension ref="A1:G28"/>
  <sheetViews>
    <sheetView zoomScale="80" zoomScaleNormal="80" workbookViewId="0">
      <selection activeCell="H14" sqref="H14"/>
    </sheetView>
  </sheetViews>
  <sheetFormatPr baseColWidth="10" defaultColWidth="11.44140625" defaultRowHeight="13.8" x14ac:dyDescent="0.25"/>
  <cols>
    <col min="1" max="1" width="10.44140625" style="15" customWidth="1"/>
    <col min="2" max="2" width="7.109375" style="15" bestFit="1" customWidth="1"/>
    <col min="3" max="3" width="47.44140625" style="15" customWidth="1"/>
    <col min="4" max="4" width="86.5546875" style="15" customWidth="1"/>
    <col min="5" max="5" width="11.5546875" style="15" customWidth="1"/>
    <col min="6" max="6" width="15.44140625" style="15" customWidth="1"/>
    <col min="7" max="7" width="15.109375" style="15" customWidth="1"/>
    <col min="8" max="16384" width="11.44140625" style="15"/>
  </cols>
  <sheetData>
    <row r="1" spans="1:7" s="41" customFormat="1" ht="53.25" customHeight="1" x14ac:dyDescent="0.3">
      <c r="A1" s="16" t="s">
        <v>47</v>
      </c>
      <c r="B1" s="17" t="s">
        <v>42</v>
      </c>
      <c r="C1" s="16" t="s">
        <v>49</v>
      </c>
      <c r="D1" s="17" t="s">
        <v>61</v>
      </c>
      <c r="E1" s="16" t="s">
        <v>27</v>
      </c>
      <c r="F1" s="17" t="s">
        <v>28</v>
      </c>
      <c r="G1" s="16" t="s">
        <v>34</v>
      </c>
    </row>
    <row r="2" spans="1:7" s="13" customFormat="1" ht="82.8" x14ac:dyDescent="0.3">
      <c r="A2" s="12" t="s">
        <v>9</v>
      </c>
      <c r="B2" s="12">
        <v>2024</v>
      </c>
      <c r="C2" s="29" t="s">
        <v>50</v>
      </c>
      <c r="D2" s="40" t="s">
        <v>80</v>
      </c>
      <c r="E2" s="13" t="s">
        <v>40</v>
      </c>
      <c r="F2" s="18" t="s">
        <v>43</v>
      </c>
      <c r="G2" s="18" t="s">
        <v>64</v>
      </c>
    </row>
    <row r="3" spans="1:7" s="13" customFormat="1" ht="62.25" customHeight="1" x14ac:dyDescent="0.3">
      <c r="A3" s="12" t="s">
        <v>10</v>
      </c>
      <c r="B3" s="12">
        <v>2025</v>
      </c>
      <c r="C3" s="29" t="s">
        <v>51</v>
      </c>
      <c r="D3" s="40" t="s">
        <v>77</v>
      </c>
      <c r="E3" s="13" t="s">
        <v>36</v>
      </c>
      <c r="F3" s="13" t="s">
        <v>62</v>
      </c>
      <c r="G3" s="18" t="s">
        <v>39</v>
      </c>
    </row>
    <row r="4" spans="1:7" s="13" customFormat="1" ht="51" customHeight="1" x14ac:dyDescent="0.3">
      <c r="A4" s="12" t="s">
        <v>3</v>
      </c>
      <c r="B4" s="12">
        <v>2026</v>
      </c>
      <c r="C4" s="29" t="s">
        <v>52</v>
      </c>
      <c r="D4" s="40" t="s">
        <v>78</v>
      </c>
      <c r="E4" s="13" t="s">
        <v>38</v>
      </c>
      <c r="F4" s="18" t="s">
        <v>37</v>
      </c>
      <c r="G4" s="18" t="s">
        <v>65</v>
      </c>
    </row>
    <row r="5" spans="1:7" s="13" customFormat="1" ht="73.5" customHeight="1" x14ac:dyDescent="0.3">
      <c r="A5" s="12" t="s">
        <v>11</v>
      </c>
      <c r="B5" s="12">
        <v>2027</v>
      </c>
      <c r="C5" s="29" t="s">
        <v>66</v>
      </c>
      <c r="D5" s="40" t="s">
        <v>79</v>
      </c>
      <c r="F5" s="18" t="s">
        <v>41</v>
      </c>
      <c r="G5" s="18"/>
    </row>
    <row r="6" spans="1:7" s="13" customFormat="1" ht="55.2" x14ac:dyDescent="0.3">
      <c r="A6" s="12" t="s">
        <v>12</v>
      </c>
      <c r="B6" s="12">
        <v>2028</v>
      </c>
      <c r="C6" s="29" t="s">
        <v>53</v>
      </c>
      <c r="D6" s="40" t="s">
        <v>81</v>
      </c>
      <c r="F6" s="18" t="s">
        <v>44</v>
      </c>
      <c r="G6" s="14"/>
    </row>
    <row r="7" spans="1:7" s="13" customFormat="1" ht="55.2" x14ac:dyDescent="0.3">
      <c r="A7" s="12" t="s">
        <v>13</v>
      </c>
      <c r="B7" s="12">
        <v>2029</v>
      </c>
      <c r="C7" s="29" t="s">
        <v>54</v>
      </c>
      <c r="D7" s="40" t="s">
        <v>82</v>
      </c>
      <c r="F7" s="14"/>
    </row>
    <row r="8" spans="1:7" s="13" customFormat="1" ht="14.4" x14ac:dyDescent="0.3">
      <c r="A8" s="12" t="s">
        <v>14</v>
      </c>
      <c r="B8" s="12">
        <v>2030</v>
      </c>
      <c r="C8" s="29" t="s">
        <v>55</v>
      </c>
      <c r="F8" s="14"/>
    </row>
    <row r="9" spans="1:7" s="13" customFormat="1" ht="14.4" x14ac:dyDescent="0.3">
      <c r="A9" s="12" t="s">
        <v>15</v>
      </c>
      <c r="B9" s="12">
        <v>2031</v>
      </c>
      <c r="C9" s="29" t="s">
        <v>56</v>
      </c>
      <c r="F9" s="14"/>
    </row>
    <row r="10" spans="1:7" s="13" customFormat="1" ht="14.4" x14ac:dyDescent="0.3">
      <c r="A10" s="12" t="s">
        <v>16</v>
      </c>
      <c r="B10" s="12">
        <v>2032</v>
      </c>
      <c r="C10" s="29" t="s">
        <v>92</v>
      </c>
      <c r="F10" s="14"/>
    </row>
    <row r="11" spans="1:7" s="13" customFormat="1" x14ac:dyDescent="0.3">
      <c r="A11" s="12" t="s">
        <v>17</v>
      </c>
      <c r="B11" s="12">
        <v>2033</v>
      </c>
      <c r="C11" s="29" t="s">
        <v>46</v>
      </c>
    </row>
    <row r="12" spans="1:7" s="13" customFormat="1" x14ac:dyDescent="0.3">
      <c r="A12" s="12" t="s">
        <v>18</v>
      </c>
      <c r="B12" s="12">
        <v>2034</v>
      </c>
      <c r="C12" s="29" t="s">
        <v>67</v>
      </c>
    </row>
    <row r="13" spans="1:7" s="13" customFormat="1" x14ac:dyDescent="0.3">
      <c r="A13" s="12" t="s">
        <v>19</v>
      </c>
      <c r="B13" s="12">
        <v>2035</v>
      </c>
      <c r="C13" s="29" t="s">
        <v>57</v>
      </c>
      <c r="D13" s="18"/>
    </row>
    <row r="14" spans="1:7" s="13" customFormat="1" x14ac:dyDescent="0.3">
      <c r="A14" s="12"/>
      <c r="B14" s="12">
        <v>2036</v>
      </c>
      <c r="C14" s="29" t="s">
        <v>45</v>
      </c>
    </row>
    <row r="15" spans="1:7" s="13" customFormat="1" x14ac:dyDescent="0.3">
      <c r="A15" s="12"/>
      <c r="B15" s="12">
        <v>2037</v>
      </c>
      <c r="C15" s="29" t="s">
        <v>58</v>
      </c>
    </row>
    <row r="16" spans="1:7" s="13" customFormat="1" x14ac:dyDescent="0.3">
      <c r="A16" s="12"/>
      <c r="B16" s="12">
        <v>2038</v>
      </c>
      <c r="C16" s="29" t="s">
        <v>91</v>
      </c>
    </row>
    <row r="17" spans="1:3" s="13" customFormat="1" x14ac:dyDescent="0.3">
      <c r="A17" s="12"/>
      <c r="B17" s="12">
        <v>2039</v>
      </c>
      <c r="C17" s="29" t="s">
        <v>59</v>
      </c>
    </row>
    <row r="18" spans="1:3" s="13" customFormat="1" x14ac:dyDescent="0.3">
      <c r="A18" s="12"/>
      <c r="B18" s="12">
        <v>2040</v>
      </c>
      <c r="C18" s="29" t="s">
        <v>90</v>
      </c>
    </row>
    <row r="19" spans="1:3" s="13" customFormat="1" x14ac:dyDescent="0.3">
      <c r="A19" s="12"/>
      <c r="B19" s="12">
        <v>2041</v>
      </c>
      <c r="C19" s="29" t="s">
        <v>83</v>
      </c>
    </row>
    <row r="20" spans="1:3" s="13" customFormat="1" ht="18" customHeight="1" x14ac:dyDescent="0.3">
      <c r="B20" s="12">
        <v>2042</v>
      </c>
      <c r="C20" s="29" t="s">
        <v>60</v>
      </c>
    </row>
    <row r="21" spans="1:3" s="13" customFormat="1" ht="18" customHeight="1" x14ac:dyDescent="0.25">
      <c r="B21" s="12">
        <v>2043</v>
      </c>
      <c r="C21" s="15"/>
    </row>
    <row r="22" spans="1:3" x14ac:dyDescent="0.25">
      <c r="B22" s="12">
        <v>2044</v>
      </c>
    </row>
    <row r="23" spans="1:3" x14ac:dyDescent="0.25">
      <c r="B23" s="12">
        <v>2045</v>
      </c>
    </row>
    <row r="24" spans="1:3" x14ac:dyDescent="0.25">
      <c r="B24" s="12">
        <v>2046</v>
      </c>
    </row>
    <row r="25" spans="1:3" x14ac:dyDescent="0.25">
      <c r="B25" s="12">
        <v>2047</v>
      </c>
    </row>
    <row r="26" spans="1:3" x14ac:dyDescent="0.25">
      <c r="B26" s="12">
        <v>2048</v>
      </c>
    </row>
    <row r="27" spans="1:3" x14ac:dyDescent="0.25">
      <c r="B27" s="12">
        <v>2049</v>
      </c>
    </row>
    <row r="28" spans="1:3" x14ac:dyDescent="0.25">
      <c r="B28" s="12">
        <v>2050</v>
      </c>
    </row>
  </sheetData>
  <sortState xmlns:xlrd2="http://schemas.microsoft.com/office/spreadsheetml/2017/richdata2" ref="C2:C21">
    <sortCondition ref="C2:C21"/>
  </sortState>
  <pageMargins left="0.7" right="0.7" top="0.75" bottom="0.75" header="0.3" footer="0.3"/>
  <pageSetup orientation="portrait" horizontalDpi="4294967293"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4d2c2b7a-072f-4b2e-9037-c2f80d615cb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C1FEE1B73C4C14DA3EF7BCF0B4AF8DC" ma:contentTypeVersion="15" ma:contentTypeDescription="Create a new document." ma:contentTypeScope="" ma:versionID="95748a9efb7b7a766680267f62dae05e">
  <xsd:schema xmlns:xsd="http://www.w3.org/2001/XMLSchema" xmlns:xs="http://www.w3.org/2001/XMLSchema" xmlns:p="http://schemas.microsoft.com/office/2006/metadata/properties" xmlns:ns3="4d2c2b7a-072f-4b2e-9037-c2f80d615cbc" xmlns:ns4="c6c7bf35-d3c0-44c2-87de-6acbef5dcf8f" targetNamespace="http://schemas.microsoft.com/office/2006/metadata/properties" ma:root="true" ma:fieldsID="1880b504942bb026fb532fd9e3746eed" ns3:_="" ns4:_="">
    <xsd:import namespace="4d2c2b7a-072f-4b2e-9037-c2f80d615cbc"/>
    <xsd:import namespace="c6c7bf35-d3c0-44c2-87de-6acbef5dcf8f"/>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element ref="ns4:SharedWithUsers" minOccurs="0"/>
                <xsd:element ref="ns4:SharedWithDetails" minOccurs="0"/>
                <xsd:element ref="ns4:SharingHintHash" minOccurs="0"/>
                <xsd:element ref="ns3:MediaServiceGenerationTime" minOccurs="0"/>
                <xsd:element ref="ns3:MediaServiceEventHashCode" minOccurs="0"/>
                <xsd:element ref="ns3:MediaLengthInSeconds" minOccurs="0"/>
                <xsd:element ref="ns3:MediaServiceSearchProperties" minOccurs="0"/>
                <xsd:element ref="ns3:_activity" minOccurs="0"/>
                <xsd:element ref="ns3:MediaServiceObjectDetectorVersions"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2c2b7a-072f-4b2e-9037-c2f80d615c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_activity" ma:index="20" nillable="true" ma:displayName="_activity" ma:hidden="true" ma:internalName="_activity">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ystemTags" ma:index="22"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6c7bf35-d3c0-44c2-87de-6acbef5dcf8f"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SharingHintHash" ma:index="15"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C0463D1-E35F-412E-948A-4E1F5888D5F7}">
  <ds:schemaRefs>
    <ds:schemaRef ds:uri="http://schemas.microsoft.com/sharepoint/v3/contenttype/forms"/>
  </ds:schemaRefs>
</ds:datastoreItem>
</file>

<file path=customXml/itemProps2.xml><?xml version="1.0" encoding="utf-8"?>
<ds:datastoreItem xmlns:ds="http://schemas.openxmlformats.org/officeDocument/2006/customXml" ds:itemID="{DCFBE6B3-5A9E-45D7-BCEE-5A15739C72F3}">
  <ds:schemaRefs>
    <ds:schemaRef ds:uri="c6c7bf35-d3c0-44c2-87de-6acbef5dcf8f"/>
    <ds:schemaRef ds:uri="http://purl.org/dc/terms/"/>
    <ds:schemaRef ds:uri="http://www.w3.org/XML/1998/namespace"/>
    <ds:schemaRef ds:uri="http://schemas.microsoft.com/office/2006/documentManagement/types"/>
    <ds:schemaRef ds:uri="http://purl.org/dc/elements/1.1/"/>
    <ds:schemaRef ds:uri="http://schemas.microsoft.com/office/infopath/2007/PartnerControls"/>
    <ds:schemaRef ds:uri="http://purl.org/dc/dcmitype/"/>
    <ds:schemaRef ds:uri="http://schemas.openxmlformats.org/package/2006/metadata/core-properties"/>
    <ds:schemaRef ds:uri="4d2c2b7a-072f-4b2e-9037-c2f80d615cbc"/>
    <ds:schemaRef ds:uri="http://schemas.microsoft.com/office/2006/metadata/properties"/>
  </ds:schemaRefs>
</ds:datastoreItem>
</file>

<file path=customXml/itemProps3.xml><?xml version="1.0" encoding="utf-8"?>
<ds:datastoreItem xmlns:ds="http://schemas.openxmlformats.org/officeDocument/2006/customXml" ds:itemID="{152B34D7-5B19-4936-871F-3A829A60BD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2c2b7a-072f-4b2e-9037-c2f80d615cbc"/>
    <ds:schemaRef ds:uri="c6c7bf35-d3c0-44c2-87de-6acbef5dcf8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INDICADORES GESTION</vt:lpstr>
      <vt:lpstr>Grafica</vt:lpstr>
      <vt:lpstr>Listas desplegables</vt:lpstr>
      <vt:lpstr>Meses</vt:lpstr>
      <vt:lpstr>'Listas desplegables'!Proy_Estrat</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Yohn Mauricio Guerrero Hernandez</dc:creator>
  <cp:lastModifiedBy>David Andres Moncayo Nastar</cp:lastModifiedBy>
  <cp:revision/>
  <cp:lastPrinted>2025-03-06T19:30:08Z</cp:lastPrinted>
  <dcterms:created xsi:type="dcterms:W3CDTF">2018-02-23T18:02:25Z</dcterms:created>
  <dcterms:modified xsi:type="dcterms:W3CDTF">2026-07-14T00:14:29Z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0x0101007C1FEE1B73C4C14DA3EF7BCF0B4AF8DC</vt:lpwstr>
  </property>
</Properties>
</file>