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SDIS\Contrato 8110-2020\02_Indicadores\"/>
    </mc:Choice>
  </mc:AlternateContent>
  <xr:revisionPtr revIDLastSave="0" documentId="13_ncr:1_{EC3504A5-1ED1-4DD7-8FF9-A7E8829D12D0}" xr6:coauthVersionLast="45" xr6:coauthVersionMax="45" xr10:uidLastSave="{00000000-0000-0000-0000-000000000000}"/>
  <bookViews>
    <workbookView xWindow="-120" yWindow="-120" windowWidth="20730" windowHeight="11160" xr2:uid="{00000000-000D-0000-FFFF-FFFF00000000}"/>
  </bookViews>
  <sheets>
    <sheet name="Indicadores" sheetId="1" r:id="rId1"/>
    <sheet name="Listas desplegables" sheetId="2" state="hidden"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Indicadores!$A$12:$DT$54</definedName>
    <definedName name="Años">'Listas desplegables'!$B$2:$B$6</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FESIONAL">[5]Hoja2!$A$9:$A$12</definedName>
    <definedName name="Prog_PPD">'Listas desplegables'!#REF!</definedName>
    <definedName name="Proy_Estrat" localSheetId="1">Indicadores!$B$7:$B$12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PROYECTOS2">[5]Hoja2!$E$9:$E$22</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S20" i="1" l="1"/>
  <c r="BT20" i="1"/>
  <c r="BW20" i="1"/>
  <c r="BS13" i="1"/>
  <c r="BT13" i="1"/>
  <c r="BW13" i="1"/>
  <c r="BC13" i="1"/>
  <c r="BS18" i="1"/>
  <c r="BT18" i="1"/>
  <c r="BW18" i="1"/>
  <c r="BS16" i="1"/>
  <c r="BT16" i="1"/>
  <c r="BW16" i="1"/>
  <c r="BC16" i="1"/>
  <c r="BS31" i="1"/>
  <c r="BT31" i="1"/>
  <c r="BW31" i="1"/>
  <c r="BS49" i="1"/>
  <c r="BT49" i="1"/>
  <c r="BV49" i="1"/>
  <c r="BW49" i="1"/>
  <c r="BS48" i="1"/>
  <c r="BT48" i="1"/>
  <c r="BV48" i="1"/>
  <c r="BW48" i="1"/>
  <c r="BS29" i="1"/>
  <c r="BT29" i="1"/>
  <c r="BW29" i="1"/>
  <c r="BC29" i="1"/>
  <c r="AQ29" i="1"/>
  <c r="AM29" i="1"/>
  <c r="AE29" i="1"/>
  <c r="AA29" i="1"/>
  <c r="BS30" i="1"/>
  <c r="BT30" i="1"/>
  <c r="BW30" i="1"/>
  <c r="BC30" i="1"/>
  <c r="BC23" i="1"/>
  <c r="BS23" i="1"/>
  <c r="BT23" i="1"/>
  <c r="BW23" i="1"/>
  <c r="BS24" i="1"/>
  <c r="BT24" i="1"/>
  <c r="BV24" i="1"/>
  <c r="BW24" i="1"/>
  <c r="AM28" i="1"/>
  <c r="BS28" i="1"/>
  <c r="BT28" i="1"/>
  <c r="BW28" i="1"/>
  <c r="AE50" i="1"/>
  <c r="BS50" i="1"/>
  <c r="BT50" i="1"/>
  <c r="BW50" i="1"/>
  <c r="W32" i="1"/>
  <c r="AA32" i="1"/>
  <c r="AE32" i="1"/>
  <c r="AI32" i="1"/>
  <c r="AM32" i="1"/>
  <c r="AQ32" i="1"/>
  <c r="BS32" i="1"/>
  <c r="BT32" i="1"/>
  <c r="BW32" i="1"/>
  <c r="BC47" i="1"/>
  <c r="BS47" i="1"/>
  <c r="BT47" i="1"/>
  <c r="BW47" i="1"/>
  <c r="BC51" i="1"/>
  <c r="BS51" i="1"/>
  <c r="BT51" i="1"/>
  <c r="BU51" i="1" s="1"/>
  <c r="BV51" i="1" s="1"/>
  <c r="BX51" i="1" s="1"/>
  <c r="BW51" i="1"/>
  <c r="BC52" i="1"/>
  <c r="BS52" i="1"/>
  <c r="BT52" i="1"/>
  <c r="BW52" i="1"/>
  <c r="BC53" i="1"/>
  <c r="BS53" i="1"/>
  <c r="BT53" i="1"/>
  <c r="BW53" i="1"/>
  <c r="BC54" i="1"/>
  <c r="BS54" i="1"/>
  <c r="BT54" i="1"/>
  <c r="BW54"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BU54" i="1" l="1"/>
  <c r="BV54" i="1" s="1"/>
  <c r="BX54" i="1" s="1"/>
  <c r="BU53" i="1"/>
  <c r="BV53" i="1" s="1"/>
  <c r="BX53" i="1" s="1"/>
  <c r="BU52" i="1"/>
  <c r="BV52" i="1" s="1"/>
  <c r="BX52" i="1" s="1"/>
  <c r="BU50" i="1"/>
  <c r="BV50" i="1" s="1"/>
  <c r="BU31" i="1"/>
  <c r="BV31" i="1" s="1"/>
  <c r="BX31" i="1" s="1"/>
  <c r="BU20" i="1"/>
  <c r="BV20" i="1" s="1"/>
  <c r="BX20" i="1" s="1"/>
  <c r="BX49" i="1"/>
  <c r="BU13" i="1"/>
  <c r="BV13" i="1" s="1"/>
  <c r="BX13" i="1" s="1"/>
  <c r="BU32" i="1"/>
  <c r="BV32" i="1" s="1"/>
  <c r="BU29" i="1"/>
  <c r="BV29" i="1" s="1"/>
  <c r="BX48" i="1"/>
  <c r="BU18" i="1"/>
  <c r="BV18" i="1" s="1"/>
  <c r="BX18" i="1" s="1"/>
  <c r="BU47" i="1"/>
  <c r="BV47" i="1" s="1"/>
  <c r="BX47" i="1" s="1"/>
  <c r="BX24" i="1"/>
  <c r="BU30" i="1"/>
  <c r="BV30" i="1" s="1"/>
  <c r="BX30" i="1" s="1"/>
  <c r="BU28" i="1"/>
  <c r="BV28" i="1" s="1"/>
  <c r="BX28" i="1" s="1"/>
  <c r="BU23" i="1"/>
  <c r="BV23" i="1" s="1"/>
  <c r="BX23" i="1" s="1"/>
  <c r="BU16" i="1"/>
  <c r="BV16" i="1" s="1"/>
  <c r="BX16" i="1" s="1"/>
  <c r="BX32" i="1"/>
  <c r="BX50" i="1"/>
  <c r="BX29" i="1"/>
</calcChain>
</file>

<file path=xl/sharedStrings.xml><?xml version="1.0" encoding="utf-8"?>
<sst xmlns="http://schemas.openxmlformats.org/spreadsheetml/2006/main" count="1045" uniqueCount="626">
  <si>
    <t>PROCESO GESTIÓN DEL SISTEMA INTEGRADO - SIG
FORMATO FORMULACIÓN Y SEGUIMIENTO DE INDICADORES DE GESTIÓN</t>
  </si>
  <si>
    <t xml:space="preserve">Código: FOR-GS-001 </t>
  </si>
  <si>
    <t>Versión: 0</t>
  </si>
  <si>
    <t>Fecha: Memo INT 2019018215 - 22/03/2019</t>
  </si>
  <si>
    <t>Página: 1 de 1</t>
  </si>
  <si>
    <t>PERIODO DEL SEGUIMIENTO:</t>
  </si>
  <si>
    <t>De</t>
  </si>
  <si>
    <t>Enero</t>
  </si>
  <si>
    <t>A</t>
  </si>
  <si>
    <t>Febrero</t>
  </si>
  <si>
    <t>FORMULACIÓN DEL INDICADOR</t>
  </si>
  <si>
    <t>SEGUIMIENTO DEL INDICADOR</t>
  </si>
  <si>
    <t>CUADRO DE CONTROL 1: Seguimiento Indicadores según lo programado hasta el corte del informe</t>
  </si>
  <si>
    <t>CUADRO DE CONTROL 2: Seguimiento indicadores según meta anual programado</t>
  </si>
  <si>
    <t>Ubicación Estratégica</t>
  </si>
  <si>
    <t>Identificación general</t>
  </si>
  <si>
    <t>Características indicador</t>
  </si>
  <si>
    <t>Horizonte</t>
  </si>
  <si>
    <t>Marzo</t>
  </si>
  <si>
    <t>Abril</t>
  </si>
  <si>
    <t>Mayo</t>
  </si>
  <si>
    <t>Junio</t>
  </si>
  <si>
    <t>Julio</t>
  </si>
  <si>
    <t>Agosto</t>
  </si>
  <si>
    <t>Septiembre</t>
  </si>
  <si>
    <t>Octubre</t>
  </si>
  <si>
    <t>Noviembre</t>
  </si>
  <si>
    <t>Diciembre</t>
  </si>
  <si>
    <t>Proceso institucional</t>
  </si>
  <si>
    <t>Proyecto de inversión</t>
  </si>
  <si>
    <t>Objetivo Estratégico al que aporta el Indicador</t>
  </si>
  <si>
    <t>Código del indicador</t>
  </si>
  <si>
    <t>Fecha de oficialización del indicador</t>
  </si>
  <si>
    <t>Nombre del indicador</t>
  </si>
  <si>
    <t>Objetivo del indicador</t>
  </si>
  <si>
    <t>Factor crítico de éxito</t>
  </si>
  <si>
    <t>Tipo de indicador</t>
  </si>
  <si>
    <t>Fórmula de cálculo</t>
  </si>
  <si>
    <t>Fuente de datos</t>
  </si>
  <si>
    <t>Descripción del método de cálculo</t>
  </si>
  <si>
    <t>Unidad de medida del indicador</t>
  </si>
  <si>
    <t>Periodicidad del indicador</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</si>
  <si>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</si>
  <si>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</si>
  <si>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</si>
  <si>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</si>
  <si>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</si>
  <si>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</si>
  <si>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</si>
  <si>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</si>
  <si>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</si>
  <si>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</si>
  <si>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</si>
  <si>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</si>
  <si>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Planeación estratégica</t>
  </si>
  <si>
    <t>No Aplica</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</si>
  <si>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</si>
  <si>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Eficiencia</t>
  </si>
  <si>
    <t>Porcentaje</t>
  </si>
  <si>
    <t>Mensual</t>
  </si>
  <si>
    <t>Constante</t>
  </si>
  <si>
    <t>MESES</t>
  </si>
  <si>
    <t>AÑOS</t>
  </si>
  <si>
    <t>PROCESOS</t>
  </si>
  <si>
    <t>PROYECTOS</t>
  </si>
  <si>
    <t>OBJETIVOS ESTRATÉGICOS</t>
  </si>
  <si>
    <t>Atención a la ciudadanía</t>
  </si>
  <si>
    <t>1086 - Una ciudad para las familias</t>
  </si>
  <si>
    <t>1.  Formular e implementar políticas poblacionales mediante un enfoque diferencial y de forma articulada, con el fin de aportar al goce efectivo de los derechos de las poblaciones en el territorio. </t>
  </si>
  <si>
    <t>Eficacia</t>
  </si>
  <si>
    <t>Creciente</t>
  </si>
  <si>
    <t>Auditoría y control</t>
  </si>
  <si>
    <t>1091 - Integración eficiente y transparente para todos</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</si>
  <si>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</si>
  <si>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Bimestral</t>
  </si>
  <si>
    <t>Comunicación estratégica</t>
  </si>
  <si>
    <t>1092 - Viviendo el territorio</t>
  </si>
  <si>
    <t>3. Diseñar e implementar estrategias de prevención de forma coordinada con otros sectores, que permitan reducir los factores sociales generadores de violencia y la vulneración de derechos, promoviendo una cultura de convivencia y reconciliación.</t>
  </si>
  <si>
    <t>Efectividad</t>
  </si>
  <si>
    <t>Trimestral</t>
  </si>
  <si>
    <t>Decreciente</t>
  </si>
  <si>
    <t>Diseño e innovación de servicios sociales</t>
  </si>
  <si>
    <t xml:space="preserve">1093 - Prevención y atención integral de la paternidad y la maternidad temprana </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</si>
  <si>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</si>
  <si>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Semestral</t>
  </si>
  <si>
    <t>Suma</t>
  </si>
  <si>
    <t>Formulación y articulación de políticas sociales</t>
  </si>
  <si>
    <t>1096 - Desarrollo integral desde la gestación hasta la adolescencia</t>
  </si>
  <si>
    <t>Anual</t>
  </si>
  <si>
    <t xml:space="preserve">Gestión ambiental y documental </t>
  </si>
  <si>
    <t>1098 - Bogotá te nutre</t>
  </si>
  <si>
    <t>Gestión contractual</t>
  </si>
  <si>
    <t>1099 - Envejecimiento digno, activo y feliz</t>
  </si>
  <si>
    <t>Gestión de infraestructura física</t>
  </si>
  <si>
    <t>1101 - Distrito diverso</t>
  </si>
  <si>
    <t>Gestión de soporte y mantenimiento tecnológico</t>
  </si>
  <si>
    <t>1103 - Espacios de integración social</t>
  </si>
  <si>
    <t>Gestión de talento humano</t>
  </si>
  <si>
    <t>1108 - Prevención y atención integral del fenómeno de habitabilidad en calle</t>
  </si>
  <si>
    <t>Gestión del conocimiento</t>
  </si>
  <si>
    <t>1113 - Por una ciudad incluyente y sin barreras</t>
  </si>
  <si>
    <t>Gestión del sistema integrado</t>
  </si>
  <si>
    <t>1116 - Distrito joven</t>
  </si>
  <si>
    <t>Gestión financiera</t>
  </si>
  <si>
    <t>1118 - Gestión Institucional y fortalecimiento del talento humano</t>
  </si>
  <si>
    <t>Gestión jurídica</t>
  </si>
  <si>
    <t>1168 - Integración digital y de conocimiento para la inclusión social</t>
  </si>
  <si>
    <t>Gestión logística</t>
  </si>
  <si>
    <t>Inspección, vigilancia y control</t>
  </si>
  <si>
    <t>Prestación de servicios sociales  para la inclusión social</t>
  </si>
  <si>
    <t>Tecnologías de la información</t>
  </si>
  <si>
    <t xml:space="preserve">Porcentaje </t>
  </si>
  <si>
    <t>No aplica</t>
  </si>
  <si>
    <t>PSS-1092-009</t>
  </si>
  <si>
    <t>Circular No. 010 del 28/03/2019</t>
  </si>
  <si>
    <t>Personas integradas al servicio Centros de Desarrollo Comunitario con estado "formado" que participan en otros servicios de la Secretaría Distrital de Integración Social.</t>
  </si>
  <si>
    <t>Medir el número de personas que se vinculan al servicio CDC en estado "formado" y que participan en otros servicios sociales de la Secretaría Distrital de integración Social - SDIS.</t>
  </si>
  <si>
    <t xml:space="preserve"> 1.Desarrollo de acciones del servicio CDC, para vincular participantes de otros servicios de la SDIS
2. Complementariedad y articulación de acciones  entre los servicios de la SDIS y el servicio CDC
</t>
  </si>
  <si>
    <t>(Personas vinculadas al servicio Centros de Desarrollo Comunitario en estado "formado" que participan en otros servicios de la SDIS / No. total de personas vinculadas al servicio Centros de Desarrollo Comunitario en estado "formado")*100</t>
  </si>
  <si>
    <t>SIRBE</t>
  </si>
  <si>
    <t>Del reporte SIRBE brindado por la Subdirección de Diseño, Evaluación y Sistematización se toma la siguiente información: 
1. Para el numerador, la información corresponderá a la cantidad de personas atendidas en el servicio CDC y en estado "Formado" y que participan en otros servicios de la SDIS (acumulado),  
2. Para el denominador, la información corresponderá al reporte de la meta 7, del periodo correspondiente (acumulado)
Nota 1: la línea base de 18,2% corresponde a 11553 personas vinculadas al servicio de Centros de Desarrollo Comunitario en estado "formado" que son participantes de los servicios de la Secretaría Distrital de integración Social (complementariedad del servicio, vigencia 2018).  
Nota 2: el resultado del indicador de la vigencia 2019 será el del cuarto trimestre.</t>
  </si>
  <si>
    <t>Reporte SIRBE</t>
  </si>
  <si>
    <t>Se estableció como meta del indicador que el 30% de la población atendida en el servicio Centros de Desarrollo Comunitario se encuentre vinculada a otros servicios de la entidad.
Se realizaron talleres en medio acuático permitiendo la vinculación de participantes de los Centros Amar y de servicios de IDIPRON.</t>
  </si>
  <si>
    <t>Se realizó coordinación con los servicios Centro Crecer y Centro Amar para que los participantes de estos servicios se vinculen en las actividades de medio acuático del servicio Centros de Desarrollo Comunitario.
Adicionalmente, con la Subdirección para la Adultez se acordaron actividades conjuntas para que la población habitante de calle pueda acceder a jornadas de autocuidado en los Centros de Desarrollo Comunitario.</t>
  </si>
  <si>
    <t xml:space="preserve">Entre enero y marzo de 2020, el servicio Centros de Desarrollo Comunitario, atendió a 6.258 personas únicas. De ellas el 17%, es decir, 1.035 personas, son participantes de otro servicio de la Secretaría Distrital de Integración Social. Lo anterior, contribuye al ejercicio de complementariedad que la Entidad realiza en los territorios.  
Se observa que la mayor incidencia de complementariedad se presenta con los servicios de Seguridad alimentaria, Enlace Social, Centro Amar, Subsidios a personas mayores y Centros Día.
</t>
  </si>
  <si>
    <t>A nivel local se realiza articulación con los y las referentes de infancia, para invitar a la población infantil a participar en el curso de Iniciación en Fútbol</t>
  </si>
  <si>
    <t>7740 - Generación “Jóvenes con derechos” en Bogotá</t>
  </si>
  <si>
    <t>PSS-7740-032</t>
  </si>
  <si>
    <t xml:space="preserve">Monitorear el cumplimiento de las acciones que se encuentran a cargo de la Subdirección para la Juventud, que hacen parte del componente de Prevención Integral. </t>
  </si>
  <si>
    <t>(Número de jóvenes informados sobre prevención integral/ Número de jóvenes programados para ser informados sobre prevención integral) *100</t>
  </si>
  <si>
    <t xml:space="preserve">1.Sistema de Información Misional SIRBE.
2. Informe de Medios digital y redes sociales.
3. Listado de asistencia con información básica (para aquellos jóvenes que no desean consignar su información completa)
</t>
  </si>
  <si>
    <t>1. Conteo de metas del Sistema de Información Misional SIRBE
2. Soporte (capturas de pantalla y bases de datos de registros electrónicos) de medios digital y redes sociales
3. Listados de asistencia con información básica (para aquellos jóvenes que no desean consignar su información completa).</t>
  </si>
  <si>
    <t xml:space="preserve">Talleres informativos de prevención en consumo de sustancias psicoactivas, basadas en las tecnologías de la información y la comunicación, jornadas de sensibilización, talleres de derechos sexuales en las diferentes Localidades del Distrito. </t>
  </si>
  <si>
    <t xml:space="preserve">Talleres informativos de prevención en consumo de sustancias psicoactivas, actividades de prevención basadas en las tecnologías de la información y la comunicación, jornadas de sensibilización, talleres de derechos sexuales en la diferentes Localidades del Distrito. </t>
  </si>
  <si>
    <t>Se informaron jóvenes en temas de Prevención de SPA a través de talleres y de los contenidos del seriado TBT # Sin límites en las Localidades de Kennedy, Fontibón y Ciudad Bolívar. Asimismo, se informaron jóvenes en temas de prevención integral en las Localidades de Barrios Unidos, Teusaquillo, Antonio Nariño, Puente Aranda.
Algunas actividades presenciales programadas con jóvenes durante este mes de marzo, no fue posible debido a la contingencia ocasionada por la pandemia del Covid-19.</t>
  </si>
  <si>
    <t>Desde las localidades se han realizado articulaciones con los referentes de los servicios de la entidad, para divulgar la oferta virtual del servicio CDC y poder incorporar participantes de otros servicios de la SDIS al servicio CDC.</t>
  </si>
  <si>
    <t>Se continua con la articulación a través de referentes de los distintos servicios de la SDIS para divulgar las oferta del servicio CDC. Así mismo, se realiza articulación con la Subdirección para la vejez, con el fin de llevar la obra virtual de "los viejos robles"  realizada en articulación con IDARTES</t>
  </si>
  <si>
    <t xml:space="preserve">Durante el mes de agosto se dio continuidad a las actividades de Prevención y Maternidad entre otros: Se informaron a 412 jóvenes en prevención de la maternidad y paternidad temprana, a través de talleres y diálogos por medio de video conferencias en torno a temas de derechos sexuales y reproductivos, la violencia y los mitos sobre los métodos anticonceptivos estos se llevaron a cabo por medio de las diferentes plataformas tecnológicas.
Se realizó un Facebook Live sobre masculinidades y prevención de violencia de género en donde se presentan 5284 personas alcanzadas, 1499 reproducciones, 5694 reacciones, 46 me gusta, 49 me encanta, 327 interacciones, 30 compartidos y 97 comentarios.
</t>
  </si>
  <si>
    <t xml:space="preserve">Durante el mes de septiembre informaron 983 jóvenes, se continuó con la realización de actividades virtuales en torno a los temas de prevención integral: Prevención en Salud Mental y Orientación Socio Ocupacional-OSO; Prevención sustancias psicoactivas SPA; Prevención de paternidad y maternidad temprana PPYMT, y violencias. Además, se inició el proceso de orientación psicosocial en las casas de juventud. 
Las actividades se realizaron a través de las diferentes plataformas tecnológicas y a partir del 1° de septiembre se retomaron las actividades presenciales en territorio y en las Unidades Operativas.
</t>
  </si>
  <si>
    <t>PSS-7740-034</t>
  </si>
  <si>
    <t xml:space="preserve">Jóvenes vinculados a la plataforma Distrito Joven. </t>
  </si>
  <si>
    <t xml:space="preserve">Determinar el número de jóvenes vinculados a la plataforma Distrito Joven con relación a la proyección de metas de registro anual. </t>
  </si>
  <si>
    <t>Implementar de manera efectiva las acciones proyectadas en materia de comunicación y gestión de oportunidades.</t>
  </si>
  <si>
    <t xml:space="preserve">(Número de jóvenes vinculados a la plataforma / Número de jóvenes programados para vincular a la plataforma) *100  </t>
  </si>
  <si>
    <t xml:space="preserve">Reportes plataforma Distrito Joven. </t>
  </si>
  <si>
    <t xml:space="preserve">El numerador corresponde al dato obtenido de los reportes de la plataforma Distrito Joven.
El denominador corresponde al número total de jóvenes que se programan vinculan a la plataforma Distrito Joven en coherencia con la meta programada en el perfil del proyecto. </t>
  </si>
  <si>
    <t>Reporte de registros de la plataforma Distrito Joven</t>
  </si>
  <si>
    <t>Durante el mes de enero se continuó con el registro de jóvenes, debido al posicionamiento del Aplicativo con respecto a la vigencia 2019 en las acciones que contemplan: generación de contenidos para redes sociales, búsqueda de oportunidades.</t>
  </si>
  <si>
    <t xml:space="preserve">Durante el mes de febrero se registraron jóvenes en la búsqueda de oportunidad y de las ofertas que se presentan de manera integrada desde la oferta institucional y privada, para garantizar los derechos de la población juvenil. </t>
  </si>
  <si>
    <t>Se presentan registros de Jóvenes en la Plataforma APP representados en un 42% más de inscritos que el año anterior debido a la gestión de posicionamiento realizada de la APP. Por el momento, se viene en la consecución de recursos para el talento humano que pueda realizar la gestión de posicionamiento y aumentar el índice de cumplimiento del indicador. En adición, se espera también contar con el talento humano para el mejoramiento en la funcionalidad de la APP.</t>
  </si>
  <si>
    <t xml:space="preserve">Durante el mes de abril, se realizaron diferentes avances representativo  en el marco del plan de acción para el cumplimiento de indicadores de la APP Distrito Joven, con una inscripción significativa de jóvenes entre la edad de 14 a 28 años, debido a la implementación de estrategias de comunicaciones y de acercamiento a las juventudes que ven como necesidad, beneficiarse de la oferta distrital disponible.
Teniendo en cuenta la situación presente debido al COVID-19, se incrementaron las oportunidades disponibles en la APP con respecto al acceso a servicios estatales virtuales que coadyuven a la convivencia, la salud mental, salud física y el acceso a la oferta virtual disponible. Lo anterior, sin afectar la cantidad de oportunidades disponibles en la plataforma en diferentes temáticas de intereses de las juventudes que acceden a la APP. 
De otro lado, se adoptó una estrategia personalizada de contacto virtual con las juventudes, no sólo para dar a conocer la aplicación web y móvil, sino también para evidenciar la existencia de las diferentes oportunidades que la plataforma ofrece.
</t>
  </si>
  <si>
    <t xml:space="preserve">Durante el mes de mayo, se realizaron diferentes avances en el marco del plan de acción para el cumplimiento de indicadores de la APP Distrito Joven, con una inscripción significativa de jóvenes entre la edad de 14 a 28 años. Lo anterior, corresponde a la implementación de estrategias de comunicaciones y de acercamiento a las juventudes que ven como necesidad, beneficiarse de la oferta distrital disponible.
Teniendo en cuenta la situación presente debido al COVID-19, se incrementaron las oportunidades disponibles en la APP con respecto al acceso a servicios estatales virtuales que coadyuven a la convivencia, la salud mental, salud física y el acceso a la oferta virtual disponible. Lo anterior, sin afectar la cantidad de oportunidades disponibles en la plataforma en diferentes temáticas de intereses de las juventudes que acceden a la APP. 
De otro lado, se adoptó una estrategia personalizada de contacto virtual con las juventudes, no sólo para dar a conocer la aplicación web y móvil, sino también para evidenciar la existencia de las diferentes oportunidades que la plataforma ofrece.
</t>
  </si>
  <si>
    <t>Durante el mes de septiembre el número de usuarias y usuarios inscritos en el aplicativo APP, fue de 110 jóvenes así: entre los 14-28 años un total de 78 jóvenes; 23 sin datos y 9 fuera del rango de edad. Asimismo, se ofrecieron un total de 38 oportunidades a la plataforma Distrito Joven, distribuidas en las siguientes categorías: deporte, cultura, salud, educación, apoyo emprendimiento, vinculación laboral. 
herramienta con la cual se pretende promover y comunicar a los jóvenes las distintas oportunidades que ofrece la ciudad de acuerdo con sus necesidades e intereses, así como potencializar y visibilizar sus habilidades y talentos, a través de una plataforma tecnológica inclusiva, ágil y de fácil acceso para toda la juventud de la ciudad. 
Teniendo en cuenta lo anterior, es importante mencionar que la plataforma web y móvil Distrito Joven, es una estrategia digital y de innovación fundamental, debido a que es un sistema de información y almacenamiento de datos importantes para la Política Pública de Juventud y los futuros proyectos que se desarrollen para los y las jóvenes de la ciudad.</t>
  </si>
  <si>
    <t>PSS-7740-056</t>
  </si>
  <si>
    <t xml:space="preserve">(Número de mujeres jóvenes beneficiadas por los servicios sociales  /  Número total de jóvenes beneficiados por los servicios sociales)*100.  </t>
  </si>
  <si>
    <t>Sistema de Información Misional SIRBE</t>
  </si>
  <si>
    <t>Conteo de metas del  Sistema de Información Misional SIRBE.</t>
  </si>
  <si>
    <t>N/A</t>
  </si>
  <si>
    <t xml:space="preserve">Constante </t>
  </si>
  <si>
    <t xml:space="preserve">No se ha reportado el conteo de metas del mes de agosto/2020. </t>
  </si>
  <si>
    <t>Para el mes de septiembre se tiene una sumatoria de los servicios sociales de juventud un total de 1.005 jóvenes a través de actividades virtuales en torno a los diferentes componentes que se tiene estructurados en juventud como son los temas de   Prevención en Salud Mental y Orientación Socio Ocupacional-OSO; Prevención sustancias psicoactivas SPA; Prevención de paternidad y maternidad temprana PPYMT, y violencias. Además, se inició el proceso de orientación psicosocial en las casas de juventud, socialización y divulgación de la implementación de la política publica de juventud y la atención a través de la ruta de atenciones integrales y la identificación y caracterización de jóvenes ninis. Para este mes se observa que el número de mujeres beneficiadas derivada de las estrategias de enfoque diferencial es 545 para una participación del 54%.</t>
  </si>
  <si>
    <t>PSS-7740-057</t>
  </si>
  <si>
    <t>Adolescentes y jóvenes vinculados al Sistema de Responsabilidad Penal para adolescentes que cumplen la medida o sanción.</t>
  </si>
  <si>
    <t xml:space="preserve">Identificar la efectividad del plan de atención integral formulado para la ejecución de la medida de restablecimiento de derechos en administración de justicia o de la sanción penal, en el servicio de atención especializada a adolescentes vinculados al Sistema de Responsabilidad Penal para adolescentes. </t>
  </si>
  <si>
    <t>Seguimiento oportuno y documentado al plan de atención individual definido para cada participante.
Actualización del estado del participante en el sistema misional SIRBE de acuerdo al seguimiento al plan de atención individual.</t>
  </si>
  <si>
    <t xml:space="preserve">(No. de adolescentes que egresan del servicio de atención especializada por cumplimiento de la medida o sanción / No.de adolescentes en estado atendido en el periodo) * 100 </t>
  </si>
  <si>
    <t>Sistema Misional SIRBE</t>
  </si>
  <si>
    <t>Numerador: Reporte oficial del sistema misional SIRBE de la vigencia (Estado: atendido por criterio cumplimiento de la medida o sanción, o finalización del proceso de atención)
Denominador: Reporte oficial del sistema misional SIRBE de la vigencia (estado: atendido).</t>
  </si>
  <si>
    <t>Identificar el número de adolescentes que egresan del servicio de atención especializada por cumplimiento de la medida o sanción durante la vigencia dividido entre el número de adolescentes y jóvenes en estado  atendido en la vigencia en el sistema misional SIRBE.</t>
  </si>
  <si>
    <t>Durante el mes de septiembre se inicia un proceso de intercambio de saberes entre las líneas de acción de la subdirección, favoreciendo la transferencia de conocimientos entre los equipos psicosociales para una mejor atención a los adolescentes y jóvenes del servicio, se trabajó la línea de SPA y salud mental. 
De acuerdo con las medidas, órdenes e instrucciones impartidas por el Gobierno Nacional y Distrital, para contener y prevenir la propagación del COVID-19, los Centros Forjar han implementado acciones de atención no presencial y de acompañamiento en casa, para garantizar la ejecución de la medida o sanción, dando cumplimiento a las orientaciones técnicas y operativas para la ﬂexibilización y ajuste en la prestación del servicio a partir de la modificación temporal al Lineamiento Técnico Modelo de Atención para Adolescentes y Jóvenes en conflicto con la ley –SRPA del Instituto Colombiano de Bienestar Familiar. 
Durante el mes de septiembre, se recibieron remisiones realizadas por las autoridades administrativas y judiciales competentes del SRPA: Adolescentes para restablecimiento de derechos en Administración de Justicia, ejecución de sanciones, Prestación de Servicios a la Comunidad y de Libertad Vigilada/Asistida, distribuidas así: 9 para la unidad operativa de Ciudad Bolívar, 1 para el Centro Forjar Suba y 2 para la unidad de Rafael Uribe Uribe.</t>
  </si>
  <si>
    <t>7744 - Generación de oportunidades para el desarrollo integral de la niñez y la adolescencia de Bogotá</t>
  </si>
  <si>
    <t>PSS-7744-011</t>
  </si>
  <si>
    <t>Niñas y niños de primera infancia atendidos en los servicios: jardines infantiles diurnos, jardines infantiles nocturnos y casas de pensamiento intercultural.</t>
  </si>
  <si>
    <t xml:space="preserve">Monitorear la atención de niñas y niños de primera infancia que participan en los servicios: jardines infantiles diurnos, jardines infantiles nocturnos y casas de pensamiento intercultural. </t>
  </si>
  <si>
    <t>Diligenciamiento de la ficha SIRBE y su registro oportuno en el Sistema de Información Misional SIRBE.
Formalización del cupo asignado a niñas y niños de primera infancia  en los servicios: jardines infantiles diurnos, jardines infantiles nocturnos y casas de pensamiento intercultural.</t>
  </si>
  <si>
    <t>(No. de niñas y niños de primera infancia que participan en jardines infantiles diurnos, jardines infantiles nocturnos y casas de pensamiento intercultural en el periodo  / No. de cupos ofertados en jardines infantiles diurnos, jardines infantiles nocturnos y casas de pensamiento intercultural en el periodo) * 100</t>
  </si>
  <si>
    <t>Numerador: aplicativo SIRBE.
Denominador: directorio de Servicios Sociales Subdirección para la Infancia.</t>
  </si>
  <si>
    <t>Identificar en el reporte de la meta 2 remitido por la DADE el número de niñas y niños de primera infancia en estados: atendido, en atención y suspendido y dividirlo entre el número de cupos ofertados y su optimización en jardines infantiles diurnos, jardines infantiles nocturnos y casas de pensamiento intercultural del Directorio de Servicios Sociales Subdirección para la Infancia en el periodo.
El denominador se registrará de manera mensual dado que la oferta de cupos depende de: apertura de nuevas unidades operativas, cierre definitivo o indefinido de unidades operativas y entrega de obras o mantenimiento de infraestructura programados por la Subdirección de Plantas Físicas.</t>
  </si>
  <si>
    <t>Numerador: reporte de la meta 2 remitido por la DADE.
Denominador: directorio de servicios sociales de la Subdirección para la Infancia</t>
  </si>
  <si>
    <t>El indicador de gestión presenta una ejecución del 72% debido a que históricamente las atenciones de las niñas y los niños en los jardines infantiles diurnos, nocturnos y casas de pensamiento intercultural se estabilizan en el primer trimestre del año en razón a las decisiones que toman las familias con relación a los traslados y su continuidad en el servicio.
Así mismo, durante el periodo que se reporta se programaron dos (2) cierres temporales de jardines infantiles con motivo de la ejecución de arreglos locativos financiados por los Fondos de Desarrollo Local, dos (2) cierres temporales por adecuaciones para obtención de conceptos higiénico sanitario; lo anterior incide en el uso total de la cobertura programada y en el número de niñas y niños atendidos.
De igual forma, las responsables de los jardines infantiles diurnos, nocturnos y casas de pensamiento intercultural realizaron llamadas a las familias de las niñas y los niños recurrentes para recordarles de nuevo la relevancia de la asistencia de las niñas y los niños al jardín infantil y de la disposición de la Secretaria Distrital de Integración Social para garantizar el cupo de cada una de ellas y ellos.</t>
  </si>
  <si>
    <t>El indicador de gestión presenta una ejecución del 94% en atención a la apertura de veintidós (22) jardines infantiles operados por las cajas de compensación familiar Cafam y Compensar. Sin embargo, durante el periodo reportado diez (10) inmuebles donde funcionan jardines infantiles de operación directa de la Secretaria Distrital de Integración Social se encontraban en reparaciones locativas, cierres temporales ocasionados por brotes epidemiológicos y adecuaciones para la obtención de conceptos higiénico-sanitarios, lo que incidió en el uso total de la cobertura programada y en el número de niñas y niños atendidos en los jardines infantiles y casas de pensamiento intercultural.</t>
  </si>
  <si>
    <t>El indicador de gestión presentó una ejecución del 100.1% en atención a que durante el periodo reportado, solo catorce (14) inmuebles donde funcionan jardines infantiles de operación directa de la Secretaria Distrital de Integración Social se encontraban en reparaciones locativas, cierres temporales ocasionados por brotes epidemiológicos o adecuaciones para la obtención de conceptos higiénico-sanitarios; y la atención de las niñas y niños en jardines infantiles y casas de pensamiento intercultural ha ido incrementándose paulatinamente y se ha ajustado de manera que continúe y a la vez se cumpla la medida del aislamiento preventivo obligatorio para enfrentar la pandemia ocasionada por el COVID19.</t>
  </si>
  <si>
    <t>El indicador de gestión presentó una ejecución de 94,3% en atención a que durante el periodo reportado, tres (3) jardines infantiles cofinanciados presentaron cierre definitivo por decisión del asociado, y catorce (14) inmuebles donde funcionan jardines infantiles de operación directa de la Secretaria Distrital de Integración Social se encontraban en reparaciones locativas, cierres temporales ocasionados por adecuaciones para la obtención de conceptos higiénico-sanitarios; y la atención de las niñas y niños de jardines infantiles y casas de pensamiento intercultural se ha ido incrementando y se ha ajustado de manera que continúe y a la vez se cumpla la medida de aislamiento preventivo obligatorio para enfrentar la pandemia ocasionada por el COVID19. cuarenta (40) jardines infantiles con cierre temporal por finalización de convenios (5710 cupos) y procesos competitivos en el marco del Decreto 092 de 2017.</t>
  </si>
  <si>
    <t>El indicador de gestión presentó un porcentaje de ejecución de 104,2% que se ve impactado por la medida de aislamiento preventivo obligatorio ante la emergencia económica, social y ecológica ocasionada por el Covid-19, que requirió continuar la prestación del servicio de manera no presencial en los Jardines Infantiles Diurnos, Nocturnos y Casas de Pensamiento Intercultural, a fin de garantizar a niñas y niños los derechos a la salud, seguridad, apoyo alimentario, acompañamiento pedagógico y seguimiento telefónico a partir de recomendaciones para el autocuidado y el cuidado colectivo, contexto que limitó el ingreso de niñas y niños nuevos a los servicios, restringiéndolo hasta contar con los formatos virtuales y digitales aprobados.</t>
  </si>
  <si>
    <t xml:space="preserve">El indicador de gestión presentó un porcentaje de ejecución que se ve impactado por la medida de aislamiento preventivo obligatorio ante la situación de emergencia económica, social y ecológica, para reducir el contagio de Covid-19, que requirió continuar la prestación del servicio de manera no presencial en Jardines Infantiles Diurnos, Jardines Infantiles Nocturnos y Casas de Pensamiento Intercultural, en este sentido, y con el propósito de continuar fortaleciendo la educación inicial en casa, en tiempos de pandemia, a partir de julio la Entidad propone implementar la estrategia Aprendemos Jugando para Cuidarnos en Casa a fin de fortalecer vínculos afectivos familiares, aportar al potenciamiento del desarrollo integral de la infancia, movilizar imaginarios en torno a la educación inicial, la alimentación saludable y las prácticas de crianza; así mismo, se publica el documento orientador para prestar los servicios y estrategias durante la emergencia sanitaria, que contiene las acciones para formalizar el ingreso de participantes durante el periodo de aislamiento preventivo, indicando los procesos que transitoriamente se realizarán de manera virtual.
Nota: La DADE esta procesando información para determinar el valor ejecutado en julio. </t>
  </si>
  <si>
    <t>Nota 1: Se oficializó actualización de la redacción de la fórmula de cálculo, fuente de datos, descripción del método de cálculo y descripción de las evidencias,       mediante Circular del 28/08/2020.
Nota 2: la Dirección de Análisis y Diseño Estratégico de la Entidad está procesando información para determinar el valor ejecutado en agosto. 
El indicador de gestión presentó un porcentaje de ejecución que se ve impactado por la medida de aislamiento preventivo obligatorio ante la situación de emergencia económica, social y ecológica, para reducir el contagio de Covid-19, que requirió continuar la prestación del servicio de manera no presencial en Jardines Infantiles Diurnos, Jardines Infantiles Nocturnos y Casas de Pensamiento Intercultural, en este sentido, y con el propósito de continuar el fortalecimiento de la educación inicial en casa, en tiempos de pandemia, a partir de julio la Entidad propone implementar la estrategia “Aprendemos Jugando para Cuidarnos en Casa” a fin de fortalecer vínculos afectivos familiares, aportar al potenciamiento del desarrollo integral de la infancia, movilizar imaginarios en torno a la educación inicial, alimentación saludable y prácticas de crianza; así mismo, se continúa la entrega de apoyos alimentarios a niñas y niños participantes de los servicios. Adicionalmente, a fin de formalizar el ingreso de participantes nuevos a los servicios durante el periodo de aislamiento preventivo, se avanza en la implementación de las directrices del documento orientador para prestar los servicios y estrategias durante la emergencia sanitaria, realizando transitoriamente los procesos correspondientes de manera virtual.</t>
  </si>
  <si>
    <t>Nota 1: se oficializó ajuste de la descripción del método de cálculo especificando nombre del reporte del cual se extraerá la información y en este sentido se actualizó lo registrado en las evidencias del numerador y denominador a fin de garantizar claridad, mediante Circular 26 del 23/09/2020.
Nota 2: la Dirección de Análisis y Diseño Estratégico de la Entidad está procesando información para determinar el valor ejecutado en septiembre.
En el periodo que se reporta, la situación de emergencia económica, social y ecológica ocasionada por la COVID19, requirió continuar la atención no presencial en Jardines Infantiles Diurnos, Jardines Infantiles Nocturnos y Casas de Pensamiento Intercultural y dar continuidad a la estrategia “Aprendemos Jugando para Cuidarnos en Casa” a fin de fortalecer la educación inicial en casa, los vínculos afectivos familiares, la alimentación saludable, las prácticas de crianza, aportar al potenciamiento del desarrollo integral de la infancia y movilizar imaginarios en torno a la educación inicial; así mismo, se continuó la entrega de apoyos alimentarios a niñas y niños participantes de los servicios enunciados. Adicionalmente, se implementó el retorno voluntario, gradual y seguro, iniciando con la atención en educación inicial en alternancia en ocho unidades operativas priorizadas en Kennedy, Ciudad Bolívar, Chapinero y Rafael Uribe Uribe. Además, a fin de formalizar el ingreso de participantes nuevos a los servicios durante el periodo de aislamiento preventivo, se realizan transitoriamente los procesos correspondientes de manera virtual.</t>
  </si>
  <si>
    <t>PSS-7744-058</t>
  </si>
  <si>
    <t>Niñas y niños de primera infancia con permanencia mínima de 90 días en los servicios: jardines infantiles diurnos, jardines infantiles nocturnos y casas de pensamiento intercultural.</t>
  </si>
  <si>
    <t xml:space="preserve">Monitorear la permanencia mínima de 90 días de niñas y niños de primera infancia que participan en los servicios: jardines infantiles diurnos, jardines infantiles nocturnos y casas de pensamiento intercultural. </t>
  </si>
  <si>
    <t>(No. de niñas y niños de primera infancia que permanecen mínimo 90 días en jardines infantiles diurnos, jardines infantiles nocturnos y casas de pensamiento intercultural / No. de niñas y niños de primera infancia atendidos en jardines infantiles diurnos, jardines infantiles nocturnos y casas de pensamiento intercultural en el periodo) * 100</t>
  </si>
  <si>
    <t>Numerador: aplicativo SIRBE.
Denominador: aplicativo SIRBE.</t>
  </si>
  <si>
    <t>Numerador: reporte de la meta 2 remitido por la DADE
Denominador: reporte aplicativo SIRBE</t>
  </si>
  <si>
    <t>Nota: la creación del indicador de gestión fue oficializada  mediante Circular del 28/08/2020.
En el mes que se reporta se continuó la atención no presencial en los servicios Jardines Infantiles Diurnos, Jardines Infantiles Nocturnos y Casas de Pensamiento Intercultural, en cumplimiento de la medida de aislamiento preventivo para evitar el contagio de COVID 19. Así mismo, se implementaron las acciones que se enuncian a continuación, con el propósito de continuar el fortalecimiento de la corresponsabilidad de las familias de las niñas y los niños:
i) A partir del intercambio de saberes entre profesionales en psicología, profesionales en pedagogía y técnicas en primera infancia, se favoreció el reconocimiento y la comprensión del desarrollo infantil como un proceso de naturaleza social y cultural, influenciado por el contexto y la riqueza de las experiencias e interacciones que se promueven en niñas y niños durante la atención integral, susceptible a la observación y seguimiento de las profesionales y técnicas en primera infancia y registrado en los informes dirigidos a las familias; y ii) Se posicionó el momento de entrega de informes de observación y seguimiento al desarrollo como un espacio de diálogo y reflexión pedagógica donde a través de un lenguaje cotidiano con las familias y cuidadores se dan a conocer los procesos de desarrollo de niñas y niños, se brindan orientaciones y actividades que permiten seguir el fortalecimiento de aspectos relacionados con el desarrollo infantil de manera articulada entre la familia, el Jardín Infantil Diurno, el Jardín Infantil Nocturno o la Casa de Pensamiento Intercultural.
Adicionalmente, a fin de formalizar el ingreso de participantes nuevos a los servicios durante el periodo de aislamiento preventivo, se avanzó en la implementación de las indicaciones contenidas en el documento orientador para prestar los servicios y estrategias a cargo técnicamente de la Subdirección para la Infancia durante la emergencia sanitaria, realizando transitoriamente los procesos correspondientes de manera virtual.</t>
  </si>
  <si>
    <t>Nota 1: se oficializó ajuste de la descripción del método de cálculo especificando el reporte del cual se extraerá la información y en este sentido se actualizó lo registrado en las evidencias del numerador y denominador a fin de garantizar claridad, mediante Circular 26 del 23/09/2020.
En el mes reportado continua la atención no presencial en Jardines Infantiles Diurnos, Jardines Infantiles Nocturnos y Casas de Pensamiento Intercultural, en cumplimiento de las medidas para evitar el contagio de COVID19. Así mismo, con el propósito de continuar fortaleciendo la corresponsabilidad de las familias de niñas y niños, se implementaron las siguientes acciones: i) A partir del intercambio de saberes de profesionales en psicología, profesionales y técnicas en primera infancia, se promovió el reconocimiento y la comprensión del desarrollo infantil como un proceso de naturaleza social y cultural influenciado por el contexto y la riqueza de las experiencias e interacciones promovidas con niñas y niños durante la atención, las cuales se registran en los informes dirigidos a las familias; ii) Se posicionó la entrega de informes de observación y seguimiento al desarrollo como un espacio de diálogo y reflexión pedagógica, en el que se dan a conocer a familias y cuidadores los procesos del desarrollo de las niñas y los niños por medio de un lenguaje cotidiano y se les brindan orientaciones que permitan continuar fortaleciendo aspectos particulares de cada niña o niño de manera articulada con el Jardín Infantil o la Casa de Pensamiento Intercultural respectivamente; iii) A fin de formalizar el ingreso de participantes nuevos a los servicios durante el periodo de aislamiento preventivo, se realizan transitoriamente los procesos correspondientes de manera virtual.</t>
  </si>
  <si>
    <t>PSS-7744-059</t>
  </si>
  <si>
    <t>Gestantes, niñas y niños de primera infancia atendidos en el servicio creciendo en familia.</t>
  </si>
  <si>
    <t xml:space="preserve">Monitorear la atención de gestantes, niñas y niños de primera infancia que participan en el servicio creciendo en familia. </t>
  </si>
  <si>
    <t>Calidad de la información al focalizar gestantes, niñas y niños de primera infancia para el ingreso al servicio creciendo en familia.
Diligenciamiento de la ficha SIRBE y su registro oportuno en el Sistema de Información Misional SIRBE.
Formalización del ingreso de gestantes, niñas y niños de primera infancia en el servicio creciendo en familia.</t>
  </si>
  <si>
    <t>(No. de gestantes, niñas y niños de primera infancia en estados: atendido, en atención y suspendido en el servicio creciendo en familia en el periodo / No. de cupos ofertados en el servicio creciendo en familia) * 100</t>
  </si>
  <si>
    <t>Numerador: aplicativo SIRBE
Denominador: proyecto de inversión</t>
  </si>
  <si>
    <t>Identificar en el aplicativo SIRBE el número de gestantes, niñas y niños de primera infancia del servicio creciendo en familia atendidos en el mes en estados: atendido, en atención y suspendido y dividirlo entre el número de cupos ofertados en el servicio creciendo en familia registrado en el Proyecto de Inversión.</t>
  </si>
  <si>
    <t>Numerador: reporte aplicativo SIRBE.
Denominador: proyecto de inversión.</t>
  </si>
  <si>
    <t>Nota 1: la creación del indicador de gestión fue oficializada  mediante Circular del 28/08/2020.
Nota 2: la Dirección de Análisis y Diseño Estratégico de la Entidad está procesando información para determinar el valor ejecutado en agosto.
En agosto, los profesionales territoriales del servicio Creciendo en Familia realizaron seguimiento telefónico semanal a los participantes a fin de identificar alertas tempranas relacionadas con el estado de salud y la garantía de los derechos de gestantes, niñas y niños. Así mismo, se realizó acompañamiento virtual o telefónico semanal a las familias para brindar herramientas y actividades que implementan en sus hogares para promover el desarrollo integral de las y los participantes.
Por otra parte, en el marco de la emergencia sanitaria ocasionada por el COVID 19, se continuó la oferta no presencial y atenciones individuales a través de llamada telefónica, que se realiza de acuerdo con la particularidad de la situación identificada en el seguimiento telefónico o por solicitud directa de la familia, con el objetivo de orientar a gestantes y cuidadores en la toma de decisiones en situaciones particulares relacionadas con el desarrollo integral de niñas y niños, riesgos en salud, prevención de vulneraciones, amenazas o inobservancias en el ejercicio de los derechos y activación de rutas de atención para el restablecimiento de estos, para lograr un abordaje oportuno pero no terapéutico.
En el marco de la atención brindada en el servicio Creciendo en Familia, mensualmente se hace entrega de un apoyo alimentario tipo bono canjeable por alimentos a los participantes, con el fin de mejorar o mantener el adecuado estado nutricional de la mujer en gestación, prevenir bajo peso al nacer, proteger y promover la práctica de la lactancia materna y mejorar o mantener el adecuado estado nutricional de niñas y niños mayores de seis (6) meses.
Respecto a la gestión de la cobertura, se avanzó en los procesos de contratación de talento humano en la Subdirección para la Infancia y en las Subdirecciones Locales para la Integración Social; se enviaron de manera quincenal a las Subdirecciones Locales para la Integración Social los listados de potenciales participantes focalizados y priorizados para el servicio, así como, los listados de gestantes con bajo peso remitidas por la Secretaría Distrital de Salud para tramitar su ingreso al servicio.</t>
  </si>
  <si>
    <t>Nota 1: se oficializó ajuste de la descripción del método de cálculo especificando el registro del que se extraerá la información y la redacción a fin de garantizar claridad, mediante Circular 26 del 23/09/2020.
Nota 2: la Dirección de Análisis y Diseño Estratégico de la Entidad está procesando información para determinar el valor ejecutado en septiembre.
En septiembre, los profesionales territoriales del servicio Creciendo en Familia realizaron seguimiento telefónico semanal a los participantes a fin de identificar alertas tempranas relacionadas con su estado de salud y la garantía de sus derechos. Así mismo, se efectuó acompañamiento virtual o telefónico semanal a las familias para brindar herramientas y actividades para promover el desarrollo integral de las y los participantes en sus hogares.
Por otra parte, en el marco de la emergencia sanitaria ocasionada por el COVID19, se continuó la oferta no presencial y atenciones individuales a través de llamada telefónica, que se realizaron de acuerdo con la particularidad de la situación identificada en el seguimiento telefónico o por solicitud directa de la familia, a fin de orientar a gestantes y cuidadores en la toma de decisiones ante situaciones particulares relacionadas con el desarrollo integral de las niñas y los niños, riesgos en salud, prevención de vulneraciones, amenazas o inobservancias en el ejercicio de sus derechos y activación de rutas de atención para el restablecimiento de estos, para lograr un abordaje oportuno pero no terapéutico.
En la atención brindada en el servicio, de manera mensual se hace entrega de un apoyo alimentario tipo bono canjeable por alimentos a los participantes, a fin de mejorar o mantener el adecuado estado nutricional de la mujer en gestación, prevenir bajo peso al nacer, proteger y promover la práctica de la lactancia materna y mejorar o mantener el adecuado estado nutricional de las niñas y los niños mayores de seis (6) meses.
Respecto a la gestión de la cobertura, se avanzó en los procesos de contratación del talento humano en la Subdirección para la Infancia y en las Subdirecciones Locales para la Integración Social; se enviaron de manera quincenal a las Subdirecciones Locales para la Integración Social los listados de potenciales participantes focalizados y priorizados y los listados de gestantes con bajo peso remitidas por la Secretaría Distrital de Salud para tramitar su ingreso al servicio.</t>
  </si>
  <si>
    <t>PSS-7744-060</t>
  </si>
  <si>
    <t>Gestantes, niñas y niños de primera infancia con permanencia mínima de 90 días en el servicio creciendo en familia.</t>
  </si>
  <si>
    <t xml:space="preserve">Monitorear la permanencia mínima de 90 días de gestantes, niñas y niños de primera infancia que participan en el servicio creciendo en familia. </t>
  </si>
  <si>
    <t>Promoción de acuerdos de corresponsabilidad con los participantes del servicio creciendo en familia.
Seguimiento a la permanencia de las gestantes, niñas y niños del servicio creciendo en familia.</t>
  </si>
  <si>
    <t>(No. de gestantes, niñas y niños de primera infancia en estados: atendido, en atención y suspendido (con motivo diferente a notificación de egreso) que permanecen mínimo 90 días en el servicio creciendo en familia / No. de gestantes, niñas y niños de primera infancia en estados: atendido, en atención y suspendido (con motivo diferente a notificación de egreso) durante la vigencia en el servicio creciendo en familia) * 100</t>
  </si>
  <si>
    <t>Numerador: reporte aplicativo SIRBE 
Denominador: reporte aplicativo SIRBE</t>
  </si>
  <si>
    <t xml:space="preserve">Nota: la creación del indicador de gestión fue oficializada  mediante Circular del 28/08/2020.
En agosto, los profesionales territoriales del servicio efectuaron seguimiento telefónico semanal a los participantes a fin de detectar alertas tempranas en estado de salud y en garantía de derechos de gestantes, niñas y niños. De la misma manera realizaron acompañamiento virtual o telefónico semanal a las familias para brindar actividades que las familias puedan desarrollar en sus hogares para promover el desarrollo integral de niñas y niños.
Por otra parte, se continuó la oferta no presencial y atenciones individuales a través de llamada telefónica, de acuerdo con particularidades identificadas en el seguimiento telefónico o por solicitud de la familia para orientar a gestantes y cuidadores en situaciones relacionadas con el desarrollo integral de niñas y niños, riesgos en salud, prevención de vulneraciones, amenazas o inobservancias de derechos y activación de rutas de atención para su restablecimiento.
Así mismo, durante la atención se entregó mensualmente a los participantes del servicio un apoyo alimentario tipo bono canjeable por alimentos para mantener o mejorar el adecuado estado nutricional de mujeres en gestación, prevenir bajo peso al nacer, proteger y promover la lactancia materna y mantener o mejorar el estado nutricional de niñas y niños mayores de seis (6) meses.  </t>
  </si>
  <si>
    <t>En septiembre, los profesionales territoriales del servicio Creciendo en Familia efectuaron seguimiento telefónico semanal a los participantes a fin de detectar alertas tempranas en su estado de salud y en garantía de sus derechos. Así mismo, se realizaron acompañamientos virtuales o telefónicos semanales a las familias para brindarles actividades que puedan desarrollar en sus hogares para promover el desarrollo integral de las niñas y los niños.
Por otra parte, se continuó la oferta no presencial y atenciones individuales a través de llamadas telefónicas, de acuerdo con particularidades identificadas en el seguimiento telefónico o por solicitud de la familia para orientar a gestantes y cuidadores ante situaciones relacionadas con el desarrollo integral de las niñas y los niños, riesgos en salud, prevención de vulneraciones, amenazas o inobservancias de sus derechos y activación de rutas de atención para su restablecimiento al ser necesario.
Así mismo, durante la atención brindada en el servicio se entregó mensualmente a los participantes un apoyo alimentario tipo bono canjeable por alimentos para mantener o mejorar el adecuado estado nutricional de mujeres en gestación, prevenir bajo peso al nacer, proteger y promover la lactancia materna y mantener o mejorar el estado nutricional de las niñas y los niños mayores de seis (6) meses.</t>
  </si>
  <si>
    <t>PSS-7744-061</t>
  </si>
  <si>
    <t>Gestantes, niñas y niños de primera infancia atendidos en el servicio creciendo en familia en la ruralidad.</t>
  </si>
  <si>
    <t xml:space="preserve">Monitorear la atención de gestantes, niñas y niños de primera infancia que participan en el servicio creciendo en familia en la ruralidad. </t>
  </si>
  <si>
    <t>Diligenciamiento de la ficha SIRBE y su registro oportuno en el Sistema de Información Misional SIRBE.</t>
  </si>
  <si>
    <t>(No. de gestantes, niñas y niños de primera infancia en estados: atendido, en atención y suspendido en el servicio creciendo en familia en la ruralidad en el periodo / No. de cupos ofertados en el servicio creciendo en familia en la ruralidad) * 100</t>
  </si>
  <si>
    <t>Identificar en el aplicativo SIRBE el número de gestantes, niñas y niños de primera infancia del servicio creciendo en familia en la ruralidad en estados: atendido, en atención y suspendido en el periodo y dividirlo entre el número de cupos ofertados en el servicio creciendo en familia en la ruralidad registrado en el Proyecto de Inversión.</t>
  </si>
  <si>
    <t>Nota 1: la creación del indicador de gestión fue oficializada  mediante Circular del 28/08/2020.
Nota 2: la Dirección de Análisis y Diseño Estratégico de la Entidad está procesando información para determinar el valor ejecutado en agosto.
En agosto, en cumplimiento de las medidas de aislamiento social y cuarentena emitidas en el territorio distrital y nacional por la emergencia epidemiológica ocasionada por el COVID 19, el talento humano del Servicio Creciendo en Familia en la Ruralidad atendió 470 niñas y niños de las localidades Suba, Chapinero, Ciudad Bolívar, Usme y Sumapaz a través de un esquema multimodal (llamadas telefónicas y mensajes de WhatsApp). Se logró atender de manera interdisciplinarias a cada una de las gestantes, las niñas y los niños, las cuales se registraron diariamente en el formulario generado en la herramienta tecnológica Google forms; se efectuaron acompañamientos pedagógicos, psicosociales y nutricionales a cada participante por medio de llamadas y WhatsApp. 
Adicionalmente, el talento humano del servicio Creciendo en Familia en la Ruralidad realizó acciones presenciales para atender situaciones puntuales relacionadas con la presunta vulneración de derechos, la entrega de apoyos alimentarios, la entrega de guías y materiales pedagógicos. Así mismo, se identificaron e ingresaron al servicio nuevas niñas y niños habitantes de los territorios rurales. Además, se desarrollaron acciones de fortalecimiento en articulación con el Instituto Distrital de las Artes-IDARTES-, orientadas a fortalecer el desarrollo de la comunicación en niñas y niños por medio de una de las actividades rectoras de la primera infancia “la literatura”.</t>
  </si>
  <si>
    <t>Nota 1: se oficializó ajuste de la descripción del método de cálculo especificando el reporte del que se extraerá la información y la redacción a fin de garantizar claridad, mediante Circular 26 del 23/09/2020.
Nota 2: la Dirección de Análisis y Diseño Estratégico de la Entidad está procesando información para determinar el valor ejecutado en septiembre.
Considerando las medidas decretadas en el Distrito para atender la emergencia sanitaria ocasionada por la COVID 19, en septiembre los profesionales de los equipos interdisciplinarios realizaron acompañamientos a través de llamadas telefónicos y grupos de WhatsApp. A mediados del mes, y luego de las nuevas medidas adoptadas en el Distrito en el marco de la situación ocasionada por la COVID 19, se abrió la posibilidad de desarrollar de manera piloto encuentros presenciales de forma segura, progresiva y afectiva, con niñas y niños mayores de dos años, cuyos padres, madres y cuidadores aceptaran voluntariamente participar en la experiencia del Servicio Creciendo en Familia en la Ruralidad, en las formas de atención Caminos a tu Hogar y Círculos Familiares.
En el desarrollo de la experiencia piloto, regreso seguro, voluntario progresivo y afectivo, se logró iniciar el proceso en Chapinero y se proyecta iniciar en Suba y Ciudad Bolívar en las formas de atención Caminos a tu Hogar y Círculos Familiares. El Servicio Creciendo en Familia en la Ruralidad atendió a niñas y niños desde la gestación en Suba, Chapinero, Ciudad Bolívar, Usme y Sumapaz con un esquema multimodal, es decir, a través de llamadas telefónicas, mensajes de WhatsApp y de manera presencial a partir de la forma de atención Caminos a tu Hogar, logrando acompañarlos y orientarlos en aspectos pedagógicos, psicosociales y nutricionales. Las mencionadas atenciones se registraron diariamente en el formulario habilitado en Google Apps. Así mismo, se articularon acciones con el Instituto Distrital de la Artes -IDARTES en torno al desarrollo de contenidos culturales de manera virtual con algunas familias de los territorios rurales de la ciudad.</t>
  </si>
  <si>
    <t>PSS-7744-062</t>
  </si>
  <si>
    <t>Gestantes, niñas y niños de primera infancia con permanencia mínima de 90 días en el servicio creciendo en familia en la ruralidad.</t>
  </si>
  <si>
    <t xml:space="preserve">Monitorear la permanencia mínima de 90 días de gestantes, niñas y niños de primera infancia que participan en el servicio creciendo en familia en la ruralidad. </t>
  </si>
  <si>
    <t>Seguimiento a la permanencia de gestantes, niñas y niños que participan en el servicio creciendo en familia en la ruralidad.</t>
  </si>
  <si>
    <t>(No. de gestantes, niñas y niños de primera infancia en estados: atendido, en atención y suspendido (con motivo diferente a notificación de egreso) que permanecen mínimo 90 días en el servicio creciendo en familia en la ruralidad / No. de gestantes, niñas y niños de primera infancia en estados: atendido, en atención y suspendido (con motivo diferente a notificación de egreso) durante la vigencia en el servicio creciendo en familia en la ruralidad) * 100</t>
  </si>
  <si>
    <t>Nota: la creación del indicador de gestión fue oficializada  mediante Circular del 28/08/2020.
En agosto, las niñas, los niños y las gestantes fueron acompañadas de manera interdisciplinaria desde las áreas pedagógica, psicosocial y nutricional por medio de llamadas telefónicas y mensajes de WhatsApp, para identificar situaciones particulares y orientar a las familias en las inquietudes que surgen en su cotidianidad. Dichos acompañamientos permitieron fortalecer capacidades y generar transformaciones en los procesos de desarrollo de las niñas y los niños desde la gestación. Las atenciones se registraron en la matriz de seguimiento mensuales correspondiente. 
Adicionalmente, los equipos profesionales de los territorios rurales en el marco de la actualización de los proyectos educativos comunitarios dialogaron con las familias entorno a los contextos socioculturales y lograron construir colectivamente nuevas lecturas de realidades de los territorios y de las personas que los habitan.
Así mismo, se realizaron informes trimestrales de cada niña o niño de conformidad con su momento de ingreso al servicio, que dan cuenta de su proceso de desarrollo. El seguimiento se efectuó a partir de la observación generada en los acompañamientos multimodales (llamadas telefónicas y mensajes de WhatsApp); dicho informe fue socializado con las familias para visibilizar las capacidades parentales.</t>
  </si>
  <si>
    <t xml:space="preserve">En septiembre, en el servicio Creciendo en Familia en la Ruralidad en el marco de la emergencia ocasionada por la COVID 19, se brindó a las niñas y los niños acompañamientos en las áreas pedagógica, psicosocial y nutricional de manera multimodal, es decir, llamadas y WhatsApp. Así mimos, el 30% de las familias manifestaron querer ser atendidas de manera presencial, en las formas de atención Caminos a tu Hogar y Círculos Familiares, a través de la estrategia regreso seguro, voluntario, progresivo y afectivo. A mediados de septiembre, se inició en Chapinero la experiencia piloto de la estrategia regreso seguro, voluntario, progresivo y afectivo, con la puesta en marcha de los protocolos de bioseguridad por parte de los profesionales y de las familias. Las localidades Suba, Ciudad Bolívar y Usme, se encuentran en etapa de alistamiento para iniciar la experiencia piloto de dicha estrategia. Las atenciones brindadas a los participantes en el mes se orientaron a fortalecer y acompañar los procesos de desarrollo de las niñas y los niños de los territorios rurales desde la gestación, y se registraron en la matriz de seguimiento mensual habilitada en el servicio.
Adicionalmente, los profesionales de los equipos interdisciplinarios avanzaron en el proceso de actualización de los Proyectos Educativos Comunitarios -PEC, a fin de incluir de manera colectiva en los objetivos y en el marco conceptual las líneas y componentes del desarrollo de las niñas y los niños rurales, de conformidad con lo establecido en la nueva versión del “Lineamiento Pedagógico y Curricular de la Educación Inicial en el Distrito”.  </t>
  </si>
  <si>
    <t>PSS-7744-012</t>
  </si>
  <si>
    <t>Desincentivación de niños, niñas y adolescentes identificados en situación de trabajo infantil.</t>
  </si>
  <si>
    <t>Estrategias oportunas de atención a los niños, las niñas los/las adolescentes y las familias en situación de trabajo infantil vinculados al servicio Centro AMAR.
Cambio del estado de seguimiento en el Sistema de Información Misional SIRBE.</t>
  </si>
  <si>
    <t>Aplicativo SIRBE</t>
  </si>
  <si>
    <t>Numerador: Reporte oficial SIRBE de niños, niñas y adolescentes en estado atendido con motivo de egreso "finalización proceso de atención" al cierre de la vigencia (31 diciembre).
Denominador: Reporte oficial SIRBE de niños, niñas y adolescentes en estado atendido al cierre de la vigencia (31 diciembre).</t>
  </si>
  <si>
    <t>En el periodo de reporte del indicador, se implementaron los cuatro componentes del modelo de atención del servicio dando respuesta a la atención integral para desincentivar el trabajo infantil, permitiendo realizar actividades enfocadas en el fortalecimiento de herramientas que mitigan su impacto en el desarrollo físico, psicológico y relacional de los participantes de los trece (13) Centros Amar. Así mismo, se identificaron y fortalecieron aspectos preventivos para reconocer situaciones de riesgo social, ambiental, químico y vial y de vulneración de los derechos de las niñas, los niños, las y los adolescentes en acompañamiento laboral en ventas ambulantes, reciclaje y encierro parentalizado. 
Además, los profesionales de los equipos abordaron la problemática en las Unidades de Planeamiento Zonal -UPZ- de las localidades del Distrito a través de procesos preliminares que permitieron leer el contexto, identificar y priorizar territorios; realizaron búsquedas activas en diferentes horarios y días de la semana que permitieron un acercamiento inicial al trabajo infantil y visibilizar situaciones de vulnerabilidad en plazas de mercado, zonas comerciales y establecimientos donde se ejerce la prostitución para activar la recepción de niñas, niños y adolescentes en el servicio.
Adicionalmente, se realizaron talleres y espacios reflexivos individuales y grupales con la participación de padres, madres y/o cuidadores en razón a que las familias son actores relevantes en la mitigación de situaciones riesgosas para las niñas, los niños, las y los adolescentes y, en los procesos de atención integral en cumplimiento del principio de corresponsabilidad en el cuidado y la protección de ellas y ellos, como lo establece el modelo de atención del servicio.
Así mismo, se consolidó el plan de acción de cada uno de los participantes en los cuatro componentes del servicio; se logró que las familias reconocieran el servicio como una red de apoyo institucional que contribuye a la garantía de los derechos de sus hijas e hijos; el fortalecimiento de habilidades y capacidades de los participantes del servicio a través de apuestas pedagógicas y  metodologías que permiten reconocer sus capacidades, habilidades, gustos y necesidades; y la articulación con la Secretaria de Desarrollo Económico, El Instituto para la Economía Social, el Instituto Distrital de la Participación y Acción Comunal, la Secretaria Distrital de Movilidad y la Policía Nacional para generar acciones asociadas al restablecimiento de los derechos de las niñas, los niños, las y los adolescentes en riesgo o situación de trabajo infantil.</t>
  </si>
  <si>
    <t>En el periodo de reporte del indicador, se continua la implementación de los cuatro componentes del modelo de atención del servicio a partir de acciones que permiten desincentivar el trabajo infantil dando respuesta a la atención integral.
Se fortalecieron herramientas que permiten mitigar el impacto que genera el trabajo infantil en el desarrollo físico, psicológico y relacional de las niñas, los niño las y los adolescentes y, se trabajó en la identificación y fortalecimiento de aspectos preventivos que viabilizan el reconocimiento de situaciones de riesgo social, ambiental, químico y vial y de vulneración de los derechos de niñas, niños y adolescentes en acompañamiento laboral en ventas ambulantes, reciclaje y encierro parentalizado en los trece (13) Centros Amar. 
Así mismo, los profesionales de los equipos continuaron el abordaje del trabajo infantil en cada una de las Unidades de Planeamiento Zonal -UPZ- de las localidades de la ciudad a través de procesos que permiten leer el contexto, identificar y priorizar territorios. Además, dieron continuidad a la realización de búsquedas activas en diferentes horarios y días de la semana en plazas de mercado, zonas comerciales y establecimientos donde se ejerce la prostitución para visibilizar situaciones de vulnerabilidad y activar el proceso de recepción de niñas, niños y adolescentes en el servicio.
Entre dichas búsquedas activas, se encuentran los acercamientos y reuniones con la comunidad y los líderes de la asociación el Pulguero de la localidad de Ciudad Bolívar, a través de las cuales se logró la identificación de niñas, niños y adolescentes expuestos a riesgos de trabajo infantil los domingos al acompañar a sus familias a sus sitios de trabajo.
De igual modo, se realizaron talleres y espacios reflexivos individuales y grupales con los padres, madres y cuidadores por tratarse de actores relevantes en la mitigación de situaciones que ponen en riesgo a las niñas, los niños, las y los adolescentes y en los procesos de atención integral que se brindan en el servicio enmarcados en el principio de corresponsabilidad en el cuidado y protección de ellas y ellos, como lo establece el modelo de atención del servicio.
Finalmente, se fortalecieron habilidades y capacidades de las niñas, niños y adolescentes a través de apuestas pedagógicas y  metodologías que reconocen sus capacidades, habilidades, gustos y necesidades; y se dio continuidad a la articulación de acciones con la Secretaria de Desarrollo Económico, El Instituto para la Economía Social, el Instituto Distrital de la Participación y Acción Comunal, la Secretaria Distrital de Movilidad y la Policía Nacional para restablecer los derechos de las niñas, los niños, las y los adolescentes en riesgo o situación de trabajo infantil.</t>
  </si>
  <si>
    <t>En virtud de lo dispuesto en la Resolución 385/2020 del Ministerio de Salud y Protección Social, Artículo 2 numerales 2.6, 2.8 y 2.9; Decreto 417/2020 de la Presidencia de la República; Decretos 418 y 457/2020 del Ministerio del Interior; Decreto 491/2020 del Ministerio de Justicia y del Derecho; Decretos Distritales 90, 92 y 93/2020; la Secretaría Distrital de Integración Social emitió la Circular 005 con radicado I2020008871 de 16/03/2020, por medio de la cual define acciones administrativas transitorias para contener la propagación del coronavirus COVID19 en los servicios de atención y proteger a los usuarios y al talento humano de la entidad. 
En este sentido, a partir del 16 de marzo los Centro Amar ajustaron la modalidad de atención presencial del servicio por no presencial, con la finalidad de evitar el contagio del coronavirus COVID19 mediante el aislamiento preventivo de las niñas, los niños las y los adolescentes y la implementación de prácticas de autocuidado en casa, y a la vez, garantizar los derechos a la salud y a la integridad personal.
Así las cosas, los profesionales de los equipos interdisciplinarios de los Centros AMAR desarrollaron una estrategia pedagógica sustentada en las guías metodológicas del servicio, denominada “ARTE, JUEGO Y CULTURA EN CASA VAMOS CREANDO” para ser desarrollada por las niñas, los niños, las y los adolescentes y sus familias en sus hogares con el acompañamiento de los profesionales del servicio.
Para lo anterior, los Centros AMAR entregaron a las familias las guías metodológicas de acuerdo con el grupo etario de las y los participantes, estas contienen acciones y actividades pedagógicas que permiten a las niñas, niños y adolescentes continuar su aprendizaje y formación integral de manera corresponsable y armónica con sus familias, lo que contribuye a la garantía de sus derechos. Así mismo, las niñas, niños, adolescentes y sus familias están en constante comunicación telefónica, virtual a través de una plataforma web, mensajes de texto, WhatsApp o correos electrónicos con las y los profesionales del servicio, quienes, orientan, aclaran inquietudes y efectúan seguimiento al estado y garantía de sus derechos.
Finalmente, debido a que los Centros AMAR brindan apoyo alimentario a las y los participantes en la operación cotidiana del servicio, se entregó a las niñas, niños y adolescentes kit alimentario y paquete de alimentos, como una medida de autocuidado que contribuya a garantizar su permanencia en casa de manera que cumplan la medida de aislamiento preventivo.</t>
  </si>
  <si>
    <t>En abril, se continua la atención integral de las y los participantes de los Centros Amar, en la modalidad atención en casa, con la finalidad de prevenir el contagio del coronavirus COVID19 cumpliendo la mediante de aislamiento preventivo de niñas, niños y adolescentes, así como, prácticas de autocuidado en casa, para garantizar los derechos de ellas y ellos a la salud y a la integridad personal.
Los profesionales de los equipos interdisciplinarios de los Centros AMAR desarrollaron estrategias pedagógicas soportadas en las guías metodológicas del servicio, denominadas “ARTE, JUEGO Y CULTURA EN CASA VAMOS CREANDO”, que son desarrolladas por las niñas, los niños, las y los adolescentes y sus familias en sus hogares con el acompañamiento telefónico y virtual de los profesionales del servicio.
En este sentido, las niñas, los niños, las y los adolescentes y sus familias están en constante comunicación telefónica, virtual a través de una plataforma web, mensajes de texto, WhatsApp o correos electrónicos con las y los profesionales del servicio, quienes, los orientan, les aclaran inquietudes y efectúan seguimiento al estado y garantía de sus derechos, dichas acciones se reportan semanalmente mediante el formulario habilitado para tal fin en Google Apps.
Además, se realizó la tercera entrega de paquetes alimentarios a las niñas, los niños, las y los adolescentes como una medida de autocuidado que contribuya a garantizar su permanencia en casa y cumplan la medida de aislamiento preventivo.
Por otra parte, en atención a la situación de desalojo presentada en la zona Altos de la Estancia y a la solicitud de la Personería, se brindó a un total de 28 participantes atención presencial con apoyo alimentario, atención psicosocial, pedagógica y acciones articuladas con entidades Distritales, como, la Secretaria Distrital de Salud, para desarrollar acciones que contribuyan al bienestar de las familias vinculadas.</t>
  </si>
  <si>
    <t>En mayo, continua la atención integral de las y los participantes de los Centros Amar, en la modalidad atención en casa, con el fin de prevenir el contagio de COVID19, a través, del aislamiento preventivo y la promoción de prácticas de autocuidado en casa con niñas, niños, adolescentes y sus familias.
Los equipos interdisciplinarios del servicio implementaron las estrategias pedagógicas definidas en las guías metodológicas “ARTE, JUEGO Y CULTURA EN CASA VAMOS CREANDO” que desarrollan niñas, niños, adolescentes y sus familias en el hogar con el acompañamiento telefónico y virtual de los profesionales de los Centros Amar.
Es así como niñas, niños, adolescentes y sus familias tienen permanente comunicación mediante llamada telefónica, virtualmente en plataforma web, mensajes de texto, WhatsApp o correos electrónicos con los profesionales del servicio, quienes los orientan, les aclaran inquietudes, hacen seguimiento al estado y garantía de sus derechos; dichas acciones se reportan mediante formulario creado en Google Apps semanalmente.
Así mismo, se efectuó la cuarta entrega de paquetes alimentarios a las niñas, los niños, las y los adolescentes para garantizar su seguridad alimentaria.</t>
  </si>
  <si>
    <t>En junio, las 13 unidades operativas de los Centros Amar continuaron la implementación de la atención no presencial de niñas, niños y adolescentes en situación o riesgo de trabajo infantil, en el marco del estado de emergencia, con el fin de prevenir el contagio de COVID19, a través, del aislamiento y la promoción de prácticas de autocuidado en casa.
Los profesionales de los equipos interdisciplinarios del servicio implementaron las guías metodológicas “ARTE, JUEGO Y CULTURA EN CASA VAMOS CREANDO” que presentan estrategias pedagógicas que niñas, niños, adolescentes y sus familias desarrollaron en el hogar con acompañamiento telefónico y virtual en los componentes del modelo de atención integral del servicio. 
Los profesionales del servicio se comunicaron de manera constante con niñas, niños, adolescentes y sus familias, a través, de llamadas telefónicas, aplicaciones, plataformas virtuales, mensajes de texto, WhatsApp o correos electrónicos, para brindar orientación, aclaraciones y seguimiento al estado y garantía de sus derechos; dichas acciones se reportaron semanalmente en el formulario creado en Google Apps.
Se continuó la entrega de paquetes alimentarios a las y los participantes de acuerdo con el cronograma de entregas de la Subdirección de nutrición y abastecimiento, con el fin de garantizar la seguridad alimentaria y el aporte nutricional a niñas, niños y adolescentes.
Así mismo, se realizaron acciones de movilización social para la conmemoración contra el trabajo infantil en Suba, Mártires y San Cristóbal, como un medio que permita a la comunidad reconocer la importancia de espacios protectores de niñas, niños y adolescentes que les posibilité realizar actividades acordes a sus etapas de desarrollo y disfrutar la niñez y la adolescencia al margen del trabajo infantil.</t>
  </si>
  <si>
    <t>En julio, los Centros Amar continuaron la atención no presencial de niñas, niños y adolescentes en situación o riesgo de trabajo infantil, en atención a la situación de emergencia y a las medidas adoptadas a nivel nacional y distrital para prevenir el contagio de COVID19, tales como, el aislamiento y la promoción de prácticas de autocuidado en casa.
Los equipos interdisciplinarios del servicio implementaron las estrategias pedagógicas definidas en las guías metodológicas “ARTE, JUEGO Y CULTURA EN CASA VAMOS CREANDO” que desarrollaron niñas, niños, adolescentes y sus familias en el hogar con acompañamiento telefónico y virtual de los profesionales de los Centros Amar en los componentes del modelo de atención integral del servicio. 
Los profesionales del servicio mantuvieron comunicación constante con niñas, niños, adolescentes y sus familias mediante llamada telefónica, plataforma web, mensajes de texto, WhatsApp o correo electrónico y brindaron orientación, aclaraciones e hicieron seguimiento al estado y garantía de sus derechos; dichas acciones se registraron semanalmente en el formulario de Google Apps.
Se dio continuidad a la entrega de paquetes alimentarios a las y los participantes de acuerdo con el cronograma de la Subdirección de Nutrición y Abastecimiento de la entidad para garantizar la seguridad alimentaria y aporte nutricional a las niñas, niños y adolescentes.</t>
  </si>
  <si>
    <t>Nota: la actualización del código del indicador de gestión fue oficializada  mediante Circular del 28/08/2020.
En el periodo que se reporta, en los Centros Amar se continuó la atención no presencial de niñas, niños y adolescentes en situación o riesgo de trabajo infantil, en cumplimiento de las medidas adoptadas a nivel nacional y distrital para prevenir el contagio de COVID19, tales como, aislamiento y promoción de prácticas de autocuidado en casa.
Los equipos interdisciplinarios de los Centros Amar implementaron estrategias pedagógicas definidas en las guías metodológicas “ARTE, JUEGO Y CULTURA EN CASA VAMOS CREANDO” a partir del acompañamiento telefónico y virtual en los componentes del modelo de atención integral del servicio mientras niñas, niños, adolescentes y sus familias permanecen en el hogar. 
De igual forma, los profesionales del servicio permanecieron en comunicación constante con niñas, niños, adolescentes y sus familias a través de llamada telefónica, el uso de plataforma web, mensajes de texto, WhatsApp o correo electrónico y brindaron orientación, resolvieron inquietudes y efectuaron seguimiento al estado y garantía de sus derechos; dichas acciones se registraron de manera semanal en el formulario de Google Apps.
Así mismo, se continuó la entrega de paquetes alimentarios a las y los participantes de acuerdo con el cronograma de la Subdirección de Nutrición y Abastecimiento de la entidad para garantizar su seguridad alimentaria y aporte nutricional requerido de acuerdo con su edad.</t>
  </si>
  <si>
    <t>A partir de septiembre, las nuevas medidas adoptadas por el Distrito y los aspectos de las familias identificados durante el acompañamiento virtual, que al conjugarse con la reactivación económica e implicaciones de sus contextos habitacionales y comunitarios pueden generar situaciones de riesgo de vulneración de derechos asociadas al trabajo infantil, se hace necesario implementar un esquema de atención en alternancia adicional al desarrollada desde la no presencialidad, que permita el regreso progresivo a los Centros Amar de conformidad con la Resolución 844 del 26 de mayo de 2020, por la cual se prorroga la emergencia sanitaria ocasionada por el Nuevo Coronavirus y modifica la Resolución 385 del 12 de marzo de 2020, y con la Resolución 1721 del 24 de septiembre de 2020 que adopta el protocolo de bioseguridad para el manejo y control del riesgo de coronavirus COVID19 en instituciones educativas, de educación superior y para el trabajo y desarrollo humano.
En este sentido, el esquema de atención en alternancia consiste en la atención presencial durante tres (3) días en el Centro Amar y cinco (5) días de atención no presencial en casa, de lunes a viernes en concordancia con la jornada a la que está vinculado el o la participante en un tiempo de cuatro (4) horas en el servicio. Dicho esquema de atención está dirigido a no más del 25% de las niñas, niños y adolescentes de cada Centro Amar de acuerdo con su cobertura, quienes deben ser identificados por cada unidad operativa siguiendo los criterios de priorización que se enuncian a continuación: i. aprobación voluntaria de la familia; ii. atención del participante en la misma jornada en que está vinculado al Centro (mañana, tarde, noche); iii. situaciones asociadas al trabajo infantil ampliado, sin redes de cuidado familiar; iv. situaciones de riesgo asociadas a violencias, maltrato infantil y abuso sexual en el núcleo familiar; v. inseguridad alimentaria.
El esquema de atención en alternancia se brinda de manera piloto en los Centros Amar Chapinero, Mártires I y Mártires II, e incluye: fortalecimiento pedagógico; fortalecimiento al desarrollo psicosocial; identificación de la situación biopsicosocial del participante; entrega mensual de apoyos alimentarios tipo bono canjeables por alimentos; alimentos preparados de acuerdo con los tiempos de las jornadas en las que asistencia niñas, niños y adolescentes de manera presencial; toma de datos antropométricos por lo menos una (1) vez en lo que resta de la vigencia; y fortalecimiento de acciones de autocuidado de conformidad con protocolos de bioseguridad. 
De otro lado, con los participantes que permanezcan en casa como medida preventiva ante el contagio de COVID19, se continuará implementando la estrategia “Aprendamos jugando para cuidarnos en casa” incluyendo adicionalmente visitas domiciliarias de acuerdo con sus requerimientos durante el proceso de atención. 
De igual forma, los profesionales de los Centros Amar permanecieron en comunicación constante con niñas, niños, adolescentes y sus familias a través de llamadas telefónicas, plataformas web, mensajes de texto, de WhatsApp o correo electrónico para brindar orientación, resolver inquietudes y efectuar seguimiento al estado y garantía de sus derechos; dichas acciones se registraron de manera semanal en el formulario de Google Apps habilitado. Así mismo, se continuó la entrega de apoyos alimentarios a las y los participantes de acuerdo con el cronograma de la Subdirección de Nutrición y Abastecimiento de la Entidad para garantizar su seguridad alimentaria y aporte nutricional acorde con su edad.</t>
  </si>
  <si>
    <t>PSS-7744-014</t>
  </si>
  <si>
    <t xml:space="preserve">Niñas, niños y adolescentes víctimas y afectados por el conflicto armado atendidos en la estrategia Atrapasueños. </t>
  </si>
  <si>
    <t>(No. de niñas, niños y adolescentes víctimas y afectados por el conflicto armado atendidos en la estrategia atrapasueños (estados: en atención, atendido, atendido día y suspendido) y en servicios sociales y estrategias de la Subdirección para la Infancia (estados: en atención, atendido, atendido día y suspendido con actuación de intervención "acompañado por atrapasueños") / No. de niñas, niños y adolescentes víctimas y afectados por el conflicto armado registrados por la Subdirección para la Infancia en el aplicativo SIRBE) * 100</t>
  </si>
  <si>
    <t>Numerador: aplicativo SIRBE.
Denominador: aplicativo SIRBE</t>
  </si>
  <si>
    <t>Numerador: reporte aplicativo SIRBE.
Denominador: reporte aplicativo SIRBE.</t>
  </si>
  <si>
    <t>Nota 1: la Dirección de Análisis y Diseño Estratégico de la Entidad está procesando información para determinar el valor ejecutado en septiembre.
En septiembre, la estrategia Atrapasueños se implementó a través de las acciones efectuadas por el equipo territorial “Papalotl de Sueños” y Casas de Memoria y Lúdica logrando 1310 atenciones por medio de acompañamientos telefónicos y virtuales, en cumplimiento de las medidas para prevenir el contagio de COVID19, así; 147 acompañamientos en domicilio, 799 seguimientos a garantía de derechos y 177 seguimientos a procesos. Dichos acompañamientos fortalecieron a las familias en su rol protector a partir de orientaciones pedagógicas y psicosociales transmitidas con juego, arte y literatura. Así mismo, la atención telefónica y virtual aportó a la prevención de situaciones de violencia empleando juegos, lectura de cuentos y audio libros con participantes de Antonio Nariño, Barrios Unidos, Bosa, Chapinero, Ciudad Bolívar, Engativá, Kennedy, Los Mártires, Puente Aranda, San Cristóbal, Santa Fe, Suba, Sumapaz, Tunjuelito, Usaquén y Usme. Así mismo, se activaron rutas para atender solicitudes de apoyo alimentario con la estrategia “Estamos Contigo” articulada a la propuesta el “Circo de la Mariposa” dirigida a la atención psicosocial con arte, pedagogía y lúdica para fortalecer la gestión de emociones en niñas, niños, adolescentes y sus familias víctimas y afectadas por el conflicto armado.</t>
  </si>
  <si>
    <t>PSS-7744-015</t>
  </si>
  <si>
    <t>Salas amigas de la familia lactante certificadas en el Distrito.</t>
  </si>
  <si>
    <t xml:space="preserve"> Medir y monitorear el número de salas amigas de la familia lactante certificadas en el Distrito.</t>
  </si>
  <si>
    <t>Cumplimiento mínimo de los criterios establecidos para la certificación de una sala amiga de la familia lactante en el Distrito.</t>
  </si>
  <si>
    <t>(No. de salas amigas de la familia lactante certificadas en el Distrito durante el período / No. de salas amigas de la familia lactante programadas  para certificar en el Distrito durante el período) *100</t>
  </si>
  <si>
    <t>Actas de evaluación y certificación</t>
  </si>
  <si>
    <t xml:space="preserve">Actas de verificación </t>
  </si>
  <si>
    <t>En el periodo que se reporta, se realizó la planeación de las acciones necesarias en el cumplimiento de los criterios para la certificación y recertificación de las Salas Amigas de la Familia Lactante -SAFL- de acuerdo con los resultados de la ejecución del indicador de gestión obtenidos en la vigencia anterior y la meta propuesta para la vigencia 2020. Así mismo, se avanzó en la revisión de los protocolos de las SAFL en los entornos institucional, laboral y comunitario.</t>
  </si>
  <si>
    <t>En el periodo que se reporta, se actualizó la base de datos de las Salas Amigas de la Familia Lactante -SAFL- en entornos institucional, laboral y comunitario. Adicionalmente, se inició el acercamiento a las SAFL priorizadas para el desarrollo de las actividades de los primeros mil doscientos (1.200) días de la nueva administración; así mismo, se remitió a los Subdirectores Locales para la Integración Social comunicación oficial con información acerca del acompañamiento que se suministrará en la vigencia 2020 a las Salas Amigas de la Familia Lactante en el entorno Institucional.
Finalmente, se participó en el Comité Distrital de Lactancia Materna donde se generaron aportes técnicos para el planteamiento del plan de acción anual intersectorial que permite promover la práctica de la lactancia materna en la ciudad.</t>
  </si>
  <si>
    <t>Se continuó el acercamiento a las Salas Amigas de la Familia Lactante laborales y comunitarias priorizadas. Adicionalmente, se actualizó la base de datos de las Salas Amigas de la Familia Lactante para continuar el proceso de implementación de la estrategia.
Así mismo, en virtud de la situación de aislamiento preventivo ocasionada por la pandemia del coronavirus COVID19, el Equipo técnico de Lactancia Materna de la Subdirección para la Infancia, inició la implementación de las siguientes acciones:
• Llamadas telefónicas a unidades operativas que atienden niñas y niños de primera infancia en cualquiera de los tres entornos de vida cotidiana.
• Indagación virtual de las inquietudes que surgen en las familias usuarias de las amigas de la familia lactante entorno a la práctica de la lactancia materna.
• Realización de Consejerías en lactancia materna y alimentación infantil saludable telefónicas a las familias usuarias de las salas amigas de la familia lactante que lo requieran.
• Consolidación de bases de datos con información de las familias que se identifican con necesidad de apoyo alimentario o albergue.
Cabe resaltar, que las mencionadas actividades se realizaron de manera virtual sin desplazarse a territorio y acatando la medida de aislamiento preventivo.
Finalmente, se participó en una unidad técnica del Comité Distrital de Lactancia Materna donde se suministraron aportes técnicos para el planteamiento del Manual de SAFL en entorno Laboral.</t>
  </si>
  <si>
    <t>En atención a la situación de aislamiento preventivo ocasionada por la pandemia del coronavirus COVID19, el Equipo técnico de Lactancia Materna de la Subdirección para la Infancia, continuó la implementación de las siguientes acciones:
• Acompañamiento telefónico a unidades operativas que atienden niñas y niños de primera infancia en cualquiera de los tres entornos de vida cotidiana.
• Indagación virtual de las inquietudes que surgen en las familias usuarias de las salas amigas de la familia lactante entorno a la práctica de la lactancia materna.
• Realización de Consejerías en lactancia materna y alimentación infantil saludable telefónicas a las familias usuarias de las salas amigas de la familia lactante que lo requieran.
• Atención telefónica a familias no participantes de los servicios en temas de lactancia y alimentación infantil saludable.
• Consolidación de bases de datos con información de las familias que se identifican con necesidad de apoyo alimentario o albergue.
• Consolidación de bases de datos con información de llamadas telefónicas por localidad.
• Consolidación de bases de datos con información de actividades de teletrabajo desarrolladas por el equipo de lactancia.
Cabe resaltar, que las mencionadas actividades se realizaron de manera virtual sin desplazarse a territorio y acatando la medida de aislamiento preventivo.
Finalmente, se participó en una unidad técnica del Comité Distrital de Lactancia Materna donde presentaron la propuesta de grupos de apoyo en lactancia materna al sector salud, que aportaría a la Estrategia Sala Amiga de la Familia Lactante.</t>
  </si>
  <si>
    <t>En cumplimiento de la medida de aislamiento para prevenir el contagio de COVID19 el equipo técnico de lactancia materna de la Subdirección para la Infancia continuó la implementación de las acciones que se relacionan a continuación:
• Acompañamiento telefónico a unidades operativas que atienden niñas y niños de primera infancia en los entornos de vida cotidiana.
• Solución virtual de las inquietudes que surgen en las familias usuarias de las salas amigas de la familia lactante en relación con la práctica de la lactancia materna.
• Consejerías en lactancia materna y alimentación infantil saludable telefónica a las familias usuarias de las salas amigas de la familia lactante.
• Atención telefónica a familias no participantes de los servicios en relación con lactancia y alimentación infantil saludable.
• Alimentación de bases de datos con información de familias identificadas con necesidad de apoyo alimentario o albergue.
• Alimentación de bases de datos con información de acompañamientos telefónicos realizados por localidad.
• Alimentación de bases de datos con información de actividades desarrolladas por el equipo de lactancia.
Cabe aclarar, que las mencionadas acciones se realizaron de manera virtual, sin desplazarse a territorio y acatando la medida de aislamiento preventivo.</t>
  </si>
  <si>
    <t>En cumplimiento de la medida de aislamiento para prevenir el contagio de COVID19 el equipo técnico de lactancia materna de la Subdirección para la Infancia continuó la implementación de las acciones que se relacionan a continuación:
• Acompañamiento a las Salas Amigas de la Familia Lactante [SAFL] institucionales, laborales y comunitarias en tres ejes temáticos:
- Asesoría a profesionales y técnicos sobre procedimientos e instructivos de SAFL. 
- Orientaciones a familias sobre lactancia materna y alimentación infantil saludable.
- Inicio en la implementación del pilotaje de mujeres gestantes para la promoción de la lactancia materna y prevención del embarazo subsecuente.
• Jornadas de fortalecimiento técnico a Responsables de Jardines Infantiles SDIS -Docentes encargadas de Salas Amigas Institucionales.
•  Jornadas de Cualificaciones virtuales en lactancia materna y alimentación infantil saludable dirigidas a talento humano de Entidades Laborales, jardines de operación directa SDIS y jardines privados de la Ciudad (profesionales: psicosociales, salud, educación a primera infancia, técnicos en educación a primera infancia, entre otros).
• Acompañamiento telefónico a unidades operativas que atienden niñas y niños de primera infancia en los entornos de vida cotidiana.
• Solución virtual de las inquietudes que surgen en las familias usuarias de las salas amigas de la familia lactante en relación con la práctica de la lactancia materna.
• Consejerías en lactancia materna y alimentación infantil saludable telefónica a las familias usuarias de las salas amigas de la familia lactante.
• Atención telefónica a familias no participantes de los servicios en relación con lactancia y alimentación infantil saludable.
• Registro de información de familias identificadas con necesidad de apoyo alimentario o albergue en las respectivas bases de datos.
• Registro de información de acompañamientos telefónicos realizados por localidad en las respectivas bases de datos.
• Registro de información de actividades desarrolladas por el equipo de lactancia en las respectivas bases de datos.
Cabe aclarar, que las acciones enunciadas se realizaron de manera virtual, sin desplazarse a territorio y en cumplimiento de la medida de aislamiento preventivo.</t>
  </si>
  <si>
    <t>En cumplimiento de la medida de aislamiento para prevenir el contagio de COVID19 el equipo técnico de lactancia materna de la Subdirección para la Infancia continuó la implementación de las acciones que se relacionan a continuación:
• Acompañamiento a Salas Amigas de la Familia Lactante [SAFL] institucionales, laborales y comunitarias en tres ejes temáticos:
- Asesoría a profesionales y técnicos sobre procedimientos e instructivos de SAFL. 
- Orientaciones a familias sobre lactancia materna y alimentación infantil saludable.
- Inicio en la implementación del pilotaje de mujeres gestantes para la promoción de la lactancia materna y prevención del embarazo subsecuente.
• Jornadas de fortalecimiento técnico a Responsables de Jardines Infantiles SDIS -Docentes encargadas de Salas Amigas Institucionales.
•  Jornadas de Cualificaciones virtuales en lactancia materna y alimentación infantil saludable dirigidas a talento humano de Entidades Laborales, jardines de operación directa SDIS y jardines privados de la Ciudad (profesionales: psicosociales, salud, educación a primera infancia, técnicos en educación a primera infancia, entre otros).
• Acompañamiento telefónico a unidades operativas que atienden niñas y niños de primera infancia en los entornos de vida cotidiana.
• Solución virtual de las inquietudes que surgen en las familias usuarias de las salas amigas de la familia lactante en relación con la práctica de la lactancia materna.
• Consejerías en lactancia materna y alimentación infantil saludable telefónica a las familias usuarias de las salas amigas de la familia lactante.
• Atención telefónica a familias no participantes de los servicios en relación con lactancia y alimentación infantil saludable.
• Registro de información de familias identificadas con necesidad de apoyo alimentario o albergue en bases de datos.
• Registro de información de acompañamientos telefónicos realizados por localidad en bases de datos.
• Registro de información de actividades desarrolladas por el equipo de lactancia en bases de datos.
Cabe resaltar, que las enunciadas acciones se desarrollaron de manera virtual, sin desplazarse a territorio y acatando la medida de aislamiento preventivo.</t>
  </si>
  <si>
    <t>Nota 1: se oficializó ajuste de la descripción del método de cálculo especificando el reporte del cual se extraerá la información a fin de garantizar la claridad, mediante Circular 26 del 23/09/2020.
En cumplimiento de las medidas para prevenir el contagio de COVID19 el equipo técnico de lactancia materna de la Subdirección para la Infancia continuó la implementación de las acciones que se enuncian a continuación:
• Acompañamiento a Salas Amigas de la Familia Lactante [SAFL] institucionales, laborales y comunitarias en tres ejes temáticos:
- Asesoría a profesionales y técnicos en los procedimientos e instructivos de SAFL. 
- Orientación a familias en lactancia materna y alimentación infantil saludable.
- Inicio del pilotaje de las acciones de promoción de lactancia materna y prevención del embarazo subsecuente con mujeres gestantes.
• Jornadas de fortalecimiento técnico a Responsables de Jardines Infantiles SDIS y Docentes encargadas de Salas Amigas de la Familia Lactante Institucionales.
•  Jornadas de Cualificación virtuales en lactancia materna y alimentación infantil saludable dirigidas al talento humano de Entidades Laborales, jardines infantiles SDIS y jardines infantiles privados (profesionales: psicosociales, salud, educación a primera infancia, técnicos en educación a primera infancia, entre otros).
• Acompañamiento telefónico a unidades operativas que atienden niñas y niños de primera infancia en los entornos de vida cotidiana.
• Solución virtual de inquietudes de las familias usuarias de las salas amigas de la familia lactante en relación con la práctica de la lactancia materna.
• Consejerías en lactancia materna y alimentación infantil saludable telefónica a familias usuarias de las salas amigas de la familia lactante.
• Atención telefónica a familias no participantes de los servicios en relación con lactancia y alimentación infantil saludable.
• Registro de información de familias identificadas con necesidad de apoyo alimentario o albergue en bases de datos.
• Registro de información de acompañamientos telefónicos realizados por localidad en bases de datos.
• Registro de información de actividades desarrolladas por el equipo de lactancia en bases de datos.
• Participación en espacios intersectoriales aportando técnicamente.
• Elaboración del informe de la celebración del mes de la lactancia materna de acuerdo con la agenda programada por la Subdirección para la Infancia.</t>
  </si>
  <si>
    <t>PSS-7744-063</t>
  </si>
  <si>
    <t xml:space="preserve">Jardines Infantiles SDIS, sociales, cofinanciados y Casas de Pensamiento Intercultural inscritos en el Sistema de Información y Registro de Servicios Sociales asesorados técnicamente. </t>
  </si>
  <si>
    <t>Monitorear el número de Jardines Infantiles SDIS, sociales, cofinanciados y Casas de Pensamiento Intercultural inscritos en el Sistema de Información y Registro de Servicios Sociales asesorados técnicamente.</t>
  </si>
  <si>
    <t xml:space="preserve">Registro oportuno y con calidad de la información de los jardines infantiles SDIS, sociales, cofinanciados y Casas de Pensamiento Intercultural asesorados, en el aplicativo SIRBE.
Garantizar la oferta y divulgación del servicio de asesoría técnica a los Jardines Infantiles SDIS, sociales, cofinanciados y Casas de Pensamiento Intercultural. </t>
  </si>
  <si>
    <t>(No. de Jardines Infantiles SDIS, sociales, cofinanciados y Casas de Pensamiento Intercultural inscritos en el Sistema de Información y Registro de Servicios Sociales que fueron asesorados técnicamente y registrados en el aplicativo SIRBE en el mes del reporte / No. de Jardines Infantiles SDIS, sociales, cofinanciados y Casas de Pensamiento Intercultural inscritos en el Sistema de Información y Registro de Servicios Sociales durante la vigencia) *100</t>
  </si>
  <si>
    <t>Numerador: aplicativo SIRBE
Denominador: Sistema de Información y Registro de Servicios Sociales.</t>
  </si>
  <si>
    <t>Numerador: Reporte de cargue en el aplicativo SIRBE por localidad.
Denominador: reporte de Jardines Infantiles SDIS, sociales, cofinanciados y Casas de Pensamiento Intercultural inscritos en el Sistema de Información y Registro de Servicios Sociales</t>
  </si>
  <si>
    <t>Nota 1: la creación del indicador de gestión fue oficializada  mediante Circular del 28/08/2020.
Nota 2: la Dirección de Análisis y Diseño Estratégico de la Entidad está procesando información para determinar el valor ejecutado en agosto.
En agosto, el equipo fortalecimiento técnico de la Subdirección para la Infancia, a partir del análisis del impacto generado por los procesos de asistencia técnica dirigidos a los Jardines Infantiles SDIS, Sociales, Cofinanciados y Casas de Pensamiento Intercultural, se identificó la necesidad de plantear una propuesta con carácter y alcance procesual, con el fin de generar cercanía y compañía en los procesos de mejora continua, y se desarrolló un plan de acompañamiento que tiene por objetivo, fortalecer las capacidades del talento humano para contribuir a la calidad de los servicios a través de un proceso de acompañamiento cercano, pertinente y transformador, acorde a las realidades del contexto local. 
Dicho plan de acompañamiento contempla los principios de abordaje que se enuncian a continuación: i. reconocimiento de saberes y capacidades: posibilita reconocer y dinamizar saberes, intereses e inquietudes que surgen de las realidades de los contextos de Jardines Infantiles y Casas de Pensamiento Intercultural; ii. la otredad y la alteridad: reconocimiento del otro, desde sus diferencias, habilidades, capacidades y la posibilidad de usarlas para construir de manera colectiva; iii. horizontalidad: favorece el acompañamiento a través de una postura caracterizada por valorar construcciones y conocimientos desarrollados desde la experiencia de cada Jardín Infantil y Casa de Pensamiento Intercultural, pues desde allí, se establecen conjuntamente el cómo y para qué del acompañamiento; iv. escucha permanente: la confianza y la reflexión prevalece en el proceso de acompañamiento a fin de que las voces que emergen sean escuchadas y tenidas en cuenta para el proceso; v. construcción colectiva: posibilita escenarios para el diálogo de saberes propiciando el trabajo colaborativo, con la intención de co-construir y resignificar ideas o conceptos; y vi. participación corresponsable: el plan de acompañamiento involucra diferentes actores y el cumplimiento de la responsabilidad desde su rol resulta fundamental para lograr los objetivos propuestos.
En este sentido, el plan de acompañamiento tiene las siguientes líneas de acción: 1. apropiación y consolidación de la línea técnica; 2. resignificación de Imaginarios; 3. acompañamiento a prácticas de los profesionales; 4. acompañamiento al ejercicio de documentación de experiencias; 5. apertura y consolidación de redes. Estas líneas se unifican y consolidan a través de fases que indican el trayecto a recorrer para desarrollar el proceso de acompañamiento, destacando diferentes momentos que privilegian su horizonte desde la cercanía, sensibilidad y situado en: i. articulación y reconocimiento local inicial; ii. Focalización; iii. identificación de acciones a fortalecer; iv. implementación de acciones y estrategias de acompañamiento; y v. acuerdos y compromisos establecidos de manera consensuada con el equipo de talento humano de Jardines Infantiles y Casa de Pensamiento Intercultural, que permitan reflejar y mantener los avances en el proceso.</t>
  </si>
  <si>
    <t>Nota 1: se oficializó ajuste de la redacción de la fórmula y método del cálculo a fin de garantizar claridad, mediante Circular 26 del 23/09/2020.
Nota 2: la Dirección de Análisis y Diseño Estratégico de la Entidad está procesando información para determinar el valor ejecutado en septiembre.
Las acciones desarrolladas por el equipo de fortalecimiento técnico con relación a la asesoría técnica de Jardines Infantiles SDIS, Cofinanciados, Sociales y Casas de Pensamiento Intercultural en septiembre, se enfocaron en la socialización del “Lineamiento de educación inicial para el regreso voluntario, gradual y seguro de las niñas y los niños a los Jardines Infantiles Públicos y las Casas de Pensamiento Intercultural” y del “Protocolo de bioseguridad para la implementación de los esquema de atención”, dichos espacios de socialización acercaron conceptual y metodológicamente al talento humano para la prestación del servicio de educación inicial en el marco de la situación de emergencia sanitaria ocasionada por la pandemia de la COVID 19, a través de los esquemas de atención: fortalecimiento de educación inicial en casa, educación inicial en alternancia y acompañamiento multimodal.
Así mismo, se dieron a conocer los criterios para determinar la vinculación de las niñas y los niños en la prestación del servicio en el marco de los esquemas de atención, los criterios de alistamiento necesarios para la prestación del servicio y las condiciones para la implementación. 
En este sentido, se desarrollaron encuentros con referentes de infancia, gestores locales, responsables del servicio y profesionales transversales (psicólogos, nutricionistas, enfermeras y educadoras especiales) de las dieciséis (16) Subdirecciones Locales para la Integración Social. De igual forma, se brindó acompañamiento y orientación al talento humano de los jardines infantiles priorizados para implementar el esquema de atención educación inicial en alternancia durante las fases de alistamiento e implementación, que se relacionan a continuación:  Jardín Infantil Diurno San Luis, Jardín Infantil Nocturno Las Hadas de los Sueños, Jardín Infantil Diurno La Candelaria, Jardín Infantil Diurno Guadalupe Paraíso y Jardín Infantil Nocturno Construyendo Sueños.</t>
  </si>
  <si>
    <t>PSS-7744-064</t>
  </si>
  <si>
    <t xml:space="preserve">Jardines Infantiles privados inscritos en el Sistema de Información y Registro de Servicios Sociales asesorados técnicamente. </t>
  </si>
  <si>
    <t>Monitorear el número de Jardines Infantiles privados inscritos en el Sistema de Información y Registro de Servicios Sociales asesorados técnicamente.</t>
  </si>
  <si>
    <t xml:space="preserve">Registro oportuno y con calidad de la información de los jardines infantiles privados asesorados, en el aplicativo SIRBE.
Garantizar la oferta y divulgación del servicio de asesoría técnica a los Jardines Infantiles privados. </t>
  </si>
  <si>
    <t>(No. de Jardines Infantiles privados inscritos en el Sistema de Información y Registro de Servicios Sociales que fueron asesorados técnicamente y registrados en el aplicativo SIRBE en el mes de reporte / No. de Jardines Infantiles privados inscritos en el Sistema de Información y Registro de Servicios Sociales durante la vigencia (acumulados)) *100</t>
  </si>
  <si>
    <t>Identificar en el aplicativo SIRBE el número de Jardines Infantiles privados inscritos en el Sistema de Información y Registro de Servicios Sociales que fueron asesorados técnicamente y dividirlo entre el número de Jardines Infantiles privados inscritos en el Sistema de Información y Registro de Servicios Sociales durante la vigencia (acumulados).
El denominador se registrará de manera mensual dado que depende del número de Jardines Infantiles privados inscritos en el Sistema de Información y Registro de Servicios Sociales (acumulados) y en la Entidad la inscripción de jardines infantiles se efectúa en cualquier mes del año.
Se hará seguimiento al indicador de febrero a noviembre dado que los Jardines Infantiles privados inician servicio en la última semana de enero y finalizan la primera semana de diciembre.</t>
  </si>
  <si>
    <t>Numerador: Reporte de cargue en el aplicativo SIRBE por localidad.
Denominador: reporte de Jardines Infantiles privados inscritos en el Sistema de Información y Registro de Servicios Sociales</t>
  </si>
  <si>
    <t>Nota 1: la creación del indicador de gestión fue oficializada  mediante Circular del 28/08/2020.
Nota 2: la Dirección de Análisis y Diseño Estratégico de la Entidad está procesando información para determinar el valor ejecutado en agosto.
En agosto, el equipo fortalecimiento técnico de la Subdirección para la Infancia, con el propósito de avanzar en la consolidación de los procesos que se derivan de la línea técnica, conceptual y de gestión de la educación inicial en el Distrito, definió un plan de acompañamiento para fortalecer y mejorar las condiciones de calidad en los Jardines Infantiles Privados. Este plan de acompañamiento permite materializar acciones definidas de manera conjunta con el talento humano de los jardines infantiles privados para mejorar continuamente la prestación del servicio y contribuir a: mejorar condiciones de calidad en la prestación del servicio; sensibilizar al talento humano acerca de la necesidad de trabajar de manera conjunta para favorecer la construcción colectiva de conocimiento, lo cual se refleja en la atención brindada a niños, niñas y sus familias; consolidar espacios y estrategias de interlocución entre el talento humano; generar un proceso de autorreconocimiento del talento humano sobre lo que es y puede ser su rol; reconocer diferentes voces, tanto en el consenso como en el disenso, así como su papel y rol en la prestación del servicio; brindar herramientas para fortalecer procesos de definición, ejecución, seguimiento y evaluación de las condiciones de prestación del servicio a niñas y niños en el marco de la atención integral. El plan de acompañamiento se rige por criterios que constituyen la base de las interacciones y relaciones que el equipo fortalecimiento técnico establece con el talento humano responsable de los Jardines Infantiles, tales como: i. lectura real del jardín infantil; ii. Pertinencia; iii. transformación conjunta; y iv. valoración y reflexión.
En la formulación del plan de acompañamiento los profesionales del equipo fortalecimiento técnico consideraron necesario establecer cuatro etapas para incidir en la práctica y el fortalecimiento de las condiciones de calidad de los Jardines Infantiles Privados, a saber: 1. focalización y priorización; 2. caracterización de los Jardines Infantiles; 3. construcción del plan de acompañamiento; y 4. recoger y proyectar.
El acompañamiento técnico para fortalecer y mejorar las condiciones de calidad en la prestación del servicio de educación inicial en los jardines infantiles privados, promueve el enriquecimiento práctico –en el hacer- del talento humano, para ello, el equipo fortalecimiento estructuró dos tipos de asistencia técnica que en atención a la situación generada por el COVID 19 se desarrollan virtualmente: i. asistencia grupal, que es un espacio de encuentro donde el profesional del equipo fortalecimiento técnico entabla un diálogo con tres o más personas de uno o varios Jardines Infantiles; ii. asistencia individual, que es un espacio de diálogo donde el profesional del equipo fortalecimiento técnico se encuentra con una persona del talento humano del Jardín Infantil para profundizar en la línea técnica de educación inicial y retroalimentar los avances y documentación efectuada en cumplimiento de los estándares de uno o más componentes técnicos de calidad para la educación inicial. Esta tiene un direccionamiento específico pues refleja la particularidad y casuística del Jardín Infantil Privado.
Es así, que los acompañamientos técnicos desarrollados por el equipo fortalecimiento técnico, independientemente de su tipología (grupal o individual) brindan a la talento humano de los Jardines Infantiles Privados claridades técnicas, metodológicas y operativas para la prestación del servicio de Educación Inicial.</t>
  </si>
  <si>
    <t>Nota 1: se oficializó ajuste de la redacción de la fórmula y método del cálculo a fin de garantizar claridad, mediante Circular 26 del 23/09/2020.
Nota 2: la Dirección de Análisis y Diseño Estratégico de la Entidad está procesando información para determinar el valor ejecutado en septiembre.
Las acciones desarrolladas por el equipo de fortalecimiento técnico en relación con la asesoría técnica de los Jardines Infantiles Privados en septiembre se enfocaron en la socialización del “Lineamiento de educación inicial desde el enfoque de atención integral a la primera infancia - AIPI - para el regreso voluntario, gradual, seguro y afectivo de las niñas y los niños a los Jardines Infantiles Privados” y el “Protocolo de bioseguridad para la implementación de los esquema de atención”, dichos espacios de socialización acercaron conceptual y metodológicamente al talento humano para la prestación del servicio de educación inicial en el marco de la situación de emergencia sanitaria ocasionada por la pandemia de la COVID 19 a través de los esquemas de atención: fortalecimiento de educación Inicial en casa, educación inicial en alternancia y acompañamiento multimodal.
Así mismo, se dieron a conocer los criterios para determinar la vinculación de las niñas y los niños en la prestación del servicio en el marco de los esquemas de atención, los criterios de alistamiento necesarios para la prestación del servicio y las condiciones para la implementación 
En este sentido, se desarrollaron encuentros con el talento humano que realizo solicitudes de asesoría, a fin de solventar las dudas en torno a los mencionados lineamento y protocolo respectivamente, el proceso de inscripción y el cargue del protocolo de bioseguridad. 
Es importante resaltar que una de las acciones y canales de comunicación privilegiados con los Jardines Infantiles Privados fue el correo electrónico, que permitió resolver dudas en tiempo real acerca de lo contemplado en el lineamiento y el protocolo. Por último, otra de las formas a través de las cuales se proyecta acompañar a los Jardines Infantiles Privados es el foro virtual programado para octubre, donde se darán a conocer las orientaciones y factores fundamentales a considerar en la implementación de los esquemas de atención propuestos.</t>
  </si>
  <si>
    <t xml:space="preserve">Durante el mes de agosto se registraron en la Plataforma Distrito Joven 254 jóvenes inscritos de los cuales 177 son registros de 14-28; sin datos 33 y fuera del rango de edad 44.  
Con el inicio del actual Plan de Desarrollo y el aislamiento social COVID-19, se continúa incrementando las oportunidades disponibles en la APP que coadyuven a la convivencia, la salud mental, salud física y el acceso a la oferta virtual disponible, lo que permitió conocer la aplicación web y móvil, sino también para evidenciar la existencia de las diferentes oportunidades que la plataforma ofrece y nuevas estrategias de comunicaciones y de acercamiento a las juventudes, que ven como necesidad beneficiarse de la oferta distrital disponible.
Se incrementaron las oportunidades disponibles en la APP es así como se cargó en la plataforma Distrito Joven 48 oportunidades, la mayoría en emprendimiento y educación.
Se realizan acciones de soporte tecnológico previo diagnóstico para la plataforma y documentación necesaria para arreglar los errores que se vienen presentando y otros nuevos de la plataforma, a fin de mejorar y optimizar el servicio de la plataforma Web, lo que garantiza y fortalece el uso y permanencia de las y los usuarios que utilizan dicha plataforma.
Se adelanta acciones para el convenio con ViveLab para poder hacer plan de desarrollos. </t>
  </si>
  <si>
    <t>Los  Centros Forjar entre los meses de junio a agosto, de acuerdo con las medidas, órdenes e instrucciones impartidas por el Gobierno Nacional y Distrital, para contener y prevenir la propagación del COVID-19, se han implementado acciones entre otras:   
Acompañamiento en casa, para garantizar la ejecución de la medida o sanción, dando cumplimiento a las orientaciones técnicas y operativas para la ﬂexibilización y ajuste en la prestación del servicio a partir de la modificación temporal al Lineamiento Técnico Modelo de Atención para Adolescentes y Jóvenes en conflicto con la ley –SRPA del Instituto Colombiano de Bienestar Familiar, las cuales precisan las acciones para el proceso de atención en las medidas y sanciones del proceso judicial SRPA y la medida de restablecimiento de derechos en Administración de Justicia en el marco de la emergencia social y sanitaria.
Se registran 51 remisiones a los Centros Forjar, realizadas por las autoridades administrativas y judiciales competentes del SRPA.
Los equipos psicosociales dieron continuidad al acompañamiento y seguimiento telefónicos, así como acompañamiento en casa en casos prioritarios, a través de abordajes de acuerdo con las particularidades de los casos y necesidades evidenciadas.
Se realiza un trabajo articulado con los profesionales de los demás componentes de la atención, a fin de referenciar casos y lograr respuestas conjuntas acorde a las necesidades de los adolescentes, jóvenes y familias. 
Los adolescentes han continuado desarrollando las guías pedagógicas de manera autónoma por medio de las cuales se orientan ejercicios reflexivos sobre la importancia de reconocer la responsabilidad de sus decisiones y acciones, permitiéndoles resignificar la forma de relacionarse con su familia y las demás personas de los contextos en los que participan. 
En algunos casos se hizo desplazamiento a los domicilios de los adolescentes a fin de generar atenciones y orientaciones de acuerdo a situaciones y problemáticas que han surgido durante el periodo de confinamiento actual.  
Se ha mantenido una comunicación continua con el profesional de Enlace CESPA a fin de viabilizar el acompañamiento de las Defensorías de Familia frente a situaciones y conflictos que requieren de Comités de Estudio de Caso.
Se ha continuado realizando la activación de rutas para dar respuesta a necesidades y situaciones reportadas por los participantes y sus familias. 
Durante este período las familias solicitaron mayor apoyo para la gestión de citas médicas, lo cual se logró articular con el área de enfermería, avanzando de forma satisfactoria en la gestión de citas.
Se activó una ruta para acceso a oferta laboral y se logró que algunos jóvenes participaran en proceso de selección con una posibilidad alta de vinculación. 
Se realiza pilotos de acompañamiento pedagógico presencial en el Centro Forjar Ciudad Bolívar, a un grupo de adolescentes y jóvenes de Libertad Asistida que venían recibiendo las guías en físico, pero evidenciaban retrasos y dificultades para avanzar en el proceso. 
Parte de la ejecución de horas de prestación de servicios a la comunidad se ha llevado a cabo a través del desarrollo del Proyecto Pedagógico Restaurativo, con el cual los adolescentes y jóvenes proyectan la manera como, en condiciones normales, llevarían a cabo las actividades con las cuales reparan simbólicamente a la comunidad. 
Con las medidas de confinamiento y la estrategia de acompañamiento, se ha logrado establecer un nivel alto de compromiso y responsabilidad de los adolescentes y jóvenes que se encuentran cumpliendo la sanción, evidenciándose en aquellos que terminaron el proceso, la subjetivización de la responsabilidad respecto al hecho que los vinculó al SRPA, así como la comprensión de los procesos restaurativos y de las consecuencias de sus actos, alcanzando la resignificación y la reparación simbólica, a través de las actividades  propuestas para desarrollar en casa con sus familias. 
Se materializa la acción de reparación de un joven de Centro Forjar Suba, quien realizó un video sobre la prevención de riesgos eléctricos en casa, el cual socializó en el Comité Local de Familia y Consejo del Buen Trato de la Localidad de Suba, generando acogida por este tipo de actividades hacia la comunidad desde sus saberes.
Se mantiene comunicación constante con las profesionales de los equipos de las Defensorías de Familia para informar situaciones de riesgo que han presentado los adolescentes a través de estudios de caso de participantes que requieren atención y respuestas efectivas frente a las necesidades evidenciadas.</t>
  </si>
  <si>
    <t>Desde las localidades se han realizado articulaciones con los referentes de los servicios de la entidad, para divulgar la oferta virtual del servicio CDC y poder incorporar participantes de otros servicios de la SDIS al servicio CDC</t>
  </si>
  <si>
    <t>El sistema de información  SIRBE, del cuál se extrae la información para reporte cuantitativo del indicador, debido al cierre e inicio de un nuevo Plan de Desarrollo Distrital, inicia proceso de parametrización, motivo por el cuál no se cuenta con el dato cuantitativo.
Se continua con la articulación a través de referentes de los distintos servicios de la SDIS para divulgar las oferta del servicio CDC. Así mismo, se realiza articulación con las referentes de infancia a nivel local, para vinculación de profesoras de jardines infantiles al curso de primeros auxilios con énfasis en la primera infancia y elaboración de material didáctico</t>
  </si>
  <si>
    <t>Se continua con la articulación a través de referentes de los distintos servicios de la SDIS para divulgar las oferta del servicio CDC. Así mismo, se realiza articulación con las referentes locales del servicio Creciendo en Familias,  para vinculación de participantes al curso de Nutrición y con las referentes locales de infancia, para la vinculación de participantes al curso de manipulación de alimentos</t>
  </si>
  <si>
    <t xml:space="preserve">Debido al proceso de parametrización en el sistema SIRBE, no se ha podido realizar la exportación de base de datos para el reporte cuantitativo del indicador
A nivel local se ha socializado con los referentes de los servicios de la SDIS y sus participantes, por grupos de whatsapp, correo electrónico y llamadas telefónicas,  la oferta del servicio Centros de Desarrollo Comunitario  con el fin promover la vinculación de los diferentes participantes de los servicios SDIS en la oferta del servicio CDC </t>
  </si>
  <si>
    <t>Jóvenes informados sobre Prevención Integral en el marco del componente de prevención integral.</t>
  </si>
  <si>
    <t xml:space="preserve">Determinar el número de jóvenes informados en el marco del componente de prevención  integral: 
Prevención en Salud Mental y Orientación Socio Ocupacional-OSO; Prevención sustancias psicoactivas SPA; Prevención de paternidad y maternidad temprana PPYMT, y violencias.
</t>
  </si>
  <si>
    <t>El numerador corresponde al número de jóvenes informados en prevención integral de acuerdo con el  conteo de datos del Sistema misional SIRBE y/o el dato tomado del informe de medios digitales y redes sociales y/o el dato que aporta el listado de asistencia con la información básica de los jóvenes que no desean aportar su información completa. 
El denominador corresponde a la totalidad de jóvenes que se programaron para ser informados en prevención integral para la vigencia 2020-2024.</t>
  </si>
  <si>
    <t>Mujeres jóvenes vinculadas y beneficiadas de los  servicios sociales.</t>
  </si>
  <si>
    <t>Determinar el número de mujeres jóvenes beneficiadas por los servicios sociales, del total de  jóvenes atendidos con vulnerabilidad social.</t>
  </si>
  <si>
    <t>Implementar estrategias con enfoque diferencial de inclusión en las mujeres jóvenes en los servicios prestados.</t>
  </si>
  <si>
    <t>El Numerador corresponde al dato tomado del conteo de metas  de la ficha sirbe específicamente del cuadro de clasificación de variables por grupo etareo, sexo femenino.
El denominador corresponde al dato tomado del conteo de metas de la ficha SIRBE específicamente del cuadro de clasificación de variables grupo etareo, sexo en su totalidad.</t>
  </si>
  <si>
    <t>El indicador de gestión presentó una ejecución de 96,7%, debido a la medida de aislamiento preventivo obligatorio para reducir el contagio de COVID19, que requirió trasformar temporalmente la prestación de los servicios jardines infantiles y casas de pensamiento intercultural para garantizar a niñas y niños los derechos a la salud, la  seguridad, la alimentación y el acompañamiento, con atención en el hogar, implementada a partir de "orientaciones pedagógicas para el reencuentro en familia" que incentiva a descubrir el hogar como un espacio posibilitador de múltiples experiencias mientras son acompañados telefónica y virtualmente por el talento humano de los mencionados servicios, se entregaron paquetes alimentarios y se brindó orientación psicosocial. Así mismo, en el marco de la implementación y adjudicación de convenios resultantes del proceso competitivo (Decreto 092 de 2017) se iniciaron 29 convenios de asociación suscritos entre la Secretaria Distrital de Integración Social y Organizaciones sin Ánimo de Lucro para la operación de igual número de jardines infantiles cofinanciados.</t>
  </si>
  <si>
    <t>Identificar en el reporte de la meta 2 remitido por la DADE el número de niñas y niños de primera infancia en estados: atendido, en atención y suspendido que hayan permanecido mínimo 90 días en los servicios jardines infantiles diurnos, jardines infantiles nocturnos y casas de pensamientos intercultural y dividirlo entre el número de niñas y niños en estados: atendido, en atención y suspendido en jardines infantiles diurnos, jardines infantiles nocturnos y casas de pensamiento intercultural en el periodo.
La permanencia de 90 días es el tiempo mínimo requerido para evidenciar efectos de la atención en el desarrollo de niños y niñas.
El denominador se registrará de manera anual dado que se obtiene del reporte suministrado por la DADE.</t>
  </si>
  <si>
    <t>Identificar en el aplicativo SIRBE el número de gestantes, niñas y niños de primera infancia en estados: atendido, en atención y suspendido (con motivo diferente a notificación de egreso) con mínimo 90 días de permanencia en el servicio creciendo en familia y dividirlo entre el número de gestantes, niñas y niños de primera infancia en estados: atendido, en atención y suspendido (con motivo diferente a notificación de egreso) durante la vigencia (acumulados) en el servicio creciendo en familia identificados en el aplicativo SIRBE.
Se toma la permanencia de 90 días dado que es el tiempo mínimo en el que gestantes, niñas y niños reciben la totalidad de atenciones ofrecidas por el servicio.
El denominador se registrará de manera trimestral dado que se obtiene del reporte suministrado por la DADE.</t>
  </si>
  <si>
    <t>Identificar en el aplicativo SIRBE el número de gestantes, niñas y niños de primera infancia en estados: atendido, en atención y suspendido (con motivo diferente a notificación de egreso) con mínimo 90 días de permanencia en el servicio creciendo en familia en la ruralidad y dividirlo entre el número de gestantes, niñas y niños de primera infancia en estados: atendido, en atención y suspendido (con motivo diferente a notificación de egreso) durante la vigencia (acumulados) en el servicio creciendo en familia en la ruralidad identificado en el aplicativo SIRBE.
Se toma la permanencia de 90 días dado que es el tiempo mínimo en el que gestantes, niñas y niños reciben la totalidad de atenciones ofrecidas por el servicio creciendo en familia en la ruralidad.
El denominador se registrará de manera trimestral dado que obedece a un dato suministrado por la DADE.
La línea base no es registrada dado que el presente indicador no había sido medido y tampoco se cuenta con reportes de la permanencia de los participantes en el servicio. Sin embargo, se proyecta que el 60% de los participantes permanezca mínimo 90 días en el servicio.</t>
  </si>
  <si>
    <t>Medir y monitorear la desincentivación de niños, niñas ya adolescentes identificados en situación de trabajo infantil en cada vigencia.</t>
  </si>
  <si>
    <t>(No. De niños, niñas y adolescentes que culminan el plan de atención integral de acuerdo al modelo de atención / No. Total de niños, niñas y adolescentes en estado atendido en el período)*100</t>
  </si>
  <si>
    <t>Identificar el número de niños, niñas y adolescentes que egresaron del servicio Centros Amar en la vigencia "estado ATENDIDO" con motivo de egreso "finalización proceso de atención" en el aplicativo SIRBE; y dividirlo entre el número total de niños, niñas y adolescentes en "estado ATENDIDO" en el aplicativo SIRBE del mismo periodo.
Se entiende por "Culminar el plan de atención integral" al estado en el cual el niño, la niña o adolescente se encuentra fuera de situación o riesgo de trabajo infantil, en el marco de las estrategias de atención integral de los componentes del modelo de atención. La culminación del plan de atención integral tiene una duración variable y puede durar un tiempo de dos años.
El indicador tiene tendencia creciente respecto a la vigencia anterior.</t>
  </si>
  <si>
    <t>Monitorear la atención de niñas, niños y adolescentes víctimas y afectados por el conflicto armado en la estrategia atrapasueños.</t>
  </si>
  <si>
    <t>Información actualizada en el aplicativo SIRBE.
Identificación de niñas, niños y adolescentes víctimas y afectados por el conflicto armado.</t>
  </si>
  <si>
    <t>Identificar en el aplicativo SIRBE el número de niñas, niños y adolescentes víctimas y afectados por el conflicto armado atendidos en la estrategia atrapasueños (estados: en atención, atendido, atendido día y suspendido) y en servicios sociales y estrategias de la Subdirección para la Infancia (estados: en atención, atendido, atendido día y suspendido con actuación de intervención "acompañado por atrapasueños"); y dividirlo entre el número de niñas, niños y adolescentes víctimas y afectados por el conflicto armado registrados por la Subdirección para la Infancia en el aplicativo SIRBE.
El denominador se registrará de manera mensual dado que obedece a un dato suministrado por la DADE.</t>
  </si>
  <si>
    <t>Nota 1: la actualización del indicador de gestión fue oficializada  mediante Circular del 28/08/2020.
Nota 2: la Dirección de Análisis y Diseño Estratégico de la Entidad está procesando información para determinar el valor ejecutado en agosto.
La estrategia Atrapasueños se implementó a través de las acciones del equipo territorial “Papalotl de Sueños” y casas de memoria y lúdica logrando 1818 atenciones, mediante acompañamientos telefónicos y virtuales en cumplimiento de la medida de aislamiento preventivo así: 2 acompañamientos psico jurídicos, 6 activaciones de servicios, 193 seguimiento a procesos, 263 atenciones en domicilio y 1354 seguimientos a garantía de derechos. Dicho acompañamiento fortaleció a las familias en su rol protector a partir de orientaciones pedagógicas y psicosociales transmitidas por medio de juego, arte y literatura. Así mismo, la atención telefónica y virtual aportó a la prevención de situaciones de violencia a través de juegos, lectura de cuentos y audio libros con los participantes que habitan en las localidades Antonio Nariño, Barrios Unidos, Bosa, Chapinero, Ciudad Bolívar, Engativá, Fontibón, Usaquén, Kennedy, Los Mártires, Santa Fe, Rafael Uribe Uribe, San Cristóbal, Suba, Sumapaz y Usme. Adicionalmente, se activaron rutas para atender solicitudes de apoyo alimentario por medio de la articulación de las estrategias “Estamos Contigo” y “Circo de la Mariposa” dirigida a la atención psicosocial a partir del arte, la pedagogía y la lúdica para fortalecer la gestión de emociones en niñas, niños, adolescentes y familias víctimas y afectadas por el conflicto armado.
Nota: La Dirección de Análisis y Diseño Estratégico de la Entidad está procesando información para determinar el valor ejecutado en agosto.</t>
  </si>
  <si>
    <t>Identificar en la base de datos oficial del equipo de lactancia materna el número de salas amigas de la familia lactante certificadas y dividirlo entre el número de salas amigas de la familia lactante programadas para certificar durante el periodo.
El término salas amigas de la familia lactante certificadas incluye salas certificadas y recertificadas durante la vigencia dado que el proceso es el mismo y en los dos casos se emite un "certificado".  
En la presente vigencia se proyectará únicamente la recertificación de salas amigas de la familia lactante en virtud a la atención no presencial de los servicios donde se ubican por la pandemia generada por el COVID19. 
El denominador se registrará de manera anual dado que depende de los ajustes que se requerirá efectuar a la dinámica de los servicios con ocasión del COVID19.</t>
  </si>
  <si>
    <t>Nota: las actualizaciones en la redacción del indicador de gestión fueron oficializadas  mediante Circular del 28/08/2020.
En cumplimiento de la medida de aislamiento para prevenir el contagio de COVID19 el equipo técnico de lactancia materna de la Subdirección para la Infancia continuó la implementación de las acciones que se relacionan a continuación:
• Acompañamiento a Salas Amigas de la Familia Lactante [SAFL] institucionales, laborales y comunitarias en tres ejes temáticos:
- Asesoría a profesionales y técnicos en los procedimientos e instructivos de SAFL. 
- Orientaciones a familias en lactancia materna y alimentación infantil saludable.
- Inicio del pilotaje de las acciones de promoción de lactancia materna y prevención del embarazo subsecuente con mujeres gestantes.
• Jornadas de fortalecimiento técnico a Responsables de Jardines Infantiles SDIS y Docentes encargadas de Salas Amigas de la Familia Lactante Institucionales.
•  Jornadas de Cualificación virtuales en lactancia materna y alimentación infantil saludable dirigidas al talento humano de Entidades Laborales, jardines de operación SDIS y jardines privados (profesionales: psicosociales, salud, educación a primera infancia, técnicos en educación a primera infancia, entre otros).
• Acompañamiento telefónico a unidades operativas que atienden niñas y niños de primera infancia en los entornos de vida cotidiana.
• Solución virtual de inquietudes de las familias usuarias de las salas amigas de la familia lactante en relación con la práctica de la lactancia materna.
• Consejerías en lactancia materna y alimentación infantil saludable telefónica a familias usuarias de las salas amigas de la familia lactante.
• Atención telefónica a familias no participantes de los servicios en relación con lactancia y alimentación infantil saludable.
• Registro de información de familias identificadas con necesidad de apoyo alimentario o albergue en bases de datos.
• Registro de información de acompañamientos telefónicos realizados por localidad en bases de datos.
• Registro de información de actividades desarrolladas por el equipo de lactancia en bases de datos.
• Implementación de la celebración del mes de la lactancia materna de acuerdo con la agenda programada en la Subdirección para la Infancia.
• Acompañamiento presencial a la estrategia de Estatuas lactantes en espacio público con el fin de promocionar la lactancia materna adecuada.</t>
  </si>
  <si>
    <t>Identificar en el aplicativo SIRBE el número de Jardines Infantiles SDIS, sociales, cofinanciados y Casas de Pensamiento Intercultural inscritos en el Sistema de Información y Registro de Servicios Sociales que fueron asesorados técnicamente en el mes del reporte y dividirlo entre el número de Jardines Infantiles SDIS, sociales, cofinanciados y Casas de Pensamiento Intercultural inscritos en el Sistema de Información y Registro de Servicios Sociales durante la vigencia (acumulados).
El denominador se registrará de manera mensual dado que depende del número de Jardines Infantiles SDIS, sociales, cofinanciados y Casas de Pensamiento Intercultural inscritos en el Sistema de Información y Registro de Servicios Sociales en la vigencia (acumulados) y en la Entidad la inscripción de jardines infantiles y casas de pensamiento intercultural se efectúa en cualquier mes del año.
Se hará seguimiento al indicador de febrero a noviembre dado que los Jardines Infantiles y Casas de Pensamiento Intercultural inician servicio la tercera semana de enero y finalizan la segunda semana de diciembre.</t>
  </si>
  <si>
    <t>7730 - Servicio de atención a la población proveniente de flujos migratorios mixtos en Bogotá</t>
  </si>
  <si>
    <t xml:space="preserve">PSS-7730-042 </t>
  </si>
  <si>
    <t>Fortalecer la referenciación de población en flujos migratorios mixtos a servicios sociales</t>
  </si>
  <si>
    <t xml:space="preserve">Base consolidada formato de seguimiento a la referenciación de población migrante
Reporte Formato Base de consolidación población migrante  FOR-PSS-270 </t>
  </si>
  <si>
    <t>Durante este mes se realizaron actividades orientadas a favorecer las opciones de seguimiento a la referenciación para el servicio de atención transitoria al Migrante Extranjero, estas estuvieron centradas en la identificación de contactos de redes de apoyo cuyas acciones aportan al ejercicio de los derechos de la población en flujos migratorios mixtos, sin embargo el seguimiento se ha realizado de manera telefónica y en algunos casos no se ha podido establecer contacto, para superar la dificultad, se planea solicitar más de un dato de contacto para cada caso de ser posible.</t>
  </si>
  <si>
    <t>Durante el mes de septiembre el cumplimiento del indicador corresponde a 22,1 %, dado que se referenciaron 190 personas y se realizaron 42 seguimientos a referenciación. 
Durante el tercer trimestre de 2020, entre los meses de agosto y septiembre, se referenciaron un total de 296 personas a las cuales se les realizó seguimiento a un total de 68 con lo cual el porcentaje de seguimiento fue de 23,0%. Al respecto no se dio cumplimiento a la meta del  indicador debido a carencia de datos de contacto de las personas referenciadas. Se planean acciones para mejorar la recopilación de datos que posibiliten el seguimiento a la referenciación, estas medidas también contemplan el seguimiento por medio de actores institucionales.</t>
  </si>
  <si>
    <t>Prestación de servicios sociales para la inclusión social</t>
  </si>
  <si>
    <t>7771 - Fortalecimiento de las oportunidades de  inclusión de las personas con discapacidad y sus familias, cuidadores-as en Bogotá</t>
  </si>
  <si>
    <t>PSS-7771-054</t>
  </si>
  <si>
    <t>Acciones de articulación transectorial adelantadas para promover las oportunidades de inclusión de las personas con discapacidad, sus familias y cuidadores-as.</t>
  </si>
  <si>
    <t>Reportar las acciones de articulación transectorial que desarrolla el proyecto para promover la inclusión de pcd, sus familias y cuidadores-as.</t>
  </si>
  <si>
    <t>Respuesta oportuna de otras entidades</t>
  </si>
  <si>
    <t>Número de acciones de articulación transectorial realizadas / número de acciones de articulación transectorial programadas*100</t>
  </si>
  <si>
    <t>Reporte del número de acciones de articulación transectorial realizadas, para promover el desarrollo de oportunidades para la inclusión de personas con discapacidad , sus familias y cuidadores-as</t>
  </si>
  <si>
    <t xml:space="preserve">Este indicador se calcula tomando el número de acciones de articulación realizadas y reportadas en la matriz diligenciada por el proyecto, donde se visibiliza el número de acciones de articulación  programadas en el plan de trabajo.   </t>
  </si>
  <si>
    <t xml:space="preserve">Acciones de articulación </t>
  </si>
  <si>
    <t>Matriz de registro acciones de articulación</t>
  </si>
  <si>
    <t xml:space="preserve">Acciones de articulación transectorial </t>
  </si>
  <si>
    <t>Este indicador fue creado mediante memorando I2020023118 del 2020-08-25, por tanto no aplica reporte cuantitativo para el periodo, sin embargo el equipo de trabajo se encuentra adelantando actividades para la definición y consolidación de la información para dar cuenta de las acciones de articulación que se adelantarán en el proyecto.</t>
  </si>
  <si>
    <t>En el mes de septiembre el proyecto logró avanzar en (4) acciones de articulación transectorial con la UNIVERSIDAD COLEGIO MAYOR DE CUNDIMARCA, OISS - ORGANIZACION IBERORAMERICANA DE SEGURIDAD SOCIAL, UNIVERSIDAD MANUELA BELTRAN y UNIVERSIDAD EL ROSARIO, con el fin de generar procesos que permitan disminuir las barreras existentes para la inclusión de personas con discapacidad en diferentes entornos. Logrando un 27% de avance en el periodo de reporte, si se tiene en cuenta la situación por la emergencia por Covid-19, lo cual ha dificultado realizar acciones de articulación con diferentes sectores y entidades que posibiliten la inclusión de personas con discapacidad</t>
  </si>
  <si>
    <t>PSS-7771-055</t>
  </si>
  <si>
    <t>Actividades realizadas con familias y cuidadores-as para promover el desarrollo de capacidades y habilidades.</t>
  </si>
  <si>
    <t>Desarrollar actividades en el marco de los planes de atención a familias y cuidadores-as para el desarrollo de capacidades y habilidades.</t>
  </si>
  <si>
    <t>Respuesta de las familias</t>
  </si>
  <si>
    <t xml:space="preserve">Número de actividades desarrolladas con familias y cuidadores-as de los servicios y estrategias del Proyecto para el desarrollo de habilidades y capacidades de las familias / Número de actividades programadas con familias y cuidadores-as de las PcD de los servicios y estrategias del Proyecto 7771 * 100% </t>
  </si>
  <si>
    <t>Actas de actividades desarrolladas, Formatos diligenciados de Intervenciones individuales y Grupales</t>
  </si>
  <si>
    <t>Se toma la cantidad de actividades realizadas con las familias y cuidadores-as de las PcD dividido entre la cantidad de actividades proyectadas a desarrollarse con las PcD y se multiplica por el 100%</t>
  </si>
  <si>
    <t>Actividades</t>
  </si>
  <si>
    <t>Informe Cualitativo y Cuantitativo</t>
  </si>
  <si>
    <t>Actividades realizadas con las familias y cuidadores-as</t>
  </si>
  <si>
    <t>Este indicador fue creado mediante memorando I2020023118 del 2020-08-25, por tanto no aplica reporte cuantitativo para el periodo, el equipo de trabajo se encuentra adelantando acciones de formulación para la definición y consolidación de la línea unificada para  dar cuenta de las actividades que se realizan con familias y cuidadores de personas con discapacidad en  el proyecto.</t>
  </si>
  <si>
    <t>Para el mes de septiembre en Centros Integrarte Atención Interna y Externa se realizaron 1156  actividades y 225 visitas domiciliarias con los referentes familiares en el marco del plan de atención individual formulado en la línea de habilidades y capacidades familiares del servicio.  Mientras que en el Centro Renacer se adelantaron 14 actividades con familias de los participantes del servicio. En tanto que en Centros Crecer se adelantaron 374 actividades con familia que incluyen visitas domiciliarias y entrevistas, para un total de 1769 actividades desarrolladas con las familias de los participantes de los servicios de atención para personas con discapacidad, lo que equivale a un 118% de avance en el indicador durante el periodo, es de resaltar que a pesar de la situación por la emergencia por Covid-19, la corresponsabilidad familiar ha aumentado de manera importante, lo cual se ha visto en mayor compromiso en los procesos de desarrollo de capacidades y habilidades de las participantes de los servicios del proyecto.</t>
  </si>
  <si>
    <t>PSS-7771-026</t>
  </si>
  <si>
    <t>Personas con discapacidad, sus familias, cuidadores(as) y otros actores presentes en los territorios que participan en ejercicios de sensibilización y toma de conciencia para la disminución de barreras frente a la discapacidad</t>
  </si>
  <si>
    <t>Establecer el porcentaje de personas con discapacidad, sus familias, cuidadores - as que participan en ejercicios de sensibilización y toma de conciencia para la disminución de barreras frente a la discapacidad. </t>
  </si>
  <si>
    <t>Disposición de las personas con discapacidad, sus familias, cuidadores - as para participar en los ejercicios de sensibilización y toma de conciencia para la disminución de barreras frente a la discapacidad. </t>
  </si>
  <si>
    <t xml:space="preserve">(No. de personas con discapacidad, sus familias, cuidadores - as  que participan en ejercicios de sensibilización y toma de conciencia para la disminución de barreras frente a la discapacidad / No. de personas con discapacidad, sus familias, cuidadores - as programadas para participar en ejercicios de sensibilización para la disminución de barreras frente a la discapacidad) * 100 </t>
  </si>
  <si>
    <t>Matriz de Registro y actas y planillas de asistencia</t>
  </si>
  <si>
    <t>Este indicador se calcula tomando la cantidad de personas con discapacidad, sus familias, cuidadores - as que participan en ejercicios de sensibilización y toma de conciencia y reportadas en la matriz diligenciada por el equipo de la Estrategia de Fortalecimiento a la Inclusión y se cruza con la cantidad de personas programadas en el período (1.500 en el año) para determinar el porcentaje de personas que participan en los ejercicios de sensibilización mencionados.   
Tendencia de la programación Suma.</t>
  </si>
  <si>
    <t>Reporte de personas con discapacidad, sus familias, cuidadores - as que participan en ejercicios de sensibilización y toma de conciencia para la disminución de barreras frente a la discapacidad </t>
  </si>
  <si>
    <t>Se logra la participación de 71 personas en durante el mes de enero en ejercicios de sensibilización y toma de conciencia durante la vigencia 2020. Estas acciones se realizaron en el colegio Fernando González Ochoa.</t>
  </si>
  <si>
    <t>Se logra la participación de 11 personas en durante el mes de enero en ejercicios de sensibilización y toma de conciencia durante la vigencia 2020. Estas acciones se realizaron en; EMPRESA ANDRES CARDOZO, GRUEM, EMPRESA HYC. Para la vigencia 2020 se tiene un total de 82 personas participantes.</t>
  </si>
  <si>
    <t xml:space="preserve">Se logra la participación de 39 personas  durante el mes de marzo en ejercicios de sensibilización y toma de conciencia. Estas acciones se realizaron en las empresas FRAYCO S.A.S, IBM Y ALIMENTOS PAGA. Para la vigencia 2020 se tiene un total de 121 personas participantes. Con el desarrollo de estos ejercicios se busca disminuir las barreras sobre todo la actitudinal, que dificultan la participación de la población con discapacidad en cada uno de los espacios de participación ciudadana. Así mismo se pretende transformar imaginarios sobre la inclusión y la discapacidad, fortaleciendo el respeto por las personas con discapacidad, visibilizando sus habilidades y capacidades, incorporando un lenguaje incluyente y disminuyendo los temores en las acciones que se deben realizar para incluir personas con discapacidad en las empresas e instituciones. </t>
  </si>
  <si>
    <t xml:space="preserve">Se logra la participación de 13 personas  durante el mes de abril en ejercicios de sensibilización y toma de conciencia.  Con el desarrollo de estos ejercicios se busca disminuir las barreras sobre todo la actitudinal, que dificultan la participación de la población con discapacidad en cada uno de los espacios de participación ciudadana. Así mismo se pretende transformar imaginarios sobre la inclusión y la discapacidad, fortaleciendo el respeto por las personas con discapacidad, visibilizando sus habilidades y capacidades, incorporando un lenguaje incluyente y disminuyendo los temores en las acciones que se deben realizar para incluir personas con discapacidad en las empresas e instituciones. </t>
  </si>
  <si>
    <t>Se logra la participación de 349 personas  durante el mes de mayo en ejercicios de sensibilización y toma de conciencia.  Con el desarrollo de estos ejercicios se busca disminuir las barreras sobre todo la actitudinal, que dificultan la participación de la población con discapacidad en cada uno de los espacios de participación ciudadana. Así mismo se pretende transformar imaginarios sobre la inclusión y la discapacidad, fortaleciendo el respeto por las personas con discapacidad, visibilizando sus habilidades y capacidades, incorporando un lenguaje incluyente y disminuyendo los temores en las acciones que se deben realizar para incluir personas con discapacidad en las empresas e instituciones. 
En la vigencia 2020 se realizaron a 483 personas ejercicios de sensibilización, llegando a 5.880 personas sensibilizadas entre 2016 y 2020.</t>
  </si>
  <si>
    <t>Se logra la participación de 27 personas  durante el mes de Junio,  en ejercicios de sensibilización y toma de conciencia .  Con el desarrollo de estos ejercicios se busca disminuir las barreras sobre todo la actitudinal, que dificultan la participación de la población con discapacidad en cada uno de los espacios de participación ciudadana. Así mismo se pretende transformar imaginarios sobre la inclusión y la discapacidad, fortaleciendo el respeto por las personas con discapacidad, visibilizando sus habilidades y capacidades, incorporando un lenguaje incluyente y disminuyendo los temores en las acciones que se deben realizar para incluir personas con discapacidad en las empresas e instituciones. 
En la vigencia 2020 se realizaron a 510 personas ejercicios de sensibilización, llegando a 5.907 personas sensibilizadas entre 2016 y 2020.</t>
  </si>
  <si>
    <t>Teniendo en cuenta que en el mes de junio se formula el proyecto 7771  - Fortalecimiento de las oportunidades de  inclusión de las personas con discapacidad y sus familias, cuidadores-as en Bogotá, este indicador es revisado por el equipo técnico y se determina su actualización como parte de las nuevas apuestas de  inclusión de las personas con discapacidad, sus familias y cuidadores-as</t>
  </si>
  <si>
    <t>Este indicador fue actualizado mediante memorando I2020023118 del 2020-08-25, por tanto no aplica reporte cuantitativo para el periodo, sin embargo el equipo de trabajo se encuentra adelantando actividades para la definición y consolidación  de los ejercicios de sensibilización y toma de conciencia  que se adelantarán en el proyecto a partir de las nuevas apuestas y metas establecidas.</t>
  </si>
  <si>
    <t xml:space="preserve">En el mes de septiembre 213 personas participaron de Ejercicios de Sensibilización, en el marco de las acciones aplicadas dentro de la modalidad de alternancia, se han logrado superar las barreras que imponen el debido cumplimiento de las medidas frente al retorno a la nueva normalidad y adicionalmente que se constituye en una alternativa idónea y la correcta vía para no impedir que, en este contexto, se produzcan retrocesos en los resultados que persiguen transformaciones frente a la comprensión de la inclusión laboral y productiva de las personas con discapacidad. Por esta razón, junto con el presente análisis es posible hacer nuevas proyecciones a través de la modalidad implementada y referida antes y continuar con estos ejercicios. En cuanto al avance del indicador durante el período que se ha logrado un avance del 77% frente a la programado para realizar ejercicios de sensibilización y toma de conciencia. </t>
  </si>
  <si>
    <t>PSS-7771-027</t>
  </si>
  <si>
    <t>Entidades privadas o públicas que realizan procesos de inclusión de personas con discapacidad, sus familias, cuidadores - as.</t>
  </si>
  <si>
    <t>Reportar las entidades organizaciones, instituciones, empresas privadas o públicas que realizan procesos de inclusión de personas con discapacidad, sus familias, cuidadores - as. luego de la gestión adelantada por el equipo de la Estrategia de Fortalecimiento a la Inclusión. </t>
  </si>
  <si>
    <t>Compromiso de las entidades organizaciones, instituciones, empresas privadas o públicas, para incluir a de personas con discapacidad, sus familias, cuidadores - as en entornos productivos y educativos.</t>
  </si>
  <si>
    <t>(No. de entidades privadas o públicas que incluyen personas con discapacidad, sus familias, cuidadores - as  / No. de entidades privadas o públicas gestionadas para la inclusión de personas con discapacidad, sus familias, cuidadores - as) *100</t>
  </si>
  <si>
    <t>Matriz de registro, actas y planillas de asistencia, Formato de gestión y articulación. </t>
  </si>
  <si>
    <t xml:space="preserve">Para determinar el valor de indicador se calcula a partir del registro de entidades públicas o privadas, que incluyen personas con discapacidad, sus familias, cuidadores - as en entornos educativo y productivo, en la matriz y formato de gestión y articulación la cual es diligenciada por el equipo de la Estrategia de Fortalecimiento a la Inclusión, sobre el total de entidades que fueron contactadas para la inclusión de personas con discapacidad en entornos productivo y educativo.    </t>
  </si>
  <si>
    <t>Reporte de entidades privadas o públicas que incluyen personas con discapacidad, sus familias, cuidadores-as</t>
  </si>
  <si>
    <t>Porcentaje </t>
  </si>
  <si>
    <t xml:space="preserve">En el mes de enero se logró la gestión y articulación con 9 entidades públicas y privadas para adelantar procesos de inclusión productivos, las entidades son: TML COLOMBIA (COOPERATIVA MULTIACTIVA AL SERVICIO DE TRANSPORTE MOVILIDAD Y LOGISTICA EN COLOMBIA), ALIMENTOS PAGA SAS, INTERASEO SAS ESP, CORPORACIÓN VIENTOS DE PORVENIR, ANDRES CARDOZO, EMPRESA 01 OMNITEMPUS, CANELA CAFÉ AND CATERING, CALDAS ASOCIADOS SAS y A1 BIOSEGURIDAD SAS. </t>
  </si>
  <si>
    <t xml:space="preserve">En el mes de febrero se ha logrado la gestión y articulación con 17 entidades públicas y privadas para adelantar procesos de inclusión productivos, las entidades son: INVERSIONES PRB S.A.S, ALIMENTOS PIPPO SA, AEREODELICIAS SAS, TRIGUIS SAS, INSTALACIONES TECNICAS Y TECNOLOGICAS SAS, LOOPS SAS MANUFACTURAS DE COLOMBIA, PROCESO URBANO SAS, RESTAURANTE ARRECIFE, SATENA, TODOSISTEMAS STF, TCHL CONSULTORIA Y SERVICIOS SAS, COMPAÑÍA NACIONAL DE CHOCOLATES SAS, COOPERATIVA AUTONOMA DE SEGURIDAD, COVISUR DE COLOMBIA LTDA, SEGURITEL, NUEVA EPS y HYC PROYECTOS DE INGENIERIA. </t>
  </si>
  <si>
    <t>En el mes de marzo se logró la gestión y articulación con 9 entidades públicas y privadas para adelantar procesos de inclusión productivos, las entidades son: LICEO HOMERICO, CONFIABONOS, SPOLETO, TESSI  GESTIONA S.A.S, TOSTACAFÉ, COVIAM, ELIS, SERVICONFONFOR, CEMOSA INGENIERIA Y CONTROL. Estas acciones se adelantan con el fin de articular acciones para promover la inclusión para personas con discapacidad, la cual se considera como un proceso de responsabilidad compartida por los sectores del Distrito Capital en donde cada uno tiene un rol específico y aporta desde su misionalidad en la construcción e implementación de acciones para la garantía de derechos, incidiendo de forma directa en la calidad de vida de la población.</t>
  </si>
  <si>
    <t>En el mes de abril se logró la gestión y articulación con 25 entidades públicas y privadas para adelantar procesos de inclusión productivos, las entidades son: SOCIEDAD ACTIVOS ESPECIALES, AYO GORKHALY INVESTMENT S.A.S, GICARI FACTORY S.A.S., BIOBOLSA SAS, SERITAMPO S.A.S, CALDAS ASOCIADOS SAS y RESTAURANTE ARRECIFES. Estas acciones se adelantan con el fin de articular acciones para promover la inclusión para personas con discapacidad, la cual se considera como un proceso de responsabilidad compartida por los sectores del Distrito Capital en donde cada uno tiene un rol específico y aporta desde su misionalidad en la construcción e implementación de acciones para la garantía de derechos, incidiendo de forma directa en la calidad de vida de la población.</t>
  </si>
  <si>
    <t>En el mes de mayo se logró la gestión y articulación con 86 entidades públicas y privadas para adelantar procesos de inclusión productivos, algunas entidades son: PERMODA LTDA , SEGURIDAD PROGRESOS LTDA, INVERSIONES PRB SAS, METALICAS SR, SERITAMPO S.A.S, ANDRES CARDOSO , ESTATAL DE SEGURIDAD LTDA, INTERCONTINENTAL DE SEGURIDAD LTDA, GICARI FACTORY SAS, PLANTA PRESTO, SARTEX LTDA, AERODELICIAS SAS, ALIMENTOS PIPPO SA, ALIMENTOS PAGA SAS, CONSTRUCTORA CAMACON S.A.S, IBM, WODEN COLOMBIA S.A.S, RUEM SAS, COVISUR DE COLOMBIA LTDA, TRIGUIS SAS, SATENA. Estas acciones se adelantan con el fin de articular acciones para promover la inclusión para personas con discapacidad, la cual se considera como un proceso de responsabilidad compartida por los sectores del Distrito Capital en donde cada uno tiene un rol específico y aporta desde su misionalidad en la construcción e implementación de acciones para la garantía de derechos, incidiendo de forma directa en la calidad de vida de la población.</t>
  </si>
  <si>
    <t xml:space="preserve">En el mes de junio  se logró la gestión y articulación con 10 entidades públicas y privadas para adelantar procesos de inclusión productivos, algunas entidades son: CORSERVIP , TEMPORAL LISTOS, LYDCO INGENIERIA , TEMPORAL MAPOWER, DIDACTICOS PINOCHO, INDUSTRIAS CRUZ HMNOS, CONFIABONOS, CASALIMPIA, CONSULTORIA VIAL, CENTRO DE SERVICIOS COMPARTIDOS THOMAS GREG Y SONS. Estas acciones se adelantan con el fin de articular acciones para promover la inclusión para personas con discapacidad, la cual se considera como un proceso de responsabilidad compartida por los sectores del Distrito Capital en donde cada uno tiene un rol específico y aporta desde su misionalidad en la construcción e implementación de acciones para la garantía de derechos, incidiendo de forma directa en la calidad de vida de la población. </t>
  </si>
  <si>
    <t>A partir de la formulación del proyecto 7771  - Fortalecimiento de las oportunidades de  inclusión de las personas con discapacidad y sus familias, cuidadores-as en Bogotá,  este indicador es revisado por el equipo técnico y se determina su derogación, dado que no está alineado con las nuevas apuestas de  atención para  las personas con discapacidad</t>
  </si>
  <si>
    <t>Este indicador fue actualizado mediante memorando I2020023118 del 2020-08-25, por tanto no aplica reporte cuantitativo para el periodo, sin embargo el equipo de trabajo se encuentra adelantando actividades para la definición y consolidación  de los procesos de articulación con entidades públicas y privadas que se adelantarán en el proyecto a partir de las nuevas apuestas y metas establecidas.</t>
  </si>
  <si>
    <t>Durante el mes de septiembre el avance del equipo del Proyecto 7771 a través de la Estrategia de Fortalecimiento a la Inclusión, es producto de los Procesos de Gestión con las entidades del sector productivo, a pesar de las barreras que han surgido en el contexto socio-sanitario y la afectación que viene sufriendo el Sistema Económico de la ciudad, como parte de la desaceleración ocasionada por la Pandemia Global que afecta a todas estructuras socio-económicas en la actualidad. Sin embargo, es factible hacer algunas proyecciones de procesos de inclusión para personas con discapacidad y cuidadores, conforme a las medidas que viene tomando la Administración Distrital. En total se logró la articulación con 13 entidades como · TRANSPORTADORA SIGLO XXI· SCA SOLUCIONES EXPRESS SAS· CAPITAL TURING SAS· CABIFY· GRUPO ÉXITO· COOPERATIVA DE TRABAJO ASOCIADO SERJAPI CPA· ANDES BPO SAS · ARCELEC SAS, para un avance del 43% en el indicador cuyo resultado es el reflejo de la situación generada por la emergencia por Covid-19. 
· KARAVANSAY
· SERVICIOS DE ENVIO DE COLOMBIA 472
· MONSERRATE
· PULPA FRUIT
· INVERSIONES EPIKA.</t>
  </si>
  <si>
    <t>PSS-7757-037</t>
  </si>
  <si>
    <t xml:space="preserve">Personas en riesgo de habitar la calle atendidas mediante la estrategia de prevención </t>
  </si>
  <si>
    <t>Medir el número de personas en riesgo de habitar la calle identificadas y atendidas mediante la estrategia de prevención de la habitabilidad en calle.</t>
  </si>
  <si>
    <t>Identificación del nivel de riesgo de las personas vinculadas en la estrategia de prevención
Gestión de los recursos necesarios para la atención de las personas identificadas.</t>
  </si>
  <si>
    <t>(Número de personas en riesgo atendidas mediante la estrategia / Número de personas identificadas en riesgo de habitar la calle mediante la estrategia) * 100</t>
  </si>
  <si>
    <t xml:space="preserve">
Base de datos de personas en riesgo  atendidas subdirección para la adultez
Base de datos instrumento de tamizaje Subdirección para la Adultez </t>
  </si>
  <si>
    <t>El valor del numerador corresponde al número de personas en riesgo registradas como atendidas en la base de datos de la subdirección para la adultez, comparado con el número de personas identificadas en riesgo registradas en la base de datos de la herramienta de tamizaje.
Nota: el reporte acumulado corresponde a la suma de los valores reportados en el trimestre.</t>
  </si>
  <si>
    <t>Reporte de las personas atendidas  en el periodo vs las personas identificadas mediante la herramienta de tamizaje.</t>
  </si>
  <si>
    <t>En el marco del ejercicio de seguimiento a los indicadores de gestión, del Proyecto de Inversión 7757 "Implementación de  estrategias y servicios integrales para el abordaje del fenómeno de habitabilidad en calle en Bogotá", y, conforme a las acciones adelantadas para el cumplimento del indicador, se evidencia avance en la elaboración de un Instrumento de tamizaje para la identificación de las personas en riesgo de habitar la calle. A través de este instrumento se brindará la información correspondiente al número de personas en riesgo de habitar la calle identificadas y atendidas mediante la estrategia de prevención de la habitabilidad en calle.</t>
  </si>
  <si>
    <t>Para septiembre de 2020 se logró un cumplimiento de 100% en lo pertinente al indicador. Se efectuó un pilotaje del instrumento de tamizaje, que valora el nivel de riesgo en el que se encuentran las personas sujeto de la estrategia de prevención. La herramienta se aplicó en las localidades de Mártires y Usaquén, dando como resultado una referenciación a centro de atención para personas en riesgo y tres abordajes por plan de atención a personas en riesgo. En los demás casos en que se aplicó la herramienta se activó ruta a otras instituciones.</t>
  </si>
  <si>
    <t>PSS-7757-038</t>
  </si>
  <si>
    <t xml:space="preserve">Ciudadanas y ciudadanos habitantes de calle atendidos mediante los planes de atención individual para el desarrollo de capacidades </t>
  </si>
  <si>
    <t>Medir el número de personas habitantes de calle atendidos mediante los planes de atención individual para el desarrollo de capacidades.</t>
  </si>
  <si>
    <t>Identificación de las ciudadanas y ciudadanos habitantes de calle para su atención mediante los planes de atención.</t>
  </si>
  <si>
    <t>(Número de  personas atendidas en la Ruta Individual de Derechos/ Número de personas identificadas como potenciales  para ser atendidos mediante los planes de atención individual para el desarrollo de capacidades) * 100</t>
  </si>
  <si>
    <t>Registro Ruta Individual de Derechos en SIRBE
Base de datos instrumento de identificación para planes de atención individual para el desarrollo de capacidades de la Subdirección para la Adultez</t>
  </si>
  <si>
    <r>
      <rPr>
        <sz val="9"/>
        <rFont val="Arial"/>
        <family val="2"/>
      </rPr>
      <t xml:space="preserve">Número de ciudadanas y ciudadanos habitantes de calle atendidos en la Ruta Individual de Derechos (Para consultar personas únicas activas y/o con cierre durante el periodo a consultar: 1. Ingresar a la herramienta SIRBE, pestaña superior consulta seleccionar estado y actuaciones y aplicar reporte según estado actual. 2. Definir el proyecto, modalidad Contacto y atención en calle- submodalidad Ruta Individual de derechos-RID, 3. Seleccionar actuación de forma individual atendido día o Atendido. Para Atendido Día  no se define fecha inicial y como fecha final último día del periodo a consultar. Para atendido se define como fecha inicial y fecha final las que comprende el periodo a consultar. 4. Se seleccionan las variables básicas necesarias, teniendo en cuenta nombre corto CDS para definir localidad  5. Seleccionar Generar y exportar, comparado con el número de ciudadanas y ciudadanos habitantes de calle registrados en la base de datos  del instrumento de identificación de la subdirección.
</t>
    </r>
    <r>
      <rPr>
        <sz val="9"/>
        <color rgb="FF7030A0"/>
        <rFont val="Arial"/>
        <family val="2"/>
      </rPr>
      <t xml:space="preserve">
</t>
    </r>
    <r>
      <rPr>
        <sz val="9"/>
        <rFont val="Arial"/>
        <family val="2"/>
      </rPr>
      <t>Nota: el reporte acumulado corresponde a la suma de los valores reportados en el trimestre.</t>
    </r>
  </si>
  <si>
    <t>Reporte de las personas atendidas mediante los planes de atención individual para el desarrollo de capacidades vs personas identificadas como potenciales.</t>
  </si>
  <si>
    <t xml:space="preserve">En ejercicio del seguimiento a los indicadores de gestión, del Proyecto de Inversión 7757, en lo corrido del mes de agosto de 2020, se inicia la construcción y elaboración mediante el instrumento de identificación para planes de atención individual para el desarrollo de capacidades, el cual, brindará la información para la fuente de datos correspondiente al denominador de la fórmula de cálculo del indicador. 
</t>
  </si>
  <si>
    <t>Durante el mes de septiembre se creó y se aplicó un instrumento de identificación de posibles participantes en planes de atención individual para el desarrollo de capacidades. El pilotaje de la herramienta tuvo lugar en las localidades de Suba, Antonio Nariño, Usme, Candelaria y Kennedy. Se aplicaron 36 instrumentos, resultando 20 personas interesadas en recibir atención bajo la referida modalidad. Éstas empezaron a ser objeto de seguimiento por parte de los equipos profesionales de las respectivas localidades.
Cabe subrayar que el equipo de la Subdirección de Diseño, Evaluación y Sistematización no alcanzó a procesar la información referente al numerador del indicador, de manera que no fue posible dar cuenta de las 20 personas perfiladas. Se excluye entonces el reporte cuantitativo correspondiente al indicador, y se anexan como soporte los datos globales pertinentes a la aplicación del instrumento de identificación de posibles participantes.</t>
  </si>
  <si>
    <t>PSS-7757-039</t>
  </si>
  <si>
    <t xml:space="preserve">
Personas que participan en las acciones propuestas por la estrategia de abordaje comunitaria</t>
  </si>
  <si>
    <t xml:space="preserve">
Medir el número de personas que participan  en las acciones propuestas por la estrategia de abordaje comunitaria.</t>
  </si>
  <si>
    <t>Identificación de actores sociales para la vinculación del desarrollo de capacidades colectivas para la transformación de imaginarios.</t>
  </si>
  <si>
    <t>(Número de personas que participan en educación en calle / Número de personas identificadas en los territorios mediante el mapeo de actores sociales)*100</t>
  </si>
  <si>
    <t>Contacto y atención en calle - Educación en calle del SIRBE
Base de datos instrumento de mapa de actores sociales de la Subdirección para la Adultez</t>
  </si>
  <si>
    <t>El valor del numerador corresponde con el número de personas atendidas en acciones de la estrategia de abordaje comunitaria(1.. Ubicar y seleccionar en la parte superior de la pantalla la opción "Consultas". 2. Seleccionar la opción "Consulta información cursos" y luego "Cursos registrados" 3. Seleccionar el proyecto.  4. Desplegar la modalidad de "Contacto y atención en calle" y seleccionar la submodalidad "Educación en calle". 5. En actuación seleccionar "Educación en calle".  6. En la pestaña de "Información de cursos" se debe de diligenciar, en los espacios de filtros de fechas, en la opción que "Cuya fecha de inicio este entre" se debe diligenciar la fecha inicial de consulta. Y en el filtro "Cuya fecha de fin este entre" se debe diligenciar la fecha final de la consulta, los demás espacios de fecha no se deben de seleccionar. Las variables de consulta para esta pestaña son: actividad, código del curso, fecha fin, fecha inicio, nombre corto del CDS, nombre del curso, asistentes asignados e instructor. 7. Para conocer los asistentes a estos cursos se debe de seleccionar la pestaña de "Información de beneficiarios inscritos en curso y seleccionar las variables básicas de consulta como nombre, apellidos etc.), Comparado con el número total de personas registradas en la base de datos de mapa de actores sociales de la subdirección para la Adultez.
Nota: el reporte acumulado corresponde a la suma de los valores reportados semestralmente.</t>
  </si>
  <si>
    <t>Reporte de las personas que participan en las acciones de la estrategia de abordaje comunitaria vs personas identificadas en el territorio mediante el mapa de actores sociales.</t>
  </si>
  <si>
    <t>En concordancia con lo estipulado en el Proyecto de inversión 7757,  las acciones adelantadas para el cumplimento del indicador, inicia desde el proceso de construcción y elaboración del instrumento de mapeo de actores sociales, que darán cuenta del número de personas que participan  en las acciones propuestas por la estrategia de abordaje comunitaria.</t>
  </si>
  <si>
    <t>En el mes de septiembre se realizó un taller de mapeo de actores, que dio orientaciones técnicas para la construcción de la guía metodológica sobre el tema. Además de ello se construyó un instrumento que permite la sistematización de la información pertinente a los ejercicios de mapeo.</t>
  </si>
  <si>
    <t>PSS-7757-040</t>
  </si>
  <si>
    <t>Servicios adaptados desde los enfoques diferencial, de género y territorial para la atención de ciudadanas y ciudadanos habitantes de calle o en riesgo de estarlo</t>
  </si>
  <si>
    <t>Medir el número de servicios adaptados desde los enfoques diferencial, de género y territorial para la atención de ciudadanas y ciudadanos habitantes de calle o en riesgo de estarlo.</t>
  </si>
  <si>
    <t>Adaptar la prestación de los servicios, brindando una atención diferencial con enfoque de género y territorial.</t>
  </si>
  <si>
    <t>(Número de servicios adaptados desde los enfoques diferencial, de género y territorial / Número de servicios en funcionamiento) *100</t>
  </si>
  <si>
    <t>Herramienta de valoración y seguimiento de la implementación de los enfoques diferencial, de género y territorial de la Subdirección para la Adultez</t>
  </si>
  <si>
    <t>El valor del numerador corresponde al número de servicios adaptados con enfoque diferencial, de género y territorial verificados a partir de la implementación de la herramienta de valoración y seguimiento, comparados con el número de servicios en funcionamiento por vigencia.</t>
  </si>
  <si>
    <t>Reporte del avance en la adaptación de los enfoques en los servicios en funcionamiento.</t>
  </si>
  <si>
    <t>En el marco de las directrices del nuevo proyecto se inicia un proceso de revisión frente a las acciones que se están desarrollando actualmente y que requieren incluir todo lo relacionado con los enfoques diferenciales dentro de cada una de las unidades operativas.</t>
  </si>
  <si>
    <t>A lo largo de septiembre se avanzó en el proceso de incluir los enfoques diferencial, territorial y de género en las distintas modalidades de atención. Específicamente se avanzó en el ajuste de las labores realizadas por el Centro de Atención Transitoria, que pasó a operar como Centro de Desarrollo Integral y Diferencial: Proyecto de Vida. Su objetivo consiste ahora en brindar atención integral y diferencial a ciudadanas y ciudadanos habitantes de calle y en alto riesgo de habitar calle, contribuyendo al fortalecimiento de sus procesos de desarrollo personal, a la ampliación de sus capacidades y a la generación de oportunidades relevantes para sus proyectos de vida.</t>
  </si>
  <si>
    <t>PSS-7757-041</t>
  </si>
  <si>
    <r>
      <t xml:space="preserve">Ciudadanos y ciudadanas habitantes de calle y en riesgo de estarlo con procesos de inclusión </t>
    </r>
    <r>
      <rPr>
        <sz val="9"/>
        <color indexed="8"/>
        <rFont val="Arial"/>
        <family val="2"/>
      </rPr>
      <t>social</t>
    </r>
  </si>
  <si>
    <t>Medir el número de ciudadanas y ciudadanos habitantes de calle y en riesgo de estarlo con procesos de inclusión social .</t>
  </si>
  <si>
    <t xml:space="preserve"> 
Acciones promovidas desde las estrategias y servicios frente a la inclusión social de los participantes.</t>
  </si>
  <si>
    <r>
      <t xml:space="preserve">
</t>
    </r>
    <r>
      <rPr>
        <sz val="9"/>
        <color indexed="8"/>
        <rFont val="Arial"/>
        <family val="2"/>
      </rPr>
      <t xml:space="preserve">(Número de personas que logran inclusión social  / </t>
    </r>
    <r>
      <rPr>
        <sz val="9"/>
        <rFont val="Arial"/>
        <family val="2"/>
      </rPr>
      <t>Número de personas atendidas en los servicios y las estrategias del proyecto que desarrollan acciones de inclusión social) * 100</t>
    </r>
  </si>
  <si>
    <t>Base de datos de personas registradas a partir de la herramienta de monitoreo y seguimiento a la inclusión social de la Subdirección para la Adultez</t>
  </si>
  <si>
    <t>El valor del numerador corresponde al número de personas que logran la inclusión social según la herramienta de monitoreo y seguimiento de la Subdirección para Adultez, comparado con el número de personas atendidas en los servicios y las estrategias del proyecto que desarrollan acciones de inclusión social.</t>
  </si>
  <si>
    <t>Informe del monitoreo y seguimiento a la inclusión social de personas atendidas en servicios y estrategias del proyecto.</t>
  </si>
  <si>
    <t>Teniendo en cuenta las directrices, se avanza durante el mes de agosto en los respectivos aportes para la construcción del documento teórico conceptual que da línea a la atención en los procesos de inclusión social, de igual manera se han adelantado acercamientos con  las 3  Comunidad de Vida y el CATt para acompañar el seguimiento con los participantes próximos a egreso.</t>
  </si>
  <si>
    <t>Se continúa avanzando en la construcción de lineamiento e instructivos desde las tres estrategias que componen el eje de ampliación de capacidades: artes como herramientas de transformación individual y colectiva, generación de oportunidades y desarrollo socio-ocupacional. Esto al igual que la ruta de seguimiento y acompañamiento a la inclusión social.
Para el 30 de septiembre se efectuó el cierre de lo que anteriormente fue el componente de enlace social y seguimiento al egresado.</t>
  </si>
  <si>
    <t>7752 - “Contribución a la protección de
los derechos de las familias especialmente de sus integrantes afectados por la violencia
intrafamiliar en la ciudad de Bogotá"</t>
  </si>
  <si>
    <t>PSS-7752-001</t>
  </si>
  <si>
    <t>Casos atendidos oportunamente en los Centros Proteger</t>
  </si>
  <si>
    <t>Medir la oportunidad de la atención a casos en los Centros Proteger</t>
  </si>
  <si>
    <t>Registro oportuno de datos en el sistema de información</t>
  </si>
  <si>
    <t xml:space="preserve">(No. de casos atendidos oportunamente en Centros Proteger / No. total de casos recibidos en Centros Proteger) * 100 </t>
  </si>
  <si>
    <t>Herramienta para registro y seguimiento de los Niños y Niñas en los Centros Proteger</t>
  </si>
  <si>
    <t>El valor del numerador se toma de los casos a los cuales se les da cierre en los 6 primeros meses, lo cual ha sido definido como criterio interno en el servicio teniendo en cuenta que los procesos de restablecimiento de derechos, según la normatividad vigente pueden tener una duración de hasta 18 meses, tal valor se compara con el numero total de casos recibidos en el periodo y que están registrados en la herramienta de registro. 
Se entiende por oportunidad el periodo comprendido entre el momento en que se conoce el caso, hasta el momento en que el equipo psicosocial entrega el informe de cambio de medida, el cual puede sugerir el egreso o reintegro a medio familiar, la adaptabilidad o el mantenimiento de la medida de ubicación institucional.
Esta información se toma de la herramienta de control de permanencia que se tiene al interior de la Subdirección para la Familia y con la que adicionalmente se hace seguimiento a los tiempos de permanencia y estado de casos en atención en los Centros Proteger.</t>
  </si>
  <si>
    <t>Informe parcial de atención a niños y niñas con corte a la fecha</t>
  </si>
  <si>
    <t/>
  </si>
  <si>
    <t>Dada la coyuntura de personal que se ha presentado en el primer bimestre, el rol encargado de los temas asociados al SIG no había sido vinculado, por lo que en el mes de marzo, una vez se oficialice la persona, se realizarán los respectivos reportes.</t>
  </si>
  <si>
    <t>Durante el periodo de enero a marzo de 2020 se atendieron de manera interdisciplinaria 285 niños y niñas en los Centros Proteger, en este periodo se realización acciones de seguimiento y monitoreo con las Comisarías de Familia que permitieron la movilización de los casos minimizando los efectos negativos de los largos periodos de institucionalización.
Así mismo se realizaron jornadas de capacitación a los equipos interdisciplinarios en lineamiento técnico para la atención de población migrante y procesos de Restablecimiento de Derechos, igualmente se llevo a cabo visitas técnicas en cada uno de los centros proteger con el fin de conocer la atención a las familias de los niños y niñas que se atienden   y el seguimiento en la aplicación de protocolos encaminados a prevenir el COVID 19 en los Centros Proteger</t>
  </si>
  <si>
    <t>Durante el periodo comprendido entre  01/01/2020 a 30/04/2020, se realizó el seguimiento y monitoreo a los casos de los Centros Proteger,  de igual forma fueron atendidos de manera oportuna la totalidad de los casos teniendo un cumplimiento para el periodo reportado del 100% por lo cual se cumplió con el indicador de oportunidad en los términos establecidos por el proceso de restablecimiento de Derechos de niñas y niños, para este periodo se logro el desarrollo de todas las actividades.</t>
  </si>
  <si>
    <t xml:space="preserve">Durante el periodo comprendido entre  01/01/2020 a 30/05/2020, se realizó el seguimiento y monitoreo a los casos de los Centros Proteger. Para este periodo se recibieron 296 casos en centros proteger, de igual forma fueron atendidos de manera oportuna la totalidad de los casos teniendo un cumplimiento para el periodo reportado del 100% por lo cual se cumplió con el indicador de oportunidad en los términos establecidos por el proceso de restablecimiento de Derechos de niñas y niños, de igual forma se continua desarrollando las gestiones realizadas en el marco de los documentos elaborados  para la Emergencia del COVID- 19, según las visitas e indicaciones de la secretaría de salud, y se da cierre al proyecto con corte a este periodo. por lo anterior para el siguiente reporte mensual se realizará descripción cualitativa.  </t>
  </si>
  <si>
    <t>En los Centros Proteger se ha dado continuidad a la atención a niños, niñas y adolescentes en el marco de la protección integral.  En el periodo de enero a junio se han atendido 315 niños y niñas, en el mes de junio ingresaron diez (10) niños - niñas (7 niñas y 3 niños); en el mes de julio ingresaron tres (3) niños - niñas (2 niñas y 1 niño); en el mes de agosto  ingresó una  niña. Así mismo en el mes de junio egresaron 11 niños - niñas, . 
En el marco de la emergencia sanitaria  durante los meses de junio, julio y agosto  se trabajó en el marco de la Inter institucionalidad con el fin  de crear espacios seguros que permitieron  sortear  los casos positivo de Covid- 19 que se presentaron en algunos Centros Proteger realizando acciones conjuntas que permitieron determinar los cercos epidemiológicos  requeridos para evitar la propagación del virus y   en acciones conjuntas organizar las cuarentenas.  Cada uno de los equipos psicosociales ha dado continuidad a los procesos con familia y de acuerdo con los planes establecidos se ha realizado el respectivo acompañamiento y seguimiento. 
Dado que las visitas de las familias de los niños – niñas en los Centros Proteger no han sido autorizadas, los equipos psicosociales han creado estrategias a través de los medios tecnológicos existentes que facilitaron el contacto de los niños – niñas  con sus familias fortaleciendo así el vinculo afectivo entre ellos.  
En el marco del plan pedagógico se desarrollan actividades diarias con los niños y niñas lo cual permite afianzar habilidades y realizar el acompañamiento respectivo en su etapa de escolarización. 
Se realiza desde nivel central un monitoreo permanente a la evolución de cada caso específico aportando en línea técnica para las proyecciones de estos.
es de aclarar que no se realiza reporte cuantitativo teniendo en cuenta que se dio Cierre del proyecto de inversión con corte a mayo.</t>
  </si>
  <si>
    <t>En los Centros Proteger se ha dado continuidad a la atención a niños, niñas y adolescentes en el marco de la protección integral.  En el periodo de enero a julio se han atendido 318 niños y niñas, en el mes de junio ingresaron diez (10) niños - niñas (7 niñas y 3 niños); en el mes de julio ingresaron tres (3) niños - niñas (2 niñas y 1 niño); en el mes de agosto  ingresó una  niña. Así mismo en el mes de junio egresaron 11 niños - niñas, en el mes de julio egresaron 10 niños -niñas y en el mes de agosto egresaron 4 niños- niñas. 
En el marco de la emergencia sanitaria  durante los meses de junio, julio y agosto  se trabajó en el marco de la Inter institucionalidad con el fin  de crear espacios seguros que permitieron  sortear  los casos positivo de Covid- 19 que se presentaron en algunos Centros Proteger realizando acciones conjuntas que permitieron determinar los cercos epidemiológicos  requeridos para evitar la propagación del virus y   en acciones conjuntas organizar las cuarentenas.  Cada uno de los equipos psicosociales ha dado continuidad a los procesos con familia y de acuerdo con los planes establecidos se ha realizado el respectivo acompañamiento y seguimiento. 
Dado que las visitas de las familias de los niños – niñas en los Centros Proteger no han sido autorizadas, los equipos psicosociales han creado estrategias a través de los medios tecnológicos existentes que facilitaron el contacto de los niños – niñas  con sus familias fortaleciendo así el vinculo afectivo entre ellos.  
En el marco del plan pedagógico se desarrollan actividades diarias con los niños y niñas lo cual permite afianzar habilidades y realizar el acompañamiento respectivo en su etapa de escolarización. 
Se realiza desde nivel central un monitoreo permanente a la evolución de cada caso específico aportando en línea técnica para las proyecciones de estos.</t>
  </si>
  <si>
    <t>En los Centros Proteger se ha dado continuidad a la atención a niños, niñas y adolescentes en el marco de la protección integral.  En el periodo de enero a agosto se han atendido 319 niños y niñas, en el mes de junio ingresaron diez (10) niños - niñas (7 niñas y 3 niños); en el mes de julio ingresaron tres (3) niños - niñas (2 niñas y 1 niño); en el mes de agosto  ingresó una  niña. Así mismo en el mes de junio egresaron 11 niños - niñas, en el mes de julio egresaron 10 niños -niñas y en el mes de agosto egresaron 4 niños- niñas. De acuerdo con las cifras reportadas por el sistema SIRBE de la entidad al mes de agosto tenemos una cobertura de 371 niños- niñas. 
En el marco de la emergencia sanitaria  durante los meses de junio, julio y agosto  se trabajó en el marco de la Inter institucionalidad con el fin  de crear espacios seguros que permitieron  sortear  los casos positivo de Covid- 19 que se presentaron en algunos Centros Proteger realizando acciones conjuntas que permitieron determinar los cercos epidemiológicos  requeridos para evitar la propagación del virus y   en acciones conjuntas organizar las cuarentenas.  Cada uno de los equipos psicosociales ha dado continuidad a los procesos con familia y de acuerdo con los planes establecidos se ha realizado el respectivo acompañamiento y seguimiento. 
Dado que las visitas de las familias de los niños – niñas en los Centros Proteger no han sido autorizadas, los equipos psicosociales han creado estrategias a través de los medios tecnológicos existentes que facilitaron el contacto de los niños – niñas  con sus familias fortaleciendo así el vinculo afectivo entre ellos.  
En el marco del plan pedagógico se desarrollan actividades diarias con los niños y niñas lo cual permite afianzar habilidades y realizar el acompañamiento respectivo en su etapa de escolarización. 
Se realiza desde nivel central un monitoreo permanente a la evolución de cada caso específico aportando en línea técnica para las proyecciones de estos.</t>
  </si>
  <si>
    <t>En los Centros Proteger se ha dado continuidad a la atención a niños, niñas y adolescentes en el marco de la protección integral.  En el periodo de enero a septiembre se han atendido 319 niños y niñas, En el mes de septiembre no se presentaron ingresos de niños - niñas a los Centros Proteger. Así mismo en el mes de septiembre egresaron 13 niños - niñas, 12 por reintegro familiar (4 niñas y 8 niños) y 1 niño egresó por remisión a entidad externa. De acuerdo con las cifras reportadas por el sistema SIRBE de la entidad al mes de septiembre tenemos una cobertura de 319 niños- niñas. En el marco de la emergencia sanitaria durante el mes de septiembre se continuó trabajando en el marco de la Inter institucionalidad con el fin de mantener espacios seguros que permitieron sortear los casos positivos de Covid- 19 que se presentaron en algunos Centros Proteger realizando acciones conjuntas que permitieron determinar los cercos epidemiológicos requeridos para evitar la propagación del virus y en acciones conjuntas organizar las cuarentenas. Cada uno de los equipos psicosociales ha dado continuidad a los procesos con familias implementando diferentes estrategias a través de los medios tecnológicos existentes y que se encuentran al alcance de las familias, con el fin de fortalecer el contacto, el vínculo afectivo y las expresiones de cariño de los niños – niñas con sus familias. En el marco del plan pedagógico se continúa desarrollando actividades diarias con los niños y niñas lo cual permite afianzar habilidades y realizar el acompañamiento respectivo en su etapa de escolarización. Así como fortalecimiento de hábitos y valores. Se realiza desde nivel central un monitoreo permanente a la evolución de los casos aportando en línea técnica para el análisis, movilización de redes y posibles proyecciones de seguimiento.</t>
  </si>
  <si>
    <t>7757 - Implementación de  estrategias y servicios integrales para el abordaje del fenómeno de habitabilidad en calle en Bogotá</t>
  </si>
  <si>
    <t xml:space="preserve">No aplica </t>
  </si>
  <si>
    <t>Personas en flujos migratorios mixtos atendidas en el proyecto 7730 referenciadas con seguimiento a la referenciación</t>
  </si>
  <si>
    <t>Diligenciamiento correcto de los Formato Referenciación de población (FOR-PSS-079)
Formatos Caracterización de población migrante (FOR-PSS-272)  por parte de los equipos de trabajo</t>
  </si>
  <si>
    <t>(No. de personas migrantes con  seguimiento a la referenciación en el período / No. total de personas migrantes  referenciadas en el período) * 100</t>
  </si>
  <si>
    <t>Formato Referenciación de población (FOR-PSS-079)
Formato Base de consolidación población migrante  FOR-PSS-270
Formato Caracterización de población migrante  FOR-PSS-272</t>
  </si>
  <si>
    <t xml:space="preserve">Numerador:
1. La coordinación del proyecto de atención a población proveniente de flujos migratorios mixtos en Bogotá  envía en archivo compartido el formato de seguimiento a la referenciación de población a los equipos de las unidades operativas.
2. Cada  equipo de trabajo debe relacionar los datos de las personas provenientes de flujos migratorios mixtos referenciadas a los cuales se realizo Seguimiento en el periodo.
3. Sumar y totalizar los reportes de cada equipo 
Denominador:
4. Reporte de personas provenientes de flujos migratorios mixtos que aparecen referenciadas  en el  Formato Base de consolidación población migrante  FOR-PSS-270
5. Dividir el número de personas provenientes de flujos migratorios mixtos  con  seguimiento a la referenciación registradas en Formato de seguimiento a la referenciación   entre el número de personas referenciadas que se encuentran registradas en el  Formato Base de consolidación población migrante  FOR-PSS-270 en el período y multiplicar por 100
</t>
  </si>
  <si>
    <t>7749 - Implementar una estrategia de territorios cuidadores en Bogotá</t>
  </si>
  <si>
    <t>PSS-7749-006</t>
  </si>
  <si>
    <t>Circular No. 026 del 23/09/2020</t>
  </si>
  <si>
    <t>Datos de la población afectada por emergencias de origen natural o antrópico recopilados correctamente durante la identificación de la población</t>
  </si>
  <si>
    <t>Medir la calidad de los datos recopilados durante la identificación de la población afectada por emergencias de origen natural o antrópico</t>
  </si>
  <si>
    <t>Correcta captura de los datos durante la identificación de población afectada por emergencias de origen natural o antrópico, de acuerdo a los lineamientos establecidos</t>
  </si>
  <si>
    <t xml:space="preserve">(Número de datos diligenciados en los formato F05  y F06 que no requirieron corrección  / # total de datos registrados en los formatos F05 y F06 en el período) * 100    </t>
  </si>
  <si>
    <t>Formatos diligenciados: 
* Formato F05A Acta de crítica al registro F05 (FOR-PSS-021)
* F06A Acta de crítica al registro F06 (FOR-PSS-022)</t>
  </si>
  <si>
    <t>1. Identificar en los formatos FOR-PSS-021 y FOR-PSS-022, el número de datos diligenciados que no requirieron corrección y el número total de datos registrados 
 2. Sumar los datos que no requirieron corrección de los dos formatos
3.  Dividir el número total de datos que no requirieron corrección entre el número total de datos registrados
Nota: Para el cálculo del indicador de la vigencia tanto el numerador como el denominador corresponderá a la sumatoria de los períodos.</t>
  </si>
  <si>
    <t>Consolidado de Excel con los datos registrados en los formatos FOR-PSS-021 y FOR-PSS-022</t>
  </si>
  <si>
    <t>En el mes de junio de 2020, se realizó la identificación de 62 hogares afectados por emergencias de origen natural o antrópico en el marco de la Evaluación de Daños, Riesgo Asociado y Análisis de Necesidades - EDRAN Social. Se diligenciaron 62 registros en formato F05, de los cuales fueron revisados 1.674 datos, presentándose 29 errores en su diligenciamiento, lo que resultó en 1.645 datos correctamente diligenciados.
Durante el segundo trimestre de 2020, entre los meses de abril a junio, se identificaron un total de 78 hogares afectados por emergencias de origen natural o antrópico, se diligenciaron  78 registros en formato F05, para un total de 2.106 datos revisados, de los cuales se presentaron 32 errores en su diligenciamiento, logrando un resultado de 2.074 datos correctamente diligenciados.</t>
  </si>
  <si>
    <t>En el mes de julio de 2020, se realizó la identificación de 63 hogares afectados por emergencias de origen natural o antrópico en el marco de la Evaluación de Daños, Riesgo Asociado y Análisis de Necesidades - EDRAN Social. Se diligenciaron 63 registros en formato F05, de los cuales fueron revisados 1.701 datos, presentándose 57 errores en su diligenciamiento, lo que resultó en 1.644 datos correctamente diligenciados.</t>
  </si>
  <si>
    <t>En el mes de agosto de 2020, se realizó la identificación de 53 hogares afectados por emergencias de origen natural o antrópico en el marco de la Evaluación de Daños, Riesgos Asociados y Análisis de Necesidades - EDRAN Social. Se diligenciaron 53 registros en formato F05, de los cuales fueron revisados 1.431 datos, presentándose 28 errores en su diligenciamiento, lo que resultó en 1.403 datos correctamente diligenciados.</t>
  </si>
  <si>
    <t>En el mes de septiembre de 2020, se realizó la identificación de 71 hogares afectados por emergencias de origen natural o antrópico, en el marco de la Evaluación de Daños, Riesgo Asociado y Análisis de Necesidades - EDRAN Social. Se diligenciaron 58 registros en formato F05 y 2 registros en formato F06, de los cuales fueron revisados 1.701 datos, presentándose 55 errores en su diligenciamiento, lo que resultó en 1.646 datos correctamente diligenciados.
Durante el tercer trimestre de 2020, entre los meses de julio a septiembre, se identificaron un total de 187 hogares afectados por emergencias de origen natural o antrópico, se diligenciaron 176 registros, discriminados de la siguiente manera: 174 registros en formato F05 y 2 registros en formato F06, para un total de 4.833 datos revisados, de los cuales se presentaron 140 errores en su diligenciamiento, logrando un resultado de 4.693 datos correctamente diligenciados.</t>
  </si>
  <si>
    <t xml:space="preserve">PSS-7749-043 </t>
  </si>
  <si>
    <t>Circular No. 022 del 28/08/2020</t>
  </si>
  <si>
    <t xml:space="preserve">Personas referenciadas a servicios sociales </t>
  </si>
  <si>
    <t>Fortalecer la referenciación de población a servicios sociales</t>
  </si>
  <si>
    <t>Diligenciamento correcto del formato seguimiento a la referenciación (FOR-PSS-086) de población por parte de los equipos locales</t>
  </si>
  <si>
    <t>(No. de personas referenciadas a los servicios sociales atendidas en emergencia social en el periodo / No. de personas atendidas en Emergencia Social en el periodo) *100</t>
  </si>
  <si>
    <t>Formato seguimiento a la referenciación de poblacion (FOR-PSS-086)
Reporte SIRBE personas atendidas en Emergencia Social</t>
  </si>
  <si>
    <t>Numerador:
1. Soliticar a los equipos locales la información registrada en el formato seguimiento a la referenciación de población (FOR-PSS-086) con corte mensual.
2. Sumar y totalizar los reportes de cada equipo local.
Denominador:
3. Solicitar a la Dirección de Análisis y Diseño Estratégico -DADE- el reporte del número de personas atendidas en la modalidad de emergencia social del período a medir
4. Dividir el número de personas referenciadas entre el número de personas atendidas en la modalidad de emergencia social en el período y multiplicar por 100
Nota: Para el cálculo del indicador de la vigencia tanto el numerador como el denominador corresponderá a la sumatoria de los períodos.</t>
  </si>
  <si>
    <t>Base consolidada formato de seguimiento a la referenciación de población
Reporte SIRBE personas atendidas en Emergencia Social</t>
  </si>
  <si>
    <t xml:space="preserve">Para el mes de Agosto de 2020 se realizaron pocas referenciaciones esto se encuentra relacionado con: la reduccción en el equipo de talento humano en la mayoría de localidades y a su vez, procesos en curso de contratación del mismo; la presentación de una alta demanda de atención por parte de la ciudadanía al servicio enlace social que puso en contingencia al equipo de operación del servicio redoblando los esfuerzos para garantizar la atención, a lo que es importante señalar, el escenario que plantea  las medidas de aislamiento y confinamiento ante el COVID-19. Esto por demás afecto la oferta de otras entidades para hacer referenciaciones, pues cerca del 90% de las entidades del Distrito venían trabajando desde casa. </t>
  </si>
  <si>
    <t>Durante el mes de septiembre del año 2020 se realizaron 140 referenciaciones de poblacion vulnerable de personas que han sido atendidas en el servicio Enlace Social durante el periodo de reporte.  
Debido a las consecuencias generadas por el covid - 19, las entidades del Distrito han tenido que desplazar sus labores a la realización en casa, esto ha generado que no pueda realizarse una efectiva referenciacion a la población por cuanto se limita la comunicación con las entidades receptoras.   
Para los meses de agosto y septiembre de los cuales se desprende el reporte trimestral se realizaron 164 referenciaciones a personas con alta vulnerabilidad atendidas por el servicio de enlace social con lo cual el porcentaje de referenciaciones para el trimestre alcanza el 7,24%.</t>
  </si>
  <si>
    <t>Circular No. 22 del 28/08/2020</t>
  </si>
  <si>
    <t xml:space="preserve">En el mes de enero de 2020, se realizó la identificación de 46 hogares afectados por emergencias de origen natural o antrópico en el marco de la Evaluación de Daños, Riesgos Asociados y Análisis de Necesidades - EDRAN Social. Se diligenciaron 46 registros en formato F05, de los cuales fueron revisados 1.242 datos, presentándose 4 errores en su diligenciamiento, lo que resultó en 1.238 datos correctamente diligenciados.          </t>
  </si>
  <si>
    <t>En el mes de febrero de 2020, se realizó la identificación de 37 hogares afectados por emergencias de origen natural o antrópico en el marco de la Evaluación de Daños, Riesgos Asociados y Análisis de Necesidades - EDRAN Social. Se diligenciaron 37 registros en formato F05, de los cuales fueron revisados 999 datos, presentándose 7 errores en su diligenciamiento, lo que resultó en 992 datos correctamente diligenciados.</t>
  </si>
  <si>
    <t>En el mes de marzo de 2020, se realizó la identificación de población afectada, en el marco de la Evaluación de daños, riesgos asociados y análisis de necesidades (EDRAN Social) identificando 192 hogares afectados por emergencias de origen natural o antrópico. Se diligenciaron 99 registros discriminados así:  88 registros en formato F05 y 11 registros en formato F06, de los cuales fueron revisados 3.411 datos, presentándose 18 errores en su diligenciamiento, lo que resultó en 3.393 datos correctamente diligenciados.  
Durante el primer trimestre de 2020, entre los meses de enero a marzo, se identificaron un total de 192 hogares afectados por emergencias de origen natural o antrópico, se diligenciaron 182 registros, discriminados de la siguiente manera: registros en 171 formato F05 y 11 registros en formato F06, para un total de 5.652 datos revisados, de los cuales se presentaron 29 errores en su diligenciamiento, logrando un resultado de 5.623 datos correctamente diligenciados.</t>
  </si>
  <si>
    <t>En el mes de abril de 2020, se realizó la identificación de 11 hogares afectados por emergencias de origen natural o antrópico en el marco de la Evaluación de Daños, Riesgos Asociados y Análisis de Necesidades - EDRAN Social. Se diligenciaron 11 registros en formato F05, de los cuales fueron revisados 297 datos, presentándose 2 errores en su diligenciamiento, lo que resultó en 295 datos correctamente diligenciados.</t>
  </si>
  <si>
    <t>En el mes de mayo de 2020, se realizó la identificación de 5 hogares afectados por emergencias de origen natural o antrópico en el marco de la Evaluación de Daños, Riesgos Asociados y Análisis de Necesidades - EDRAN Social. Se diligenciaron 5 registros en formato F05, de los cuales fueron revisados 135 datos, presentándose 1 error en su diligenciamiento, lo que resultó en 134 datos correctamente diligenciados.</t>
  </si>
  <si>
    <t>7564 - Mejoramiento de la capacidad de respuesta institucional de las Comisarías de Familia en Bogotá</t>
  </si>
  <si>
    <t>PSS-7564-002</t>
  </si>
  <si>
    <t>Actuaciones de seguimiento a casos de violencia intrafamiliar, delito sexual y maltrato infantil que evidencian resultado en SIRBE</t>
  </si>
  <si>
    <t>Monitorear el registro de actuaciones de seguimiento en SIRBE para los casos de violencia Intrafamiliar, delito sexual y maltrato infantil atendidos por Comisarías de Familia</t>
  </si>
  <si>
    <t xml:space="preserve">Contar con la base del indicador No. 6 suministrada por DADE oportunamente
Contar con el talento humano idóneo y con los medios físicos para realizar los seguimientos a casos de violencia intrafamiliar, delito sexual y maltrato infantil </t>
  </si>
  <si>
    <t>(No. de actuaciones de seguimiento a casos de violencia intrafamiliar, delito sexual y maltrato infantil con resultado / No. actuaciones de seguimiento a casos de violencia intrafamiliar, delito sexual y maltrato infantil atendidas en Comisarías de familia en el periodo) * 100</t>
  </si>
  <si>
    <t>SIRBE Comisarías de Familia</t>
  </si>
  <si>
    <t>La base de datos recibida de DADE contiene el numero de actuaciones con resultado y el total de actuaciones de seguimiento, valores que corresponden al numerador y denominador respectivamente, para el cálculo del indicador.
Los criterios con los cuales se recibe la base de datos están definidos en la bitácora de conteo de metas vigente</t>
  </si>
  <si>
    <t>Base de datos suministrada por la DADE</t>
  </si>
  <si>
    <t>La Base de datos se recibe de la Dirección de Análisis y Diseño Estratégico cada 6 meses, teniendo en cuenta que la medición oficial comprende el periodo de enero a junio. No obstante, se solicitó la base de datos para el periodo comprendido entre enero y marzo de 2020 con fines de seguimiento y retroalimentación a las Comisarías de Familia.
En el periodo de enero a marzo se ha avanzado en el diseño de actividades tendientes a fortalecer la metodología del proceso de seguimiento a casos de violencia intrafamiliar, con los profesionales del Nivel 4 de atención en las Comisarías de Familia de Bogotá en concordancia con los procedimientos vigentes. No obstante, teniendo en cuenta la contingencia sanitaria por la propagación del virus COVID-19, se identifica una afectación en el cumplimiento del cronograma previsto para estas actividades, así como también en el cumplimiento de la meta establecida en el indicador, dadas las condiciones en las que se está prestando el servicio en las Comisarías de Familia (virtual y presencial).</t>
  </si>
  <si>
    <t>Para le periodo comprendido entre 01/01/2020 a 30/04/2020 aunque la Base de datos se recibe de la Dirección de Análisis y Diseño Estratégico se han desarrollado todas las gestiones para lograr el cumplimiento de las actividades que conforman el seguimiento a casos de violencia intrafamiliar, delito sexual y maltrato infantil que evidencian resultado en SIRBE</t>
  </si>
  <si>
    <t xml:space="preserve">Para le periodo comprendido entre 01/01/2020 a 30/05/2020 aunque la Base de datos se recibe de la Dirección de Análisis y Diseño Estratégico se han desarrollado todas las gestiones para lograr el cumplimiento de las actividades que conforman el seguimiento a casos de violencia intrafamiliar, delito sexual y maltrato infantil que evidencian resultado en SIRBE y se están revisando los mecanismos para tener la información de manera mas oportuna en lo relacionado con los registros en Aranda, para el caso del canal telefónico de una llamada de vida, lo anterior con el fin de realizar las retroalimentaciones en las Comisarías </t>
  </si>
  <si>
    <t>Teniendo en cuenta la contingencia presentada para la contratación de personal para las Comisarías de Familia, donde por razones de fuerza mayor no se logró realizar la contratación de aproximadamente 80 contratos, por lo anterior la profesional Referente de Seguimiento de la Subdirección para la Familia estuvo asignada como profesional de apoyo en la Comisaría de Familia de Barrios Unidos durante este periodo, de igual forma no fue posible por lo tanto no existe evidencia de análisis cualitativo.</t>
  </si>
  <si>
    <t>Teniendo en cuenta la contingencia presentada para la contratación de personal para las Comisarías de Familia, donde por razones de fuerza mayor no se logró llevar a feliz termino la vinculación 80 personas, la profesional Referente de Seguimiento de la Subdirección para la Familia estuvo asignada como profesional de apoyo en la Comisaría de Familia de Barrios Unidos durante este periodo, de igual forma la base de datos es suministrada por la Dirección de Análisis y Diseño Estratégico de forma semestral por lo cual no existe evidencia de análisis cualitativo.</t>
  </si>
  <si>
    <t xml:space="preserve">A finales del mes de agosto se integran al equipo técnico de Comisarías de Familia los profesionales lideres del proceso de seguimiento, así mismo en algunas Comisarías de Familia de nivel 4 continuaban realizando trabajo desde casa  sin ser posible el acceso en tiempo real de la información del sistema SIRBE  de Comisarias  de Familia, se espera realizar el análisis con el equipo de línea técnica para definir la continuidad de esta medición. </t>
  </si>
  <si>
    <t xml:space="preserve">En el  transcurso del mes de septiembre  se solicitó a DADE la información  del presente indicador, no obstante con corte al 30 del mismo mes no se ha logrado obtener respuesta, lo que impide monitorear el avance del cumplimiento del correspondiente indicador. se han desarrollado todas las gestiones para lograr el cumplimiento de las actividades que conforman el seguimiento a casos de violencia intrafamiliar, delito sexual y maltrato infantil que evidencian resultado en SIRBE, no obstante se han presentado dificultades por la pandemia actual. </t>
  </si>
  <si>
    <t>PSS-7564-003</t>
  </si>
  <si>
    <t>Casos cerrados que han implementado los criterios establecidos en el instructivo de desarrollo y cierre de seguimiento en las Comisarías de Familia</t>
  </si>
  <si>
    <t>Evaluar la aplicación de los criterios establecidos en el instructivo de desarrollo y cierre de seguimiento a medidas de protección en las Comisarías de Familia</t>
  </si>
  <si>
    <t>Contar con la base del indicador No. 7 suministrada por DADE oportunamente
Contar con un mes para la verificación de la muestra en las Comisarías de Familia de los casos cerrados y así contar con el resultado del indicador</t>
  </si>
  <si>
    <t>(No. de casos por maltrato infantil o delito sexual correspondientes a la muestra, que implementan el instructivo de desarrollo y cierre de seguimiento a medidas de protección en Comisarías de Familia  / 10% de los casos por maltrato infantil o delito sexual con medida de protección con seguimiento y concluidos, atendidos en Comisarías de Familia) * 100</t>
  </si>
  <si>
    <t>La base de datos recibida de DADE contiene el numero de casos de medidas de protección donde las víctimas son niños, niñas o adolescentes, concluidos en el semestre inmediatamente anterior con actuaciones de seguimiento. 
De la base suministrada se selecciona aleatoriamente el 10% de los casos, priorizando las Comisarías de Familia que no se han visitado o que han tenido bajos desempeños en meses anteriores, para realizar la evaluación de los criterios establecidos en el instructivo a partir de la revisión de los expedientes y el SIRBE en las Comisarías de Familia seleccionadas.
El numerador corresponde al total de casos de la muestra que cumplen con todos los criterios analizados en el instructivo de desarrollo y cierre de caso.
El denominador corresponde al 10% de los casos recibidos en la base de datos
Los criterios con los cuales se recibe la base de datos están definidos en la bitácora de conteo de metas vigente.
Los periodos a evaluar son diciembre a mayo y junio a noviembre, con reportes en julio y enero respectivamente, considerando el mes de verificación de la muestra.</t>
  </si>
  <si>
    <t>Informe de gestión de la revisión del 10% de los casos</t>
  </si>
  <si>
    <t xml:space="preserve">La Base de datos se recibe de la Dirección de Análisis y Diseño Estratégico cada 6 meses, teniendo en cuenta que la medición oficial comprende el periodo de diciembre a mayo.
En el periodo de enero a marzo se han emprendido acciones tendientes a la elaboración de un videoclip sobre el instructivo de desarrollo y cierre de seguimiento que permita reforzar los aspectos clave de este procedimiento con los profesionales de seguimiento en las Comisarías. 
</t>
  </si>
  <si>
    <t>Para el periodo 01/01/2020 a 30/04/2020 se solicitó la base de información  la Dirección de Análisis y Diseñó Estratégico, no obstante un factor crítico de éxito para esta medición es  contar con un mes para la verificación de la muestra en las Comisarías de Familia de los casos cerrados, lo cual implica el desplazamiento de la referente de seguimiento de la Subdirección para la familia a esas Comisarías y revisar cada expediente de la muestra seleccionada, acción que se vuelve inmaterializable por el aislamiento motivado en la emergencia sanitaria por el COVID-19.</t>
  </si>
  <si>
    <t>Para el periodo 01/01/2020 a 30/05/2020 se solicitó la base de información  la Dirección de Análisis y Diseñó Estratégico, no obstante un factor crítico de éxito para esta medición es  contar con un mes para la verificación de la muestra en las Comisarías de Familia de los casos cerrados, lo cual implica el desplazamiento de la referente de seguimiento de la Subdirección para la familia a esas Comisarías y revisar cada expediente de la muestra seleccionada, acción que se vuelve inmaterializable por el aislamiento motivado en la emergencia sanitaria por el COVID-19 y los casos registrados en algunas de las comisarias de familia que ingresaron a ahora están en aislamiento obligatorio.
En el periodo de enero a mayo se han realizado acciones tendientes al diseño de actividades para fortalecer la metodología del proceso de seguimiento a casos de violencia intrafamiliar que permita reforzar los aspectos clave del procedimiento con los profesionales de seguimiento en las Comisarías, se elaboro el protocolo de atención a la emergencia sanitaria por el COVID para dar continuidad a la operación en cumplimiento al decreto presidencial.</t>
  </si>
  <si>
    <t>En el primer semestre de 2020 no se realizó la medición de este indicador dado que un factor de éxito es contar con un mes para la verificación de la muestra en las Comisarías de Familia de los casos cerrados, lo cual implica el desplazamiento de la referente de seguimiento de la Subdirección para la familia a esas Comisarías y revisar cada expediente de la muestra seleccionada, acción que fue inmaterializable por el aislamiento motivado en la emergencia sanitaria por el COVID-19.</t>
  </si>
  <si>
    <t xml:space="preserve">
Teniendo en cuenta la contingencia presentada para la contratación de personal para las Comisarías de Familia la profesional Referente de Seguimiento de la Subdirección para la Familia estuvo asignada como profesional de apoyo en la Comisaría de Familia de Barrios Unidos durante este periodo, por lo tanto no existe evidencia de análisis cualitativo</t>
  </si>
  <si>
    <t xml:space="preserve">A finales del mes de agosto se integran al equipo técnico de Comisarías de Familia los profesionales lideres del proceso de seguimiento, así mismo en algunas comisarías de Familia de nivel 4 continuaban realizando trabajo desde casa sin ser posible el acceso  en tiempo real de la información al sistema SIRBE de Comisarias de Familia </t>
  </si>
  <si>
    <t>Los lideres de proceso de seguimiento han establecido contacto con DADE para solicitar información del cumplimiento del indicador, así mismo, continúan presentándose cierres temporales en algunas Comisarías de Familia  por identificación de casos  de COVID-19 lo que  impide la realización oportuna de las acciones de seguimiento en dichas Comisarías, presentándose restricciones para realizar las visitas y lograr las verificaciones de la muestra suministrada.</t>
  </si>
  <si>
    <t>7745 - Compromiso por una alimentación integral en Bogotá</t>
  </si>
  <si>
    <t>PSS-7745-017</t>
  </si>
  <si>
    <t>Población participante de los servicios sociales y apoyos de complementación alimentaria con clasificación de su estado nutricional.</t>
  </si>
  <si>
    <t>Analizar la eficacia de la vigilancia nutricional en la Secretaría Distrital de Integración Social al medir el porcentaje de población, participante (En estado en atención en el SIRBE) de los servicios y apoyos de complementación alimentaria, que cuenta con clasificación del estado nutricional.</t>
  </si>
  <si>
    <t>Calidad y oportunidad del dato de antropometría registrado</t>
  </si>
  <si>
    <t>(No de participantes en atención  en servicios sociales o apoyos de complementación alimentaria con clasificación del estado nutricional/Total de participantes en atención en servicios sociales o apoyos de complementación alimentaria con tamizaje nutricional)*100%</t>
  </si>
  <si>
    <t>Sistema SIRBE base de nutrición</t>
  </si>
  <si>
    <t>Denominador:
Total de participantes en atención con apoyo alimentario en los servicios sociales de la Secretaria Distrital de Integración Social con información del tamizaje nutricional en la base de Nutrición del SIRBE.
Numerador: 
Total de participantes en atención con apoyo alimentario en los servicios sociales de la Secretaria Distrital de Integración Social con clasificación nutricional mediante indicadores antropométricos definidos para cada grupo etáreo.
Nota: 
No todos los participantes en atención pueden ser clasificados en su estado nutricional debido a datos incompletos o erróneos del tamizaje o del registro.
Participantes en servicios donde no hay apoyo alimentario o este no hace parte de los objetivos del servicio no son objeto de la vigilancia nutricional</t>
  </si>
  <si>
    <t xml:space="preserve">Base de datos del Total de participantes en atención  en servicios sociales o apoyos de complementación alimentaria con clasificación del estado nutricional en la SDIS.           </t>
  </si>
  <si>
    <t>Se realiza clasificación del estado nutricional de los participantes de los servicios sociales en los que se ofrece apoyo alimentario correspondiente a información de participantes que se encuentran en atención al ultimo día de cada mes. En estos se incluyen participantes que ingresaron como nuevos y de aquellos servicios en los que se inició jornadas de peso y talla masivas. La información es enviada a nivel local.
La información que se encontró en la base corresponde únicamente al servicio social Comedores
Durante el periodo se programaron 67973 personas que se encontraban en los servicios y apoyos de complementación alimentaria, a las cuales se les realizo clasificación del estado nutricional a 67.794 participantes</t>
  </si>
  <si>
    <t>Se realiza clasificación del estado nutricional de los participantes de los servicios sociales en los que se ofrece apoyo alimentario correspondiente a información de participantes que se encuentran en atención al ultimo día de cada mes. En estos se incluyen participantes que ingresaron como nuevos y de aquellos servicios en los que se inició jornadas de peso y talla como canastas de cabildos indígenas, comedores, y algunos pocos de jardines, adultez. La información es enviada a nivel local, en este periodo se identificaron 2 casos de niños menores de 5 años con clasificación nutricional de desnutrición aguda, los cuales deben ser verificados para definir ingreso a ruta especializada de malnutrición de la SDIS .
La información que se encontró en la base corresponde únicamente al servicio social Comedores</t>
  </si>
  <si>
    <t>Se realiza clasificación del estado nutricional de los participantes de los servicios sociales en los que se ofrece apoyo alimentario correspondiente a información de participantes que se encuentran en atención al ultimo día del mes de agosto. En estos se incluyen participantes que ingresaron como nuevos y de aquellos servicios en los que se inició jornadas de peso y talla como habitante de calle, canastas de cabildos indígenas, comedores, adultez y bonos del proyecto 7745. La información es enviada a nivel local, en este periodo se identifico 1 caso de niños menores de 5 años con clasificación nutricional de desnutrición aguda, los cuales deben ser verificados para definir ingreso a ruta especializada de malnutrición de la SDIS .
En el periodo no se logro clasificación antropométrica del estado nutricional de 4 casos</t>
  </si>
  <si>
    <t>En el tercer trimestre se avanzo en la clasificación antropométrica del estado nutricional de los participantes en atención de los servicios que avanzaron con procesos de toma de medidas antropométricas, teniendo en cuenta la emergencia social, sanitaria y ecológica por COVID 19 el tema no fue desarrollado de acuerdo con lo establecido en el protocolo de toma de medidas antropométricas, si no que se estableció una única toma en el semestre para los participantes de los diferentes servicios.
La información presentada corresponde a las bases de datos mensuales de los meses de julio, agosto y septiembre con información de los participantes en atención, en el periodo se registraron 8.080 datos de registros de peso y talla de participantes en atención entre el 1 de julio al 28 de septiembre de 2020, de estos, lograron ser clasificados de acuerdo a indicadores del estado nutricional 8.065 datos, lo que equivale al 99,8% de los datos registrado en el periodo, la meta establecida para el indicador es del 100%.</t>
  </si>
  <si>
    <t>Prestación de los Servicios Sociales para la Inclusión</t>
  </si>
  <si>
    <t>PSS-7770-044</t>
  </si>
  <si>
    <t>Personas Mayores atendidas en Apoyos Económicos</t>
  </si>
  <si>
    <t>Evaluar e identificar la cantidad de personas mayores que están siendo atendidas en el servicio de Apoyos Económicos, a partir de los cupos disponibles</t>
  </si>
  <si>
    <t>Generar las acciones y procedimientos necesarios para garantizar los ingresos de personas mayores, en el marco de la rotación de cupos del servicio.</t>
  </si>
  <si>
    <t>Cuenta del número de personas mayores únicas atendidas en el servicio de Apoyos Económicos</t>
  </si>
  <si>
    <t>* Sistema de Información y Registro de Beneficiarios (SIRBE) (A, B y B Desplazados).
* Informe de Balance del Programa Colombia Mayor (Cofinanciado).</t>
  </si>
  <si>
    <t>Se realiza el registro de las personas mayores en atención en el servicio de Apoyos Económicos, el cual es cargado en el sistema SIRBE, para los Apoyos tipo A, B y B Desplazados. Así mismo, se procesa el Informe de Balance del Programa Colombia Mayor, para los Apoyos Cofinanciados.</t>
  </si>
  <si>
    <t>Numérico</t>
  </si>
  <si>
    <t>Conteo de Metas reportado por la Dirección de análisis y Diseño Estratégico (DADE).</t>
  </si>
  <si>
    <t>El servicio de apoyos económicos a atendido a 88.487 personas mayores a través de la entrega de $125,000 para cubrir alguna de sus necesidades básicas.</t>
  </si>
  <si>
    <t>El servicio de apoyos económicos a atendido a 88011 personas mayores a través de la entrega de $125.000 en efectivo para cubrir alguna de sus necesidades básicas.</t>
  </si>
  <si>
    <t>PSS-7770-045</t>
  </si>
  <si>
    <t>Relación de la Cantidad de Abonos Efectivos respecto a los Cupos Disponibles</t>
  </si>
  <si>
    <t>Evaluar el total de Abonos Efectivos a las personas mayores, respecto del total de cupos disponibles en el servicio</t>
  </si>
  <si>
    <t>Gestión para realizar acciones de desbloqueo a personas mayores, o el egreso del servicio de acuerdo con el procedimiento específico, que permita depurar las listas de espera.</t>
  </si>
  <si>
    <t>( Número de Abonos Efectivos / Total de Cupos Disponibles ) * 100</t>
  </si>
  <si>
    <t>* Sistema de Información y Registro de Beneficiarios (SIRBE) (A, B y B Desplazados).
* Informes de Nómina al Corte (Cofinanciado), proveniente del Administrador Fiduciario del Programa Colombia Mayor.</t>
  </si>
  <si>
    <t>Con la información de SIRBE, se toma el total de personas mayores que se encuentran en atención en los Apoyos Tipo A, B y B Desplazados y que se le realizó el abono. Para los tipo Cofinanciado, se toma la cantidad de personas que están en atención y cuyo pago fue programado en Nomina, de acuerdo con el balance referenciado por Colombia Mayor. La información de los cupos corresponde a la cobertura global.</t>
  </si>
  <si>
    <t>* Listados de Nómina de Colombia Mayor (Apoyos Cofinanciados).
* Informe de Personas en Atención de los Apoyos Económicos, con el detalle de Abono Otorgado en SIRBE (A, B y B Desplazados).</t>
  </si>
  <si>
    <t>Para el apoyo económico Cofinanciado D- Programa Colombia Mayor se programaron en nómina a 49.639 personas mayores y se giraron a 35,817 personas mayores de los apoyos económicos Tipo A, B, Desplazados.
La diferencia son personas mayores que se encuentran bloqueadas por novedades de  cruces de bases de datos</t>
  </si>
  <si>
    <t>En el mes de septiembre de 2020 se realizó el giro de los apoyos económicos a 35,503 personas mayores de los apoyos tipo A, B, B desplazados. No fueron autorizados o girados 1,278 apoyos económicos por presentar novedades por cruces de bases de datos en el momento del proceso de validación y 26 cupos vacíos. Y se programaron en nómina a 49,406 personas mayores, de los cuales no se giró a 1,613 personas teniendo en cuenta que se encontraban bloqueadas o suspendidas</t>
  </si>
  <si>
    <t>PSS-7770-046</t>
  </si>
  <si>
    <t>Número de personas mayores vinculadas al servicio Centros Día, que inician sus procesos ocupacionales y de desarrollo humano</t>
  </si>
  <si>
    <t>Evaluar y hacer seguimiento a la vinculación de personas mayores que inician procesos ocupacionales y de desarrollo humano en los Centros Día</t>
  </si>
  <si>
    <t xml:space="preserve">Llevar a cabo las actividades y acciones que llevan a la persona mayor a su permanencia en los procesos ocupacionales y de desarrollo humano, más allá de su vinculación al servicio. </t>
  </si>
  <si>
    <t>Cuenta del número de personas en atención en Centros Día</t>
  </si>
  <si>
    <t>Registro SIRBE</t>
  </si>
  <si>
    <t>Se realiza el registro de las asistencias semanales de la persona mayor en el servicio, que es procesada en el sistema de información SIRBE</t>
  </si>
  <si>
    <t>* Base de datos derivada del Registro SIRBE.
* Reporte mensual de meta cualitativa.</t>
  </si>
  <si>
    <t>Personas únicas atendidas en 2019</t>
  </si>
  <si>
    <t xml:space="preserve">Durante el mes de agosto se realizo el cargue de la asistencia de manera diaria logrando 32.196 atenciones.
En atención se encuentran 8497 personas mayores participando del servicio social Centro Día. 
Se realiza avances en la construcción de la actualización del modelo de atención, a través de las mesas técnicas. 
Se hace seguimiento interdisciplinarios de manera diaria realizados en el marco de la Estrategia Estamos Contigo en Casa. 
  </t>
  </si>
  <si>
    <t>Durante el mes de Septiembre se realizó el cargue de asistencia de manera diaria logrando 37.009 atenciones.  En estado EN ATENCIÓN se encuentran 8493 personas mayores participando del servicio social Centro Día. 
Se realiza avance en la constitución de mesas técnicas de trabajo en torno a la revisión y actualización del modelo de atención.
Se realizaron los ajustes al lineamiento de operación de cara a la estrategia de retorno a la presencialidad construyendo los documentos de directrices de bioseguridad por unidad operativa y se continuó con la implementación de la estrategia ESTAMOS CONTIGO EN CASA a través de virtualidad, llamadas telefónicas y visitas domiciliarias</t>
  </si>
  <si>
    <t>PSS-7770-047</t>
  </si>
  <si>
    <t>Porcentaje de personas mayores de Centros Noche que participan en acciones de autocuidado y dignificación</t>
  </si>
  <si>
    <t>Determinar cuántas personas que acceden al servicio Centro Noche participan en acciones de autocuidado y dignificación</t>
  </si>
  <si>
    <t>Estrategias para implementar acciones de autocuidado y dignificación en las personas mayores participantes de los Centros Noche.</t>
  </si>
  <si>
    <t>( No. de Personas mayores Participantes en acciones de Autocuidado y Dignificación en los Centros Noche/ Total Personas Participantes de Centros Noche ) * 100</t>
  </si>
  <si>
    <t>Listados de Asistencia digitales</t>
  </si>
  <si>
    <t xml:space="preserve">Se realizara la revisión de asistencias de las acciones de autocuidado y dignificación, contando una única vez a las personas mayores participantes </t>
  </si>
  <si>
    <t>Listados de Asistencia</t>
  </si>
  <si>
    <t xml:space="preserve">En el desarrollo de actividades de los Centros Noche enfocadas en las acciones de autocuidado y dignificación de las personas mayores, se identificó que los usuarios del servicio social participan en acciones encaminadas a la construcción de rutinas y hábitos saludables que propenden a generar una dignificación en cuanto a la trasformación de imaginarios y prácticas sociales referentes a la concepción de envejecimiento y vejez. Algunas de las actividades enmarcadas en estos temas se relacionan con la socialización de la política Pública Para el Envejecimiento y la Vejez, proyecto de vida, prácticas saludables, entre otras.  </t>
  </si>
  <si>
    <t xml:space="preserve">En el trimestre se tiene un cumplimiento del 99,5% del indicador, dado que de la totalidad de las personas atendidas en el servicio social Centros Día-Noche, 2 personas solo permanecieron en el servicio durante poco días en aislamiento preventivo por lo cual no participaron en actividades de autocuidado y dignificación.   </t>
  </si>
  <si>
    <t>Prestación de los Servicios Sociales para la inclusión.</t>
  </si>
  <si>
    <t>PSS-7770-048</t>
  </si>
  <si>
    <t>Personas mayores atendidas en servicios de cuidado integral y protección en modalidad institucionalizada.</t>
  </si>
  <si>
    <t>Determinar el número de personas mayores atendidas en los servicios de cuidado integral y protección en modalidad institucionalizada del proyecto 7770   - Compromiso con el envejecimiento activo y una Bogotá  cuidadora e incluyente.</t>
  </si>
  <si>
    <t xml:space="preserve">Garantizar el procedimiento de validación de condiciones de las personas mayores solicitantes del servicio, que permita generar la lista de espera de personas mayores en estado inscritos, para el ingreso al servicio de acuerdo a la disponibilidad de atención. </t>
  </si>
  <si>
    <t>(Número de personas mayores atendidas en los servicios de cuidado integral y protección en modalidad institucionalizada / Número total de personas mayores a atender en los servicios de cuidado integral y protección en modalidad institucionalizada) * 100.</t>
  </si>
  <si>
    <t>Sistema de Información y Registro de Beneficiaros (SIRBE)</t>
  </si>
  <si>
    <t xml:space="preserve">
La información se obtiene Sistema de Información y Registro de Beneficiaros (SIRBE), teniendo en cuenta el número de personas en estado inscrito y en atención en el servicio.</t>
  </si>
  <si>
    <t xml:space="preserve">1. Metafísica Diaria de Registro de Novedades de Centros de Protección.
2. Consulta generada en el sistema de información misional.  </t>
  </si>
  <si>
    <t xml:space="preserve">En el marco de la ejecución del nuevo plan del desarrollo, el indicador se ha cumplido en un 97.7% dado que, por la emergencia causada por el COVID19, hay personas que ingresan finalizando el mes donde se da un proceso de aislamiento preventivo y por tal motivo, no se genera una participación en las actividades. </t>
  </si>
  <si>
    <t>Para este mes se ha contado con el aval de la Secretaría de Salud para retomar la prestación del servicio en relación a nuevos ingresos en la ciudad de Bogotá,  por lo que se coordinó con el CPS Casa Nostra, para ser la unidad operativa por medio de la cual se realizan los nuevos ingresos, pudiéndose activar la lista de espera. De igual manera esta unidad operativa ha sido la encargada de recibir los casos por emergencia, (ingresos  ordenados por entidades legales competentes, tutelas, medidas de protección, entre otros).
En relación a realizar ingresos a los Centros de Protección que funcionan en los diferentes Municipios de Cundinamarca, aún no se cuenta con el aval del Gobierno de Cundinamarca, ni de la Secretaría de Salud de ese Departamento para la realización de ingresos y trasados de personas mayores en sus municipios.</t>
  </si>
  <si>
    <t>PSS-7770-049</t>
  </si>
  <si>
    <t xml:space="preserve">Personas mayores que cuentan con un plan de atención integral individual del proceso de cuidado integral y protección en modalidad institucionalizada. </t>
  </si>
  <si>
    <t>Determinar las personas mayores con quienes se ha elaborado el Plan de Atención Integral Individual (herramienta que permite la planeación interdisciplinaria conjunta con la persona mayor  y la implementación de las acciones de cuidado integral que den cuenta del cumplimiento del objetivo de atención) en los servicios cuidado integral y protección en modalidad institucionalizada del proyecto 7770 - Compromiso con el envejecimiento activo y una Bogotá  cuidadora e incluyente.</t>
  </si>
  <si>
    <t>Contar con el plan de atención integral individual de cada persona mayor, en alguna de sus tres fases: conociendo, planeando y monitoreando (dependiendo de su tiempo de permanencia en el servicio) especificando las acciones a desarrollar por cada una de las disciplinas del equipo profesional del Centro de Protección.</t>
  </si>
  <si>
    <t>(Número de personas mayores que cuentan con Plan de Atención Integral Individual en los servicios de cuidado integral y protección en modalidad institucionalizada / Número total de personas mayores en atención en los servicios de cuidado integral y protección en modalidad institucionalizada) * 100.</t>
  </si>
  <si>
    <t>Sistema de Información y Registro de Beneficiaros (SIRBE).
Se requiere parametrizar en el SIRBE la  actuación de intervención que responda a la etapa en que se encuentra el Plan de Atención Integral Individual, de cada persona mayor.
A todos los participantes se les registrará la actuación de intervención de acuerdo a su tiempo de permanencia en el servicio.</t>
  </si>
  <si>
    <t>La información se obtiene del Sistema de Información y Registro de Beneficiaros (SIRBE), teniendo en cuenta el número de personas mayores que cuentan con el Plan de Atención Integral Institucional en la etapa correspondiente de acuerdo a su tiempo de  permanencia en el servicio y las personas mayores en atención en el servicio.</t>
  </si>
  <si>
    <t xml:space="preserve">1. Base de datos del reporte de los Plan de Atención Integral Individual (PAIIN).
2. Consulta generada en el sistema de información misional.  </t>
  </si>
  <si>
    <t xml:space="preserve">Se realiza socialización del indicador a los  Centro de Protección del Servicio y  se establece  lineamientos para su realización y reporte mensual.  
Se coordinará con DADE la parametrización de las actuaciones de intervención que pretenden dar cuenta del estado de cada plan de atención integral individual del proceso de cuidado integral y protección de cada participante del servicio centros de protección social y poder establecer el estado y avance de los mismo.
Se construirá la base de datos que permita el registro de la información a suministrar por los centros de protección en relación a los planes de atención integral individual (PAIIN) nuevos y los que se encuentren en seguimiento cada uno de los participantes vinculados al servicio social.  </t>
  </si>
  <si>
    <t>En el mes de septiembre se elaboró el formato para solicitud de parametrización del sistema misional a fin de poder empezar a implementar las acciones en el servicio.
La socialización de los indicadores a los Centros de Protección tuvo que reprogramarse para su realización en este mes, ya que se tuvieron que generar espacios de trabajo adicionales para abordar las contingencias emanadas dada la emergencia sanitaria por COVID 19. 
En articulación con el equipo SIG de la Subdirección para la Vejez se están adelantado mesas de trabajo para la construcción conjunta de la herramienta que permita consolidar el reporte del avance de los planes de atención integral individual pro cada una de las unidades operativas.</t>
  </si>
  <si>
    <t>PSS-7770-050</t>
  </si>
  <si>
    <t>Plan de Acción de la Política Pública Social para el Envejecimiento y la Vejez ejecutado</t>
  </si>
  <si>
    <t>Implementar la Política Pública Social para el Envejecimiento y la Vejez (PPSEV), desde las acciones que corresponden al Sector de Integración Social</t>
  </si>
  <si>
    <t>Desarrollo de  procesos de articulación dentro de los servicios y estrategias de atención, para dar cumplimiento a los lineamientos de la PPSEV.</t>
  </si>
  <si>
    <t>( No. de Actividades del Plan de Acción Ejecutadas / No. de Actividades del Plan de Acción Programadas) * 100</t>
  </si>
  <si>
    <t>Plan de Acción / Seguimiento al Proyecto de Inversión (SPI)</t>
  </si>
  <si>
    <t>Se realizará una programación anual de las actividades contempladas dentro del Plan de Acción, haciendo su correspondiente seguimiento</t>
  </si>
  <si>
    <t>* Informes de Seguimiento y evaluación de Resultados</t>
  </si>
  <si>
    <t>Plan de Acción</t>
  </si>
  <si>
    <t xml:space="preserve">Celebración del Mes del Envejecimiento y la Vejez; Comité Operativo de Envejecimiento y Vejez – COEV se abordó la agenda pública en relación con la Convención Interamericana de Derechos Humanos de las Personas Mayores e información relacionado con acciones y datos del COVID – 19; Realización de 20 Comités Operativos Locales de Envejecimiento y Vejez – COLEV virtuales;  definición preliminar de las acciones afirmativas para la población mayor étnica de la ciudad, a partir de un proceso de articulación con las comunidades, Dirección Poblacional y el equipo de la Subdirección para la Vejez. </t>
  </si>
  <si>
    <t>Se realizó un (1) Comité Operativo de Envejecimiento y Vejez – COEV se abordó la siguiente agenda: 1. Presentación de la Convención Interamericana  sobre la Protección de los Derechos Humanos de las Personas Mayores; 2.  Socialización de la reunión del Consejo de Sabios y Sabias con la Alcaldesa Mayor; y, 3. Balance de actividades del mes mayor.</t>
  </si>
  <si>
    <t>PSS-7770-051</t>
  </si>
  <si>
    <t>Estudios técnicos sobre la PPSEV realizados</t>
  </si>
  <si>
    <t>Generar la gestión de conocimiento, que aporte a la reformulación de la nueva PPSEV</t>
  </si>
  <si>
    <t>Llevar a cabo los procesos técnicos y metodológicos, así como las actividades administrativas necesarias, que permitan la elaboración de los estudios técnicos</t>
  </si>
  <si>
    <t>1 Estudio Técnico realizado en el año</t>
  </si>
  <si>
    <t>Documentos con resultados de los estudios técnicos</t>
  </si>
  <si>
    <t>Se realizará la programación de la construcción de documentos, a partir de la cual serán desarrolladas las acciones para lograr su correspondiente resultado</t>
  </si>
  <si>
    <t>Documento final con los resultados de cada estudio técnico</t>
  </si>
  <si>
    <t>Este objetivo está proyectado para iniciar su implementación para la vigencia 2021, toda vez que la meta plan contempla un tiempo prudencial para su cumplimiento en el marco de los objetivos del proyecto.</t>
  </si>
  <si>
    <t>PSS-7770-052</t>
  </si>
  <si>
    <t>Número de localidades con Redes de Cuidado Comunitario dinamizadas</t>
  </si>
  <si>
    <t>Determinar cuántas localidades de Bogotá cuentan con Redes de Cuidado Comunitario</t>
  </si>
  <si>
    <t>Desarrollo de estrategias y acciones por parte de los gestores territoriales, para la identificación y vinculación de personas en las Redes de Cuidado Comunitario</t>
  </si>
  <si>
    <t xml:space="preserve">Número de Localidades </t>
  </si>
  <si>
    <t>Instrumento de identificación de personas y seguimiento al proceso de participación</t>
  </si>
  <si>
    <t xml:space="preserve">Se cuenta una localidad con Red de Cuidado Comunitario dinamizada, como aquella en la que exista una Red que implemente como mínimo el 75% de las líneas de acción diseñadas </t>
  </si>
  <si>
    <t>* Instrumento de identificación y seguimiento
* Informe de Resultados y Balance</t>
  </si>
  <si>
    <t>De acuerdo con el Plan de Acción, se inicia la elaboración del documento técnico de la Estrategia de Redes de Cuidado Comunitario que incluye aspectos normativos y las líneas de acción. Se estructura el documento técnico de la Línea de Apoyo Jurídico y Psicosocial que incluirá los protocolos de atención. En los meses de julio y agosto se implementaron talleres de apropiación social del cuidado en los Consejos Locales de Sabios(as). En el momento se encuentra definida la localidad de Engativá para la dinamización de la red durante la vigencia y se inicia las elaboraciones metodológicas y acercamientos con actores relevantes del territorio para su implementación.</t>
  </si>
  <si>
    <t xml:space="preserve">Para la materialización de la meta se requiere de la vinculación del talento humano necesario para su implementación. En el mes de septiembre se avanza con la vinculación de tres profesionales al equipo, se adelantan la planeación, organización y alistamiento de la primeras acciones territoriales en calle que permitan el posicionamiento de la Estrategia de Redes de Cuidado Comunitario en la localidad de Engativá, la cual fue seleccionada para la vigencia 2020. Se implementan las líneas de acción en lo correspondiente a prevención de violencias y autocuidado en el marco de fechas emblemáticas para las personas mayores. Como parte de proceso de formulación se adelanta un proceso de ampliación y fortalecimiento de las líneas de acción que permita una diversidad mayor de acciones territoriales.       </t>
  </si>
  <si>
    <t>PSS-7770-053</t>
  </si>
  <si>
    <t>Personas participantes de las Redes de Cuidado Comunitario</t>
  </si>
  <si>
    <t>Establecer cuántas personas participan de las Redes de Cuidado Comunitario</t>
  </si>
  <si>
    <t>( No. de Personas Participantes de la Redes de Cuidado Comunitario / No. de Personas Identificadas para participar en Redes de Cuidado Comunitario ) * 100</t>
  </si>
  <si>
    <t>Se cuenta como persona vinculada a una Red de Cuidado Comunitario, aquella que participa en al menos el 75% de las líneas de acción. Se contará con un instrumento para realizar el registro y verificación</t>
  </si>
  <si>
    <t xml:space="preserve">Trimestral </t>
  </si>
  <si>
    <t xml:space="preserve">En el mes de septiembre realiza la planeación, organización y alistamiento de acciones territoriales en la  localidad de Engativá y la dinamización de la Red Mayor Local incluye la implementación del Banco del Tiempo Mayor que permite identificar a 105 personas que, en calidad de cooperantes, manifiestan su voluntad de vincularse a la Red Mayor de Engativá, personas que participan de las actividades en calle para la sensibilización alrededor del cuidado de persona mayor y reconocimiento de sus derechos.        </t>
  </si>
  <si>
    <t>7770 - Compromiso con el envejecimiento activo y una Bogotá cuidadora e incluyente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</si>
</sst>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_ ;\-#,##0\ "/>
    <numFmt numFmtId="167" formatCode="#,##0.0"/>
  </numFmts>
  <fonts count="21"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b/>
      <sz val="12"/>
      <name val="Arial"/>
      <family val="2"/>
    </font>
    <font>
      <b/>
      <sz val="12"/>
      <color theme="0"/>
      <name val="Arial"/>
      <family val="2"/>
    </font>
    <font>
      <b/>
      <sz val="11"/>
      <name val="Arial"/>
      <family val="2"/>
    </font>
    <font>
      <b/>
      <sz val="11"/>
      <color theme="0"/>
      <name val="Arial"/>
      <family val="2"/>
    </font>
    <font>
      <sz val="12"/>
      <color theme="0"/>
      <name val="Arial"/>
      <family val="2"/>
    </font>
    <font>
      <sz val="10"/>
      <color theme="0"/>
      <name val="Arial"/>
      <family val="2"/>
    </font>
    <font>
      <sz val="10"/>
      <name val="Arial"/>
      <family val="2"/>
    </font>
    <font>
      <sz val="9"/>
      <color theme="1"/>
      <name val="Arial"/>
      <family val="2"/>
    </font>
    <font>
      <sz val="12"/>
      <name val="Arial"/>
      <family val="2"/>
    </font>
    <font>
      <sz val="11"/>
      <color theme="1"/>
      <name val="Arial"/>
      <family val="2"/>
    </font>
    <font>
      <b/>
      <sz val="11"/>
      <color theme="1"/>
      <name val="Arial"/>
      <family val="2"/>
    </font>
    <font>
      <b/>
      <sz val="14"/>
      <name val="Arial"/>
      <family val="2"/>
    </font>
    <font>
      <sz val="9"/>
      <name val="Arial"/>
      <family val="2"/>
    </font>
    <font>
      <sz val="9"/>
      <color indexed="8"/>
      <name val="Arial"/>
      <family val="2"/>
    </font>
    <font>
      <sz val="11"/>
      <color indexed="8"/>
      <name val="Calibri"/>
      <family val="2"/>
    </font>
    <font>
      <sz val="9"/>
      <color rgb="FF7030A0"/>
      <name val="Arial"/>
      <family val="2"/>
    </font>
    <font>
      <sz val="11"/>
      <color theme="1"/>
      <name val="Comic Sans MS"/>
      <family val="2"/>
    </font>
  </fonts>
  <fills count="14">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24">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8" fillId="0" borderId="0" applyFont="0" applyFill="0" applyBorder="0" applyAlignment="0" applyProtection="0"/>
    <xf numFmtId="0" fontId="1" fillId="0" borderId="0"/>
    <xf numFmtId="0" fontId="2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cellStyleXfs>
  <cellXfs count="98">
    <xf numFmtId="0" fontId="0" fillId="0" borderId="0" xfId="0"/>
    <xf numFmtId="0" fontId="3"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9" fillId="6" borderId="6" xfId="0" applyFont="1" applyFill="1" applyBorder="1" applyAlignment="1" applyProtection="1">
      <alignment horizontal="center" vertical="center" wrapText="1"/>
      <protection hidden="1"/>
    </xf>
    <xf numFmtId="0" fontId="10" fillId="7" borderId="6" xfId="0" applyFont="1" applyFill="1" applyBorder="1" applyAlignment="1" applyProtection="1">
      <alignment horizontal="center" vertical="center" wrapText="1"/>
      <protection hidden="1"/>
    </xf>
    <xf numFmtId="0" fontId="10" fillId="8" borderId="6" xfId="0" applyFont="1" applyFill="1" applyBorder="1" applyAlignment="1" applyProtection="1">
      <alignment horizontal="center" vertical="center" wrapText="1"/>
      <protection hidden="1"/>
    </xf>
    <xf numFmtId="0" fontId="10" fillId="9" borderId="6" xfId="0" applyFont="1" applyFill="1" applyBorder="1" applyAlignment="1" applyProtection="1">
      <alignment horizontal="center" vertical="center" wrapText="1"/>
      <protection hidden="1"/>
    </xf>
    <xf numFmtId="0" fontId="9" fillId="10" borderId="6" xfId="0" applyFont="1" applyFill="1" applyBorder="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7" borderId="11"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9" fontId="11" fillId="2" borderId="0" xfId="2" applyFont="1" applyFill="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11" fillId="2" borderId="0" xfId="0" applyFont="1" applyFill="1" applyAlignment="1" applyProtection="1">
      <alignment vertical="center"/>
      <protection hidden="1"/>
    </xf>
    <xf numFmtId="0" fontId="11"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12" fillId="2" borderId="0" xfId="0" applyFont="1" applyFill="1"/>
    <xf numFmtId="0" fontId="13" fillId="0" borderId="0" xfId="0" applyFont="1" applyAlignment="1">
      <alignment horizontal="left" vertical="center"/>
    </xf>
    <xf numFmtId="0" fontId="13" fillId="0" borderId="0" xfId="0" applyFont="1" applyAlignment="1">
      <alignment vertical="center"/>
    </xf>
    <xf numFmtId="0" fontId="0" fillId="0" borderId="0" xfId="0" applyFont="1" applyAlignment="1">
      <alignment vertical="center"/>
    </xf>
    <xf numFmtId="0" fontId="13" fillId="0" borderId="0" xfId="0" applyFont="1"/>
    <xf numFmtId="0" fontId="14" fillId="0" borderId="0" xfId="0" applyFont="1" applyAlignment="1">
      <alignment horizontal="center" vertical="center"/>
    </xf>
    <xf numFmtId="0" fontId="14" fillId="12" borderId="0" xfId="0" applyFont="1" applyFill="1" applyAlignment="1">
      <alignment horizontal="center" vertical="center"/>
    </xf>
    <xf numFmtId="0" fontId="14" fillId="12" borderId="0" xfId="0" applyFont="1" applyFill="1" applyAlignment="1">
      <alignment horizontal="center" vertical="center" wrapText="1"/>
    </xf>
    <xf numFmtId="0" fontId="14" fillId="13" borderId="0" xfId="0" applyFont="1" applyFill="1" applyAlignment="1">
      <alignment horizontal="center" vertical="center"/>
    </xf>
    <xf numFmtId="0" fontId="14" fillId="13" borderId="0" xfId="0" applyFont="1" applyFill="1" applyAlignment="1">
      <alignment horizontal="center" vertical="center" wrapText="1"/>
    </xf>
    <xf numFmtId="0" fontId="13" fillId="0" borderId="0" xfId="0" applyFont="1" applyAlignment="1">
      <alignment vertical="center" wrapText="1"/>
    </xf>
    <xf numFmtId="164" fontId="16" fillId="11" borderId="6" xfId="1" applyFont="1" applyFill="1" applyBorder="1" applyAlignment="1" applyProtection="1">
      <alignment horizontal="center" vertical="center" wrapText="1"/>
      <protection locked="0" hidden="1"/>
    </xf>
    <xf numFmtId="165" fontId="16" fillId="11" borderId="6" xfId="1" applyNumberFormat="1" applyFont="1" applyFill="1" applyBorder="1" applyAlignment="1" applyProtection="1">
      <alignment horizontal="center" vertical="center" wrapText="1"/>
      <protection locked="0" hidden="1"/>
    </xf>
    <xf numFmtId="0" fontId="3" fillId="0" borderId="0" xfId="0" applyFont="1" applyFill="1" applyAlignment="1" applyProtection="1">
      <alignment horizontal="center" vertical="center" wrapText="1"/>
      <protection hidden="1"/>
    </xf>
    <xf numFmtId="9" fontId="16" fillId="2" borderId="6" xfId="2" applyFont="1" applyFill="1" applyBorder="1" applyAlignment="1" applyProtection="1">
      <alignment horizontal="center" vertical="center" wrapText="1"/>
      <protection hidden="1"/>
    </xf>
    <xf numFmtId="0" fontId="16" fillId="11" borderId="6" xfId="1" applyNumberFormat="1" applyFont="1" applyFill="1" applyBorder="1" applyAlignment="1" applyProtection="1">
      <alignment horizontal="left" vertical="center" wrapText="1"/>
      <protection locked="0" hidden="1"/>
    </xf>
    <xf numFmtId="166" fontId="16" fillId="11" borderId="6" xfId="1" applyNumberFormat="1" applyFont="1" applyFill="1" applyBorder="1" applyAlignment="1" applyProtection="1">
      <alignment horizontal="center" vertical="center" wrapText="1"/>
      <protection locked="0" hidden="1"/>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14" fontId="10" fillId="2" borderId="6" xfId="0" applyNumberFormat="1" applyFont="1" applyFill="1" applyBorder="1" applyAlignment="1">
      <alignment horizontal="center" vertical="center" wrapText="1"/>
    </xf>
    <xf numFmtId="9" fontId="10" fillId="2" borderId="6" xfId="2" applyFont="1" applyFill="1" applyBorder="1" applyAlignment="1" applyProtection="1">
      <alignment horizontal="center" vertical="center" wrapText="1"/>
    </xf>
    <xf numFmtId="0" fontId="16" fillId="11" borderId="6" xfId="1" applyNumberFormat="1" applyFont="1" applyFill="1" applyBorder="1" applyAlignment="1" applyProtection="1">
      <alignment horizontal="center" vertical="center" wrapText="1"/>
      <protection locked="0" hidden="1"/>
    </xf>
    <xf numFmtId="1" fontId="16" fillId="11" borderId="6" xfId="1" applyNumberFormat="1" applyFont="1" applyFill="1" applyBorder="1" applyAlignment="1" applyProtection="1">
      <alignment horizontal="center" vertical="center" wrapText="1"/>
      <protection locked="0" hidden="1"/>
    </xf>
    <xf numFmtId="0" fontId="16" fillId="2" borderId="0" xfId="0" applyFont="1" applyFill="1" applyAlignment="1" applyProtection="1">
      <alignment horizontal="center" vertical="center"/>
      <protection hidden="1"/>
    </xf>
    <xf numFmtId="9" fontId="16" fillId="2" borderId="11" xfId="2" applyFont="1" applyFill="1" applyBorder="1" applyAlignment="1" applyProtection="1">
      <alignment horizontal="center" vertical="center" wrapText="1"/>
      <protection hidden="1"/>
    </xf>
    <xf numFmtId="0" fontId="10" fillId="2" borderId="6" xfId="0" applyFont="1" applyFill="1" applyBorder="1" applyAlignment="1">
      <alignment horizontal="justify" vertical="center" wrapText="1"/>
    </xf>
    <xf numFmtId="165" fontId="16" fillId="11" borderId="6" xfId="1" applyNumberFormat="1" applyFont="1" applyFill="1" applyBorder="1" applyAlignment="1" applyProtection="1">
      <alignment horizontal="left" vertical="center" wrapText="1"/>
      <protection locked="0" hidden="1"/>
    </xf>
    <xf numFmtId="3" fontId="16" fillId="2" borderId="11" xfId="0" applyNumberFormat="1" applyFont="1" applyFill="1" applyBorder="1" applyAlignment="1" applyProtection="1">
      <alignment horizontal="center" vertical="center" wrapText="1"/>
      <protection hidden="1"/>
    </xf>
    <xf numFmtId="3" fontId="16" fillId="11" borderId="6" xfId="1" applyNumberFormat="1" applyFont="1" applyFill="1" applyBorder="1" applyAlignment="1" applyProtection="1">
      <alignment horizontal="center" vertical="center" wrapText="1"/>
      <protection locked="0" hidden="1"/>
    </xf>
    <xf numFmtId="0" fontId="16" fillId="11" borderId="6" xfId="1" applyNumberFormat="1" applyFont="1" applyFill="1" applyBorder="1" applyAlignment="1" applyProtection="1">
      <alignment vertical="center" wrapText="1"/>
      <protection locked="0" hidden="1"/>
    </xf>
    <xf numFmtId="0" fontId="10" fillId="2" borderId="6" xfId="0" applyFont="1" applyFill="1" applyBorder="1" applyAlignment="1">
      <alignment horizontal="left" vertical="center" wrapText="1"/>
    </xf>
    <xf numFmtId="0" fontId="3" fillId="2" borderId="0" xfId="0" applyFont="1" applyFill="1" applyAlignment="1" applyProtection="1">
      <alignment horizontal="left" vertical="center"/>
      <protection hidden="1"/>
    </xf>
    <xf numFmtId="0" fontId="3" fillId="0" borderId="0" xfId="0" applyFont="1" applyFill="1" applyAlignment="1" applyProtection="1">
      <alignment horizontal="left" vertical="center" wrapText="1"/>
      <protection hidden="1"/>
    </xf>
    <xf numFmtId="3" fontId="16" fillId="11" borderId="6" xfId="1" applyNumberFormat="1" applyFont="1" applyFill="1" applyBorder="1" applyAlignment="1" applyProtection="1">
      <alignment horizontal="left" vertical="center" wrapText="1"/>
      <protection locked="0" hidden="1"/>
    </xf>
    <xf numFmtId="0" fontId="16" fillId="2" borderId="6" xfId="0" applyFont="1" applyFill="1" applyBorder="1" applyAlignment="1" applyProtection="1">
      <alignment horizontal="center" vertical="center"/>
      <protection hidden="1"/>
    </xf>
    <xf numFmtId="9" fontId="16" fillId="2" borderId="6" xfId="2" applyFont="1" applyFill="1" applyBorder="1" applyAlignment="1" applyProtection="1">
      <alignment horizontal="center" vertical="center" wrapText="1"/>
      <protection hidden="1"/>
    </xf>
    <xf numFmtId="167" fontId="16" fillId="2" borderId="11" xfId="0" applyNumberFormat="1" applyFont="1" applyFill="1" applyBorder="1" applyAlignment="1" applyProtection="1">
      <alignment horizontal="center" vertical="center" wrapText="1"/>
      <protection hidden="1"/>
    </xf>
    <xf numFmtId="3" fontId="16" fillId="11" borderId="0" xfId="1" applyNumberFormat="1" applyFont="1" applyFill="1" applyBorder="1" applyAlignment="1" applyProtection="1">
      <alignment horizontal="center" vertical="center" wrapText="1"/>
      <protection locked="0" hidden="1"/>
    </xf>
    <xf numFmtId="1" fontId="16" fillId="11" borderId="0" xfId="1" applyNumberFormat="1" applyFont="1" applyFill="1" applyBorder="1" applyAlignment="1" applyProtection="1">
      <alignment horizontal="center" vertical="center" wrapText="1"/>
      <protection locked="0" hidden="1"/>
    </xf>
    <xf numFmtId="0" fontId="16" fillId="2" borderId="0" xfId="0" applyFont="1" applyFill="1" applyBorder="1" applyAlignment="1" applyProtection="1">
      <alignment horizontal="center" vertical="center"/>
      <protection hidden="1"/>
    </xf>
    <xf numFmtId="0" fontId="10" fillId="2" borderId="6" xfId="2" applyNumberFormat="1" applyFont="1" applyFill="1" applyBorder="1" applyAlignment="1" applyProtection="1">
      <alignment horizontal="center" vertical="center" wrapText="1"/>
    </xf>
    <xf numFmtId="0" fontId="7" fillId="5" borderId="15" xfId="0" applyFont="1" applyFill="1" applyBorder="1" applyAlignment="1" applyProtection="1">
      <alignment horizontal="center" vertical="center" wrapText="1"/>
      <protection hidden="1"/>
    </xf>
    <xf numFmtId="0" fontId="7" fillId="5" borderId="16" xfId="0" applyFont="1" applyFill="1" applyBorder="1" applyAlignment="1" applyProtection="1">
      <alignment horizontal="center" vertical="center" wrapText="1"/>
      <protection hidden="1"/>
    </xf>
    <xf numFmtId="0" fontId="7" fillId="5" borderId="17" xfId="0" applyFont="1" applyFill="1" applyBorder="1" applyAlignment="1" applyProtection="1">
      <alignment horizontal="center" vertical="center" wrapText="1"/>
      <protection hidden="1"/>
    </xf>
    <xf numFmtId="0" fontId="7" fillId="5" borderId="18"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13" xfId="0" applyFont="1" applyFill="1" applyBorder="1" applyAlignment="1" applyProtection="1">
      <alignment horizontal="center" vertical="center" wrapText="1"/>
      <protection hidden="1"/>
    </xf>
    <xf numFmtId="0" fontId="7" fillId="5" borderId="11" xfId="0" applyFont="1" applyFill="1" applyBorder="1" applyAlignment="1" applyProtection="1">
      <alignment horizontal="center" vertical="center" wrapText="1"/>
      <protection hidden="1"/>
    </xf>
    <xf numFmtId="0" fontId="12" fillId="2" borderId="21" xfId="3" applyFont="1" applyFill="1" applyBorder="1" applyAlignment="1">
      <alignment horizontal="left" vertical="center" wrapText="1"/>
    </xf>
    <xf numFmtId="0" fontId="12" fillId="2" borderId="22" xfId="3" applyFont="1" applyFill="1" applyBorder="1" applyAlignment="1">
      <alignment horizontal="left" vertical="center" wrapText="1"/>
    </xf>
    <xf numFmtId="0" fontId="12" fillId="2" borderId="23" xfId="3" applyFont="1" applyFill="1" applyBorder="1" applyAlignment="1">
      <alignment horizontal="left" vertical="center" wrapText="1"/>
    </xf>
    <xf numFmtId="0" fontId="6" fillId="4" borderId="1"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15" fillId="2" borderId="11" xfId="0" applyFont="1" applyFill="1" applyBorder="1" applyAlignment="1">
      <alignment horizontal="center" vertical="center" wrapText="1"/>
    </xf>
    <xf numFmtId="0" fontId="5" fillId="10" borderId="1" xfId="0" applyFont="1" applyFill="1" applyBorder="1" applyAlignment="1" applyProtection="1">
      <alignment horizontal="center" vertical="center" wrapText="1"/>
      <protection hidden="1"/>
    </xf>
    <xf numFmtId="0" fontId="5" fillId="10" borderId="3" xfId="0" applyFont="1" applyFill="1" applyBorder="1" applyAlignment="1" applyProtection="1">
      <alignment horizontal="center" vertical="center" wrapText="1"/>
      <protection hidden="1"/>
    </xf>
    <xf numFmtId="0" fontId="5" fillId="10" borderId="2" xfId="0" applyFont="1" applyFill="1" applyBorder="1" applyAlignment="1" applyProtection="1">
      <alignment horizontal="center" vertical="center" wrapText="1"/>
      <protection hidden="1"/>
    </xf>
    <xf numFmtId="0" fontId="4" fillId="7" borderId="3" xfId="0" applyFont="1" applyFill="1" applyBorder="1" applyAlignment="1" applyProtection="1">
      <alignment horizontal="center" vertical="center" wrapText="1"/>
      <protection hidden="1"/>
    </xf>
    <xf numFmtId="0" fontId="4" fillId="8" borderId="3" xfId="0" applyFont="1" applyFill="1" applyBorder="1" applyAlignment="1" applyProtection="1">
      <alignment horizontal="center" vertical="center" wrapText="1"/>
      <protection hidden="1"/>
    </xf>
    <xf numFmtId="0" fontId="4" fillId="9" borderId="3" xfId="0" applyFont="1" applyFill="1" applyBorder="1" applyAlignment="1" applyProtection="1">
      <alignment horizontal="center" vertical="center" wrapText="1"/>
      <protection hidden="1"/>
    </xf>
    <xf numFmtId="0" fontId="12" fillId="2" borderId="15" xfId="0" applyFont="1" applyFill="1" applyBorder="1" applyAlignment="1">
      <alignment horizontal="center"/>
    </xf>
    <xf numFmtId="0" fontId="12" fillId="2" borderId="17" xfId="0" applyFont="1" applyFill="1" applyBorder="1" applyAlignment="1">
      <alignment horizontal="center"/>
    </xf>
    <xf numFmtId="0" fontId="12" fillId="2" borderId="19" xfId="0" applyFont="1" applyFill="1" applyBorder="1" applyAlignment="1">
      <alignment horizontal="center"/>
    </xf>
    <xf numFmtId="0" fontId="12" fillId="2" borderId="20" xfId="0" applyFont="1" applyFill="1" applyBorder="1" applyAlignment="1">
      <alignment horizontal="center"/>
    </xf>
    <xf numFmtId="0" fontId="12" fillId="2" borderId="18" xfId="0" applyFont="1" applyFill="1" applyBorder="1" applyAlignment="1">
      <alignment horizontal="center"/>
    </xf>
    <xf numFmtId="0" fontId="12" fillId="2" borderId="13" xfId="0" applyFont="1" applyFill="1" applyBorder="1" applyAlignment="1">
      <alignment horizontal="center"/>
    </xf>
    <xf numFmtId="0" fontId="4" fillId="2" borderId="4" xfId="0" applyFont="1" applyFill="1" applyBorder="1" applyAlignment="1" applyProtection="1">
      <alignment horizontal="left" vertical="center"/>
      <protection hidden="1"/>
    </xf>
    <xf numFmtId="0" fontId="4" fillId="2" borderId="5" xfId="0" applyFont="1" applyFill="1" applyBorder="1" applyAlignment="1" applyProtection="1">
      <alignment horizontal="left" vertical="center"/>
      <protection hidden="1"/>
    </xf>
    <xf numFmtId="0" fontId="4" fillId="2" borderId="7"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5" fillId="6" borderId="1" xfId="0" applyFont="1" applyFill="1" applyBorder="1" applyAlignment="1" applyProtection="1">
      <alignment horizontal="center" vertical="center" wrapText="1"/>
      <protection hidden="1"/>
    </xf>
    <xf numFmtId="0" fontId="5" fillId="6" borderId="3"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5" fillId="3" borderId="10" xfId="0" applyFont="1" applyFill="1" applyBorder="1" applyAlignment="1" applyProtection="1">
      <alignment horizontal="center" vertical="center" wrapText="1"/>
      <protection hidden="1"/>
    </xf>
  </cellXfs>
  <cellStyles count="22">
    <cellStyle name="Millares" xfId="1" builtinId="3"/>
    <cellStyle name="Millares 2" xfId="4" xr:uid="{00000000-0005-0000-0000-000001000000}"/>
    <cellStyle name="Millares 2 2" xfId="17" xr:uid="{DADD0340-318C-42A4-BAE9-F9772C5064CD}"/>
    <cellStyle name="Millares 2 3" xfId="19" xr:uid="{E5886D9C-B1A0-43F0-9112-A773E4A883CF}"/>
    <cellStyle name="Millares 24" xfId="21" xr:uid="{8A77735B-B72D-43BA-8213-5F6850FFD66F}"/>
    <cellStyle name="Millares 28 2" xfId="14" xr:uid="{957EE158-DF64-4D16-8453-4A977821C228}"/>
    <cellStyle name="Millares 3" xfId="6" xr:uid="{0ECCA17A-CDA2-46F9-9C0E-5865CA77C6E9}"/>
    <cellStyle name="Millares 4" xfId="5" xr:uid="{00000000-0005-0000-0000-000002000000}"/>
    <cellStyle name="Millares 5" xfId="9" xr:uid="{D7FA136B-D013-454C-9708-29DF6ECAD971}"/>
    <cellStyle name="Millares 6" xfId="10" xr:uid="{1B5A1FDA-420C-4A74-8615-F7ACEBECD837}"/>
    <cellStyle name="Millares 7" xfId="16" xr:uid="{404DE664-931D-4C64-8CBF-5756704BDD05}"/>
    <cellStyle name="Millares 8" xfId="8" xr:uid="{261CC5D2-CB88-4181-98C1-ED03A0F9A52A}"/>
    <cellStyle name="Millares 9" xfId="18" xr:uid="{BC46F9A3-758C-44B5-AAD4-BD4C63D57829}"/>
    <cellStyle name="Normal" xfId="0" builtinId="0"/>
    <cellStyle name="Normal 18" xfId="3" xr:uid="{00000000-0005-0000-0000-000004000000}"/>
    <cellStyle name="Normal 2" xfId="13" xr:uid="{4D7BB3DC-C328-41CB-A2E7-AE43B4977B1A}"/>
    <cellStyle name="Normal 4" xfId="20" xr:uid="{05369412-42AC-4B8E-9ACB-586FEBCE9B1B}"/>
    <cellStyle name="Normal 7 2" xfId="12" xr:uid="{D7B379B4-5DAE-422C-904A-40AECE7C7EFF}"/>
    <cellStyle name="Porcentaje" xfId="2" builtinId="5"/>
    <cellStyle name="Porcentaje 2" xfId="7" xr:uid="{8B7867D3-9FB6-42B7-8DDE-2EA76B9EDB27}"/>
    <cellStyle name="Porcentaje 2 2" xfId="11" xr:uid="{8DE33AC6-EAFA-45C5-837C-5D08B82A264E}"/>
    <cellStyle name="Porcentaje 5 2" xfId="15" xr:uid="{93BF3340-DE79-4AA6-9619-9C1E1FC6D522}"/>
  </cellStyles>
  <dxfs count="344">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colors>
    <mruColors>
      <color rgb="FFF1955D"/>
      <color rgb="FF56DCDC"/>
      <color rgb="FF009999"/>
      <color rgb="FF079ABD"/>
      <color rgb="FFFF6600"/>
      <color rgb="FF90E4DC"/>
      <color rgb="FFAFF7E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984250</xdr:colOff>
      <xdr:row>4</xdr:row>
      <xdr:rowOff>47056</xdr:rowOff>
    </xdr:to>
    <xdr:pic>
      <xdr:nvPicPr>
        <xdr:cNvPr id="10" name="Imagen 9"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992" y="304986"/>
          <a:ext cx="1960508" cy="10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666750</xdr:colOff>
      <xdr:row>26</xdr:row>
      <xdr:rowOff>0</xdr:rowOff>
    </xdr:from>
    <xdr:to>
      <xdr:col>13</xdr:col>
      <xdr:colOff>666750</xdr:colOff>
      <xdr:row>26</xdr:row>
      <xdr:rowOff>352128</xdr:rowOff>
    </xdr:to>
    <xdr:pic>
      <xdr:nvPicPr>
        <xdr:cNvPr id="6" name="Imagen 4">
          <a:extLst>
            <a:ext uri="{FF2B5EF4-FFF2-40B4-BE49-F238E27FC236}">
              <a16:creationId xmlns:a16="http://schemas.microsoft.com/office/drawing/2014/main" id="{3D6987F5-5AE5-442A-A58A-9CD5B969D86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878550" y="14592300"/>
          <a:ext cx="0" cy="306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666750</xdr:colOff>
      <xdr:row>25</xdr:row>
      <xdr:rowOff>0</xdr:rowOff>
    </xdr:from>
    <xdr:to>
      <xdr:col>12</xdr:col>
      <xdr:colOff>666750</xdr:colOff>
      <xdr:row>25</xdr:row>
      <xdr:rowOff>353785</xdr:rowOff>
    </xdr:to>
    <xdr:pic>
      <xdr:nvPicPr>
        <xdr:cNvPr id="7" name="Imagen 4">
          <a:extLst>
            <a:ext uri="{FF2B5EF4-FFF2-40B4-BE49-F238E27FC236}">
              <a16:creationId xmlns:a16="http://schemas.microsoft.com/office/drawing/2014/main" id="{4E176BC5-C2C2-4AB7-818C-5A167DBA72D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839950" y="12687300"/>
          <a:ext cx="0" cy="357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disgovco-my.sharepoint.com/Users/dlopezd/Desktop/BITPx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IEGO%20GAITAN\Downloads\Reporte%20Indicadores%20Juventud%20Septiembre%20Proyecto%2077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TACORA (2)"/>
      <sheetName val="BITA 3"/>
      <sheetName val="RESUMEN"/>
      <sheetName val="BITACORA"/>
      <sheetName val="Hoja2"/>
      <sheetName val="EN PROCESO"/>
      <sheetName val="BITA 3 (2)"/>
    </sheetNames>
    <sheetDataSet>
      <sheetData sheetId="0"/>
      <sheetData sheetId="1"/>
      <sheetData sheetId="2"/>
      <sheetData sheetId="3"/>
      <sheetData sheetId="4">
        <row r="9">
          <cell r="A9" t="str">
            <v>PAOLA</v>
          </cell>
          <cell r="E9" t="str">
            <v>1098  Bogotá te nutre</v>
          </cell>
        </row>
        <row r="10">
          <cell r="A10" t="str">
            <v>DARWIN</v>
          </cell>
          <cell r="E10" t="str">
            <v>1096  Desarrollo integral desde la gestación hasta la adolescencia</v>
          </cell>
        </row>
        <row r="11">
          <cell r="A11" t="str">
            <v>ANDRES</v>
          </cell>
          <cell r="E11" t="str">
            <v>1101  Distrito Diverso</v>
          </cell>
        </row>
        <row r="12">
          <cell r="A12" t="str">
            <v>JOSE</v>
          </cell>
          <cell r="E12" t="str">
            <v>1116  Distrito joven</v>
          </cell>
        </row>
        <row r="13">
          <cell r="E13" t="str">
            <v>1099  Envejecimiento digno, activo y feliz</v>
          </cell>
        </row>
        <row r="14">
          <cell r="E14" t="str">
            <v>1103  Espacios de integración social</v>
          </cell>
        </row>
        <row r="15">
          <cell r="E15" t="str">
            <v>1118  Gestión Institucional y Fortalecimiento del Talento humano</v>
          </cell>
        </row>
        <row r="16">
          <cell r="E16" t="str">
            <v>1168  Integración Digital y de Conocimiento para la Inclusión Social</v>
          </cell>
        </row>
        <row r="17">
          <cell r="E17" t="str">
            <v>1091  Integración Eficiente y Transparente para todos</v>
          </cell>
        </row>
        <row r="18">
          <cell r="E18" t="str">
            <v>1113  Por una ciudad incluyente y sin barreras</v>
          </cell>
        </row>
        <row r="19">
          <cell r="E19" t="str">
            <v xml:space="preserve">1093  Prevención y atención de la paternidad y la maternidad temprana </v>
          </cell>
        </row>
        <row r="20">
          <cell r="E20" t="str">
            <v>1108  Prevención y atención integral del fenómeno de habitabilidad en calle</v>
          </cell>
        </row>
        <row r="21">
          <cell r="E21" t="str">
            <v>1086  Una ciudad para las familias</v>
          </cell>
        </row>
        <row r="22">
          <cell r="E22" t="str">
            <v>1092  Viviendo el territorio</v>
          </cell>
        </row>
      </sheetData>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DT56"/>
  <sheetViews>
    <sheetView showGridLines="0" tabSelected="1" zoomScale="70" zoomScaleNormal="70" workbookViewId="0"/>
  </sheetViews>
  <sheetFormatPr baseColWidth="10" defaultColWidth="0" defaultRowHeight="0" customHeight="1" zeroHeight="1" x14ac:dyDescent="0.25"/>
  <cols>
    <col min="1" max="1" width="1.85546875" style="15" customWidth="1"/>
    <col min="2" max="2" width="18.5703125" style="16" customWidth="1"/>
    <col min="3" max="3" width="19.140625" style="16" customWidth="1"/>
    <col min="4" max="4" width="31.140625" style="16" customWidth="1"/>
    <col min="5" max="5" width="14.42578125" style="16" customWidth="1"/>
    <col min="6" max="6" width="14.42578125" style="12" customWidth="1"/>
    <col min="7" max="7" width="21.42578125" style="12" customWidth="1"/>
    <col min="8" max="8" width="35.42578125" style="16" customWidth="1"/>
    <col min="9" max="9" width="33.28515625" style="16" customWidth="1"/>
    <col min="10" max="10" width="11.140625" style="16" customWidth="1"/>
    <col min="11" max="11" width="32.85546875" style="16" customWidth="1"/>
    <col min="12" max="12" width="29.140625" style="12" customWidth="1"/>
    <col min="13" max="13" width="80.42578125" style="12" customWidth="1"/>
    <col min="14" max="14" width="12.85546875" style="12" customWidth="1"/>
    <col min="15" max="15" width="12.5703125" style="12" customWidth="1"/>
    <col min="16" max="16" width="25" style="12" customWidth="1"/>
    <col min="17" max="17" width="8.28515625" style="12" customWidth="1"/>
    <col min="18" max="18" width="13.140625" style="16" customWidth="1"/>
    <col min="19" max="19" width="13.28515625" style="12" customWidth="1"/>
    <col min="20" max="20" width="10.28515625" style="12" customWidth="1"/>
    <col min="21" max="21" width="16.140625" style="12" customWidth="1"/>
    <col min="22" max="22" width="17.5703125" style="12" customWidth="1"/>
    <col min="23" max="23" width="12" style="12" customWidth="1"/>
    <col min="24" max="24" width="173.7109375" style="11" customWidth="1"/>
    <col min="25" max="25" width="14.85546875" style="12" customWidth="1"/>
    <col min="26" max="26" width="17.85546875" style="12" customWidth="1"/>
    <col min="27" max="27" width="12" style="12" customWidth="1"/>
    <col min="28" max="28" width="215.42578125" style="12" customWidth="1"/>
    <col min="29" max="29" width="16" style="12" customWidth="1"/>
    <col min="30" max="30" width="16.85546875" style="12" customWidth="1"/>
    <col min="31" max="31" width="11.7109375" style="12" customWidth="1"/>
    <col min="32" max="32" width="215.85546875" style="12" customWidth="1"/>
    <col min="33" max="34" width="14.85546875" style="12" customWidth="1"/>
    <col min="35" max="35" width="12" style="12" customWidth="1"/>
    <col min="36" max="36" width="244.85546875" style="11" customWidth="1"/>
    <col min="37" max="38" width="15.85546875" style="12" customWidth="1"/>
    <col min="39" max="39" width="12" style="12" customWidth="1"/>
    <col min="40" max="40" width="238.7109375" style="12" customWidth="1"/>
    <col min="41" max="42" width="15.85546875" style="12" customWidth="1"/>
    <col min="43" max="43" width="11.7109375" style="12" customWidth="1"/>
    <col min="44" max="44" width="194.140625" style="12" customWidth="1"/>
    <col min="45" max="46" width="16.28515625" style="12" customWidth="1"/>
    <col min="47" max="47" width="11.7109375" style="12" customWidth="1"/>
    <col min="48" max="48" width="255.42578125" style="12" customWidth="1"/>
    <col min="49" max="49" width="15" style="12" customWidth="1"/>
    <col min="50" max="50" width="16" style="12" customWidth="1"/>
    <col min="51" max="51" width="11.7109375" style="12" customWidth="1"/>
    <col min="52" max="52" width="227.28515625" style="12" customWidth="1"/>
    <col min="53" max="54" width="16.5703125" style="12" customWidth="1"/>
    <col min="55" max="55" width="11.7109375" style="12" customWidth="1"/>
    <col min="56" max="56" width="205.140625" style="12" customWidth="1"/>
    <col min="57" max="57" width="11.7109375" style="12" customWidth="1"/>
    <col min="58" max="58" width="12.5703125" style="12" customWidth="1"/>
    <col min="59" max="59" width="11.7109375" style="12" customWidth="1"/>
    <col min="60" max="60" width="15" style="12" customWidth="1"/>
    <col min="61" max="61" width="11.7109375" style="12" customWidth="1"/>
    <col min="62" max="62" width="12.5703125" style="12" customWidth="1"/>
    <col min="63" max="63" width="11.7109375" style="12" customWidth="1"/>
    <col min="64" max="64" width="16" style="12" customWidth="1"/>
    <col min="65" max="65" width="11.7109375" style="12" customWidth="1"/>
    <col min="66" max="66" width="12.28515625" style="12" customWidth="1"/>
    <col min="67" max="67" width="11.7109375" style="12" customWidth="1"/>
    <col min="68" max="69" width="18.7109375" style="12" customWidth="1"/>
    <col min="70" max="70" width="10.7109375" style="12" customWidth="1"/>
    <col min="71" max="76" width="18.140625" style="12" customWidth="1"/>
    <col min="77" max="77" width="10.7109375" style="12" customWidth="1"/>
    <col min="78" max="124" width="0" style="15" hidden="1" customWidth="1"/>
    <col min="125" max="16384" width="11.42578125" style="15" hidden="1"/>
  </cols>
  <sheetData>
    <row r="1" spans="2:76" s="14" customFormat="1" ht="4.5" customHeight="1" x14ac:dyDescent="0.25">
      <c r="B1" s="13"/>
      <c r="C1" s="13"/>
      <c r="I1" s="49"/>
    </row>
    <row r="2" spans="2:76" s="18" customFormat="1" ht="32.25" customHeight="1" x14ac:dyDescent="0.2">
      <c r="B2" s="78"/>
      <c r="C2" s="79"/>
      <c r="D2" s="71" t="s">
        <v>0</v>
      </c>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66" t="s">
        <v>1</v>
      </c>
      <c r="BP2" s="67"/>
      <c r="BQ2" s="68"/>
      <c r="BR2" s="1"/>
    </row>
    <row r="3" spans="2:76" s="18" customFormat="1" ht="32.25" customHeight="1" x14ac:dyDescent="0.2">
      <c r="B3" s="80"/>
      <c r="C3" s="8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66" t="s">
        <v>2</v>
      </c>
      <c r="BP3" s="67"/>
      <c r="BQ3" s="68"/>
      <c r="BR3" s="1"/>
    </row>
    <row r="4" spans="2:76" s="18" customFormat="1" ht="32.25" customHeight="1" x14ac:dyDescent="0.2">
      <c r="B4" s="80"/>
      <c r="C4" s="8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66" t="s">
        <v>3</v>
      </c>
      <c r="BP4" s="67"/>
      <c r="BQ4" s="68"/>
      <c r="BR4" s="1"/>
    </row>
    <row r="5" spans="2:76" s="18" customFormat="1" ht="32.25" customHeight="1" x14ac:dyDescent="0.2">
      <c r="B5" s="82"/>
      <c r="C5" s="83"/>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66" t="s">
        <v>4</v>
      </c>
      <c r="BP5" s="67"/>
      <c r="BQ5" s="68"/>
      <c r="BR5" s="1"/>
    </row>
    <row r="6" spans="2:76" s="14" customFormat="1" ht="7.5" customHeight="1" x14ac:dyDescent="0.25">
      <c r="B6" s="13"/>
      <c r="C6" s="13"/>
      <c r="I6" s="49"/>
      <c r="BQ6" s="1"/>
      <c r="BR6" s="1"/>
    </row>
    <row r="7" spans="2:76" s="14" customFormat="1" ht="15" customHeight="1" x14ac:dyDescent="0.25">
      <c r="B7" s="84" t="s">
        <v>5</v>
      </c>
      <c r="C7" s="85"/>
      <c r="D7" s="17" t="s">
        <v>6</v>
      </c>
      <c r="E7" s="88" t="s">
        <v>7</v>
      </c>
      <c r="F7" s="89"/>
      <c r="G7" s="92">
        <v>2020</v>
      </c>
      <c r="I7" s="49"/>
    </row>
    <row r="8" spans="2:76" s="14" customFormat="1" ht="15" customHeight="1" x14ac:dyDescent="0.25">
      <c r="B8" s="86"/>
      <c r="C8" s="87"/>
      <c r="D8" s="17" t="s">
        <v>8</v>
      </c>
      <c r="E8" s="90" t="s">
        <v>24</v>
      </c>
      <c r="F8" s="91"/>
      <c r="G8" s="93"/>
      <c r="I8" s="49"/>
    </row>
    <row r="9" spans="2:76" s="31" customFormat="1" ht="7.5" customHeight="1" x14ac:dyDescent="0.25">
      <c r="I9" s="50"/>
    </row>
    <row r="10" spans="2:76" s="1" customFormat="1" ht="22.5" customHeight="1" x14ac:dyDescent="0.25">
      <c r="B10" s="96" t="s">
        <v>10</v>
      </c>
      <c r="C10" s="97"/>
      <c r="D10" s="97"/>
      <c r="E10" s="97"/>
      <c r="F10" s="97"/>
      <c r="G10" s="97"/>
      <c r="H10" s="97"/>
      <c r="I10" s="97"/>
      <c r="J10" s="97"/>
      <c r="K10" s="97"/>
      <c r="L10" s="97"/>
      <c r="M10" s="97"/>
      <c r="N10" s="97"/>
      <c r="O10" s="97"/>
      <c r="P10" s="97"/>
      <c r="Q10" s="97"/>
      <c r="R10" s="97"/>
      <c r="S10" s="97"/>
      <c r="T10" s="97"/>
      <c r="U10" s="69" t="s">
        <v>11</v>
      </c>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2"/>
      <c r="BS10" s="59" t="s">
        <v>12</v>
      </c>
      <c r="BT10" s="60"/>
      <c r="BU10" s="61"/>
      <c r="BV10" s="65" t="s">
        <v>13</v>
      </c>
      <c r="BW10" s="65"/>
      <c r="BX10" s="65"/>
    </row>
    <row r="11" spans="2:76" s="2" customFormat="1" ht="19.5" customHeight="1" x14ac:dyDescent="0.25">
      <c r="B11" s="94" t="s">
        <v>14</v>
      </c>
      <c r="C11" s="95"/>
      <c r="D11" s="95"/>
      <c r="E11" s="75" t="s">
        <v>15</v>
      </c>
      <c r="F11" s="75"/>
      <c r="G11" s="75"/>
      <c r="H11" s="75"/>
      <c r="I11" s="75"/>
      <c r="J11" s="76" t="s">
        <v>16</v>
      </c>
      <c r="K11" s="76"/>
      <c r="L11" s="76"/>
      <c r="M11" s="76"/>
      <c r="N11" s="76"/>
      <c r="O11" s="76"/>
      <c r="P11" s="76"/>
      <c r="Q11" s="77" t="s">
        <v>17</v>
      </c>
      <c r="R11" s="77"/>
      <c r="S11" s="77"/>
      <c r="T11" s="77"/>
      <c r="U11" s="72" t="s">
        <v>7</v>
      </c>
      <c r="V11" s="73"/>
      <c r="W11" s="73"/>
      <c r="X11" s="74"/>
      <c r="Y11" s="72" t="s">
        <v>9</v>
      </c>
      <c r="Z11" s="73"/>
      <c r="AA11" s="73"/>
      <c r="AB11" s="74"/>
      <c r="AC11" s="72" t="s">
        <v>18</v>
      </c>
      <c r="AD11" s="73"/>
      <c r="AE11" s="73"/>
      <c r="AF11" s="74"/>
      <c r="AG11" s="72" t="s">
        <v>19</v>
      </c>
      <c r="AH11" s="73"/>
      <c r="AI11" s="73"/>
      <c r="AJ11" s="74"/>
      <c r="AK11" s="72" t="s">
        <v>20</v>
      </c>
      <c r="AL11" s="73"/>
      <c r="AM11" s="73"/>
      <c r="AN11" s="74"/>
      <c r="AO11" s="72" t="s">
        <v>21</v>
      </c>
      <c r="AP11" s="73"/>
      <c r="AQ11" s="73"/>
      <c r="AR11" s="74"/>
      <c r="AS11" s="72" t="s">
        <v>22</v>
      </c>
      <c r="AT11" s="73"/>
      <c r="AU11" s="73"/>
      <c r="AV11" s="74"/>
      <c r="AW11" s="72" t="s">
        <v>23</v>
      </c>
      <c r="AX11" s="73"/>
      <c r="AY11" s="73"/>
      <c r="AZ11" s="74"/>
      <c r="BA11" s="72" t="s">
        <v>24</v>
      </c>
      <c r="BB11" s="73"/>
      <c r="BC11" s="73"/>
      <c r="BD11" s="74"/>
      <c r="BE11" s="72" t="s">
        <v>25</v>
      </c>
      <c r="BF11" s="73"/>
      <c r="BG11" s="73"/>
      <c r="BH11" s="74"/>
      <c r="BI11" s="72" t="s">
        <v>26</v>
      </c>
      <c r="BJ11" s="73"/>
      <c r="BK11" s="73"/>
      <c r="BL11" s="74"/>
      <c r="BM11" s="72" t="s">
        <v>27</v>
      </c>
      <c r="BN11" s="73"/>
      <c r="BO11" s="73"/>
      <c r="BP11" s="74"/>
      <c r="BS11" s="62"/>
      <c r="BT11" s="63"/>
      <c r="BU11" s="64"/>
      <c r="BV11" s="65"/>
      <c r="BW11" s="65"/>
      <c r="BX11" s="65"/>
    </row>
    <row r="12" spans="2:76" s="8" customFormat="1" ht="48.75" customHeight="1" x14ac:dyDescent="0.25">
      <c r="B12" s="3" t="s">
        <v>28</v>
      </c>
      <c r="C12" s="3" t="s">
        <v>29</v>
      </c>
      <c r="D12" s="3" t="s">
        <v>30</v>
      </c>
      <c r="E12" s="4" t="s">
        <v>31</v>
      </c>
      <c r="F12" s="10" t="s">
        <v>32</v>
      </c>
      <c r="G12" s="4" t="s">
        <v>33</v>
      </c>
      <c r="H12" s="4" t="s">
        <v>34</v>
      </c>
      <c r="I12" s="4" t="s">
        <v>35</v>
      </c>
      <c r="J12" s="5" t="s">
        <v>36</v>
      </c>
      <c r="K12" s="5" t="s">
        <v>37</v>
      </c>
      <c r="L12" s="5" t="s">
        <v>38</v>
      </c>
      <c r="M12" s="5" t="s">
        <v>39</v>
      </c>
      <c r="N12" s="5" t="s">
        <v>40</v>
      </c>
      <c r="O12" s="5" t="s">
        <v>41</v>
      </c>
      <c r="P12" s="5" t="s">
        <v>42</v>
      </c>
      <c r="Q12" s="6" t="s">
        <v>43</v>
      </c>
      <c r="R12" s="6" t="s">
        <v>44</v>
      </c>
      <c r="S12" s="6" t="s">
        <v>45</v>
      </c>
      <c r="T12" s="6" t="s">
        <v>46</v>
      </c>
      <c r="U12" s="7" t="str">
        <f>U11&amp;" Ejecutado"</f>
        <v>Enero Ejecutado</v>
      </c>
      <c r="V12" s="7" t="str">
        <f>U11&amp;" Programado"</f>
        <v>Enero Programado</v>
      </c>
      <c r="W12" s="7" t="str">
        <f>U11&amp;" Resultado"</f>
        <v>Enero Resultado</v>
      </c>
      <c r="X12" s="7" t="str">
        <f>U11&amp;" Análisis mensual"</f>
        <v>Enero Análisis mensual</v>
      </c>
      <c r="Y12" s="7" t="str">
        <f>Y11&amp;" Ejecutado"</f>
        <v>Febrero Ejecutado</v>
      </c>
      <c r="Z12" s="7" t="str">
        <f>Y11&amp;" Programado"</f>
        <v>Febrero Programado</v>
      </c>
      <c r="AA12" s="7" t="str">
        <f>Y11&amp;" Resultado"</f>
        <v>Febrero Resultado</v>
      </c>
      <c r="AB12" s="7" t="str">
        <f>Y11&amp;" Análisis mensual"</f>
        <v>Febrero Análisis mensual</v>
      </c>
      <c r="AC12" s="7" t="str">
        <f>AC11&amp;" Ejecutado"</f>
        <v>Marzo Ejecutado</v>
      </c>
      <c r="AD12" s="7" t="str">
        <f>AC11&amp;" Programado"</f>
        <v>Marzo Programado</v>
      </c>
      <c r="AE12" s="7" t="str">
        <f>AC11&amp;" Resultado"</f>
        <v>Marzo Resultado</v>
      </c>
      <c r="AF12" s="7" t="str">
        <f>AC11&amp;" Análisis mensual"</f>
        <v>Marzo Análisis mensual</v>
      </c>
      <c r="AG12" s="7" t="str">
        <f>AG11&amp;" Ejecutado"</f>
        <v>Abril Ejecutado</v>
      </c>
      <c r="AH12" s="7" t="str">
        <f>AG11&amp;" Programado"</f>
        <v>Abril Programado</v>
      </c>
      <c r="AI12" s="7" t="str">
        <f>AG11&amp;" Resultado"</f>
        <v>Abril Resultado</v>
      </c>
      <c r="AJ12" s="7" t="str">
        <f>AG11&amp;" Análisis mensual"</f>
        <v>Abril Análisis mensual</v>
      </c>
      <c r="AK12" s="7" t="str">
        <f>AK11&amp;" Ejecutado"</f>
        <v>Mayo Ejecutado</v>
      </c>
      <c r="AL12" s="7" t="str">
        <f>AK11&amp;" Programado"</f>
        <v>Mayo Programado</v>
      </c>
      <c r="AM12" s="7" t="str">
        <f>AK11&amp;" Resultado"</f>
        <v>Mayo Resultado</v>
      </c>
      <c r="AN12" s="7" t="str">
        <f>AK11&amp;" Análisis mensual"</f>
        <v>Mayo Análisis mensual</v>
      </c>
      <c r="AO12" s="7" t="str">
        <f>AO11&amp;" Ejecutado"</f>
        <v>Junio Ejecutado</v>
      </c>
      <c r="AP12" s="7" t="str">
        <f>AO11&amp;" Programado"</f>
        <v>Junio Programado</v>
      </c>
      <c r="AQ12" s="7" t="str">
        <f>AO11&amp;" Resultado"</f>
        <v>Junio Resultado</v>
      </c>
      <c r="AR12" s="7" t="str">
        <f>AO11&amp;" Análisis mensual"</f>
        <v>Junio Análisis mensual</v>
      </c>
      <c r="AS12" s="7" t="str">
        <f>AS11&amp;" Ejecutado"</f>
        <v>Julio Ejecutado</v>
      </c>
      <c r="AT12" s="7" t="str">
        <f>AS11&amp;" Programado"</f>
        <v>Julio Programado</v>
      </c>
      <c r="AU12" s="7" t="str">
        <f>AS11&amp;" Resultado"</f>
        <v>Julio Resultado</v>
      </c>
      <c r="AV12" s="7" t="str">
        <f>AS11&amp;" Análisis mensual"</f>
        <v>Julio Análisis mensual</v>
      </c>
      <c r="AW12" s="7" t="str">
        <f>AW11&amp;" Ejecutado"</f>
        <v>Agosto Ejecutado</v>
      </c>
      <c r="AX12" s="7" t="str">
        <f>AW11&amp;" Programado"</f>
        <v>Agosto Programado</v>
      </c>
      <c r="AY12" s="7" t="str">
        <f>AW11&amp;" Resultado"</f>
        <v>Agosto Resultado</v>
      </c>
      <c r="AZ12" s="7" t="str">
        <f>AW11&amp;" Análisis mensual"</f>
        <v>Agosto Análisis mensual</v>
      </c>
      <c r="BA12" s="7" t="str">
        <f>BA11&amp;" Ejecutado"</f>
        <v>Septiembre Ejecutado</v>
      </c>
      <c r="BB12" s="7" t="str">
        <f>BA11&amp;" Programado"</f>
        <v>Septiembre Programado</v>
      </c>
      <c r="BC12" s="7" t="str">
        <f>BA11&amp;" Resultado"</f>
        <v>Septiembre Resultado</v>
      </c>
      <c r="BD12" s="7" t="str">
        <f>BA11&amp;" Análisis mensual"</f>
        <v>Septiembre Análisis mensual</v>
      </c>
      <c r="BE12" s="7" t="str">
        <f>BE11&amp;" Ejecutado"</f>
        <v>Octubre Ejecutado</v>
      </c>
      <c r="BF12" s="7" t="str">
        <f>BE11&amp;" Programado"</f>
        <v>Octubre Programado</v>
      </c>
      <c r="BG12" s="7" t="str">
        <f>BE11&amp;" Resultado"</f>
        <v>Octubre Resultado</v>
      </c>
      <c r="BH12" s="7" t="str">
        <f>BE11&amp;" Análisis mensual"</f>
        <v>Octubre Análisis mensual</v>
      </c>
      <c r="BI12" s="7" t="str">
        <f>BI11&amp;" Ejecutado"</f>
        <v>Noviembre Ejecutado</v>
      </c>
      <c r="BJ12" s="7" t="str">
        <f>BI11&amp;" Programado"</f>
        <v>Noviembre Programado</v>
      </c>
      <c r="BK12" s="7" t="str">
        <f>BI11&amp;" Resultado"</f>
        <v>Noviembre Resultado</v>
      </c>
      <c r="BL12" s="7" t="str">
        <f>BI11&amp;" Análisis mensual"</f>
        <v>Noviembre Análisis mensual</v>
      </c>
      <c r="BM12" s="7" t="str">
        <f>BM11&amp;" Ejecutado"</f>
        <v>Diciembre Ejecutado</v>
      </c>
      <c r="BN12" s="7" t="str">
        <f>BM11&amp;" Programado"</f>
        <v>Diciembre Programado</v>
      </c>
      <c r="BO12" s="7" t="str">
        <f>BM11&amp;" Resultado"</f>
        <v>Diciembre Resultado</v>
      </c>
      <c r="BP12" s="7" t="str">
        <f>BM11&amp;" Análisis mensual"</f>
        <v>Diciembre Análisis mensual</v>
      </c>
      <c r="BQ12" s="7" t="s">
        <v>47</v>
      </c>
      <c r="BS12" s="9" t="s">
        <v>48</v>
      </c>
      <c r="BT12" s="9" t="s">
        <v>49</v>
      </c>
      <c r="BU12" s="9" t="s">
        <v>50</v>
      </c>
      <c r="BV12" s="9" t="s">
        <v>51</v>
      </c>
      <c r="BW12" s="9" t="s">
        <v>52</v>
      </c>
      <c r="BX12" s="9" t="s">
        <v>53</v>
      </c>
    </row>
    <row r="13" spans="2:76" s="41" customFormat="1" ht="273.75" customHeight="1" x14ac:dyDescent="0.25">
      <c r="B13" s="35" t="s">
        <v>524</v>
      </c>
      <c r="C13" s="35" t="s">
        <v>625</v>
      </c>
      <c r="D13" s="43" t="s">
        <v>68</v>
      </c>
      <c r="E13" s="36" t="s">
        <v>588</v>
      </c>
      <c r="F13" s="37" t="s">
        <v>465</v>
      </c>
      <c r="G13" s="43" t="s">
        <v>589</v>
      </c>
      <c r="H13" s="43" t="s">
        <v>590</v>
      </c>
      <c r="I13" s="48" t="s">
        <v>591</v>
      </c>
      <c r="J13" s="36" t="s">
        <v>57</v>
      </c>
      <c r="K13" s="43" t="s">
        <v>592</v>
      </c>
      <c r="L13" s="48" t="s">
        <v>593</v>
      </c>
      <c r="M13" s="48" t="s">
        <v>594</v>
      </c>
      <c r="N13" s="35" t="s">
        <v>58</v>
      </c>
      <c r="O13" s="36" t="s">
        <v>79</v>
      </c>
      <c r="P13" s="43" t="s">
        <v>595</v>
      </c>
      <c r="Q13" s="38" t="s">
        <v>444</v>
      </c>
      <c r="R13" s="35" t="s">
        <v>596</v>
      </c>
      <c r="S13" s="38">
        <v>1</v>
      </c>
      <c r="T13" s="35" t="s">
        <v>70</v>
      </c>
      <c r="U13" s="46"/>
      <c r="V13" s="46"/>
      <c r="W13" s="32"/>
      <c r="X13" s="33"/>
      <c r="Y13" s="46"/>
      <c r="Z13" s="46"/>
      <c r="AA13" s="32"/>
      <c r="AB13" s="47"/>
      <c r="AC13" s="46"/>
      <c r="AD13" s="46"/>
      <c r="AE13" s="32"/>
      <c r="AF13" s="33"/>
      <c r="AG13" s="52"/>
      <c r="AH13" s="46"/>
      <c r="AI13" s="32"/>
      <c r="AJ13" s="51"/>
      <c r="AK13" s="46"/>
      <c r="AL13" s="46"/>
      <c r="AM13" s="32"/>
      <c r="AN13" s="47"/>
      <c r="AO13" s="46"/>
      <c r="AP13" s="46"/>
      <c r="AQ13" s="32"/>
      <c r="AR13" s="47"/>
      <c r="AS13" s="40"/>
      <c r="AT13" s="46"/>
      <c r="AU13" s="32"/>
      <c r="AV13" s="47"/>
      <c r="AW13" s="40"/>
      <c r="AX13" s="46"/>
      <c r="AY13" s="32"/>
      <c r="AZ13" s="47" t="s">
        <v>597</v>
      </c>
      <c r="BA13" s="40">
        <v>1</v>
      </c>
      <c r="BB13" s="40">
        <v>1</v>
      </c>
      <c r="BC13" s="32">
        <f>+BA13/BB13</f>
        <v>1</v>
      </c>
      <c r="BD13" s="47" t="s">
        <v>598</v>
      </c>
      <c r="BE13" s="29"/>
      <c r="BF13" s="29"/>
      <c r="BG13" s="32"/>
      <c r="BH13" s="30"/>
      <c r="BI13" s="30"/>
      <c r="BJ13" s="30"/>
      <c r="BK13" s="32"/>
      <c r="BL13" s="30"/>
      <c r="BM13" s="30"/>
      <c r="BN13" s="30"/>
      <c r="BO13" s="32"/>
      <c r="BP13" s="39"/>
      <c r="BQ13" s="39"/>
      <c r="BS13" s="45">
        <f>BA13</f>
        <v>1</v>
      </c>
      <c r="BT13" s="45">
        <f>BB13</f>
        <v>1</v>
      </c>
      <c r="BU13" s="42">
        <f>BS13/BT13</f>
        <v>1</v>
      </c>
      <c r="BV13" s="42">
        <f>BU13</f>
        <v>1</v>
      </c>
      <c r="BW13" s="42">
        <f>S13</f>
        <v>1</v>
      </c>
      <c r="BX13" s="42">
        <f>BV13/BW13</f>
        <v>1</v>
      </c>
    </row>
    <row r="14" spans="2:76" s="41" customFormat="1" ht="76.5" x14ac:dyDescent="0.25">
      <c r="B14" s="35" t="s">
        <v>524</v>
      </c>
      <c r="C14" s="35" t="s">
        <v>625</v>
      </c>
      <c r="D14" s="43" t="s">
        <v>68</v>
      </c>
      <c r="E14" s="36" t="s">
        <v>599</v>
      </c>
      <c r="F14" s="37" t="s">
        <v>465</v>
      </c>
      <c r="G14" s="43" t="s">
        <v>600</v>
      </c>
      <c r="H14" s="43" t="s">
        <v>601</v>
      </c>
      <c r="I14" s="48" t="s">
        <v>602</v>
      </c>
      <c r="J14" s="36" t="s">
        <v>78</v>
      </c>
      <c r="K14" s="43" t="s">
        <v>603</v>
      </c>
      <c r="L14" s="48" t="s">
        <v>604</v>
      </c>
      <c r="M14" s="48" t="s">
        <v>605</v>
      </c>
      <c r="N14" s="35" t="s">
        <v>532</v>
      </c>
      <c r="O14" s="36" t="s">
        <v>88</v>
      </c>
      <c r="P14" s="43" t="s">
        <v>606</v>
      </c>
      <c r="Q14" s="38" t="s">
        <v>55</v>
      </c>
      <c r="R14" s="35" t="s">
        <v>55</v>
      </c>
      <c r="S14" s="58">
        <v>1</v>
      </c>
      <c r="T14" s="35" t="s">
        <v>60</v>
      </c>
      <c r="U14" s="46"/>
      <c r="V14" s="46"/>
      <c r="W14" s="32"/>
      <c r="X14" s="33"/>
      <c r="Y14" s="46"/>
      <c r="Z14" s="46"/>
      <c r="AA14" s="32"/>
      <c r="AB14" s="47"/>
      <c r="AC14" s="46"/>
      <c r="AD14" s="46"/>
      <c r="AE14" s="32"/>
      <c r="AF14" s="33"/>
      <c r="AG14" s="52"/>
      <c r="AH14" s="46"/>
      <c r="AI14" s="32"/>
      <c r="AJ14" s="51"/>
      <c r="AK14" s="46"/>
      <c r="AL14" s="46"/>
      <c r="AM14" s="32"/>
      <c r="AN14" s="47"/>
      <c r="AO14" s="46"/>
      <c r="AP14" s="46"/>
      <c r="AQ14" s="32"/>
      <c r="AR14" s="47"/>
      <c r="AS14" s="40"/>
      <c r="AT14" s="46"/>
      <c r="AU14" s="32"/>
      <c r="AV14" s="47"/>
      <c r="AW14" s="40"/>
      <c r="AX14" s="46"/>
      <c r="AY14" s="32"/>
      <c r="AZ14" s="47" t="s">
        <v>607</v>
      </c>
      <c r="BA14" s="40"/>
      <c r="BB14" s="46"/>
      <c r="BC14" s="32"/>
      <c r="BD14" s="47" t="s">
        <v>607</v>
      </c>
      <c r="BE14" s="29"/>
      <c r="BF14" s="29"/>
      <c r="BG14" s="32"/>
      <c r="BH14" s="30"/>
      <c r="BI14" s="30"/>
      <c r="BJ14" s="30"/>
      <c r="BK14" s="32"/>
      <c r="BL14" s="30"/>
      <c r="BM14" s="30"/>
      <c r="BN14" s="30"/>
      <c r="BO14" s="32"/>
      <c r="BP14" s="39"/>
      <c r="BQ14" s="39"/>
      <c r="BS14" s="45"/>
      <c r="BT14" s="45"/>
      <c r="BU14" s="42"/>
      <c r="BV14" s="42"/>
      <c r="BW14" s="42"/>
      <c r="BX14" s="42"/>
    </row>
    <row r="15" spans="2:76" s="41" customFormat="1" ht="391.5" customHeight="1" x14ac:dyDescent="0.25">
      <c r="B15" s="35" t="s">
        <v>524</v>
      </c>
      <c r="C15" s="35" t="s">
        <v>625</v>
      </c>
      <c r="D15" s="43" t="s">
        <v>68</v>
      </c>
      <c r="E15" s="36" t="s">
        <v>525</v>
      </c>
      <c r="F15" s="37" t="s">
        <v>465</v>
      </c>
      <c r="G15" s="43" t="s">
        <v>526</v>
      </c>
      <c r="H15" s="43" t="s">
        <v>527</v>
      </c>
      <c r="I15" s="48" t="s">
        <v>528</v>
      </c>
      <c r="J15" s="36" t="s">
        <v>69</v>
      </c>
      <c r="K15" s="43" t="s">
        <v>529</v>
      </c>
      <c r="L15" s="48" t="s">
        <v>530</v>
      </c>
      <c r="M15" s="48" t="s">
        <v>531</v>
      </c>
      <c r="N15" s="35" t="s">
        <v>532</v>
      </c>
      <c r="O15" s="36" t="s">
        <v>84</v>
      </c>
      <c r="P15" s="43" t="s">
        <v>533</v>
      </c>
      <c r="Q15" s="38" t="s">
        <v>55</v>
      </c>
      <c r="R15" s="35" t="s">
        <v>55</v>
      </c>
      <c r="S15" s="58">
        <v>92195</v>
      </c>
      <c r="T15" s="35" t="s">
        <v>70</v>
      </c>
      <c r="U15" s="46"/>
      <c r="V15" s="46"/>
      <c r="W15" s="32"/>
      <c r="X15" s="33"/>
      <c r="Y15" s="46"/>
      <c r="Z15" s="46"/>
      <c r="AA15" s="32"/>
      <c r="AB15" s="47"/>
      <c r="AC15" s="46"/>
      <c r="AD15" s="46"/>
      <c r="AE15" s="32"/>
      <c r="AF15" s="33"/>
      <c r="AG15" s="52"/>
      <c r="AH15" s="46"/>
      <c r="AI15" s="32"/>
      <c r="AJ15" s="51"/>
      <c r="AK15" s="46"/>
      <c r="AL15" s="46"/>
      <c r="AM15" s="32"/>
      <c r="AN15" s="47"/>
      <c r="AO15" s="46"/>
      <c r="AP15" s="46"/>
      <c r="AQ15" s="32"/>
      <c r="AR15" s="47"/>
      <c r="AS15" s="40"/>
      <c r="AT15" s="46"/>
      <c r="AU15" s="32"/>
      <c r="AV15" s="47"/>
      <c r="AW15" s="40"/>
      <c r="AX15" s="46"/>
      <c r="AY15" s="32"/>
      <c r="AZ15" s="47" t="s">
        <v>534</v>
      </c>
      <c r="BA15" s="40"/>
      <c r="BB15" s="46"/>
      <c r="BC15" s="32"/>
      <c r="BD15" s="47" t="s">
        <v>535</v>
      </c>
      <c r="BE15" s="29"/>
      <c r="BF15" s="29"/>
      <c r="BG15" s="32"/>
      <c r="BH15" s="30"/>
      <c r="BI15" s="30"/>
      <c r="BJ15" s="30"/>
      <c r="BK15" s="32"/>
      <c r="BL15" s="30"/>
      <c r="BM15" s="30"/>
      <c r="BN15" s="30"/>
      <c r="BO15" s="32"/>
      <c r="BP15" s="39"/>
      <c r="BQ15" s="39"/>
      <c r="BS15" s="45"/>
      <c r="BT15" s="45"/>
      <c r="BU15" s="42"/>
      <c r="BV15" s="42"/>
      <c r="BW15" s="42"/>
      <c r="BX15" s="42"/>
    </row>
    <row r="16" spans="2:76" s="41" customFormat="1" ht="114.75" x14ac:dyDescent="0.25">
      <c r="B16" s="35" t="s">
        <v>524</v>
      </c>
      <c r="C16" s="35" t="s">
        <v>625</v>
      </c>
      <c r="D16" s="43" t="s">
        <v>68</v>
      </c>
      <c r="E16" s="36" t="s">
        <v>536</v>
      </c>
      <c r="F16" s="37" t="s">
        <v>465</v>
      </c>
      <c r="G16" s="43" t="s">
        <v>537</v>
      </c>
      <c r="H16" s="43" t="s">
        <v>538</v>
      </c>
      <c r="I16" s="48" t="s">
        <v>539</v>
      </c>
      <c r="J16" s="36" t="s">
        <v>57</v>
      </c>
      <c r="K16" s="43" t="s">
        <v>540</v>
      </c>
      <c r="L16" s="48" t="s">
        <v>541</v>
      </c>
      <c r="M16" s="48" t="s">
        <v>542</v>
      </c>
      <c r="N16" s="35" t="s">
        <v>58</v>
      </c>
      <c r="O16" s="36" t="s">
        <v>79</v>
      </c>
      <c r="P16" s="43" t="s">
        <v>543</v>
      </c>
      <c r="Q16" s="38" t="s">
        <v>55</v>
      </c>
      <c r="R16" s="35" t="s">
        <v>55</v>
      </c>
      <c r="S16" s="38">
        <v>0.95</v>
      </c>
      <c r="T16" s="35" t="s">
        <v>60</v>
      </c>
      <c r="U16" s="46"/>
      <c r="V16" s="46"/>
      <c r="W16" s="32"/>
      <c r="X16" s="33"/>
      <c r="Y16" s="46"/>
      <c r="Z16" s="46"/>
      <c r="AA16" s="32"/>
      <c r="AB16" s="47"/>
      <c r="AC16" s="46"/>
      <c r="AD16" s="46"/>
      <c r="AE16" s="32"/>
      <c r="AF16" s="33"/>
      <c r="AG16" s="52"/>
      <c r="AH16" s="46"/>
      <c r="AI16" s="32"/>
      <c r="AJ16" s="51"/>
      <c r="AK16" s="46"/>
      <c r="AL16" s="46"/>
      <c r="AM16" s="32"/>
      <c r="AN16" s="47"/>
      <c r="AO16" s="46"/>
      <c r="AP16" s="46"/>
      <c r="AQ16" s="32"/>
      <c r="AR16" s="47"/>
      <c r="AS16" s="40"/>
      <c r="AT16" s="46"/>
      <c r="AU16" s="32"/>
      <c r="AV16" s="47"/>
      <c r="AW16" s="40"/>
      <c r="AX16" s="46"/>
      <c r="AY16" s="32"/>
      <c r="AZ16" s="47" t="s">
        <v>544</v>
      </c>
      <c r="BA16" s="40">
        <v>84909</v>
      </c>
      <c r="BB16" s="46">
        <v>87826</v>
      </c>
      <c r="BC16" s="32">
        <f>BA16/BB16</f>
        <v>0.96678660077881262</v>
      </c>
      <c r="BD16" s="47" t="s">
        <v>545</v>
      </c>
      <c r="BE16" s="29"/>
      <c r="BF16" s="29"/>
      <c r="BG16" s="32"/>
      <c r="BH16" s="30"/>
      <c r="BI16" s="30"/>
      <c r="BJ16" s="30"/>
      <c r="BK16" s="32"/>
      <c r="BL16" s="30"/>
      <c r="BM16" s="30"/>
      <c r="BN16" s="30"/>
      <c r="BO16" s="32"/>
      <c r="BP16" s="39"/>
      <c r="BQ16" s="39"/>
      <c r="BS16" s="45">
        <f>BA16</f>
        <v>84909</v>
      </c>
      <c r="BT16" s="45">
        <f>BB16</f>
        <v>87826</v>
      </c>
      <c r="BU16" s="42">
        <f>BS16/BT16</f>
        <v>0.96678660077881262</v>
      </c>
      <c r="BV16" s="42">
        <f>BU16</f>
        <v>0.96678660077881262</v>
      </c>
      <c r="BW16" s="42">
        <f>S16</f>
        <v>0.95</v>
      </c>
      <c r="BX16" s="42">
        <f>BV16/BW16</f>
        <v>1.0176701060829607</v>
      </c>
    </row>
    <row r="17" spans="2:79" s="41" customFormat="1" ht="134.25" customHeight="1" x14ac:dyDescent="0.25">
      <c r="B17" s="35" t="s">
        <v>524</v>
      </c>
      <c r="C17" s="35" t="s">
        <v>625</v>
      </c>
      <c r="D17" s="43" t="s">
        <v>68</v>
      </c>
      <c r="E17" s="36" t="s">
        <v>546</v>
      </c>
      <c r="F17" s="37" t="s">
        <v>465</v>
      </c>
      <c r="G17" s="43" t="s">
        <v>547</v>
      </c>
      <c r="H17" s="43" t="s">
        <v>548</v>
      </c>
      <c r="I17" s="48" t="s">
        <v>549</v>
      </c>
      <c r="J17" s="36" t="s">
        <v>69</v>
      </c>
      <c r="K17" s="43" t="s">
        <v>550</v>
      </c>
      <c r="L17" s="48" t="s">
        <v>551</v>
      </c>
      <c r="M17" s="48" t="s">
        <v>552</v>
      </c>
      <c r="N17" s="35" t="s">
        <v>532</v>
      </c>
      <c r="O17" s="36" t="s">
        <v>84</v>
      </c>
      <c r="P17" s="43" t="s">
        <v>553</v>
      </c>
      <c r="Q17" s="38" t="s">
        <v>55</v>
      </c>
      <c r="R17" s="35" t="s">
        <v>554</v>
      </c>
      <c r="S17" s="58">
        <v>9000</v>
      </c>
      <c r="T17" s="35" t="s">
        <v>70</v>
      </c>
      <c r="U17" s="46"/>
      <c r="V17" s="46"/>
      <c r="W17" s="32"/>
      <c r="X17" s="33"/>
      <c r="Y17" s="46"/>
      <c r="Z17" s="46"/>
      <c r="AA17" s="32"/>
      <c r="AB17" s="47"/>
      <c r="AC17" s="46"/>
      <c r="AD17" s="46"/>
      <c r="AE17" s="32"/>
      <c r="AF17" s="33"/>
      <c r="AG17" s="52"/>
      <c r="AH17" s="46"/>
      <c r="AI17" s="32"/>
      <c r="AJ17" s="51"/>
      <c r="AK17" s="46"/>
      <c r="AL17" s="46"/>
      <c r="AM17" s="32"/>
      <c r="AN17" s="47"/>
      <c r="AO17" s="46"/>
      <c r="AP17" s="46"/>
      <c r="AQ17" s="32"/>
      <c r="AR17" s="47"/>
      <c r="AS17" s="40"/>
      <c r="AT17" s="46"/>
      <c r="AU17" s="32"/>
      <c r="AV17" s="47"/>
      <c r="AW17" s="40"/>
      <c r="AX17" s="46"/>
      <c r="AY17" s="32"/>
      <c r="AZ17" s="47" t="s">
        <v>555</v>
      </c>
      <c r="BA17" s="40"/>
      <c r="BB17" s="46"/>
      <c r="BC17" s="32"/>
      <c r="BD17" s="47" t="s">
        <v>556</v>
      </c>
      <c r="BE17" s="29"/>
      <c r="BF17" s="29"/>
      <c r="BG17" s="32"/>
      <c r="BH17" s="30"/>
      <c r="BI17" s="30"/>
      <c r="BJ17" s="30"/>
      <c r="BK17" s="32"/>
      <c r="BL17" s="30"/>
      <c r="BM17" s="30"/>
      <c r="BN17" s="30"/>
      <c r="BO17" s="32"/>
      <c r="BP17" s="39"/>
      <c r="BQ17" s="39"/>
      <c r="BS17" s="45"/>
      <c r="BT17" s="45"/>
      <c r="BU17" s="42"/>
      <c r="BV17" s="42"/>
      <c r="BW17" s="42"/>
      <c r="BX17" s="42"/>
    </row>
    <row r="18" spans="2:79" s="41" customFormat="1" ht="76.5" x14ac:dyDescent="0.25">
      <c r="B18" s="35" t="s">
        <v>524</v>
      </c>
      <c r="C18" s="35" t="s">
        <v>625</v>
      </c>
      <c r="D18" s="43" t="s">
        <v>68</v>
      </c>
      <c r="E18" s="36" t="s">
        <v>557</v>
      </c>
      <c r="F18" s="37" t="s">
        <v>465</v>
      </c>
      <c r="G18" s="43" t="s">
        <v>558</v>
      </c>
      <c r="H18" s="43" t="s">
        <v>559</v>
      </c>
      <c r="I18" s="48" t="s">
        <v>560</v>
      </c>
      <c r="J18" s="36" t="s">
        <v>69</v>
      </c>
      <c r="K18" s="43" t="s">
        <v>561</v>
      </c>
      <c r="L18" s="48" t="s">
        <v>562</v>
      </c>
      <c r="M18" s="48" t="s">
        <v>563</v>
      </c>
      <c r="N18" s="35" t="s">
        <v>58</v>
      </c>
      <c r="O18" s="36" t="s">
        <v>79</v>
      </c>
      <c r="P18" s="43" t="s">
        <v>564</v>
      </c>
      <c r="Q18" s="38" t="s">
        <v>55</v>
      </c>
      <c r="R18" s="35" t="s">
        <v>55</v>
      </c>
      <c r="S18" s="38">
        <v>0.43</v>
      </c>
      <c r="T18" s="35" t="s">
        <v>70</v>
      </c>
      <c r="U18" s="46"/>
      <c r="V18" s="46"/>
      <c r="W18" s="32"/>
      <c r="X18" s="33"/>
      <c r="Y18" s="46"/>
      <c r="Z18" s="46"/>
      <c r="AA18" s="32"/>
      <c r="AB18" s="47"/>
      <c r="AC18" s="46"/>
      <c r="AD18" s="46"/>
      <c r="AE18" s="32"/>
      <c r="AF18" s="33"/>
      <c r="AG18" s="52"/>
      <c r="AH18" s="46"/>
      <c r="AI18" s="32"/>
      <c r="AJ18" s="51"/>
      <c r="AK18" s="46"/>
      <c r="AL18" s="46"/>
      <c r="AM18" s="32"/>
      <c r="AN18" s="47"/>
      <c r="AO18" s="46"/>
      <c r="AP18" s="46"/>
      <c r="AQ18" s="32"/>
      <c r="AR18" s="47"/>
      <c r="AS18" s="40"/>
      <c r="AT18" s="46"/>
      <c r="AU18" s="32"/>
      <c r="AV18" s="47"/>
      <c r="AW18" s="40"/>
      <c r="AX18" s="46"/>
      <c r="AY18" s="32"/>
      <c r="AZ18" s="47" t="s">
        <v>565</v>
      </c>
      <c r="BA18" s="40">
        <v>369</v>
      </c>
      <c r="BB18" s="46">
        <v>371</v>
      </c>
      <c r="BC18" s="32">
        <v>0.995</v>
      </c>
      <c r="BD18" s="47" t="s">
        <v>566</v>
      </c>
      <c r="BE18" s="29"/>
      <c r="BF18" s="29"/>
      <c r="BG18" s="32"/>
      <c r="BH18" s="30"/>
      <c r="BI18" s="30"/>
      <c r="BJ18" s="30"/>
      <c r="BK18" s="32"/>
      <c r="BL18" s="30"/>
      <c r="BM18" s="30"/>
      <c r="BN18" s="30"/>
      <c r="BO18" s="32"/>
      <c r="BP18" s="39"/>
      <c r="BQ18" s="39"/>
      <c r="BS18" s="45">
        <f>BA18</f>
        <v>369</v>
      </c>
      <c r="BT18" s="45">
        <f>BB18</f>
        <v>371</v>
      </c>
      <c r="BU18" s="42">
        <f>BS18/BT18</f>
        <v>0.99460916442048519</v>
      </c>
      <c r="BV18" s="42">
        <f>BU18</f>
        <v>0.99460916442048519</v>
      </c>
      <c r="BW18" s="42">
        <f>S18</f>
        <v>0.43</v>
      </c>
      <c r="BX18" s="42">
        <f>BV18/BW18</f>
        <v>2.3130445684197332</v>
      </c>
    </row>
    <row r="19" spans="2:79" s="41" customFormat="1" ht="76.5" x14ac:dyDescent="0.25">
      <c r="B19" s="35" t="s">
        <v>524</v>
      </c>
      <c r="C19" s="35" t="s">
        <v>625</v>
      </c>
      <c r="D19" s="43" t="s">
        <v>68</v>
      </c>
      <c r="E19" s="36" t="s">
        <v>608</v>
      </c>
      <c r="F19" s="37" t="s">
        <v>465</v>
      </c>
      <c r="G19" s="43" t="s">
        <v>609</v>
      </c>
      <c r="H19" s="43" t="s">
        <v>610</v>
      </c>
      <c r="I19" s="48" t="s">
        <v>611</v>
      </c>
      <c r="J19" s="36" t="s">
        <v>69</v>
      </c>
      <c r="K19" s="43" t="s">
        <v>612</v>
      </c>
      <c r="L19" s="48" t="s">
        <v>613</v>
      </c>
      <c r="M19" s="48" t="s">
        <v>614</v>
      </c>
      <c r="N19" s="35" t="s">
        <v>532</v>
      </c>
      <c r="O19" s="36" t="s">
        <v>84</v>
      </c>
      <c r="P19" s="43" t="s">
        <v>615</v>
      </c>
      <c r="Q19" s="38" t="s">
        <v>55</v>
      </c>
      <c r="R19" s="35" t="s">
        <v>55</v>
      </c>
      <c r="S19" s="58">
        <v>1</v>
      </c>
      <c r="T19" s="35" t="s">
        <v>70</v>
      </c>
      <c r="U19" s="46"/>
      <c r="V19" s="46"/>
      <c r="W19" s="32"/>
      <c r="X19" s="33"/>
      <c r="Y19" s="46"/>
      <c r="Z19" s="46"/>
      <c r="AA19" s="32"/>
      <c r="AB19" s="47"/>
      <c r="AC19" s="46"/>
      <c r="AD19" s="46"/>
      <c r="AE19" s="32"/>
      <c r="AF19" s="33"/>
      <c r="AG19" s="52"/>
      <c r="AH19" s="46"/>
      <c r="AI19" s="32"/>
      <c r="AJ19" s="51"/>
      <c r="AK19" s="46"/>
      <c r="AL19" s="46"/>
      <c r="AM19" s="32"/>
      <c r="AN19" s="47"/>
      <c r="AO19" s="46"/>
      <c r="AP19" s="46"/>
      <c r="AQ19" s="32"/>
      <c r="AR19" s="47"/>
      <c r="AS19" s="40"/>
      <c r="AT19" s="46"/>
      <c r="AU19" s="32"/>
      <c r="AV19" s="47"/>
      <c r="AW19" s="40"/>
      <c r="AX19" s="46"/>
      <c r="AY19" s="32"/>
      <c r="AZ19" s="47" t="s">
        <v>616</v>
      </c>
      <c r="BA19" s="40"/>
      <c r="BB19" s="46"/>
      <c r="BC19" s="32"/>
      <c r="BD19" s="47" t="s">
        <v>617</v>
      </c>
      <c r="BE19" s="29"/>
      <c r="BF19" s="29"/>
      <c r="BG19" s="32"/>
      <c r="BH19" s="30"/>
      <c r="BI19" s="30"/>
      <c r="BJ19" s="30"/>
      <c r="BK19" s="32"/>
      <c r="BL19" s="30"/>
      <c r="BM19" s="30"/>
      <c r="BN19" s="30"/>
      <c r="BO19" s="32"/>
      <c r="BP19" s="39"/>
      <c r="BQ19" s="39"/>
      <c r="BS19" s="54"/>
      <c r="BT19" s="45"/>
      <c r="BU19" s="42"/>
      <c r="BV19" s="42"/>
      <c r="BW19" s="42"/>
      <c r="BX19" s="42"/>
    </row>
    <row r="20" spans="2:79" s="41" customFormat="1" ht="114.75" customHeight="1" x14ac:dyDescent="0.25">
      <c r="B20" s="35" t="s">
        <v>524</v>
      </c>
      <c r="C20" s="35" t="s">
        <v>625</v>
      </c>
      <c r="D20" s="43" t="s">
        <v>68</v>
      </c>
      <c r="E20" s="36" t="s">
        <v>618</v>
      </c>
      <c r="F20" s="37" t="s">
        <v>465</v>
      </c>
      <c r="G20" s="43" t="s">
        <v>619</v>
      </c>
      <c r="H20" s="43" t="s">
        <v>620</v>
      </c>
      <c r="I20" s="48" t="s">
        <v>611</v>
      </c>
      <c r="J20" s="36" t="s">
        <v>69</v>
      </c>
      <c r="K20" s="43" t="s">
        <v>621</v>
      </c>
      <c r="L20" s="48" t="s">
        <v>613</v>
      </c>
      <c r="M20" s="48" t="s">
        <v>622</v>
      </c>
      <c r="N20" s="35" t="s">
        <v>58</v>
      </c>
      <c r="O20" s="36" t="s">
        <v>623</v>
      </c>
      <c r="P20" s="43" t="s">
        <v>615</v>
      </c>
      <c r="Q20" s="38" t="s">
        <v>55</v>
      </c>
      <c r="R20" s="35" t="s">
        <v>55</v>
      </c>
      <c r="S20" s="38">
        <v>1</v>
      </c>
      <c r="T20" s="35" t="s">
        <v>70</v>
      </c>
      <c r="U20" s="46"/>
      <c r="V20" s="46"/>
      <c r="W20" s="32"/>
      <c r="X20" s="33"/>
      <c r="Y20" s="46"/>
      <c r="Z20" s="46"/>
      <c r="AA20" s="32"/>
      <c r="AB20" s="47"/>
      <c r="AC20" s="46"/>
      <c r="AD20" s="46"/>
      <c r="AE20" s="32"/>
      <c r="AF20" s="33"/>
      <c r="AG20" s="52"/>
      <c r="AH20" s="46"/>
      <c r="AI20" s="32"/>
      <c r="AJ20" s="51"/>
      <c r="AK20" s="46"/>
      <c r="AL20" s="46"/>
      <c r="AM20" s="32"/>
      <c r="AN20" s="47"/>
      <c r="AO20" s="46"/>
      <c r="AP20" s="46"/>
      <c r="AQ20" s="32"/>
      <c r="AR20" s="47"/>
      <c r="AS20" s="40"/>
      <c r="AT20" s="46"/>
      <c r="AU20" s="32"/>
      <c r="AV20" s="47"/>
      <c r="AW20" s="40"/>
      <c r="AX20" s="46"/>
      <c r="AY20" s="32"/>
      <c r="AZ20" s="47" t="s">
        <v>616</v>
      </c>
      <c r="BA20" s="40">
        <v>105</v>
      </c>
      <c r="BB20" s="46">
        <v>105</v>
      </c>
      <c r="BC20" s="32">
        <v>1</v>
      </c>
      <c r="BD20" s="47" t="s">
        <v>624</v>
      </c>
      <c r="BE20" s="29"/>
      <c r="BF20" s="29"/>
      <c r="BG20" s="32"/>
      <c r="BH20" s="30"/>
      <c r="BI20" s="30"/>
      <c r="BJ20" s="30"/>
      <c r="BK20" s="32"/>
      <c r="BL20" s="30"/>
      <c r="BM20" s="30"/>
      <c r="BN20" s="30"/>
      <c r="BO20" s="32"/>
      <c r="BP20" s="39"/>
      <c r="BQ20" s="39"/>
      <c r="BS20" s="45">
        <f>BA20</f>
        <v>105</v>
      </c>
      <c r="BT20" s="45">
        <f>BB20</f>
        <v>105</v>
      </c>
      <c r="BU20" s="42">
        <f>BS20/BT20</f>
        <v>1</v>
      </c>
      <c r="BV20" s="42">
        <f>BU20</f>
        <v>1</v>
      </c>
      <c r="BW20" s="42">
        <f>S20</f>
        <v>1</v>
      </c>
      <c r="BX20" s="42">
        <f>BV20/BW20</f>
        <v>1</v>
      </c>
    </row>
    <row r="21" spans="2:79" s="41" customFormat="1" ht="121.5" customHeight="1" x14ac:dyDescent="0.25">
      <c r="B21" s="35" t="s">
        <v>567</v>
      </c>
      <c r="C21" s="35" t="s">
        <v>625</v>
      </c>
      <c r="D21" s="43" t="s">
        <v>68</v>
      </c>
      <c r="E21" s="36" t="s">
        <v>568</v>
      </c>
      <c r="F21" s="37" t="s">
        <v>465</v>
      </c>
      <c r="G21" s="43" t="s">
        <v>569</v>
      </c>
      <c r="H21" s="43" t="s">
        <v>570</v>
      </c>
      <c r="I21" s="48" t="s">
        <v>571</v>
      </c>
      <c r="J21" s="36" t="s">
        <v>69</v>
      </c>
      <c r="K21" s="43" t="s">
        <v>572</v>
      </c>
      <c r="L21" s="48" t="s">
        <v>573</v>
      </c>
      <c r="M21" s="48" t="s">
        <v>574</v>
      </c>
      <c r="N21" s="35" t="s">
        <v>58</v>
      </c>
      <c r="O21" s="36" t="s">
        <v>84</v>
      </c>
      <c r="P21" s="43" t="s">
        <v>575</v>
      </c>
      <c r="Q21" s="38" t="s">
        <v>444</v>
      </c>
      <c r="R21" s="35" t="s">
        <v>112</v>
      </c>
      <c r="S21" s="38">
        <v>1</v>
      </c>
      <c r="T21" s="35" t="s">
        <v>70</v>
      </c>
      <c r="U21" s="46"/>
      <c r="V21" s="46"/>
      <c r="W21" s="32"/>
      <c r="X21" s="33"/>
      <c r="Y21" s="46"/>
      <c r="Z21" s="46"/>
      <c r="AA21" s="32"/>
      <c r="AB21" s="47"/>
      <c r="AC21" s="46"/>
      <c r="AD21" s="46"/>
      <c r="AE21" s="32"/>
      <c r="AF21" s="33"/>
      <c r="AG21" s="52"/>
      <c r="AH21" s="46"/>
      <c r="AI21" s="32"/>
      <c r="AJ21" s="51"/>
      <c r="AK21" s="46"/>
      <c r="AL21" s="46"/>
      <c r="AM21" s="32"/>
      <c r="AN21" s="47"/>
      <c r="AO21" s="46"/>
      <c r="AP21" s="46"/>
      <c r="AQ21" s="32"/>
      <c r="AR21" s="47"/>
      <c r="AS21" s="40"/>
      <c r="AT21" s="46"/>
      <c r="AU21" s="32"/>
      <c r="AV21" s="47"/>
      <c r="AW21" s="40"/>
      <c r="AX21" s="46"/>
      <c r="AY21" s="32"/>
      <c r="AZ21" s="47" t="s">
        <v>576</v>
      </c>
      <c r="BA21" s="40"/>
      <c r="BB21" s="46"/>
      <c r="BC21" s="32"/>
      <c r="BD21" s="47" t="s">
        <v>577</v>
      </c>
      <c r="BE21" s="29"/>
      <c r="BF21" s="29"/>
      <c r="BG21" s="32"/>
      <c r="BH21" s="30"/>
      <c r="BI21" s="30"/>
      <c r="BJ21" s="30"/>
      <c r="BK21" s="32"/>
      <c r="BL21" s="30"/>
      <c r="BM21" s="30"/>
      <c r="BN21" s="30"/>
      <c r="BO21" s="32"/>
      <c r="BP21" s="39"/>
      <c r="BQ21" s="39"/>
      <c r="BS21" s="45"/>
      <c r="BT21" s="45"/>
      <c r="BU21" s="42"/>
      <c r="BV21" s="42"/>
      <c r="BW21" s="42"/>
      <c r="BX21" s="42"/>
    </row>
    <row r="22" spans="2:79" s="41" customFormat="1" ht="192" customHeight="1" x14ac:dyDescent="0.25">
      <c r="B22" s="35" t="s">
        <v>567</v>
      </c>
      <c r="C22" s="35" t="s">
        <v>625</v>
      </c>
      <c r="D22" s="43" t="s">
        <v>68</v>
      </c>
      <c r="E22" s="36" t="s">
        <v>578</v>
      </c>
      <c r="F22" s="37" t="s">
        <v>465</v>
      </c>
      <c r="G22" s="43" t="s">
        <v>579</v>
      </c>
      <c r="H22" s="43" t="s">
        <v>580</v>
      </c>
      <c r="I22" s="48" t="s">
        <v>581</v>
      </c>
      <c r="J22" s="36" t="s">
        <v>69</v>
      </c>
      <c r="K22" s="43" t="s">
        <v>582</v>
      </c>
      <c r="L22" s="48" t="s">
        <v>583</v>
      </c>
      <c r="M22" s="48" t="s">
        <v>584</v>
      </c>
      <c r="N22" s="35" t="s">
        <v>58</v>
      </c>
      <c r="O22" s="36" t="s">
        <v>84</v>
      </c>
      <c r="P22" s="43" t="s">
        <v>585</v>
      </c>
      <c r="Q22" s="38" t="s">
        <v>444</v>
      </c>
      <c r="R22" s="35" t="s">
        <v>112</v>
      </c>
      <c r="S22" s="38">
        <v>1</v>
      </c>
      <c r="T22" s="35" t="s">
        <v>70</v>
      </c>
      <c r="U22" s="46"/>
      <c r="V22" s="46"/>
      <c r="W22" s="32"/>
      <c r="X22" s="33"/>
      <c r="Y22" s="46"/>
      <c r="Z22" s="46"/>
      <c r="AA22" s="32"/>
      <c r="AB22" s="47"/>
      <c r="AC22" s="46"/>
      <c r="AD22" s="46"/>
      <c r="AE22" s="32"/>
      <c r="AF22" s="33"/>
      <c r="AG22" s="52"/>
      <c r="AH22" s="46"/>
      <c r="AI22" s="32"/>
      <c r="AJ22" s="51"/>
      <c r="AK22" s="46"/>
      <c r="AL22" s="46"/>
      <c r="AM22" s="32"/>
      <c r="AN22" s="47"/>
      <c r="AO22" s="46"/>
      <c r="AP22" s="46"/>
      <c r="AQ22" s="32"/>
      <c r="AR22" s="47"/>
      <c r="AS22" s="40"/>
      <c r="AT22" s="46"/>
      <c r="AU22" s="32"/>
      <c r="AV22" s="47"/>
      <c r="AW22" s="40"/>
      <c r="AX22" s="46"/>
      <c r="AY22" s="32"/>
      <c r="AZ22" s="47" t="s">
        <v>586</v>
      </c>
      <c r="BA22" s="40"/>
      <c r="BB22" s="46"/>
      <c r="BC22" s="32"/>
      <c r="BD22" s="47" t="s">
        <v>587</v>
      </c>
      <c r="BE22" s="29"/>
      <c r="BF22" s="29"/>
      <c r="BG22" s="32"/>
      <c r="BH22" s="30"/>
      <c r="BI22" s="30"/>
      <c r="BJ22" s="30"/>
      <c r="BK22" s="32"/>
      <c r="BL22" s="30"/>
      <c r="BM22" s="30"/>
      <c r="BN22" s="30"/>
      <c r="BO22" s="32"/>
      <c r="BP22" s="39"/>
      <c r="BQ22" s="39"/>
      <c r="BS22" s="45"/>
      <c r="BT22" s="45"/>
      <c r="BU22" s="42"/>
      <c r="BV22" s="42"/>
      <c r="BW22" s="42"/>
      <c r="BX22" s="42"/>
    </row>
    <row r="23" spans="2:79" s="41" customFormat="1" ht="192" customHeight="1" x14ac:dyDescent="0.25">
      <c r="B23" s="35" t="s">
        <v>109</v>
      </c>
      <c r="C23" s="35" t="s">
        <v>443</v>
      </c>
      <c r="D23" s="43" t="s">
        <v>73</v>
      </c>
      <c r="E23" s="36" t="s">
        <v>375</v>
      </c>
      <c r="F23" s="37" t="s">
        <v>465</v>
      </c>
      <c r="G23" s="43" t="s">
        <v>376</v>
      </c>
      <c r="H23" s="43" t="s">
        <v>377</v>
      </c>
      <c r="I23" s="48" t="s">
        <v>378</v>
      </c>
      <c r="J23" s="36" t="s">
        <v>57</v>
      </c>
      <c r="K23" s="43" t="s">
        <v>379</v>
      </c>
      <c r="L23" s="48" t="s">
        <v>380</v>
      </c>
      <c r="M23" s="48" t="s">
        <v>381</v>
      </c>
      <c r="N23" s="35" t="s">
        <v>58</v>
      </c>
      <c r="O23" s="36" t="s">
        <v>79</v>
      </c>
      <c r="P23" s="43" t="s">
        <v>382</v>
      </c>
      <c r="Q23" s="38" t="s">
        <v>112</v>
      </c>
      <c r="R23" s="35" t="s">
        <v>112</v>
      </c>
      <c r="S23" s="38">
        <v>0.7</v>
      </c>
      <c r="T23" s="35" t="s">
        <v>70</v>
      </c>
      <c r="U23" s="46"/>
      <c r="V23" s="46"/>
      <c r="W23" s="32"/>
      <c r="X23" s="33"/>
      <c r="Y23" s="46"/>
      <c r="Z23" s="46"/>
      <c r="AA23" s="32"/>
      <c r="AB23" s="47"/>
      <c r="AC23" s="46"/>
      <c r="AD23" s="46"/>
      <c r="AE23" s="32"/>
      <c r="AF23" s="33"/>
      <c r="AG23" s="46"/>
      <c r="AH23" s="46"/>
      <c r="AI23" s="32"/>
      <c r="AJ23" s="47"/>
      <c r="AK23" s="46"/>
      <c r="AL23" s="46"/>
      <c r="AM23" s="32"/>
      <c r="AN23" s="47"/>
      <c r="AO23" s="46"/>
      <c r="AP23" s="46"/>
      <c r="AQ23" s="32"/>
      <c r="AR23" s="47"/>
      <c r="AS23" s="40"/>
      <c r="AT23" s="46"/>
      <c r="AU23" s="32"/>
      <c r="AV23" s="47"/>
      <c r="AW23" s="40"/>
      <c r="AX23" s="46"/>
      <c r="AY23" s="32"/>
      <c r="AZ23" s="47" t="s">
        <v>383</v>
      </c>
      <c r="BA23" s="40">
        <v>9</v>
      </c>
      <c r="BB23" s="46">
        <v>9</v>
      </c>
      <c r="BC23" s="32">
        <f>BA23/BB23</f>
        <v>1</v>
      </c>
      <c r="BD23" s="47" t="s">
        <v>384</v>
      </c>
      <c r="BE23" s="29"/>
      <c r="BF23" s="29"/>
      <c r="BG23" s="32"/>
      <c r="BH23" s="30"/>
      <c r="BI23" s="30"/>
      <c r="BJ23" s="30"/>
      <c r="BK23" s="32"/>
      <c r="BL23" s="30"/>
      <c r="BM23" s="30"/>
      <c r="BN23" s="30"/>
      <c r="BO23" s="32"/>
      <c r="BP23" s="39"/>
      <c r="BQ23" s="39"/>
      <c r="BS23" s="45">
        <f>+BA23</f>
        <v>9</v>
      </c>
      <c r="BT23" s="45">
        <f>+BB23</f>
        <v>9</v>
      </c>
      <c r="BU23" s="42">
        <f>+BS23/BT23</f>
        <v>1</v>
      </c>
      <c r="BV23" s="42">
        <f>+BU23</f>
        <v>1</v>
      </c>
      <c r="BW23" s="42">
        <f>+S23</f>
        <v>0.7</v>
      </c>
      <c r="BX23" s="42">
        <f>+BV23/BW23</f>
        <v>1.4285714285714286</v>
      </c>
    </row>
    <row r="24" spans="2:79" s="41" customFormat="1" ht="192" customHeight="1" x14ac:dyDescent="0.25">
      <c r="B24" s="35" t="s">
        <v>109</v>
      </c>
      <c r="C24" s="35" t="s">
        <v>443</v>
      </c>
      <c r="D24" s="43" t="s">
        <v>73</v>
      </c>
      <c r="E24" s="36" t="s">
        <v>385</v>
      </c>
      <c r="F24" s="37" t="s">
        <v>465</v>
      </c>
      <c r="G24" s="43" t="s">
        <v>386</v>
      </c>
      <c r="H24" s="43" t="s">
        <v>387</v>
      </c>
      <c r="I24" s="48" t="s">
        <v>388</v>
      </c>
      <c r="J24" s="36" t="s">
        <v>57</v>
      </c>
      <c r="K24" s="43" t="s">
        <v>389</v>
      </c>
      <c r="L24" s="48" t="s">
        <v>390</v>
      </c>
      <c r="M24" s="48" t="s">
        <v>391</v>
      </c>
      <c r="N24" s="35" t="s">
        <v>58</v>
      </c>
      <c r="O24" s="36" t="s">
        <v>79</v>
      </c>
      <c r="P24" s="43" t="s">
        <v>392</v>
      </c>
      <c r="Q24" s="38" t="s">
        <v>112</v>
      </c>
      <c r="R24" s="35" t="s">
        <v>112</v>
      </c>
      <c r="S24" s="38">
        <v>0.7</v>
      </c>
      <c r="T24" s="35" t="s">
        <v>70</v>
      </c>
      <c r="U24" s="46"/>
      <c r="V24" s="46"/>
      <c r="W24" s="32"/>
      <c r="X24" s="33"/>
      <c r="Y24" s="46"/>
      <c r="Z24" s="46"/>
      <c r="AA24" s="32"/>
      <c r="AB24" s="47"/>
      <c r="AC24" s="46"/>
      <c r="AD24" s="46"/>
      <c r="AE24" s="32"/>
      <c r="AF24" s="33"/>
      <c r="AG24" s="46"/>
      <c r="AH24" s="46"/>
      <c r="AI24" s="32"/>
      <c r="AJ24" s="47"/>
      <c r="AK24" s="46"/>
      <c r="AL24" s="46"/>
      <c r="AM24" s="32"/>
      <c r="AN24" s="47"/>
      <c r="AO24" s="46"/>
      <c r="AP24" s="46"/>
      <c r="AQ24" s="32"/>
      <c r="AR24" s="47"/>
      <c r="AS24" s="40"/>
      <c r="AT24" s="46"/>
      <c r="AU24" s="32"/>
      <c r="AV24" s="47"/>
      <c r="AW24" s="40"/>
      <c r="AX24" s="46"/>
      <c r="AY24" s="32"/>
      <c r="AZ24" s="47" t="s">
        <v>393</v>
      </c>
      <c r="BA24" s="40"/>
      <c r="BB24" s="46"/>
      <c r="BC24" s="32"/>
      <c r="BD24" s="47" t="s">
        <v>394</v>
      </c>
      <c r="BE24" s="29"/>
      <c r="BF24" s="29"/>
      <c r="BG24" s="32"/>
      <c r="BH24" s="30"/>
      <c r="BI24" s="30"/>
      <c r="BJ24" s="30"/>
      <c r="BK24" s="32"/>
      <c r="BL24" s="30"/>
      <c r="BM24" s="30"/>
      <c r="BN24" s="30"/>
      <c r="BO24" s="32"/>
      <c r="BP24" s="39"/>
      <c r="BQ24" s="39"/>
      <c r="BS24" s="45">
        <f>+BA24</f>
        <v>0</v>
      </c>
      <c r="BT24" s="45">
        <f>+BB24</f>
        <v>0</v>
      </c>
      <c r="BU24" s="42">
        <v>0</v>
      </c>
      <c r="BV24" s="42">
        <f>+BU24</f>
        <v>0</v>
      </c>
      <c r="BW24" s="42">
        <f>+S24</f>
        <v>0.7</v>
      </c>
      <c r="BX24" s="42">
        <f>+BV24/BW24</f>
        <v>0</v>
      </c>
    </row>
    <row r="25" spans="2:79" s="41" customFormat="1" ht="192" customHeight="1" x14ac:dyDescent="0.25">
      <c r="B25" s="35" t="s">
        <v>109</v>
      </c>
      <c r="C25" s="35" t="s">
        <v>443</v>
      </c>
      <c r="D25" s="43" t="s">
        <v>73</v>
      </c>
      <c r="E25" s="36" t="s">
        <v>395</v>
      </c>
      <c r="F25" s="37" t="s">
        <v>465</v>
      </c>
      <c r="G25" s="43" t="s">
        <v>396</v>
      </c>
      <c r="H25" s="43" t="s">
        <v>397</v>
      </c>
      <c r="I25" s="48" t="s">
        <v>398</v>
      </c>
      <c r="J25" s="36" t="s">
        <v>57</v>
      </c>
      <c r="K25" s="43" t="s">
        <v>399</v>
      </c>
      <c r="L25" s="48" t="s">
        <v>400</v>
      </c>
      <c r="M25" s="48" t="s">
        <v>401</v>
      </c>
      <c r="N25" s="35" t="s">
        <v>58</v>
      </c>
      <c r="O25" s="36" t="s">
        <v>84</v>
      </c>
      <c r="P25" s="43" t="s">
        <v>402</v>
      </c>
      <c r="Q25" s="38" t="s">
        <v>112</v>
      </c>
      <c r="R25" s="35" t="s">
        <v>112</v>
      </c>
      <c r="S25" s="38">
        <v>0.6</v>
      </c>
      <c r="T25" s="35" t="s">
        <v>70</v>
      </c>
      <c r="U25" s="46"/>
      <c r="V25" s="46"/>
      <c r="W25" s="32"/>
      <c r="X25" s="33"/>
      <c r="Y25" s="46"/>
      <c r="Z25" s="46"/>
      <c r="AA25" s="32"/>
      <c r="AB25" s="47"/>
      <c r="AC25" s="46"/>
      <c r="AD25" s="46"/>
      <c r="AE25" s="32"/>
      <c r="AF25" s="33"/>
      <c r="AG25" s="46"/>
      <c r="AH25" s="46"/>
      <c r="AI25" s="32"/>
      <c r="AJ25" s="47"/>
      <c r="AK25" s="46"/>
      <c r="AL25" s="46"/>
      <c r="AM25" s="32"/>
      <c r="AN25" s="47"/>
      <c r="AO25" s="46"/>
      <c r="AP25" s="46"/>
      <c r="AQ25" s="32"/>
      <c r="AR25" s="47"/>
      <c r="AS25" s="40"/>
      <c r="AT25" s="46"/>
      <c r="AU25" s="32"/>
      <c r="AV25" s="47"/>
      <c r="AW25" s="40"/>
      <c r="AX25" s="46"/>
      <c r="AY25" s="32"/>
      <c r="AZ25" s="47" t="s">
        <v>403</v>
      </c>
      <c r="BA25" s="40"/>
      <c r="BB25" s="46"/>
      <c r="BC25" s="32"/>
      <c r="BD25" s="47" t="s">
        <v>404</v>
      </c>
      <c r="BE25" s="29"/>
      <c r="BF25" s="29"/>
      <c r="BG25" s="32"/>
      <c r="BH25" s="30"/>
      <c r="BI25" s="30"/>
      <c r="BJ25" s="30"/>
      <c r="BK25" s="32"/>
      <c r="BL25" s="30"/>
      <c r="BM25" s="30"/>
      <c r="BN25" s="30"/>
      <c r="BO25" s="32"/>
      <c r="BP25" s="39"/>
      <c r="BQ25" s="39"/>
      <c r="BS25" s="45"/>
      <c r="BT25" s="45"/>
      <c r="BU25" s="42"/>
      <c r="BV25" s="42"/>
      <c r="BW25" s="42"/>
      <c r="BX25" s="42"/>
    </row>
    <row r="26" spans="2:79" s="41" customFormat="1" ht="192" customHeight="1" x14ac:dyDescent="0.25">
      <c r="B26" s="35" t="s">
        <v>109</v>
      </c>
      <c r="C26" s="35" t="s">
        <v>443</v>
      </c>
      <c r="D26" s="43" t="s">
        <v>73</v>
      </c>
      <c r="E26" s="36" t="s">
        <v>405</v>
      </c>
      <c r="F26" s="37" t="s">
        <v>465</v>
      </c>
      <c r="G26" s="43" t="s">
        <v>406</v>
      </c>
      <c r="H26" s="43" t="s">
        <v>407</v>
      </c>
      <c r="I26" s="48" t="s">
        <v>408</v>
      </c>
      <c r="J26" s="36" t="s">
        <v>57</v>
      </c>
      <c r="K26" s="43" t="s">
        <v>409</v>
      </c>
      <c r="L26" s="48" t="s">
        <v>410</v>
      </c>
      <c r="M26" s="48" t="s">
        <v>411</v>
      </c>
      <c r="N26" s="35" t="s">
        <v>58</v>
      </c>
      <c r="O26" s="36" t="s">
        <v>88</v>
      </c>
      <c r="P26" s="43" t="s">
        <v>412</v>
      </c>
      <c r="Q26" s="38" t="s">
        <v>112</v>
      </c>
      <c r="R26" s="35" t="s">
        <v>112</v>
      </c>
      <c r="S26" s="38">
        <v>0.5</v>
      </c>
      <c r="T26" s="35" t="s">
        <v>70</v>
      </c>
      <c r="U26" s="46"/>
      <c r="V26" s="46"/>
      <c r="W26" s="32"/>
      <c r="X26" s="33"/>
      <c r="Y26" s="46"/>
      <c r="Z26" s="46"/>
      <c r="AA26" s="32"/>
      <c r="AB26" s="47"/>
      <c r="AC26" s="46"/>
      <c r="AD26" s="46"/>
      <c r="AE26" s="32"/>
      <c r="AF26" s="33"/>
      <c r="AG26" s="46"/>
      <c r="AH26" s="46"/>
      <c r="AI26" s="32"/>
      <c r="AJ26" s="47"/>
      <c r="AK26" s="46"/>
      <c r="AL26" s="46"/>
      <c r="AM26" s="32"/>
      <c r="AN26" s="47"/>
      <c r="AO26" s="46"/>
      <c r="AP26" s="46"/>
      <c r="AQ26" s="32"/>
      <c r="AR26" s="47"/>
      <c r="AS26" s="40"/>
      <c r="AT26" s="46"/>
      <c r="AU26" s="32"/>
      <c r="AV26" s="47"/>
      <c r="AW26" s="40"/>
      <c r="AX26" s="46"/>
      <c r="AY26" s="32"/>
      <c r="AZ26" s="47" t="s">
        <v>413</v>
      </c>
      <c r="BA26" s="40"/>
      <c r="BB26" s="46"/>
      <c r="BC26" s="32"/>
      <c r="BD26" s="47" t="s">
        <v>414</v>
      </c>
      <c r="BE26" s="29"/>
      <c r="BF26" s="29"/>
      <c r="BG26" s="32"/>
      <c r="BH26" s="30"/>
      <c r="BI26" s="30"/>
      <c r="BJ26" s="30"/>
      <c r="BK26" s="32"/>
      <c r="BL26" s="30"/>
      <c r="BM26" s="30"/>
      <c r="BN26" s="30"/>
      <c r="BO26" s="32"/>
      <c r="BP26" s="39"/>
      <c r="BQ26" s="39"/>
      <c r="BS26" s="45"/>
      <c r="BT26" s="45"/>
      <c r="BU26" s="42"/>
      <c r="BV26" s="42"/>
      <c r="BW26" s="42"/>
      <c r="BX26" s="42"/>
    </row>
    <row r="27" spans="2:79" s="41" customFormat="1" ht="192" customHeight="1" x14ac:dyDescent="0.25">
      <c r="B27" s="35" t="s">
        <v>109</v>
      </c>
      <c r="C27" s="35" t="s">
        <v>443</v>
      </c>
      <c r="D27" s="43" t="s">
        <v>73</v>
      </c>
      <c r="E27" s="36" t="s">
        <v>415</v>
      </c>
      <c r="F27" s="37" t="s">
        <v>465</v>
      </c>
      <c r="G27" s="43" t="s">
        <v>416</v>
      </c>
      <c r="H27" s="43" t="s">
        <v>417</v>
      </c>
      <c r="I27" s="48" t="s">
        <v>418</v>
      </c>
      <c r="J27" s="36" t="s">
        <v>78</v>
      </c>
      <c r="K27" s="43" t="s">
        <v>419</v>
      </c>
      <c r="L27" s="48" t="s">
        <v>420</v>
      </c>
      <c r="M27" s="48" t="s">
        <v>421</v>
      </c>
      <c r="N27" s="35" t="s">
        <v>58</v>
      </c>
      <c r="O27" s="36" t="s">
        <v>88</v>
      </c>
      <c r="P27" s="43" t="s">
        <v>422</v>
      </c>
      <c r="Q27" s="38" t="s">
        <v>112</v>
      </c>
      <c r="R27" s="35" t="s">
        <v>112</v>
      </c>
      <c r="S27" s="38">
        <v>0.5</v>
      </c>
      <c r="T27" s="35" t="s">
        <v>70</v>
      </c>
      <c r="U27" s="46"/>
      <c r="V27" s="46"/>
      <c r="W27" s="32"/>
      <c r="X27" s="33"/>
      <c r="Y27" s="46"/>
      <c r="Z27" s="46"/>
      <c r="AA27" s="32"/>
      <c r="AB27" s="47"/>
      <c r="AC27" s="46"/>
      <c r="AD27" s="46"/>
      <c r="AE27" s="32"/>
      <c r="AF27" s="33"/>
      <c r="AG27" s="46"/>
      <c r="AH27" s="46"/>
      <c r="AI27" s="32"/>
      <c r="AJ27" s="47"/>
      <c r="AK27" s="46"/>
      <c r="AL27" s="46"/>
      <c r="AM27" s="32"/>
      <c r="AN27" s="47"/>
      <c r="AO27" s="46"/>
      <c r="AP27" s="46"/>
      <c r="AQ27" s="32"/>
      <c r="AR27" s="47"/>
      <c r="AS27" s="40"/>
      <c r="AT27" s="46"/>
      <c r="AU27" s="32"/>
      <c r="AV27" s="47"/>
      <c r="AW27" s="40"/>
      <c r="AX27" s="46"/>
      <c r="AY27" s="32"/>
      <c r="AZ27" s="47" t="s">
        <v>423</v>
      </c>
      <c r="BA27" s="40"/>
      <c r="BB27" s="46"/>
      <c r="BC27" s="32"/>
      <c r="BD27" s="47" t="s">
        <v>424</v>
      </c>
      <c r="BE27" s="29"/>
      <c r="BF27" s="29"/>
      <c r="BG27" s="32"/>
      <c r="BH27" s="30"/>
      <c r="BI27" s="30"/>
      <c r="BJ27" s="30"/>
      <c r="BK27" s="32"/>
      <c r="BL27" s="30"/>
      <c r="BM27" s="30"/>
      <c r="BN27" s="30"/>
      <c r="BO27" s="32"/>
      <c r="BP27" s="39"/>
      <c r="BQ27" s="39"/>
      <c r="BS27" s="45"/>
      <c r="BT27" s="45"/>
      <c r="BU27" s="42"/>
      <c r="BV27" s="42"/>
      <c r="BW27" s="42"/>
      <c r="BX27" s="42"/>
    </row>
    <row r="28" spans="2:79" s="41" customFormat="1" ht="178.5" x14ac:dyDescent="0.25">
      <c r="B28" s="35" t="s">
        <v>109</v>
      </c>
      <c r="C28" s="35" t="s">
        <v>425</v>
      </c>
      <c r="D28" s="43" t="s">
        <v>73</v>
      </c>
      <c r="E28" s="36" t="s">
        <v>426</v>
      </c>
      <c r="F28" s="37" t="s">
        <v>114</v>
      </c>
      <c r="G28" s="43" t="s">
        <v>427</v>
      </c>
      <c r="H28" s="43" t="s">
        <v>428</v>
      </c>
      <c r="I28" s="48" t="s">
        <v>429</v>
      </c>
      <c r="J28" s="36" t="s">
        <v>57</v>
      </c>
      <c r="K28" s="43" t="s">
        <v>430</v>
      </c>
      <c r="L28" s="48" t="s">
        <v>431</v>
      </c>
      <c r="M28" s="48" t="s">
        <v>432</v>
      </c>
      <c r="N28" s="35" t="s">
        <v>58</v>
      </c>
      <c r="O28" s="36" t="s">
        <v>84</v>
      </c>
      <c r="P28" s="43" t="s">
        <v>433</v>
      </c>
      <c r="Q28" s="38">
        <v>0.94</v>
      </c>
      <c r="R28" s="35" t="s">
        <v>58</v>
      </c>
      <c r="S28" s="38">
        <v>1</v>
      </c>
      <c r="T28" s="35" t="s">
        <v>60</v>
      </c>
      <c r="U28" s="46"/>
      <c r="V28" s="46"/>
      <c r="W28" s="32" t="s">
        <v>434</v>
      </c>
      <c r="X28" s="33" t="s">
        <v>435</v>
      </c>
      <c r="Y28" s="46"/>
      <c r="Z28" s="46"/>
      <c r="AA28" s="32" t="s">
        <v>434</v>
      </c>
      <c r="AB28" s="47" t="s">
        <v>435</v>
      </c>
      <c r="AC28" s="46"/>
      <c r="AD28" s="46"/>
      <c r="AE28" s="32" t="s">
        <v>434</v>
      </c>
      <c r="AF28" s="33" t="s">
        <v>436</v>
      </c>
      <c r="AG28" s="55"/>
      <c r="AH28" s="46"/>
      <c r="AI28" s="32" t="s">
        <v>434</v>
      </c>
      <c r="AJ28" s="47" t="s">
        <v>437</v>
      </c>
      <c r="AK28" s="46">
        <v>296</v>
      </c>
      <c r="AL28" s="46">
        <v>296</v>
      </c>
      <c r="AM28" s="32">
        <f>AK28/AL28</f>
        <v>1</v>
      </c>
      <c r="AN28" s="47" t="s">
        <v>438</v>
      </c>
      <c r="AO28" s="46"/>
      <c r="AP28" s="46"/>
      <c r="AQ28" s="32"/>
      <c r="AR28" s="47" t="s">
        <v>439</v>
      </c>
      <c r="AS28" s="40"/>
      <c r="AT28" s="46"/>
      <c r="AU28" s="32"/>
      <c r="AV28" s="47" t="s">
        <v>440</v>
      </c>
      <c r="AW28" s="40"/>
      <c r="AX28" s="46"/>
      <c r="AY28" s="32"/>
      <c r="AZ28" s="47" t="s">
        <v>441</v>
      </c>
      <c r="BA28" s="40"/>
      <c r="BB28" s="46"/>
      <c r="BC28" s="32"/>
      <c r="BD28" s="47" t="s">
        <v>442</v>
      </c>
      <c r="BE28" s="29"/>
      <c r="BF28" s="29"/>
      <c r="BG28" s="32"/>
      <c r="BH28" s="30"/>
      <c r="BI28" s="30"/>
      <c r="BJ28" s="30"/>
      <c r="BK28" s="32"/>
      <c r="BL28" s="30"/>
      <c r="BM28" s="30"/>
      <c r="BN28" s="30"/>
      <c r="BO28" s="32"/>
      <c r="BP28" s="39"/>
      <c r="BQ28" s="39"/>
      <c r="BS28" s="45">
        <f>+AK28</f>
        <v>296</v>
      </c>
      <c r="BT28" s="45">
        <f>+AL28</f>
        <v>296</v>
      </c>
      <c r="BU28" s="42">
        <f>+BS28/BT28</f>
        <v>1</v>
      </c>
      <c r="BV28" s="42">
        <f>+BU28</f>
        <v>1</v>
      </c>
      <c r="BW28" s="42">
        <f>+S28</f>
        <v>1</v>
      </c>
      <c r="BX28" s="42">
        <f>+BV28/BW28</f>
        <v>1</v>
      </c>
    </row>
    <row r="29" spans="2:79" s="41" customFormat="1" ht="123.75" customHeight="1" x14ac:dyDescent="0.25">
      <c r="B29" s="35" t="s">
        <v>109</v>
      </c>
      <c r="C29" s="35" t="s">
        <v>450</v>
      </c>
      <c r="D29" s="43" t="s">
        <v>73</v>
      </c>
      <c r="E29" s="36" t="s">
        <v>451</v>
      </c>
      <c r="F29" s="37" t="s">
        <v>452</v>
      </c>
      <c r="G29" s="43" t="s">
        <v>453</v>
      </c>
      <c r="H29" s="43" t="s">
        <v>454</v>
      </c>
      <c r="I29" s="48" t="s">
        <v>455</v>
      </c>
      <c r="J29" s="36" t="s">
        <v>69</v>
      </c>
      <c r="K29" s="43" t="s">
        <v>456</v>
      </c>
      <c r="L29" s="48" t="s">
        <v>457</v>
      </c>
      <c r="M29" s="48" t="s">
        <v>458</v>
      </c>
      <c r="N29" s="35" t="s">
        <v>58</v>
      </c>
      <c r="O29" s="36" t="s">
        <v>79</v>
      </c>
      <c r="P29" s="43" t="s">
        <v>459</v>
      </c>
      <c r="Q29" s="38">
        <v>1</v>
      </c>
      <c r="R29" s="35" t="s">
        <v>58</v>
      </c>
      <c r="S29" s="38">
        <v>1</v>
      </c>
      <c r="T29" s="35" t="s">
        <v>60</v>
      </c>
      <c r="U29" s="46"/>
      <c r="V29" s="46"/>
      <c r="W29" s="53"/>
      <c r="X29" s="33" t="s">
        <v>476</v>
      </c>
      <c r="Y29" s="46"/>
      <c r="Z29" s="46"/>
      <c r="AA29" s="53" t="str">
        <f>IFERROR(Y29/Z29,"")</f>
        <v/>
      </c>
      <c r="AB29" s="47" t="s">
        <v>477</v>
      </c>
      <c r="AC29" s="46">
        <v>5623</v>
      </c>
      <c r="AD29" s="46">
        <v>5652</v>
      </c>
      <c r="AE29" s="53">
        <f>IFERROR(AC29/AD29,"")</f>
        <v>0.99486907289455062</v>
      </c>
      <c r="AF29" s="33" t="s">
        <v>478</v>
      </c>
      <c r="AH29" s="46"/>
      <c r="AI29" s="53"/>
      <c r="AJ29" s="51" t="s">
        <v>479</v>
      </c>
      <c r="AK29" s="46"/>
      <c r="AL29" s="46"/>
      <c r="AM29" s="53" t="str">
        <f>IFERROR(AK29/AL29,"")</f>
        <v/>
      </c>
      <c r="AN29" s="47" t="s">
        <v>480</v>
      </c>
      <c r="AO29" s="46">
        <v>2074</v>
      </c>
      <c r="AP29" s="46">
        <v>2106</v>
      </c>
      <c r="AQ29" s="53">
        <f>AO29/AP29</f>
        <v>0.98480531813865146</v>
      </c>
      <c r="AR29" s="47" t="s">
        <v>460</v>
      </c>
      <c r="AS29" s="40"/>
      <c r="AT29" s="46"/>
      <c r="AU29" s="53"/>
      <c r="AV29" s="47" t="s">
        <v>461</v>
      </c>
      <c r="AW29" s="40"/>
      <c r="AX29" s="46"/>
      <c r="AY29" s="53"/>
      <c r="AZ29" s="47" t="s">
        <v>462</v>
      </c>
      <c r="BA29" s="40">
        <v>4693</v>
      </c>
      <c r="BB29" s="46">
        <v>4833</v>
      </c>
      <c r="BC29" s="53">
        <f>BA29/BB29</f>
        <v>0.97103248499896544</v>
      </c>
      <c r="BD29" s="47" t="s">
        <v>463</v>
      </c>
      <c r="BE29" s="29"/>
      <c r="BF29" s="29"/>
      <c r="BG29" s="53"/>
      <c r="BH29" s="30"/>
      <c r="BI29" s="30"/>
      <c r="BJ29" s="30"/>
      <c r="BK29" s="53"/>
      <c r="BL29" s="30"/>
      <c r="BM29" s="30"/>
      <c r="BN29" s="30"/>
      <c r="BO29" s="53"/>
      <c r="BP29" s="39"/>
      <c r="BQ29" s="39"/>
      <c r="BS29" s="45">
        <f>+AC29+AO29+BA29+BM29</f>
        <v>12390</v>
      </c>
      <c r="BT29" s="45">
        <f>+AD29+AP29+BB29+BN29</f>
        <v>12591</v>
      </c>
      <c r="BU29" s="42">
        <f>+BS29/BT29</f>
        <v>0.98403621634500837</v>
      </c>
      <c r="BV29" s="42">
        <f>+BU29</f>
        <v>0.98403621634500837</v>
      </c>
      <c r="BW29" s="42">
        <f>+S29</f>
        <v>1</v>
      </c>
      <c r="BX29" s="42">
        <f>+BV29/BW29</f>
        <v>0.98403621634500837</v>
      </c>
      <c r="BZ29" s="41">
        <v>1</v>
      </c>
      <c r="CA29" s="41">
        <v>0.98403621634500837</v>
      </c>
    </row>
    <row r="30" spans="2:79" s="41" customFormat="1" ht="165.75" customHeight="1" x14ac:dyDescent="0.25">
      <c r="B30" s="35" t="s">
        <v>109</v>
      </c>
      <c r="C30" s="35" t="s">
        <v>450</v>
      </c>
      <c r="D30" s="43" t="s">
        <v>73</v>
      </c>
      <c r="E30" s="36" t="s">
        <v>464</v>
      </c>
      <c r="F30" s="37" t="s">
        <v>465</v>
      </c>
      <c r="G30" s="43" t="s">
        <v>466</v>
      </c>
      <c r="H30" s="43" t="s">
        <v>467</v>
      </c>
      <c r="I30" s="48" t="s">
        <v>468</v>
      </c>
      <c r="J30" s="36" t="s">
        <v>69</v>
      </c>
      <c r="K30" s="43" t="s">
        <v>469</v>
      </c>
      <c r="L30" s="48" t="s">
        <v>470</v>
      </c>
      <c r="M30" s="48" t="s">
        <v>471</v>
      </c>
      <c r="N30" s="35" t="s">
        <v>58</v>
      </c>
      <c r="O30" s="36" t="s">
        <v>79</v>
      </c>
      <c r="P30" s="43" t="s">
        <v>472</v>
      </c>
      <c r="Q30" s="38" t="s">
        <v>112</v>
      </c>
      <c r="R30" s="35" t="s">
        <v>55</v>
      </c>
      <c r="S30" s="38">
        <v>0.7</v>
      </c>
      <c r="T30" s="35" t="s">
        <v>60</v>
      </c>
      <c r="U30" s="46"/>
      <c r="V30" s="46"/>
      <c r="W30" s="32"/>
      <c r="X30" s="33"/>
      <c r="Y30" s="46"/>
      <c r="Z30" s="46"/>
      <c r="AA30" s="32"/>
      <c r="AB30" s="47"/>
      <c r="AC30" s="46"/>
      <c r="AD30" s="46"/>
      <c r="AE30" s="32"/>
      <c r="AF30" s="33"/>
      <c r="AH30" s="46"/>
      <c r="AI30" s="32"/>
      <c r="AJ30" s="51"/>
      <c r="AK30" s="46"/>
      <c r="AL30" s="46"/>
      <c r="AM30" s="32"/>
      <c r="AN30" s="47"/>
      <c r="AO30" s="46"/>
      <c r="AP30" s="46"/>
      <c r="AQ30" s="32"/>
      <c r="AR30" s="47"/>
      <c r="AS30" s="40"/>
      <c r="AT30" s="46"/>
      <c r="AU30" s="32"/>
      <c r="AV30" s="47"/>
      <c r="AW30" s="40"/>
      <c r="AX30" s="46"/>
      <c r="AY30" s="32"/>
      <c r="AZ30" s="47" t="s">
        <v>473</v>
      </c>
      <c r="BA30" s="40">
        <v>164</v>
      </c>
      <c r="BB30" s="46">
        <v>2266</v>
      </c>
      <c r="BC30" s="32">
        <f>BA30/BB30</f>
        <v>7.237422771403354E-2</v>
      </c>
      <c r="BD30" s="47" t="s">
        <v>474</v>
      </c>
      <c r="BE30" s="29"/>
      <c r="BF30" s="29"/>
      <c r="BG30" s="32"/>
      <c r="BH30" s="30"/>
      <c r="BI30" s="30"/>
      <c r="BJ30" s="30"/>
      <c r="BK30" s="32"/>
      <c r="BL30" s="30"/>
      <c r="BM30" s="30"/>
      <c r="BN30" s="30"/>
      <c r="BO30" s="32"/>
      <c r="BP30" s="39"/>
      <c r="BQ30" s="39"/>
      <c r="BS30" s="45">
        <f>+BA30+BM30</f>
        <v>164</v>
      </c>
      <c r="BT30" s="45">
        <f>BB30+BN30</f>
        <v>2266</v>
      </c>
      <c r="BU30" s="42">
        <f>+BS30/BT30</f>
        <v>7.237422771403354E-2</v>
      </c>
      <c r="BV30" s="42">
        <f>+BU30</f>
        <v>7.237422771403354E-2</v>
      </c>
      <c r="BW30" s="42">
        <f>+S30</f>
        <v>0.7</v>
      </c>
      <c r="BX30" s="42">
        <f>+BV30/BW30</f>
        <v>0.10339175387719078</v>
      </c>
    </row>
    <row r="31" spans="2:79" s="41" customFormat="1" ht="165.75" x14ac:dyDescent="0.25">
      <c r="B31" s="35" t="s">
        <v>109</v>
      </c>
      <c r="C31" s="35" t="s">
        <v>511</v>
      </c>
      <c r="D31" s="43" t="s">
        <v>73</v>
      </c>
      <c r="E31" s="36" t="s">
        <v>512</v>
      </c>
      <c r="F31" s="37" t="s">
        <v>465</v>
      </c>
      <c r="G31" s="43" t="s">
        <v>513</v>
      </c>
      <c r="H31" s="43" t="s">
        <v>514</v>
      </c>
      <c r="I31" s="48" t="s">
        <v>515</v>
      </c>
      <c r="J31" s="36" t="s">
        <v>69</v>
      </c>
      <c r="K31" s="43" t="s">
        <v>516</v>
      </c>
      <c r="L31" s="48" t="s">
        <v>517</v>
      </c>
      <c r="M31" s="48" t="s">
        <v>518</v>
      </c>
      <c r="N31" s="35" t="s">
        <v>58</v>
      </c>
      <c r="O31" s="36" t="s">
        <v>79</v>
      </c>
      <c r="P31" s="43" t="s">
        <v>519</v>
      </c>
      <c r="Q31" s="38">
        <v>1</v>
      </c>
      <c r="R31" s="35" t="s">
        <v>58</v>
      </c>
      <c r="S31" s="38">
        <v>1</v>
      </c>
      <c r="T31" s="35" t="s">
        <v>60</v>
      </c>
      <c r="U31" s="46"/>
      <c r="V31" s="46"/>
      <c r="W31" s="53"/>
      <c r="X31" s="33"/>
      <c r="Y31" s="46"/>
      <c r="Z31" s="46"/>
      <c r="AA31" s="53"/>
      <c r="AB31" s="47"/>
      <c r="AC31" s="46"/>
      <c r="AD31" s="46"/>
      <c r="AE31" s="53"/>
      <c r="AF31" s="33"/>
      <c r="AG31" s="52"/>
      <c r="AH31" s="46"/>
      <c r="AI31" s="53"/>
      <c r="AJ31" s="51"/>
      <c r="AK31" s="46"/>
      <c r="AL31" s="46"/>
      <c r="AM31" s="53"/>
      <c r="AN31" s="47"/>
      <c r="AO31" s="46">
        <v>67794</v>
      </c>
      <c r="AP31" s="46">
        <v>67973</v>
      </c>
      <c r="AQ31" s="53">
        <v>1.0026403516535387</v>
      </c>
      <c r="AR31" s="47" t="s">
        <v>520</v>
      </c>
      <c r="AS31" s="40"/>
      <c r="AT31" s="46"/>
      <c r="AU31" s="53"/>
      <c r="AV31" s="47" t="s">
        <v>521</v>
      </c>
      <c r="AW31" s="40"/>
      <c r="AX31" s="46"/>
      <c r="AY31" s="53"/>
      <c r="AZ31" s="47" t="s">
        <v>522</v>
      </c>
      <c r="BA31" s="40">
        <v>8065</v>
      </c>
      <c r="BB31" s="46">
        <v>8080</v>
      </c>
      <c r="BC31" s="53">
        <v>1.0018598884066956</v>
      </c>
      <c r="BD31" s="47" t="s">
        <v>523</v>
      </c>
      <c r="BE31" s="29"/>
      <c r="BF31" s="29"/>
      <c r="BG31" s="53"/>
      <c r="BH31" s="30"/>
      <c r="BI31" s="30"/>
      <c r="BJ31" s="30"/>
      <c r="BK31" s="53"/>
      <c r="BL31" s="30"/>
      <c r="BM31" s="30"/>
      <c r="BN31" s="30"/>
      <c r="BO31" s="53"/>
      <c r="BP31" s="39"/>
      <c r="BQ31" s="39"/>
      <c r="BS31" s="45">
        <f>AO31+BA31</f>
        <v>75859</v>
      </c>
      <c r="BT31" s="45">
        <f>AP31+BB31</f>
        <v>76053</v>
      </c>
      <c r="BU31" s="42">
        <f>BS31/BT31</f>
        <v>0.99744914730516876</v>
      </c>
      <c r="BV31" s="42">
        <f>BU31</f>
        <v>0.99744914730516876</v>
      </c>
      <c r="BW31" s="42">
        <f>S31</f>
        <v>1</v>
      </c>
      <c r="BX31" s="42">
        <f>BV31/BW31</f>
        <v>0.99744914730516876</v>
      </c>
    </row>
    <row r="32" spans="2:79" s="41" customFormat="1" ht="127.5" x14ac:dyDescent="0.25">
      <c r="B32" s="35" t="s">
        <v>109</v>
      </c>
      <c r="C32" s="35" t="s">
        <v>170</v>
      </c>
      <c r="D32" s="43" t="s">
        <v>77</v>
      </c>
      <c r="E32" s="36" t="s">
        <v>171</v>
      </c>
      <c r="F32" s="37" t="s">
        <v>465</v>
      </c>
      <c r="G32" s="43" t="s">
        <v>172</v>
      </c>
      <c r="H32" s="43" t="s">
        <v>173</v>
      </c>
      <c r="I32" s="48" t="s">
        <v>174</v>
      </c>
      <c r="J32" s="36" t="s">
        <v>69</v>
      </c>
      <c r="K32" s="43" t="s">
        <v>175</v>
      </c>
      <c r="L32" s="35" t="s">
        <v>176</v>
      </c>
      <c r="M32" s="43" t="s">
        <v>177</v>
      </c>
      <c r="N32" s="35" t="s">
        <v>58</v>
      </c>
      <c r="O32" s="36" t="s">
        <v>59</v>
      </c>
      <c r="P32" s="43" t="s">
        <v>178</v>
      </c>
      <c r="Q32" s="38">
        <v>0.82</v>
      </c>
      <c r="R32" s="35" t="s">
        <v>58</v>
      </c>
      <c r="S32" s="38">
        <v>1</v>
      </c>
      <c r="T32" s="35" t="s">
        <v>60</v>
      </c>
      <c r="U32" s="40">
        <v>31321</v>
      </c>
      <c r="V32" s="40">
        <v>43243</v>
      </c>
      <c r="W32" s="53">
        <f>U32/V32</f>
        <v>0.72430219919987049</v>
      </c>
      <c r="X32" s="33" t="s">
        <v>179</v>
      </c>
      <c r="Y32" s="40">
        <v>46975</v>
      </c>
      <c r="Z32" s="40">
        <v>49771</v>
      </c>
      <c r="AA32" s="53">
        <f>Y32/Z32</f>
        <v>0.94382270800265211</v>
      </c>
      <c r="AB32" s="47" t="s">
        <v>180</v>
      </c>
      <c r="AC32" s="40">
        <v>49829</v>
      </c>
      <c r="AD32" s="40">
        <v>49776</v>
      </c>
      <c r="AE32" s="53">
        <f>AC32/AD32</f>
        <v>1.0010647701703632</v>
      </c>
      <c r="AF32" s="33" t="s">
        <v>181</v>
      </c>
      <c r="AG32" s="40">
        <v>49612</v>
      </c>
      <c r="AH32" s="40">
        <v>52606</v>
      </c>
      <c r="AI32" s="53">
        <f>AG32/AH32</f>
        <v>0.94308633996122115</v>
      </c>
      <c r="AJ32" s="47" t="s">
        <v>182</v>
      </c>
      <c r="AK32" s="40">
        <v>51045</v>
      </c>
      <c r="AL32" s="40">
        <v>52763</v>
      </c>
      <c r="AM32" s="53">
        <f>AK32/AL32</f>
        <v>0.96743930405776779</v>
      </c>
      <c r="AN32" s="47" t="s">
        <v>294</v>
      </c>
      <c r="AO32" s="40">
        <v>52280</v>
      </c>
      <c r="AP32" s="40">
        <v>50169</v>
      </c>
      <c r="AQ32" s="53">
        <f>AO32/AP32</f>
        <v>1.0420777771133569</v>
      </c>
      <c r="AR32" s="47" t="s">
        <v>183</v>
      </c>
      <c r="AS32" s="40"/>
      <c r="AT32" s="40">
        <v>49478</v>
      </c>
      <c r="AU32" s="53"/>
      <c r="AV32" s="47" t="s">
        <v>184</v>
      </c>
      <c r="AW32" s="40"/>
      <c r="AX32" s="40">
        <v>52382</v>
      </c>
      <c r="AY32" s="53"/>
      <c r="AZ32" s="47" t="s">
        <v>185</v>
      </c>
      <c r="BA32" s="40"/>
      <c r="BB32" s="40">
        <v>52727</v>
      </c>
      <c r="BC32" s="53"/>
      <c r="BD32" s="47" t="s">
        <v>186</v>
      </c>
      <c r="BE32" s="29"/>
      <c r="BF32" s="29"/>
      <c r="BG32" s="53"/>
      <c r="BH32" s="30"/>
      <c r="BI32" s="30"/>
      <c r="BJ32" s="30"/>
      <c r="BK32" s="53"/>
      <c r="BL32" s="30"/>
      <c r="BM32" s="30"/>
      <c r="BN32" s="30"/>
      <c r="BO32" s="53"/>
      <c r="BP32" s="39"/>
      <c r="BQ32" s="39"/>
      <c r="BS32" s="45">
        <f>AO32</f>
        <v>52280</v>
      </c>
      <c r="BT32" s="45">
        <f>AP32</f>
        <v>50169</v>
      </c>
      <c r="BU32" s="42">
        <f>BS32/BT32</f>
        <v>1.0420777771133569</v>
      </c>
      <c r="BV32" s="42">
        <f>BU32</f>
        <v>1.0420777771133569</v>
      </c>
      <c r="BW32" s="42">
        <f>S32</f>
        <v>1</v>
      </c>
      <c r="BX32" s="42">
        <f>BV32/BW32</f>
        <v>1.0420777771133569</v>
      </c>
    </row>
    <row r="33" spans="2:76" s="41" customFormat="1" ht="250.5" customHeight="1" x14ac:dyDescent="0.25">
      <c r="B33" s="35" t="s">
        <v>109</v>
      </c>
      <c r="C33" s="35" t="s">
        <v>170</v>
      </c>
      <c r="D33" s="43" t="s">
        <v>77</v>
      </c>
      <c r="E33" s="36" t="s">
        <v>187</v>
      </c>
      <c r="F33" s="37" t="s">
        <v>465</v>
      </c>
      <c r="G33" s="43" t="s">
        <v>188</v>
      </c>
      <c r="H33" s="43" t="s">
        <v>189</v>
      </c>
      <c r="I33" s="48" t="s">
        <v>174</v>
      </c>
      <c r="J33" s="36" t="s">
        <v>57</v>
      </c>
      <c r="K33" s="43" t="s">
        <v>190</v>
      </c>
      <c r="L33" s="35" t="s">
        <v>191</v>
      </c>
      <c r="M33" s="43" t="s">
        <v>295</v>
      </c>
      <c r="N33" s="35" t="s">
        <v>58</v>
      </c>
      <c r="O33" s="36" t="s">
        <v>88</v>
      </c>
      <c r="P33" s="43" t="s">
        <v>192</v>
      </c>
      <c r="Q33" s="38">
        <v>0.8</v>
      </c>
      <c r="R33" s="35" t="s">
        <v>58</v>
      </c>
      <c r="S33" s="38">
        <v>0.8</v>
      </c>
      <c r="T33" s="35" t="s">
        <v>70</v>
      </c>
      <c r="U33" s="40"/>
      <c r="V33" s="40"/>
      <c r="W33" s="53"/>
      <c r="X33" s="44"/>
      <c r="Y33" s="40"/>
      <c r="Z33" s="40"/>
      <c r="AA33" s="53"/>
      <c r="AB33" s="47"/>
      <c r="AC33" s="40"/>
      <c r="AD33" s="40"/>
      <c r="AE33" s="53"/>
      <c r="AF33" s="33"/>
      <c r="AG33" s="40"/>
      <c r="AH33" s="40"/>
      <c r="AI33" s="53"/>
      <c r="AJ33" s="47"/>
      <c r="AK33" s="40"/>
      <c r="AL33" s="40"/>
      <c r="AM33" s="53"/>
      <c r="AN33" s="47"/>
      <c r="AO33" s="40"/>
      <c r="AP33" s="40"/>
      <c r="AQ33" s="53"/>
      <c r="AR33" s="47"/>
      <c r="AS33" s="40"/>
      <c r="AT33" s="40"/>
      <c r="AU33" s="53"/>
      <c r="AV33" s="47"/>
      <c r="AW33" s="40"/>
      <c r="AX33" s="40"/>
      <c r="AY33" s="53"/>
      <c r="AZ33" s="47" t="s">
        <v>193</v>
      </c>
      <c r="BA33" s="40"/>
      <c r="BB33" s="40"/>
      <c r="BC33" s="53"/>
      <c r="BD33" s="47" t="s">
        <v>194</v>
      </c>
      <c r="BE33" s="29"/>
      <c r="BF33" s="29"/>
      <c r="BG33" s="53"/>
      <c r="BH33" s="30"/>
      <c r="BI33" s="30"/>
      <c r="BJ33" s="30"/>
      <c r="BK33" s="53"/>
      <c r="BL33" s="30"/>
      <c r="BM33" s="30"/>
      <c r="BN33" s="30"/>
      <c r="BO33" s="53"/>
      <c r="BP33" s="39"/>
      <c r="BQ33" s="39"/>
      <c r="BS33" s="45"/>
      <c r="BT33" s="45"/>
      <c r="BU33" s="42"/>
      <c r="BV33" s="42"/>
      <c r="BW33" s="42"/>
      <c r="BX33" s="42"/>
    </row>
    <row r="34" spans="2:76" s="41" customFormat="1" ht="165.75" x14ac:dyDescent="0.25">
      <c r="B34" s="35" t="s">
        <v>109</v>
      </c>
      <c r="C34" s="35" t="s">
        <v>170</v>
      </c>
      <c r="D34" s="43" t="s">
        <v>77</v>
      </c>
      <c r="E34" s="36" t="s">
        <v>195</v>
      </c>
      <c r="F34" s="37" t="s">
        <v>465</v>
      </c>
      <c r="G34" s="43" t="s">
        <v>196</v>
      </c>
      <c r="H34" s="43" t="s">
        <v>197</v>
      </c>
      <c r="I34" s="48" t="s">
        <v>198</v>
      </c>
      <c r="J34" s="36" t="s">
        <v>69</v>
      </c>
      <c r="K34" s="43" t="s">
        <v>199</v>
      </c>
      <c r="L34" s="35" t="s">
        <v>200</v>
      </c>
      <c r="M34" s="43" t="s">
        <v>201</v>
      </c>
      <c r="N34" s="35" t="s">
        <v>58</v>
      </c>
      <c r="O34" s="36" t="s">
        <v>59</v>
      </c>
      <c r="P34" s="43" t="s">
        <v>202</v>
      </c>
      <c r="Q34" s="38">
        <v>0.82</v>
      </c>
      <c r="R34" s="35" t="s">
        <v>58</v>
      </c>
      <c r="S34" s="38">
        <v>1</v>
      </c>
      <c r="T34" s="35" t="s">
        <v>60</v>
      </c>
      <c r="U34" s="40"/>
      <c r="V34" s="40"/>
      <c r="W34" s="53"/>
      <c r="X34" s="44"/>
      <c r="Y34" s="40"/>
      <c r="Z34" s="40"/>
      <c r="AA34" s="53"/>
      <c r="AB34" s="47"/>
      <c r="AC34" s="40"/>
      <c r="AD34" s="40"/>
      <c r="AE34" s="53"/>
      <c r="AF34" s="33"/>
      <c r="AG34" s="40"/>
      <c r="AH34" s="40"/>
      <c r="AI34" s="53"/>
      <c r="AJ34" s="47"/>
      <c r="AK34" s="40"/>
      <c r="AL34" s="40"/>
      <c r="AM34" s="53"/>
      <c r="AN34" s="47"/>
      <c r="AO34" s="40"/>
      <c r="AP34" s="40"/>
      <c r="AQ34" s="53"/>
      <c r="AR34" s="47"/>
      <c r="AS34" s="40"/>
      <c r="AT34" s="40"/>
      <c r="AU34" s="53"/>
      <c r="AV34" s="47"/>
      <c r="AW34" s="40"/>
      <c r="AX34" s="40">
        <v>1500</v>
      </c>
      <c r="AY34" s="53"/>
      <c r="AZ34" s="47" t="s">
        <v>203</v>
      </c>
      <c r="BA34" s="40"/>
      <c r="BB34" s="40">
        <v>1500</v>
      </c>
      <c r="BC34" s="53"/>
      <c r="BD34" s="47" t="s">
        <v>204</v>
      </c>
      <c r="BE34" s="29"/>
      <c r="BF34" s="29">
        <v>1500</v>
      </c>
      <c r="BG34" s="53"/>
      <c r="BH34" s="30"/>
      <c r="BI34" s="30"/>
      <c r="BJ34" s="30">
        <v>1500</v>
      </c>
      <c r="BK34" s="53"/>
      <c r="BL34" s="30"/>
      <c r="BM34" s="30"/>
      <c r="BN34" s="30">
        <v>1500</v>
      </c>
      <c r="BO34" s="53"/>
      <c r="BP34" s="39"/>
      <c r="BQ34" s="39"/>
      <c r="BS34" s="45"/>
      <c r="BT34" s="45"/>
      <c r="BU34" s="42"/>
      <c r="BV34" s="42"/>
      <c r="BW34" s="42"/>
      <c r="BX34" s="42"/>
    </row>
    <row r="35" spans="2:76" s="41" customFormat="1" ht="165.75" customHeight="1" x14ac:dyDescent="0.25">
      <c r="B35" s="35" t="s">
        <v>109</v>
      </c>
      <c r="C35" s="35" t="s">
        <v>170</v>
      </c>
      <c r="D35" s="43" t="s">
        <v>77</v>
      </c>
      <c r="E35" s="36" t="s">
        <v>205</v>
      </c>
      <c r="F35" s="37" t="s">
        <v>465</v>
      </c>
      <c r="G35" s="43" t="s">
        <v>206</v>
      </c>
      <c r="H35" s="43" t="s">
        <v>207</v>
      </c>
      <c r="I35" s="48" t="s">
        <v>208</v>
      </c>
      <c r="J35" s="36" t="s">
        <v>57</v>
      </c>
      <c r="K35" s="43" t="s">
        <v>209</v>
      </c>
      <c r="L35" s="35" t="s">
        <v>191</v>
      </c>
      <c r="M35" s="43" t="s">
        <v>296</v>
      </c>
      <c r="N35" s="35" t="s">
        <v>58</v>
      </c>
      <c r="O35" s="36" t="s">
        <v>79</v>
      </c>
      <c r="P35" s="43" t="s">
        <v>210</v>
      </c>
      <c r="Q35" s="38">
        <v>0.69</v>
      </c>
      <c r="R35" s="35" t="s">
        <v>58</v>
      </c>
      <c r="S35" s="38">
        <v>0.69</v>
      </c>
      <c r="T35" s="35" t="s">
        <v>60</v>
      </c>
      <c r="U35" s="40"/>
      <c r="V35" s="40"/>
      <c r="W35" s="53"/>
      <c r="X35" s="44"/>
      <c r="Y35" s="40"/>
      <c r="Z35" s="40"/>
      <c r="AA35" s="53"/>
      <c r="AB35" s="47"/>
      <c r="AC35" s="40"/>
      <c r="AD35" s="40"/>
      <c r="AE35" s="53"/>
      <c r="AF35" s="33"/>
      <c r="AG35" s="40"/>
      <c r="AH35" s="40"/>
      <c r="AI35" s="53"/>
      <c r="AJ35" s="47"/>
      <c r="AK35" s="40"/>
      <c r="AL35" s="40"/>
      <c r="AM35" s="53"/>
      <c r="AN35" s="47"/>
      <c r="AO35" s="40"/>
      <c r="AP35" s="40"/>
      <c r="AQ35" s="53"/>
      <c r="AR35" s="47"/>
      <c r="AS35" s="40"/>
      <c r="AT35" s="40"/>
      <c r="AU35" s="53"/>
      <c r="AV35" s="47"/>
      <c r="AW35" s="40"/>
      <c r="AX35" s="40"/>
      <c r="AY35" s="53"/>
      <c r="AZ35" s="47" t="s">
        <v>211</v>
      </c>
      <c r="BA35" s="40"/>
      <c r="BB35" s="40"/>
      <c r="BC35" s="53"/>
      <c r="BD35" s="47" t="s">
        <v>212</v>
      </c>
      <c r="BE35" s="29"/>
      <c r="BF35" s="29"/>
      <c r="BG35" s="53"/>
      <c r="BH35" s="30"/>
      <c r="BI35" s="30"/>
      <c r="BJ35" s="30"/>
      <c r="BK35" s="53"/>
      <c r="BL35" s="30"/>
      <c r="BM35" s="30"/>
      <c r="BN35" s="30"/>
      <c r="BO35" s="53"/>
      <c r="BP35" s="39"/>
      <c r="BQ35" s="39"/>
      <c r="BS35" s="45"/>
      <c r="BT35" s="45"/>
      <c r="BU35" s="42"/>
      <c r="BV35" s="42"/>
      <c r="BW35" s="42"/>
      <c r="BX35" s="42"/>
    </row>
    <row r="36" spans="2:76" s="41" customFormat="1" ht="120" x14ac:dyDescent="0.25">
      <c r="B36" s="35" t="s">
        <v>109</v>
      </c>
      <c r="C36" s="35" t="s">
        <v>170</v>
      </c>
      <c r="D36" s="43" t="s">
        <v>77</v>
      </c>
      <c r="E36" s="36" t="s">
        <v>213</v>
      </c>
      <c r="F36" s="37" t="s">
        <v>465</v>
      </c>
      <c r="G36" s="43" t="s">
        <v>214</v>
      </c>
      <c r="H36" s="43" t="s">
        <v>215</v>
      </c>
      <c r="I36" s="48" t="s">
        <v>216</v>
      </c>
      <c r="J36" s="36" t="s">
        <v>69</v>
      </c>
      <c r="K36" s="43" t="s">
        <v>217</v>
      </c>
      <c r="L36" s="48" t="s">
        <v>200</v>
      </c>
      <c r="M36" s="43" t="s">
        <v>218</v>
      </c>
      <c r="N36" s="35" t="s">
        <v>58</v>
      </c>
      <c r="O36" s="36" t="s">
        <v>59</v>
      </c>
      <c r="P36" s="43" t="s">
        <v>202</v>
      </c>
      <c r="Q36" s="38">
        <v>0.8</v>
      </c>
      <c r="R36" s="35" t="s">
        <v>58</v>
      </c>
      <c r="S36" s="38">
        <v>0.8</v>
      </c>
      <c r="T36" s="35" t="s">
        <v>60</v>
      </c>
      <c r="U36" s="46"/>
      <c r="V36" s="46"/>
      <c r="W36" s="53"/>
      <c r="X36" s="33"/>
      <c r="Y36" s="46"/>
      <c r="Z36" s="46"/>
      <c r="AA36" s="53"/>
      <c r="AB36" s="47"/>
      <c r="AC36" s="46"/>
      <c r="AD36" s="46"/>
      <c r="AE36" s="53"/>
      <c r="AF36" s="33"/>
      <c r="AG36" s="46"/>
      <c r="AH36" s="46"/>
      <c r="AI36" s="53"/>
      <c r="AJ36" s="47"/>
      <c r="AK36" s="46"/>
      <c r="AL36" s="46"/>
      <c r="AM36" s="53"/>
      <c r="AN36" s="47"/>
      <c r="AO36" s="46"/>
      <c r="AP36" s="46"/>
      <c r="AQ36" s="53"/>
      <c r="AR36" s="47"/>
      <c r="AS36" s="40"/>
      <c r="AT36" s="46"/>
      <c r="AU36" s="53"/>
      <c r="AV36" s="47"/>
      <c r="AW36" s="40"/>
      <c r="AX36" s="46">
        <v>590</v>
      </c>
      <c r="AY36" s="53"/>
      <c r="AZ36" s="47" t="s">
        <v>219</v>
      </c>
      <c r="BA36" s="40"/>
      <c r="BB36" s="46">
        <v>590</v>
      </c>
      <c r="BC36" s="53"/>
      <c r="BD36" s="47" t="s">
        <v>220</v>
      </c>
      <c r="BE36" s="29"/>
      <c r="BF36" s="29">
        <v>590</v>
      </c>
      <c r="BG36" s="53"/>
      <c r="BH36" s="30"/>
      <c r="BI36" s="30"/>
      <c r="BJ36" s="30">
        <v>590</v>
      </c>
      <c r="BK36" s="53"/>
      <c r="BL36" s="30"/>
      <c r="BM36" s="30"/>
      <c r="BN36" s="30">
        <v>590</v>
      </c>
      <c r="BO36" s="53"/>
      <c r="BP36" s="39"/>
      <c r="BQ36" s="39"/>
      <c r="BS36" s="45"/>
      <c r="BT36" s="45"/>
      <c r="BU36" s="42"/>
      <c r="BV36" s="42"/>
      <c r="BW36" s="42"/>
      <c r="BX36" s="42"/>
    </row>
    <row r="37" spans="2:76" s="41" customFormat="1" ht="242.25" x14ac:dyDescent="0.25">
      <c r="B37" s="35" t="s">
        <v>109</v>
      </c>
      <c r="C37" s="35" t="s">
        <v>170</v>
      </c>
      <c r="D37" s="43" t="s">
        <v>77</v>
      </c>
      <c r="E37" s="36" t="s">
        <v>221</v>
      </c>
      <c r="F37" s="37" t="s">
        <v>465</v>
      </c>
      <c r="G37" s="43" t="s">
        <v>222</v>
      </c>
      <c r="H37" s="43" t="s">
        <v>223</v>
      </c>
      <c r="I37" s="48" t="s">
        <v>224</v>
      </c>
      <c r="J37" s="36" t="s">
        <v>57</v>
      </c>
      <c r="K37" s="43" t="s">
        <v>225</v>
      </c>
      <c r="L37" s="48" t="s">
        <v>191</v>
      </c>
      <c r="M37" s="43" t="s">
        <v>297</v>
      </c>
      <c r="N37" s="35" t="s">
        <v>58</v>
      </c>
      <c r="O37" s="36" t="s">
        <v>79</v>
      </c>
      <c r="P37" s="43" t="s">
        <v>210</v>
      </c>
      <c r="Q37" s="38" t="s">
        <v>55</v>
      </c>
      <c r="R37" s="35" t="s">
        <v>55</v>
      </c>
      <c r="S37" s="38">
        <v>0.6</v>
      </c>
      <c r="T37" s="35" t="s">
        <v>60</v>
      </c>
      <c r="U37" s="46"/>
      <c r="V37" s="46"/>
      <c r="W37" s="53"/>
      <c r="X37" s="33"/>
      <c r="Y37" s="46"/>
      <c r="Z37" s="46"/>
      <c r="AA37" s="53"/>
      <c r="AB37" s="47"/>
      <c r="AC37" s="46"/>
      <c r="AD37" s="46"/>
      <c r="AE37" s="53"/>
      <c r="AF37" s="33"/>
      <c r="AG37" s="46"/>
      <c r="AH37" s="46"/>
      <c r="AI37" s="53"/>
      <c r="AJ37" s="47"/>
      <c r="AK37" s="46"/>
      <c r="AL37" s="46"/>
      <c r="AM37" s="53"/>
      <c r="AN37" s="47"/>
      <c r="AO37" s="46"/>
      <c r="AP37" s="46"/>
      <c r="AQ37" s="53"/>
      <c r="AR37" s="47"/>
      <c r="AS37" s="40"/>
      <c r="AT37" s="46"/>
      <c r="AU37" s="53"/>
      <c r="AV37" s="47"/>
      <c r="AW37" s="40"/>
      <c r="AX37" s="46"/>
      <c r="AY37" s="53"/>
      <c r="AZ37" s="47" t="s">
        <v>226</v>
      </c>
      <c r="BA37" s="40"/>
      <c r="BB37" s="46"/>
      <c r="BC37" s="53"/>
      <c r="BD37" s="47" t="s">
        <v>227</v>
      </c>
      <c r="BE37" s="29"/>
      <c r="BF37" s="29"/>
      <c r="BG37" s="53"/>
      <c r="BH37" s="30"/>
      <c r="BI37" s="30"/>
      <c r="BJ37" s="30"/>
      <c r="BK37" s="53"/>
      <c r="BL37" s="30"/>
      <c r="BM37" s="30"/>
      <c r="BN37" s="30"/>
      <c r="BO37" s="53"/>
      <c r="BP37" s="39"/>
      <c r="BQ37" s="39"/>
      <c r="BS37" s="45"/>
      <c r="BT37" s="45"/>
      <c r="BU37" s="42"/>
      <c r="BV37" s="42"/>
      <c r="BW37" s="42"/>
      <c r="BX37" s="42"/>
    </row>
    <row r="38" spans="2:76" s="41" customFormat="1" ht="165.75" customHeight="1" x14ac:dyDescent="0.25">
      <c r="B38" s="35" t="s">
        <v>109</v>
      </c>
      <c r="C38" s="35" t="s">
        <v>170</v>
      </c>
      <c r="D38" s="43" t="s">
        <v>77</v>
      </c>
      <c r="E38" s="36" t="s">
        <v>228</v>
      </c>
      <c r="F38" s="37" t="s">
        <v>465</v>
      </c>
      <c r="G38" s="43" t="s">
        <v>229</v>
      </c>
      <c r="H38" s="43" t="s">
        <v>298</v>
      </c>
      <c r="I38" s="48" t="s">
        <v>230</v>
      </c>
      <c r="J38" s="36" t="s">
        <v>78</v>
      </c>
      <c r="K38" s="43" t="s">
        <v>299</v>
      </c>
      <c r="L38" s="48" t="s">
        <v>231</v>
      </c>
      <c r="M38" s="43" t="s">
        <v>300</v>
      </c>
      <c r="N38" s="35" t="s">
        <v>58</v>
      </c>
      <c r="O38" s="36" t="s">
        <v>88</v>
      </c>
      <c r="P38" s="43" t="s">
        <v>232</v>
      </c>
      <c r="Q38" s="38">
        <v>0.25</v>
      </c>
      <c r="R38" s="35" t="s">
        <v>58</v>
      </c>
      <c r="S38" s="38">
        <v>0.5</v>
      </c>
      <c r="T38" s="35" t="s">
        <v>60</v>
      </c>
      <c r="U38" s="46"/>
      <c r="V38" s="46"/>
      <c r="W38" s="53"/>
      <c r="X38" s="33" t="s">
        <v>233</v>
      </c>
      <c r="Y38" s="46"/>
      <c r="Z38" s="46"/>
      <c r="AA38" s="53"/>
      <c r="AB38" s="47" t="s">
        <v>234</v>
      </c>
      <c r="AC38" s="46"/>
      <c r="AD38" s="46"/>
      <c r="AE38" s="53"/>
      <c r="AF38" s="33" t="s">
        <v>235</v>
      </c>
      <c r="AG38" s="46"/>
      <c r="AH38" s="46"/>
      <c r="AI38" s="53"/>
      <c r="AJ38" s="47" t="s">
        <v>236</v>
      </c>
      <c r="AK38" s="46"/>
      <c r="AL38" s="46"/>
      <c r="AM38" s="53"/>
      <c r="AN38" s="47" t="s">
        <v>237</v>
      </c>
      <c r="AO38" s="46"/>
      <c r="AP38" s="46"/>
      <c r="AQ38" s="53"/>
      <c r="AR38" s="47" t="s">
        <v>238</v>
      </c>
      <c r="AS38" s="40"/>
      <c r="AT38" s="46"/>
      <c r="AU38" s="53"/>
      <c r="AV38" s="47" t="s">
        <v>239</v>
      </c>
      <c r="AW38" s="40"/>
      <c r="AX38" s="46"/>
      <c r="AY38" s="53"/>
      <c r="AZ38" s="47" t="s">
        <v>240</v>
      </c>
      <c r="BA38" s="40"/>
      <c r="BB38" s="46"/>
      <c r="BC38" s="53"/>
      <c r="BD38" s="47" t="s">
        <v>241</v>
      </c>
      <c r="BE38" s="29"/>
      <c r="BF38" s="29"/>
      <c r="BG38" s="53"/>
      <c r="BH38" s="30"/>
      <c r="BI38" s="30"/>
      <c r="BJ38" s="30"/>
      <c r="BK38" s="53"/>
      <c r="BL38" s="30"/>
      <c r="BM38" s="30"/>
      <c r="BN38" s="30"/>
      <c r="BO38" s="53"/>
      <c r="BP38" s="39"/>
      <c r="BQ38" s="39"/>
      <c r="BS38" s="45"/>
      <c r="BT38" s="45"/>
      <c r="BU38" s="42"/>
      <c r="BV38" s="42"/>
      <c r="BW38" s="42"/>
      <c r="BX38" s="42"/>
    </row>
    <row r="39" spans="2:76" s="41" customFormat="1" ht="165.75" customHeight="1" x14ac:dyDescent="0.25">
      <c r="B39" s="35" t="s">
        <v>109</v>
      </c>
      <c r="C39" s="35" t="s">
        <v>170</v>
      </c>
      <c r="D39" s="43" t="s">
        <v>77</v>
      </c>
      <c r="E39" s="36" t="s">
        <v>242</v>
      </c>
      <c r="F39" s="37" t="s">
        <v>465</v>
      </c>
      <c r="G39" s="43" t="s">
        <v>243</v>
      </c>
      <c r="H39" s="43" t="s">
        <v>301</v>
      </c>
      <c r="I39" s="48" t="s">
        <v>302</v>
      </c>
      <c r="J39" s="36" t="s">
        <v>69</v>
      </c>
      <c r="K39" s="43" t="s">
        <v>244</v>
      </c>
      <c r="L39" s="48" t="s">
        <v>245</v>
      </c>
      <c r="M39" s="43" t="s">
        <v>303</v>
      </c>
      <c r="N39" s="35" t="s">
        <v>58</v>
      </c>
      <c r="O39" s="36" t="s">
        <v>59</v>
      </c>
      <c r="P39" s="43" t="s">
        <v>246</v>
      </c>
      <c r="Q39" s="38">
        <v>0.56000000000000005</v>
      </c>
      <c r="R39" s="35" t="s">
        <v>58</v>
      </c>
      <c r="S39" s="38">
        <v>0.75</v>
      </c>
      <c r="T39" s="35" t="s">
        <v>60</v>
      </c>
      <c r="U39" s="46"/>
      <c r="V39" s="46"/>
      <c r="W39" s="53"/>
      <c r="X39" s="33"/>
      <c r="Y39" s="46"/>
      <c r="Z39" s="46"/>
      <c r="AA39" s="53"/>
      <c r="AB39" s="47"/>
      <c r="AC39" s="46"/>
      <c r="AD39" s="46"/>
      <c r="AE39" s="53"/>
      <c r="AF39" s="33"/>
      <c r="AG39" s="46"/>
      <c r="AH39" s="46"/>
      <c r="AI39" s="53"/>
      <c r="AJ39" s="47"/>
      <c r="AK39" s="46"/>
      <c r="AL39" s="46"/>
      <c r="AM39" s="53"/>
      <c r="AN39" s="47"/>
      <c r="AO39" s="46"/>
      <c r="AP39" s="46"/>
      <c r="AQ39" s="53"/>
      <c r="AR39" s="47"/>
      <c r="AS39" s="40"/>
      <c r="AT39" s="46"/>
      <c r="AU39" s="53"/>
      <c r="AV39" s="47"/>
      <c r="AW39" s="40"/>
      <c r="AX39" s="46"/>
      <c r="AY39" s="53"/>
      <c r="AZ39" s="47" t="s">
        <v>304</v>
      </c>
      <c r="BA39" s="40"/>
      <c r="BB39" s="46"/>
      <c r="BC39" s="53"/>
      <c r="BD39" s="47" t="s">
        <v>247</v>
      </c>
      <c r="BE39" s="29"/>
      <c r="BF39" s="29"/>
      <c r="BG39" s="53"/>
      <c r="BH39" s="30"/>
      <c r="BI39" s="30"/>
      <c r="BJ39" s="30"/>
      <c r="BK39" s="53"/>
      <c r="BL39" s="30"/>
      <c r="BM39" s="30"/>
      <c r="BN39" s="30"/>
      <c r="BO39" s="53"/>
      <c r="BP39" s="39"/>
      <c r="BQ39" s="39"/>
      <c r="BS39" s="45"/>
      <c r="BT39" s="45"/>
      <c r="BU39" s="42"/>
      <c r="BV39" s="42"/>
      <c r="BW39" s="42"/>
      <c r="BX39" s="42"/>
    </row>
    <row r="40" spans="2:76" s="41" customFormat="1" ht="165.75" customHeight="1" x14ac:dyDescent="0.25">
      <c r="B40" s="35" t="s">
        <v>109</v>
      </c>
      <c r="C40" s="35" t="s">
        <v>170</v>
      </c>
      <c r="D40" s="43" t="s">
        <v>77</v>
      </c>
      <c r="E40" s="36" t="s">
        <v>248</v>
      </c>
      <c r="F40" s="37" t="s">
        <v>465</v>
      </c>
      <c r="G40" s="43" t="s">
        <v>249</v>
      </c>
      <c r="H40" s="43" t="s">
        <v>250</v>
      </c>
      <c r="I40" s="48" t="s">
        <v>251</v>
      </c>
      <c r="J40" s="36" t="s">
        <v>69</v>
      </c>
      <c r="K40" s="43" t="s">
        <v>252</v>
      </c>
      <c r="L40" s="48" t="s">
        <v>253</v>
      </c>
      <c r="M40" s="43" t="s">
        <v>305</v>
      </c>
      <c r="N40" s="35" t="s">
        <v>58</v>
      </c>
      <c r="O40" s="36" t="s">
        <v>88</v>
      </c>
      <c r="P40" s="43" t="s">
        <v>254</v>
      </c>
      <c r="Q40" s="38">
        <v>1</v>
      </c>
      <c r="R40" s="35" t="s">
        <v>58</v>
      </c>
      <c r="S40" s="38">
        <v>1</v>
      </c>
      <c r="T40" s="35" t="s">
        <v>60</v>
      </c>
      <c r="U40" s="46"/>
      <c r="V40" s="46"/>
      <c r="W40" s="53"/>
      <c r="X40" s="33" t="s">
        <v>255</v>
      </c>
      <c r="Y40" s="46"/>
      <c r="Z40" s="46"/>
      <c r="AA40" s="53"/>
      <c r="AB40" s="47" t="s">
        <v>256</v>
      </c>
      <c r="AC40" s="46"/>
      <c r="AD40" s="46"/>
      <c r="AE40" s="53"/>
      <c r="AF40" s="33" t="s">
        <v>257</v>
      </c>
      <c r="AG40" s="46"/>
      <c r="AH40" s="46"/>
      <c r="AI40" s="53"/>
      <c r="AJ40" s="47" t="s">
        <v>258</v>
      </c>
      <c r="AK40" s="46"/>
      <c r="AL40" s="46"/>
      <c r="AM40" s="53"/>
      <c r="AN40" s="47" t="s">
        <v>259</v>
      </c>
      <c r="AO40" s="46"/>
      <c r="AP40" s="46"/>
      <c r="AQ40" s="53"/>
      <c r="AR40" s="47" t="s">
        <v>260</v>
      </c>
      <c r="AS40" s="40"/>
      <c r="AT40" s="46"/>
      <c r="AU40" s="53"/>
      <c r="AV40" s="47" t="s">
        <v>261</v>
      </c>
      <c r="AW40" s="40"/>
      <c r="AX40" s="46"/>
      <c r="AY40" s="53"/>
      <c r="AZ40" s="47" t="s">
        <v>306</v>
      </c>
      <c r="BA40" s="40"/>
      <c r="BB40" s="46"/>
      <c r="BC40" s="53"/>
      <c r="BD40" s="47" t="s">
        <v>262</v>
      </c>
      <c r="BE40" s="29"/>
      <c r="BF40" s="29"/>
      <c r="BG40" s="53"/>
      <c r="BH40" s="30"/>
      <c r="BI40" s="30"/>
      <c r="BJ40" s="30"/>
      <c r="BK40" s="53"/>
      <c r="BL40" s="30"/>
      <c r="BM40" s="30"/>
      <c r="BN40" s="30"/>
      <c r="BO40" s="53"/>
      <c r="BP40" s="39"/>
      <c r="BQ40" s="39"/>
      <c r="BS40" s="45"/>
      <c r="BT40" s="45"/>
      <c r="BU40" s="42"/>
      <c r="BV40" s="42"/>
      <c r="BW40" s="42"/>
      <c r="BX40" s="42"/>
    </row>
    <row r="41" spans="2:76" s="41" customFormat="1" ht="204" x14ac:dyDescent="0.25">
      <c r="B41" s="35" t="s">
        <v>109</v>
      </c>
      <c r="C41" s="35" t="s">
        <v>170</v>
      </c>
      <c r="D41" s="43" t="s">
        <v>77</v>
      </c>
      <c r="E41" s="36" t="s">
        <v>263</v>
      </c>
      <c r="F41" s="37" t="s">
        <v>465</v>
      </c>
      <c r="G41" s="43" t="s">
        <v>264</v>
      </c>
      <c r="H41" s="43" t="s">
        <v>265</v>
      </c>
      <c r="I41" s="48" t="s">
        <v>266</v>
      </c>
      <c r="J41" s="36" t="s">
        <v>69</v>
      </c>
      <c r="K41" s="43" t="s">
        <v>267</v>
      </c>
      <c r="L41" s="48" t="s">
        <v>268</v>
      </c>
      <c r="M41" s="43" t="s">
        <v>307</v>
      </c>
      <c r="N41" s="35" t="s">
        <v>58</v>
      </c>
      <c r="O41" s="36" t="s">
        <v>59</v>
      </c>
      <c r="P41" s="43" t="s">
        <v>269</v>
      </c>
      <c r="Q41" s="38">
        <v>0.9</v>
      </c>
      <c r="R41" s="35" t="s">
        <v>58</v>
      </c>
      <c r="S41" s="38">
        <v>0.95</v>
      </c>
      <c r="T41" s="35" t="s">
        <v>60</v>
      </c>
      <c r="U41" s="46"/>
      <c r="V41" s="46"/>
      <c r="W41" s="53"/>
      <c r="X41" s="33"/>
      <c r="Y41" s="46"/>
      <c r="Z41" s="46"/>
      <c r="AA41" s="53"/>
      <c r="AB41" s="47"/>
      <c r="AC41" s="46"/>
      <c r="AD41" s="46"/>
      <c r="AE41" s="53"/>
      <c r="AF41" s="33"/>
      <c r="AG41" s="46"/>
      <c r="AH41" s="46"/>
      <c r="AI41" s="53"/>
      <c r="AJ41" s="47"/>
      <c r="AK41" s="46"/>
      <c r="AL41" s="46"/>
      <c r="AM41" s="53"/>
      <c r="AN41" s="47"/>
      <c r="AO41" s="46"/>
      <c r="AP41" s="46"/>
      <c r="AQ41" s="53"/>
      <c r="AR41" s="47"/>
      <c r="AS41" s="40"/>
      <c r="AT41" s="46"/>
      <c r="AU41" s="53"/>
      <c r="AV41" s="47"/>
      <c r="AW41" s="40"/>
      <c r="AX41" s="46">
        <v>359</v>
      </c>
      <c r="AY41" s="53"/>
      <c r="AZ41" s="47" t="s">
        <v>270</v>
      </c>
      <c r="BA41" s="40"/>
      <c r="BB41" s="46">
        <v>359</v>
      </c>
      <c r="BC41" s="53"/>
      <c r="BD41" s="47" t="s">
        <v>271</v>
      </c>
      <c r="BE41" s="29"/>
      <c r="BF41" s="29"/>
      <c r="BG41" s="53"/>
      <c r="BH41" s="30"/>
      <c r="BI41" s="30"/>
      <c r="BJ41" s="30"/>
      <c r="BK41" s="53"/>
      <c r="BL41" s="30"/>
      <c r="BM41" s="30"/>
      <c r="BN41" s="30"/>
      <c r="BO41" s="53"/>
      <c r="BP41" s="39"/>
      <c r="BQ41" s="39"/>
      <c r="BS41" s="45"/>
      <c r="BT41" s="45"/>
      <c r="BU41" s="42"/>
      <c r="BV41" s="42"/>
      <c r="BW41" s="42"/>
      <c r="BX41" s="42"/>
    </row>
    <row r="42" spans="2:76" s="41" customFormat="1" ht="165.75" customHeight="1" x14ac:dyDescent="0.25">
      <c r="B42" s="35" t="s">
        <v>109</v>
      </c>
      <c r="C42" s="35" t="s">
        <v>170</v>
      </c>
      <c r="D42" s="43" t="s">
        <v>77</v>
      </c>
      <c r="E42" s="36" t="s">
        <v>272</v>
      </c>
      <c r="F42" s="37" t="s">
        <v>465</v>
      </c>
      <c r="G42" s="43" t="s">
        <v>273</v>
      </c>
      <c r="H42" s="43" t="s">
        <v>274</v>
      </c>
      <c r="I42" s="48" t="s">
        <v>275</v>
      </c>
      <c r="J42" s="36" t="s">
        <v>69</v>
      </c>
      <c r="K42" s="43" t="s">
        <v>276</v>
      </c>
      <c r="L42" s="48" t="s">
        <v>268</v>
      </c>
      <c r="M42" s="43" t="s">
        <v>277</v>
      </c>
      <c r="N42" s="35" t="s">
        <v>58</v>
      </c>
      <c r="O42" s="36" t="s">
        <v>59</v>
      </c>
      <c r="P42" s="43" t="s">
        <v>278</v>
      </c>
      <c r="Q42" s="38" t="s">
        <v>55</v>
      </c>
      <c r="R42" s="35" t="s">
        <v>55</v>
      </c>
      <c r="S42" s="38">
        <v>0.95</v>
      </c>
      <c r="T42" s="35" t="s">
        <v>60</v>
      </c>
      <c r="U42" s="46"/>
      <c r="V42" s="46"/>
      <c r="W42" s="53"/>
      <c r="X42" s="33"/>
      <c r="Y42" s="46"/>
      <c r="Z42" s="46"/>
      <c r="AA42" s="53"/>
      <c r="AB42" s="47"/>
      <c r="AC42" s="46"/>
      <c r="AD42" s="46"/>
      <c r="AE42" s="53"/>
      <c r="AF42" s="33"/>
      <c r="AG42" s="55"/>
      <c r="AH42" s="46"/>
      <c r="AI42" s="53"/>
      <c r="AJ42" s="47"/>
      <c r="AK42" s="46"/>
      <c r="AL42" s="46"/>
      <c r="AM42" s="53"/>
      <c r="AN42" s="47"/>
      <c r="AO42" s="46"/>
      <c r="AP42" s="46"/>
      <c r="AQ42" s="53"/>
      <c r="AR42" s="47"/>
      <c r="AS42" s="40"/>
      <c r="AT42" s="46"/>
      <c r="AU42" s="53"/>
      <c r="AV42" s="47"/>
      <c r="AW42" s="40"/>
      <c r="AX42" s="46">
        <v>1394</v>
      </c>
      <c r="AY42" s="53"/>
      <c r="AZ42" s="47" t="s">
        <v>279</v>
      </c>
      <c r="BA42" s="40"/>
      <c r="BB42" s="46">
        <v>1394</v>
      </c>
      <c r="BC42" s="53"/>
      <c r="BD42" s="47" t="s">
        <v>280</v>
      </c>
      <c r="BE42" s="29"/>
      <c r="BF42" s="29"/>
      <c r="BG42" s="53"/>
      <c r="BH42" s="30"/>
      <c r="BI42" s="30"/>
      <c r="BJ42" s="30"/>
      <c r="BK42" s="53"/>
      <c r="BL42" s="30"/>
      <c r="BM42" s="30"/>
      <c r="BN42" s="30"/>
      <c r="BO42" s="53"/>
      <c r="BP42" s="39"/>
      <c r="BQ42" s="39"/>
      <c r="BS42" s="45"/>
      <c r="BT42" s="45"/>
      <c r="BU42" s="42"/>
      <c r="BV42" s="42"/>
      <c r="BW42" s="42"/>
      <c r="BX42" s="42"/>
    </row>
    <row r="43" spans="2:76" s="41" customFormat="1" ht="165.75" customHeight="1" x14ac:dyDescent="0.25">
      <c r="B43" s="35" t="s">
        <v>109</v>
      </c>
      <c r="C43" s="35" t="s">
        <v>126</v>
      </c>
      <c r="D43" s="43" t="s">
        <v>73</v>
      </c>
      <c r="E43" s="36" t="s">
        <v>127</v>
      </c>
      <c r="F43" s="37" t="s">
        <v>465</v>
      </c>
      <c r="G43" s="43" t="s">
        <v>287</v>
      </c>
      <c r="H43" s="43" t="s">
        <v>288</v>
      </c>
      <c r="I43" s="48" t="s">
        <v>128</v>
      </c>
      <c r="J43" s="36" t="s">
        <v>69</v>
      </c>
      <c r="K43" s="43" t="s">
        <v>129</v>
      </c>
      <c r="L43" s="35" t="s">
        <v>130</v>
      </c>
      <c r="M43" s="43" t="s">
        <v>289</v>
      </c>
      <c r="N43" s="35" t="s">
        <v>111</v>
      </c>
      <c r="O43" s="36" t="s">
        <v>84</v>
      </c>
      <c r="P43" s="43" t="s">
        <v>131</v>
      </c>
      <c r="Q43" s="38">
        <v>1</v>
      </c>
      <c r="R43" s="35" t="s">
        <v>58</v>
      </c>
      <c r="S43" s="38">
        <v>1</v>
      </c>
      <c r="T43" s="35" t="s">
        <v>60</v>
      </c>
      <c r="U43" s="40"/>
      <c r="V43" s="40"/>
      <c r="W43" s="53"/>
      <c r="X43" s="44" t="s">
        <v>132</v>
      </c>
      <c r="Y43" s="40"/>
      <c r="Z43" s="40"/>
      <c r="AA43" s="53"/>
      <c r="AB43" s="47" t="s">
        <v>133</v>
      </c>
      <c r="AC43" s="40"/>
      <c r="AD43" s="40"/>
      <c r="AE43" s="53"/>
      <c r="AF43" s="33" t="s">
        <v>134</v>
      </c>
      <c r="AG43" s="56"/>
      <c r="AH43" s="40"/>
      <c r="AI43" s="53"/>
      <c r="AJ43" s="47" t="s">
        <v>135</v>
      </c>
      <c r="AK43" s="40"/>
      <c r="AL43" s="40"/>
      <c r="AM43" s="53"/>
      <c r="AN43" s="47" t="s">
        <v>136</v>
      </c>
      <c r="AO43" s="40"/>
      <c r="AP43" s="40"/>
      <c r="AQ43" s="53"/>
      <c r="AR43" s="47"/>
      <c r="AS43" s="40"/>
      <c r="AT43" s="40"/>
      <c r="AU43" s="53"/>
      <c r="AV43" s="47"/>
      <c r="AW43" s="40"/>
      <c r="AX43" s="40"/>
      <c r="AY43" s="53"/>
      <c r="AZ43" s="47" t="s">
        <v>137</v>
      </c>
      <c r="BA43" s="40"/>
      <c r="BB43" s="40"/>
      <c r="BC43" s="53"/>
      <c r="BD43" s="47" t="s">
        <v>138</v>
      </c>
      <c r="BE43" s="29"/>
      <c r="BF43" s="29"/>
      <c r="BG43" s="53"/>
      <c r="BH43" s="30"/>
      <c r="BI43" s="30"/>
      <c r="BJ43" s="30"/>
      <c r="BK43" s="53"/>
      <c r="BL43" s="30"/>
      <c r="BM43" s="30"/>
      <c r="BN43" s="30"/>
      <c r="BO43" s="53"/>
      <c r="BP43" s="39"/>
      <c r="BQ43" s="39"/>
      <c r="BS43" s="45"/>
      <c r="BT43" s="45"/>
      <c r="BU43" s="42"/>
      <c r="BV43" s="42"/>
      <c r="BW43" s="42"/>
      <c r="BX43" s="42"/>
    </row>
    <row r="44" spans="2:76" s="41" customFormat="1" ht="165.75" customHeight="1" x14ac:dyDescent="0.25">
      <c r="B44" s="35" t="s">
        <v>109</v>
      </c>
      <c r="C44" s="35" t="s">
        <v>126</v>
      </c>
      <c r="D44" s="43" t="s">
        <v>68</v>
      </c>
      <c r="E44" s="36" t="s">
        <v>139</v>
      </c>
      <c r="F44" s="37" t="s">
        <v>465</v>
      </c>
      <c r="G44" s="43" t="s">
        <v>140</v>
      </c>
      <c r="H44" s="43" t="s">
        <v>141</v>
      </c>
      <c r="I44" s="48" t="s">
        <v>142</v>
      </c>
      <c r="J44" s="36" t="s">
        <v>69</v>
      </c>
      <c r="K44" s="43" t="s">
        <v>143</v>
      </c>
      <c r="L44" s="35" t="s">
        <v>144</v>
      </c>
      <c r="M44" s="43" t="s">
        <v>145</v>
      </c>
      <c r="N44" s="35" t="s">
        <v>111</v>
      </c>
      <c r="O44" s="36" t="s">
        <v>84</v>
      </c>
      <c r="P44" s="43" t="s">
        <v>146</v>
      </c>
      <c r="Q44" s="38">
        <v>0.11</v>
      </c>
      <c r="R44" s="35" t="s">
        <v>58</v>
      </c>
      <c r="S44" s="38">
        <v>1</v>
      </c>
      <c r="T44" s="35" t="s">
        <v>60</v>
      </c>
      <c r="U44" s="40"/>
      <c r="V44" s="40"/>
      <c r="W44" s="53"/>
      <c r="X44" s="44" t="s">
        <v>147</v>
      </c>
      <c r="Y44" s="40"/>
      <c r="Z44" s="40"/>
      <c r="AA44" s="53"/>
      <c r="AB44" s="47" t="s">
        <v>148</v>
      </c>
      <c r="AC44" s="40"/>
      <c r="AD44" s="40"/>
      <c r="AE44" s="53"/>
      <c r="AF44" s="33" t="s">
        <v>149</v>
      </c>
      <c r="AG44" s="56"/>
      <c r="AH44" s="40"/>
      <c r="AI44" s="53"/>
      <c r="AJ44" s="47" t="s">
        <v>150</v>
      </c>
      <c r="AK44" s="40"/>
      <c r="AL44" s="40"/>
      <c r="AM44" s="53"/>
      <c r="AN44" s="47" t="s">
        <v>151</v>
      </c>
      <c r="AO44" s="40"/>
      <c r="AP44" s="40"/>
      <c r="AQ44" s="53"/>
      <c r="AR44" s="47"/>
      <c r="AS44" s="40"/>
      <c r="AT44" s="40"/>
      <c r="AU44" s="53"/>
      <c r="AV44" s="47"/>
      <c r="AW44" s="40"/>
      <c r="AX44" s="40"/>
      <c r="AY44" s="53"/>
      <c r="AZ44" s="47" t="s">
        <v>281</v>
      </c>
      <c r="BA44" s="40"/>
      <c r="BB44" s="40"/>
      <c r="BC44" s="53"/>
      <c r="BD44" s="47" t="s">
        <v>152</v>
      </c>
      <c r="BE44" s="29"/>
      <c r="BF44" s="29"/>
      <c r="BG44" s="53"/>
      <c r="BH44" s="30"/>
      <c r="BI44" s="30"/>
      <c r="BJ44" s="30"/>
      <c r="BK44" s="53"/>
      <c r="BL44" s="30"/>
      <c r="BM44" s="30"/>
      <c r="BN44" s="30"/>
      <c r="BO44" s="53"/>
      <c r="BP44" s="39"/>
      <c r="BQ44" s="39"/>
      <c r="BS44" s="45"/>
      <c r="BT44" s="45"/>
      <c r="BU44" s="42"/>
      <c r="BV44" s="42"/>
      <c r="BW44" s="42"/>
      <c r="BX44" s="42"/>
    </row>
    <row r="45" spans="2:76" s="41" customFormat="1" ht="165.75" customHeight="1" x14ac:dyDescent="0.25">
      <c r="B45" s="35" t="s">
        <v>109</v>
      </c>
      <c r="C45" s="35" t="s">
        <v>126</v>
      </c>
      <c r="D45" s="43" t="s">
        <v>73</v>
      </c>
      <c r="E45" s="36" t="s">
        <v>153</v>
      </c>
      <c r="F45" s="37" t="s">
        <v>465</v>
      </c>
      <c r="G45" s="43" t="s">
        <v>290</v>
      </c>
      <c r="H45" s="43" t="s">
        <v>291</v>
      </c>
      <c r="I45" s="48" t="s">
        <v>292</v>
      </c>
      <c r="J45" s="36" t="s">
        <v>69</v>
      </c>
      <c r="K45" s="43" t="s">
        <v>154</v>
      </c>
      <c r="L45" s="35" t="s">
        <v>155</v>
      </c>
      <c r="M45" s="43" t="s">
        <v>293</v>
      </c>
      <c r="N45" s="35" t="s">
        <v>111</v>
      </c>
      <c r="O45" s="36" t="s">
        <v>84</v>
      </c>
      <c r="P45" s="43" t="s">
        <v>156</v>
      </c>
      <c r="Q45" s="38" t="s">
        <v>157</v>
      </c>
      <c r="R45" s="35" t="s">
        <v>157</v>
      </c>
      <c r="S45" s="38">
        <v>0.35</v>
      </c>
      <c r="T45" s="35" t="s">
        <v>158</v>
      </c>
      <c r="U45" s="40"/>
      <c r="V45" s="40"/>
      <c r="W45" s="53"/>
      <c r="X45" s="44"/>
      <c r="Y45" s="40"/>
      <c r="Z45" s="40"/>
      <c r="AA45" s="53"/>
      <c r="AB45" s="47"/>
      <c r="AC45" s="40"/>
      <c r="AD45" s="40"/>
      <c r="AE45" s="53"/>
      <c r="AF45" s="33"/>
      <c r="AG45" s="56"/>
      <c r="AH45" s="40"/>
      <c r="AI45" s="53"/>
      <c r="AJ45" s="47"/>
      <c r="AK45" s="40"/>
      <c r="AL45" s="40"/>
      <c r="AM45" s="53"/>
      <c r="AN45" s="47"/>
      <c r="AO45" s="40"/>
      <c r="AP45" s="40"/>
      <c r="AQ45" s="53"/>
      <c r="AR45" s="47"/>
      <c r="AS45" s="40"/>
      <c r="AT45" s="40"/>
      <c r="AU45" s="53"/>
      <c r="AV45" s="47"/>
      <c r="AW45" s="40"/>
      <c r="AX45" s="40"/>
      <c r="AY45" s="53"/>
      <c r="AZ45" s="47" t="s">
        <v>159</v>
      </c>
      <c r="BA45" s="40"/>
      <c r="BB45" s="40"/>
      <c r="BC45" s="53"/>
      <c r="BD45" s="47" t="s">
        <v>160</v>
      </c>
      <c r="BE45" s="29"/>
      <c r="BF45" s="29"/>
      <c r="BG45" s="53"/>
      <c r="BH45" s="30"/>
      <c r="BI45" s="30"/>
      <c r="BJ45" s="30"/>
      <c r="BK45" s="53"/>
      <c r="BL45" s="30"/>
      <c r="BM45" s="30"/>
      <c r="BN45" s="30"/>
      <c r="BO45" s="53"/>
      <c r="BP45" s="39"/>
      <c r="BQ45" s="39"/>
      <c r="BS45" s="45"/>
      <c r="BT45" s="45"/>
      <c r="BU45" s="42"/>
      <c r="BV45" s="42"/>
      <c r="BW45" s="42"/>
      <c r="BX45" s="42"/>
    </row>
    <row r="46" spans="2:76" s="41" customFormat="1" ht="165.75" customHeight="1" x14ac:dyDescent="0.25">
      <c r="B46" s="35" t="s">
        <v>109</v>
      </c>
      <c r="C46" s="35" t="s">
        <v>126</v>
      </c>
      <c r="D46" s="43" t="s">
        <v>77</v>
      </c>
      <c r="E46" s="36" t="s">
        <v>161</v>
      </c>
      <c r="F46" s="37" t="s">
        <v>465</v>
      </c>
      <c r="G46" s="43" t="s">
        <v>162</v>
      </c>
      <c r="H46" s="43" t="s">
        <v>163</v>
      </c>
      <c r="I46" s="48" t="s">
        <v>164</v>
      </c>
      <c r="J46" s="36" t="s">
        <v>57</v>
      </c>
      <c r="K46" s="43" t="s">
        <v>165</v>
      </c>
      <c r="L46" s="35" t="s">
        <v>166</v>
      </c>
      <c r="M46" s="43" t="s">
        <v>167</v>
      </c>
      <c r="N46" s="35" t="s">
        <v>58</v>
      </c>
      <c r="O46" s="36" t="s">
        <v>88</v>
      </c>
      <c r="P46" s="43" t="s">
        <v>168</v>
      </c>
      <c r="Q46" s="38" t="s">
        <v>157</v>
      </c>
      <c r="R46" s="35" t="s">
        <v>157</v>
      </c>
      <c r="S46" s="38">
        <v>0.38</v>
      </c>
      <c r="T46" s="35" t="s">
        <v>60</v>
      </c>
      <c r="U46" s="40"/>
      <c r="V46" s="40"/>
      <c r="W46" s="53"/>
      <c r="X46" s="44"/>
      <c r="Y46" s="40"/>
      <c r="Z46" s="40"/>
      <c r="AA46" s="53"/>
      <c r="AB46" s="47"/>
      <c r="AC46" s="40"/>
      <c r="AD46" s="40"/>
      <c r="AE46" s="53"/>
      <c r="AF46" s="33"/>
      <c r="AG46" s="56"/>
      <c r="AH46" s="40"/>
      <c r="AI46" s="53"/>
      <c r="AJ46" s="47"/>
      <c r="AK46" s="40"/>
      <c r="AL46" s="40"/>
      <c r="AM46" s="53"/>
      <c r="AN46" s="47"/>
      <c r="AO46" s="40"/>
      <c r="AP46" s="40"/>
      <c r="AQ46" s="53"/>
      <c r="AR46" s="47"/>
      <c r="AS46" s="40"/>
      <c r="AT46" s="40"/>
      <c r="AU46" s="53"/>
      <c r="AV46" s="47"/>
      <c r="AW46" s="40"/>
      <c r="AX46" s="40"/>
      <c r="AY46" s="53"/>
      <c r="AZ46" s="47" t="s">
        <v>282</v>
      </c>
      <c r="BA46" s="40"/>
      <c r="BB46" s="40"/>
      <c r="BC46" s="53"/>
      <c r="BD46" s="47" t="s">
        <v>169</v>
      </c>
      <c r="BE46" s="29"/>
      <c r="BF46" s="29"/>
      <c r="BG46" s="53"/>
      <c r="BH46" s="30"/>
      <c r="BI46" s="30"/>
      <c r="BJ46" s="30"/>
      <c r="BK46" s="53"/>
      <c r="BL46" s="30"/>
      <c r="BM46" s="30"/>
      <c r="BN46" s="30"/>
      <c r="BO46" s="53"/>
      <c r="BP46" s="39"/>
      <c r="BQ46" s="39"/>
      <c r="BS46" s="45"/>
      <c r="BT46" s="45"/>
      <c r="BU46" s="42"/>
      <c r="BV46" s="42"/>
      <c r="BW46" s="42"/>
      <c r="BX46" s="42"/>
    </row>
    <row r="47" spans="2:76" s="41" customFormat="1" ht="165.75" customHeight="1" x14ac:dyDescent="0.25">
      <c r="B47" s="35" t="s">
        <v>109</v>
      </c>
      <c r="C47" s="35" t="s">
        <v>308</v>
      </c>
      <c r="D47" s="43" t="s">
        <v>73</v>
      </c>
      <c r="E47" s="36" t="s">
        <v>309</v>
      </c>
      <c r="F47" s="37" t="s">
        <v>475</v>
      </c>
      <c r="G47" s="43" t="s">
        <v>445</v>
      </c>
      <c r="H47" s="43" t="s">
        <v>310</v>
      </c>
      <c r="I47" s="48" t="s">
        <v>446</v>
      </c>
      <c r="J47" s="36" t="s">
        <v>69</v>
      </c>
      <c r="K47" s="43" t="s">
        <v>447</v>
      </c>
      <c r="L47" s="48" t="s">
        <v>448</v>
      </c>
      <c r="M47" s="48" t="s">
        <v>449</v>
      </c>
      <c r="N47" s="35" t="s">
        <v>58</v>
      </c>
      <c r="O47" s="36" t="s">
        <v>79</v>
      </c>
      <c r="P47" s="43" t="s">
        <v>311</v>
      </c>
      <c r="Q47" s="38" t="s">
        <v>112</v>
      </c>
      <c r="R47" s="35" t="s">
        <v>55</v>
      </c>
      <c r="S47" s="38">
        <v>0.5</v>
      </c>
      <c r="T47" s="35" t="s">
        <v>60</v>
      </c>
      <c r="U47" s="46"/>
      <c r="V47" s="46"/>
      <c r="W47" s="53"/>
      <c r="X47" s="33"/>
      <c r="Y47" s="46"/>
      <c r="Z47" s="46"/>
      <c r="AA47" s="53"/>
      <c r="AB47" s="47"/>
      <c r="AC47" s="46"/>
      <c r="AD47" s="46"/>
      <c r="AE47" s="53"/>
      <c r="AF47" s="33"/>
      <c r="AG47" s="55"/>
      <c r="AH47" s="46"/>
      <c r="AI47" s="53"/>
      <c r="AJ47" s="47"/>
      <c r="AK47" s="46"/>
      <c r="AL47" s="46"/>
      <c r="AM47" s="53"/>
      <c r="AN47" s="47"/>
      <c r="AO47" s="46"/>
      <c r="AP47" s="46"/>
      <c r="AQ47" s="53"/>
      <c r="AR47" s="47"/>
      <c r="AS47" s="40"/>
      <c r="AT47" s="46"/>
      <c r="AU47" s="53"/>
      <c r="AV47" s="47"/>
      <c r="AW47" s="40"/>
      <c r="AX47" s="46"/>
      <c r="AY47" s="53"/>
      <c r="AZ47" s="47" t="s">
        <v>312</v>
      </c>
      <c r="BA47" s="40">
        <v>68</v>
      </c>
      <c r="BB47" s="46">
        <v>296</v>
      </c>
      <c r="BC47" s="53">
        <f>BA47/BB47</f>
        <v>0.22972972972972974</v>
      </c>
      <c r="BD47" s="47" t="s">
        <v>313</v>
      </c>
      <c r="BE47" s="29"/>
      <c r="BF47" s="29"/>
      <c r="BG47" s="53"/>
      <c r="BH47" s="30"/>
      <c r="BI47" s="30"/>
      <c r="BJ47" s="30"/>
      <c r="BK47" s="53"/>
      <c r="BL47" s="30"/>
      <c r="BM47" s="30"/>
      <c r="BN47" s="30"/>
      <c r="BO47" s="53"/>
      <c r="BP47" s="39"/>
      <c r="BQ47" s="39"/>
      <c r="BS47" s="45">
        <f>+BA47+BM47</f>
        <v>68</v>
      </c>
      <c r="BT47" s="45">
        <f>+BB47+BN47</f>
        <v>296</v>
      </c>
      <c r="BU47" s="42">
        <f>+BS47/BT47</f>
        <v>0.22972972972972974</v>
      </c>
      <c r="BV47" s="42">
        <f>+BU47</f>
        <v>0.22972972972972974</v>
      </c>
      <c r="BW47" s="42">
        <f>+S47</f>
        <v>0.5</v>
      </c>
      <c r="BX47" s="42">
        <f>+BV47/BW47</f>
        <v>0.45945945945945948</v>
      </c>
    </row>
    <row r="48" spans="2:76" s="41" customFormat="1" ht="165.75" customHeight="1" x14ac:dyDescent="0.25">
      <c r="B48" s="35" t="s">
        <v>109</v>
      </c>
      <c r="C48" s="35" t="s">
        <v>481</v>
      </c>
      <c r="D48" s="43" t="s">
        <v>73</v>
      </c>
      <c r="E48" s="36" t="s">
        <v>482</v>
      </c>
      <c r="F48" s="37" t="s">
        <v>465</v>
      </c>
      <c r="G48" s="43" t="s">
        <v>483</v>
      </c>
      <c r="H48" s="43" t="s">
        <v>484</v>
      </c>
      <c r="I48" s="48" t="s">
        <v>485</v>
      </c>
      <c r="J48" s="36" t="s">
        <v>69</v>
      </c>
      <c r="K48" s="43" t="s">
        <v>486</v>
      </c>
      <c r="L48" s="48" t="s">
        <v>487</v>
      </c>
      <c r="M48" s="48" t="s">
        <v>488</v>
      </c>
      <c r="N48" s="35" t="s">
        <v>58</v>
      </c>
      <c r="O48" s="36" t="s">
        <v>84</v>
      </c>
      <c r="P48" s="43" t="s">
        <v>489</v>
      </c>
      <c r="Q48" s="38">
        <v>0.89</v>
      </c>
      <c r="R48" s="35" t="s">
        <v>58</v>
      </c>
      <c r="S48" s="38">
        <v>1</v>
      </c>
      <c r="T48" s="35" t="s">
        <v>60</v>
      </c>
      <c r="U48" s="46"/>
      <c r="V48" s="46"/>
      <c r="W48" s="53" t="s">
        <v>434</v>
      </c>
      <c r="X48" s="33" t="s">
        <v>435</v>
      </c>
      <c r="Y48" s="46"/>
      <c r="Z48" s="46"/>
      <c r="AA48" s="53" t="s">
        <v>434</v>
      </c>
      <c r="AB48" s="47" t="s">
        <v>435</v>
      </c>
      <c r="AC48" s="46"/>
      <c r="AD48" s="46"/>
      <c r="AE48" s="53" t="s">
        <v>434</v>
      </c>
      <c r="AF48" s="33" t="s">
        <v>490</v>
      </c>
      <c r="AG48" s="57"/>
      <c r="AH48" s="46"/>
      <c r="AI48" s="53" t="s">
        <v>434</v>
      </c>
      <c r="AJ48" s="51" t="s">
        <v>491</v>
      </c>
      <c r="AK48" s="46"/>
      <c r="AL48" s="46"/>
      <c r="AM48" s="53"/>
      <c r="AN48" s="47" t="s">
        <v>492</v>
      </c>
      <c r="AO48" s="46">
        <v>0</v>
      </c>
      <c r="AP48" s="46">
        <v>0</v>
      </c>
      <c r="AQ48" s="53">
        <v>0</v>
      </c>
      <c r="AR48" s="47" t="s">
        <v>493</v>
      </c>
      <c r="AS48" s="40"/>
      <c r="AT48" s="46"/>
      <c r="AU48" s="53" t="s">
        <v>434</v>
      </c>
      <c r="AV48" s="47" t="s">
        <v>494</v>
      </c>
      <c r="AW48" s="40"/>
      <c r="AX48" s="46"/>
      <c r="AY48" s="53" t="s">
        <v>434</v>
      </c>
      <c r="AZ48" s="47" t="s">
        <v>495</v>
      </c>
      <c r="BA48" s="40"/>
      <c r="BB48" s="46"/>
      <c r="BC48" s="53"/>
      <c r="BD48" s="47" t="s">
        <v>496</v>
      </c>
      <c r="BE48" s="29"/>
      <c r="BF48" s="29"/>
      <c r="BG48" s="53"/>
      <c r="BH48" s="30"/>
      <c r="BI48" s="30"/>
      <c r="BJ48" s="30"/>
      <c r="BK48" s="53"/>
      <c r="BL48" s="30"/>
      <c r="BM48" s="30"/>
      <c r="BN48" s="30"/>
      <c r="BO48" s="53"/>
      <c r="BP48" s="39"/>
      <c r="BQ48" s="39"/>
      <c r="BS48" s="45">
        <f>AO48</f>
        <v>0</v>
      </c>
      <c r="BT48" s="45">
        <f>AP48</f>
        <v>0</v>
      </c>
      <c r="BU48" s="42">
        <v>0</v>
      </c>
      <c r="BV48" s="42">
        <f>BU48</f>
        <v>0</v>
      </c>
      <c r="BW48" s="42">
        <f>S48</f>
        <v>1</v>
      </c>
      <c r="BX48" s="42">
        <f>BV48/BW48</f>
        <v>0</v>
      </c>
    </row>
    <row r="49" spans="2:76" s="41" customFormat="1" ht="165.75" customHeight="1" x14ac:dyDescent="0.25">
      <c r="B49" s="35" t="s">
        <v>109</v>
      </c>
      <c r="C49" s="35" t="s">
        <v>481</v>
      </c>
      <c r="D49" s="43" t="s">
        <v>73</v>
      </c>
      <c r="E49" s="36" t="s">
        <v>497</v>
      </c>
      <c r="F49" s="37" t="s">
        <v>465</v>
      </c>
      <c r="G49" s="43" t="s">
        <v>498</v>
      </c>
      <c r="H49" s="43" t="s">
        <v>499</v>
      </c>
      <c r="I49" s="48" t="s">
        <v>500</v>
      </c>
      <c r="J49" s="36" t="s">
        <v>69</v>
      </c>
      <c r="K49" s="43" t="s">
        <v>501</v>
      </c>
      <c r="L49" s="48" t="s">
        <v>487</v>
      </c>
      <c r="M49" s="48" t="s">
        <v>502</v>
      </c>
      <c r="N49" s="35" t="s">
        <v>58</v>
      </c>
      <c r="O49" s="36" t="s">
        <v>84</v>
      </c>
      <c r="P49" s="43" t="s">
        <v>503</v>
      </c>
      <c r="Q49" s="38">
        <v>0.7</v>
      </c>
      <c r="R49" s="35" t="s">
        <v>58</v>
      </c>
      <c r="S49" s="38">
        <v>1</v>
      </c>
      <c r="T49" s="35" t="s">
        <v>60</v>
      </c>
      <c r="U49" s="46"/>
      <c r="V49" s="46"/>
      <c r="W49" s="53" t="s">
        <v>434</v>
      </c>
      <c r="X49" s="33" t="s">
        <v>435</v>
      </c>
      <c r="Y49" s="46"/>
      <c r="Z49" s="46"/>
      <c r="AA49" s="53" t="s">
        <v>434</v>
      </c>
      <c r="AB49" s="47" t="s">
        <v>435</v>
      </c>
      <c r="AC49" s="46"/>
      <c r="AD49" s="46"/>
      <c r="AE49" s="53" t="s">
        <v>434</v>
      </c>
      <c r="AF49" s="33" t="s">
        <v>504</v>
      </c>
      <c r="AG49" s="57"/>
      <c r="AH49" s="46"/>
      <c r="AI49" s="53" t="s">
        <v>434</v>
      </c>
      <c r="AJ49" s="51" t="s">
        <v>505</v>
      </c>
      <c r="AK49" s="46"/>
      <c r="AL49" s="46"/>
      <c r="AM49" s="53" t="s">
        <v>434</v>
      </c>
      <c r="AN49" s="47" t="s">
        <v>506</v>
      </c>
      <c r="AO49" s="46">
        <v>0</v>
      </c>
      <c r="AP49" s="46">
        <v>0</v>
      </c>
      <c r="AQ49" s="53">
        <v>0</v>
      </c>
      <c r="AR49" s="47" t="s">
        <v>507</v>
      </c>
      <c r="AS49" s="40"/>
      <c r="AT49" s="46"/>
      <c r="AU49" s="53" t="s">
        <v>434</v>
      </c>
      <c r="AV49" s="47" t="s">
        <v>508</v>
      </c>
      <c r="AW49" s="40"/>
      <c r="AX49" s="46"/>
      <c r="AY49" s="53" t="s">
        <v>434</v>
      </c>
      <c r="AZ49" s="47" t="s">
        <v>509</v>
      </c>
      <c r="BA49" s="40"/>
      <c r="BB49" s="46"/>
      <c r="BC49" s="53"/>
      <c r="BD49" s="47" t="s">
        <v>510</v>
      </c>
      <c r="BE49" s="29"/>
      <c r="BF49" s="29"/>
      <c r="BG49" s="53"/>
      <c r="BH49" s="30"/>
      <c r="BI49" s="30"/>
      <c r="BJ49" s="30"/>
      <c r="BK49" s="53"/>
      <c r="BL49" s="30"/>
      <c r="BM49" s="30"/>
      <c r="BN49" s="30"/>
      <c r="BO49" s="53"/>
      <c r="BP49" s="39"/>
      <c r="BQ49" s="39"/>
      <c r="BS49" s="45">
        <f>AO49</f>
        <v>0</v>
      </c>
      <c r="BT49" s="45">
        <f>AP49</f>
        <v>0</v>
      </c>
      <c r="BU49" s="42">
        <v>0</v>
      </c>
      <c r="BV49" s="42">
        <f>BU49</f>
        <v>0</v>
      </c>
      <c r="BW49" s="42">
        <f>S49</f>
        <v>1</v>
      </c>
      <c r="BX49" s="42">
        <f>BV49/BW49</f>
        <v>0</v>
      </c>
    </row>
    <row r="50" spans="2:76" s="41" customFormat="1" ht="165.75" customHeight="1" x14ac:dyDescent="0.25">
      <c r="B50" s="35" t="s">
        <v>109</v>
      </c>
      <c r="C50" s="35" t="s">
        <v>76</v>
      </c>
      <c r="D50" s="43" t="s">
        <v>73</v>
      </c>
      <c r="E50" s="36" t="s">
        <v>113</v>
      </c>
      <c r="F50" s="37" t="s">
        <v>114</v>
      </c>
      <c r="G50" s="43" t="s">
        <v>115</v>
      </c>
      <c r="H50" s="43" t="s">
        <v>116</v>
      </c>
      <c r="I50" s="48" t="s">
        <v>117</v>
      </c>
      <c r="J50" s="36" t="s">
        <v>69</v>
      </c>
      <c r="K50" s="43" t="s">
        <v>118</v>
      </c>
      <c r="L50" s="35" t="s">
        <v>119</v>
      </c>
      <c r="M50" s="43" t="s">
        <v>120</v>
      </c>
      <c r="N50" s="35" t="s">
        <v>58</v>
      </c>
      <c r="O50" s="36" t="s">
        <v>79</v>
      </c>
      <c r="P50" s="43" t="s">
        <v>121</v>
      </c>
      <c r="Q50" s="38">
        <v>0.182</v>
      </c>
      <c r="R50" s="35" t="s">
        <v>58</v>
      </c>
      <c r="S50" s="38">
        <v>0.3</v>
      </c>
      <c r="T50" s="35" t="s">
        <v>70</v>
      </c>
      <c r="U50" s="40"/>
      <c r="V50" s="40"/>
      <c r="W50" s="53"/>
      <c r="X50" s="44" t="s">
        <v>122</v>
      </c>
      <c r="Y50" s="40"/>
      <c r="Z50" s="40"/>
      <c r="AA50" s="53"/>
      <c r="AB50" s="47" t="s">
        <v>123</v>
      </c>
      <c r="AC50" s="40">
        <v>1035</v>
      </c>
      <c r="AD50" s="40">
        <v>6258</v>
      </c>
      <c r="AE50" s="53">
        <f>IFERROR(AC50/AD50,"")</f>
        <v>0.16538830297219559</v>
      </c>
      <c r="AF50" s="33" t="s">
        <v>124</v>
      </c>
      <c r="AG50" s="56"/>
      <c r="AH50" s="40"/>
      <c r="AI50" s="53"/>
      <c r="AJ50" s="47" t="s">
        <v>283</v>
      </c>
      <c r="AK50" s="40"/>
      <c r="AL50" s="40"/>
      <c r="AM50" s="53"/>
      <c r="AN50" s="47" t="s">
        <v>136</v>
      </c>
      <c r="AO50" s="40"/>
      <c r="AP50" s="40"/>
      <c r="AQ50" s="53"/>
      <c r="AR50" s="47" t="s">
        <v>284</v>
      </c>
      <c r="AS50" s="40"/>
      <c r="AT50" s="40"/>
      <c r="AU50" s="53"/>
      <c r="AV50" s="47" t="s">
        <v>285</v>
      </c>
      <c r="AW50" s="40"/>
      <c r="AX50" s="40"/>
      <c r="AY50" s="53"/>
      <c r="AZ50" s="47" t="s">
        <v>125</v>
      </c>
      <c r="BA50" s="40"/>
      <c r="BB50" s="40"/>
      <c r="BC50" s="53"/>
      <c r="BD50" s="47" t="s">
        <v>286</v>
      </c>
      <c r="BE50" s="29"/>
      <c r="BF50" s="29"/>
      <c r="BG50" s="53"/>
      <c r="BH50" s="30"/>
      <c r="BI50" s="30"/>
      <c r="BJ50" s="30"/>
      <c r="BK50" s="53"/>
      <c r="BL50" s="30"/>
      <c r="BM50" s="30"/>
      <c r="BN50" s="30"/>
      <c r="BO50" s="53"/>
      <c r="BP50" s="39"/>
      <c r="BQ50" s="39"/>
      <c r="BS50" s="45">
        <f>AC50</f>
        <v>1035</v>
      </c>
      <c r="BT50" s="45">
        <f>AD50</f>
        <v>6258</v>
      </c>
      <c r="BU50" s="42">
        <f>BS50/BT50</f>
        <v>0.16538830297219559</v>
      </c>
      <c r="BV50" s="42">
        <f>BU50</f>
        <v>0.16538830297219559</v>
      </c>
      <c r="BW50" s="42">
        <f>S50</f>
        <v>0.3</v>
      </c>
      <c r="BX50" s="42">
        <f>BV50/BW50</f>
        <v>0.55129434324065196</v>
      </c>
    </row>
    <row r="51" spans="2:76" s="41" customFormat="1" ht="127.5" x14ac:dyDescent="0.25">
      <c r="B51" s="35" t="s">
        <v>314</v>
      </c>
      <c r="C51" s="35" t="s">
        <v>315</v>
      </c>
      <c r="D51" s="43" t="s">
        <v>73</v>
      </c>
      <c r="E51" s="36" t="s">
        <v>316</v>
      </c>
      <c r="F51" s="37" t="s">
        <v>465</v>
      </c>
      <c r="G51" s="43" t="s">
        <v>317</v>
      </c>
      <c r="H51" s="43" t="s">
        <v>318</v>
      </c>
      <c r="I51" s="48" t="s">
        <v>319</v>
      </c>
      <c r="J51" s="36" t="s">
        <v>69</v>
      </c>
      <c r="K51" s="43" t="s">
        <v>320</v>
      </c>
      <c r="L51" s="48" t="s">
        <v>321</v>
      </c>
      <c r="M51" s="48" t="s">
        <v>322</v>
      </c>
      <c r="N51" s="35" t="s">
        <v>323</v>
      </c>
      <c r="O51" s="36" t="s">
        <v>79</v>
      </c>
      <c r="P51" s="43" t="s">
        <v>324</v>
      </c>
      <c r="Q51" s="38"/>
      <c r="R51" s="35" t="s">
        <v>325</v>
      </c>
      <c r="S51" s="38">
        <v>1</v>
      </c>
      <c r="T51" s="35" t="s">
        <v>60</v>
      </c>
      <c r="U51" s="46"/>
      <c r="V51" s="46"/>
      <c r="W51" s="53"/>
      <c r="X51" s="33"/>
      <c r="Y51" s="46"/>
      <c r="Z51" s="46"/>
      <c r="AA51" s="53"/>
      <c r="AB51" s="47"/>
      <c r="AC51" s="46"/>
      <c r="AD51" s="46"/>
      <c r="AE51" s="53"/>
      <c r="AF51" s="33"/>
      <c r="AG51" s="55"/>
      <c r="AH51" s="46"/>
      <c r="AI51" s="53"/>
      <c r="AJ51" s="47"/>
      <c r="AK51" s="46"/>
      <c r="AL51" s="46"/>
      <c r="AM51" s="53"/>
      <c r="AN51" s="47"/>
      <c r="AO51" s="46"/>
      <c r="AP51" s="46"/>
      <c r="AQ51" s="53"/>
      <c r="AR51" s="47"/>
      <c r="AS51" s="40"/>
      <c r="AT51" s="46"/>
      <c r="AU51" s="53"/>
      <c r="AV51" s="47"/>
      <c r="AW51" s="40"/>
      <c r="AX51" s="46"/>
      <c r="AY51" s="53"/>
      <c r="AZ51" s="47" t="s">
        <v>326</v>
      </c>
      <c r="BA51" s="40">
        <v>4</v>
      </c>
      <c r="BB51" s="46">
        <v>15</v>
      </c>
      <c r="BC51" s="53">
        <f>BA51/BB51</f>
        <v>0.26666666666666666</v>
      </c>
      <c r="BD51" s="47" t="s">
        <v>327</v>
      </c>
      <c r="BE51" s="29"/>
      <c r="BF51" s="29"/>
      <c r="BG51" s="53"/>
      <c r="BH51" s="30"/>
      <c r="BI51" s="30"/>
      <c r="BJ51" s="30"/>
      <c r="BK51" s="53"/>
      <c r="BL51" s="30"/>
      <c r="BM51" s="30"/>
      <c r="BN51" s="34">
        <v>52</v>
      </c>
      <c r="BO51" s="53"/>
      <c r="BP51" s="39"/>
      <c r="BQ51" s="39"/>
      <c r="BS51" s="45">
        <f>+BA51</f>
        <v>4</v>
      </c>
      <c r="BT51" s="45">
        <f>+BB51</f>
        <v>15</v>
      </c>
      <c r="BU51" s="42">
        <f>+BS51/BT51</f>
        <v>0.26666666666666666</v>
      </c>
      <c r="BV51" s="42">
        <f>+BU51</f>
        <v>0.26666666666666666</v>
      </c>
      <c r="BW51" s="42">
        <f>+S51</f>
        <v>1</v>
      </c>
      <c r="BX51" s="42">
        <f>+BV51/BW51</f>
        <v>0.26666666666666666</v>
      </c>
    </row>
    <row r="52" spans="2:76" s="41" customFormat="1" ht="165.75" customHeight="1" x14ac:dyDescent="0.25">
      <c r="B52" s="35" t="s">
        <v>314</v>
      </c>
      <c r="C52" s="35" t="s">
        <v>315</v>
      </c>
      <c r="D52" s="43" t="s">
        <v>73</v>
      </c>
      <c r="E52" s="36" t="s">
        <v>328</v>
      </c>
      <c r="F52" s="37" t="s">
        <v>465</v>
      </c>
      <c r="G52" s="43" t="s">
        <v>329</v>
      </c>
      <c r="H52" s="43" t="s">
        <v>330</v>
      </c>
      <c r="I52" s="48" t="s">
        <v>331</v>
      </c>
      <c r="J52" s="36" t="s">
        <v>69</v>
      </c>
      <c r="K52" s="43" t="s">
        <v>332</v>
      </c>
      <c r="L52" s="48" t="s">
        <v>333</v>
      </c>
      <c r="M52" s="48" t="s">
        <v>334</v>
      </c>
      <c r="N52" s="35" t="s">
        <v>335</v>
      </c>
      <c r="O52" s="36" t="s">
        <v>79</v>
      </c>
      <c r="P52" s="43" t="s">
        <v>336</v>
      </c>
      <c r="Q52" s="38"/>
      <c r="R52" s="35" t="s">
        <v>337</v>
      </c>
      <c r="S52" s="38">
        <v>1</v>
      </c>
      <c r="T52" s="35" t="s">
        <v>60</v>
      </c>
      <c r="U52" s="46"/>
      <c r="V52" s="46"/>
      <c r="W52" s="53"/>
      <c r="X52" s="33"/>
      <c r="Y52" s="46"/>
      <c r="Z52" s="46"/>
      <c r="AA52" s="53"/>
      <c r="AB52" s="47"/>
      <c r="AC52" s="46"/>
      <c r="AD52" s="46"/>
      <c r="AE52" s="53"/>
      <c r="AF52" s="33"/>
      <c r="AG52" s="55"/>
      <c r="AH52" s="46"/>
      <c r="AI52" s="53"/>
      <c r="AJ52" s="47"/>
      <c r="AK52" s="46"/>
      <c r="AL52" s="46"/>
      <c r="AM52" s="53"/>
      <c r="AN52" s="47"/>
      <c r="AO52" s="46"/>
      <c r="AP52" s="46"/>
      <c r="AQ52" s="53"/>
      <c r="AR52" s="47"/>
      <c r="AS52" s="40"/>
      <c r="AT52" s="46"/>
      <c r="AU52" s="53"/>
      <c r="AV52" s="47"/>
      <c r="AW52" s="40"/>
      <c r="AX52" s="46"/>
      <c r="AY52" s="53"/>
      <c r="AZ52" s="47" t="s">
        <v>338</v>
      </c>
      <c r="BA52" s="40">
        <v>1769</v>
      </c>
      <c r="BB52" s="46">
        <v>1500</v>
      </c>
      <c r="BC52" s="53">
        <f>BA52/BB52</f>
        <v>1.1793333333333333</v>
      </c>
      <c r="BD52" s="47" t="s">
        <v>339</v>
      </c>
      <c r="BE52" s="29"/>
      <c r="BF52" s="29"/>
      <c r="BG52" s="53"/>
      <c r="BH52" s="30"/>
      <c r="BI52" s="30"/>
      <c r="BJ52" s="30"/>
      <c r="BK52" s="53"/>
      <c r="BL52" s="30"/>
      <c r="BM52" s="30"/>
      <c r="BN52" s="34">
        <v>52</v>
      </c>
      <c r="BO52" s="53"/>
      <c r="BP52" s="39"/>
      <c r="BQ52" s="39"/>
      <c r="BS52" s="45">
        <f>+BA52</f>
        <v>1769</v>
      </c>
      <c r="BT52" s="45">
        <f>+BB52</f>
        <v>1500</v>
      </c>
      <c r="BU52" s="42">
        <f>+BS52/BT52</f>
        <v>1.1793333333333333</v>
      </c>
      <c r="BV52" s="42">
        <f>+BU52</f>
        <v>1.1793333333333333</v>
      </c>
      <c r="BW52" s="42">
        <f>+S52</f>
        <v>1</v>
      </c>
      <c r="BX52" s="42">
        <f>+BV52/BW52</f>
        <v>1.1793333333333333</v>
      </c>
    </row>
    <row r="53" spans="2:76" s="41" customFormat="1" ht="165.75" customHeight="1" x14ac:dyDescent="0.25">
      <c r="B53" s="35" t="s">
        <v>314</v>
      </c>
      <c r="C53" s="35" t="s">
        <v>315</v>
      </c>
      <c r="D53" s="43" t="s">
        <v>73</v>
      </c>
      <c r="E53" s="36" t="s">
        <v>340</v>
      </c>
      <c r="F53" s="37" t="s">
        <v>114</v>
      </c>
      <c r="G53" s="43" t="s">
        <v>341</v>
      </c>
      <c r="H53" s="43" t="s">
        <v>342</v>
      </c>
      <c r="I53" s="48" t="s">
        <v>343</v>
      </c>
      <c r="J53" s="36" t="s">
        <v>69</v>
      </c>
      <c r="K53" s="43" t="s">
        <v>344</v>
      </c>
      <c r="L53" s="48" t="s">
        <v>345</v>
      </c>
      <c r="M53" s="48" t="s">
        <v>346</v>
      </c>
      <c r="N53" s="35" t="s">
        <v>58</v>
      </c>
      <c r="O53" s="36" t="s">
        <v>79</v>
      </c>
      <c r="P53" s="43" t="s">
        <v>347</v>
      </c>
      <c r="Q53" s="38">
        <v>1</v>
      </c>
      <c r="R53" s="35" t="s">
        <v>58</v>
      </c>
      <c r="S53" s="38">
        <v>1</v>
      </c>
      <c r="T53" s="35" t="s">
        <v>60</v>
      </c>
      <c r="U53" s="46"/>
      <c r="V53" s="46"/>
      <c r="W53" s="53"/>
      <c r="X53" s="33" t="s">
        <v>348</v>
      </c>
      <c r="Y53" s="46"/>
      <c r="Z53" s="46"/>
      <c r="AA53" s="53"/>
      <c r="AB53" s="47" t="s">
        <v>349</v>
      </c>
      <c r="AC53" s="46">
        <v>121</v>
      </c>
      <c r="AD53" s="46">
        <v>150</v>
      </c>
      <c r="AE53" s="53">
        <v>0.80666666666666664</v>
      </c>
      <c r="AF53" s="33" t="s">
        <v>350</v>
      </c>
      <c r="AG53" s="55"/>
      <c r="AH53" s="46"/>
      <c r="AI53" s="53"/>
      <c r="AJ53" s="47" t="s">
        <v>351</v>
      </c>
      <c r="AK53" s="46">
        <v>349</v>
      </c>
      <c r="AL53" s="46">
        <v>500</v>
      </c>
      <c r="AM53" s="53">
        <v>0.69799999999999995</v>
      </c>
      <c r="AN53" s="47" t="s">
        <v>352</v>
      </c>
      <c r="AO53" s="46"/>
      <c r="AP53" s="46"/>
      <c r="AQ53" s="53"/>
      <c r="AR53" s="47" t="s">
        <v>353</v>
      </c>
      <c r="AS53" s="40"/>
      <c r="AT53" s="46"/>
      <c r="AU53" s="53"/>
      <c r="AV53" s="47" t="s">
        <v>354</v>
      </c>
      <c r="AW53" s="40"/>
      <c r="AX53" s="46"/>
      <c r="AY53" s="53"/>
      <c r="AZ53" s="47" t="s">
        <v>355</v>
      </c>
      <c r="BA53" s="40">
        <v>213</v>
      </c>
      <c r="BB53" s="46">
        <v>300</v>
      </c>
      <c r="BC53" s="53">
        <f>BA53/BB53</f>
        <v>0.71</v>
      </c>
      <c r="BD53" s="47" t="s">
        <v>356</v>
      </c>
      <c r="BE53" s="29"/>
      <c r="BF53" s="29"/>
      <c r="BG53" s="53"/>
      <c r="BH53" s="30"/>
      <c r="BI53" s="30"/>
      <c r="BJ53" s="30"/>
      <c r="BK53" s="53"/>
      <c r="BL53" s="30"/>
      <c r="BM53" s="30"/>
      <c r="BN53" s="30"/>
      <c r="BO53" s="53"/>
      <c r="BP53" s="39"/>
      <c r="BQ53" s="39"/>
      <c r="BS53" s="45">
        <f>AC53+AK53+BA53</f>
        <v>683</v>
      </c>
      <c r="BT53" s="45">
        <f>AD53+AL53+BB53</f>
        <v>950</v>
      </c>
      <c r="BU53" s="42">
        <f>+BS53/BT53</f>
        <v>0.71894736842105267</v>
      </c>
      <c r="BV53" s="42">
        <f>+BU53</f>
        <v>0.71894736842105267</v>
      </c>
      <c r="BW53" s="42">
        <f>+S53</f>
        <v>1</v>
      </c>
      <c r="BX53" s="42">
        <f>+BV53/BW53</f>
        <v>0.71894736842105267</v>
      </c>
    </row>
    <row r="54" spans="2:76" s="41" customFormat="1" ht="132" x14ac:dyDescent="0.25">
      <c r="B54" s="35" t="s">
        <v>314</v>
      </c>
      <c r="C54" s="35" t="s">
        <v>315</v>
      </c>
      <c r="D54" s="43" t="s">
        <v>73</v>
      </c>
      <c r="E54" s="36" t="s">
        <v>357</v>
      </c>
      <c r="F54" s="37" t="s">
        <v>114</v>
      </c>
      <c r="G54" s="43" t="s">
        <v>358</v>
      </c>
      <c r="H54" s="43" t="s">
        <v>359</v>
      </c>
      <c r="I54" s="48" t="s">
        <v>360</v>
      </c>
      <c r="J54" s="36" t="s">
        <v>69</v>
      </c>
      <c r="K54" s="43" t="s">
        <v>361</v>
      </c>
      <c r="L54" s="48" t="s">
        <v>362</v>
      </c>
      <c r="M54" s="48" t="s">
        <v>363</v>
      </c>
      <c r="N54" s="35" t="s">
        <v>58</v>
      </c>
      <c r="O54" s="36" t="s">
        <v>84</v>
      </c>
      <c r="P54" s="43" t="s">
        <v>364</v>
      </c>
      <c r="Q54" s="38">
        <v>0.55000000000000004</v>
      </c>
      <c r="R54" s="35" t="s">
        <v>365</v>
      </c>
      <c r="S54" s="38">
        <v>0.6</v>
      </c>
      <c r="T54" s="35" t="s">
        <v>60</v>
      </c>
      <c r="U54" s="46"/>
      <c r="V54" s="46"/>
      <c r="W54" s="53"/>
      <c r="X54" s="33" t="s">
        <v>366</v>
      </c>
      <c r="Y54" s="46"/>
      <c r="Z54" s="46"/>
      <c r="AA54" s="53"/>
      <c r="AB54" s="47" t="s">
        <v>367</v>
      </c>
      <c r="AC54" s="46"/>
      <c r="AD54" s="46"/>
      <c r="AE54" s="53"/>
      <c r="AF54" s="33" t="s">
        <v>368</v>
      </c>
      <c r="AG54" s="55"/>
      <c r="AH54" s="46"/>
      <c r="AI54" s="53"/>
      <c r="AJ54" s="47" t="s">
        <v>369</v>
      </c>
      <c r="AK54" s="46"/>
      <c r="AL54" s="46"/>
      <c r="AM54" s="53"/>
      <c r="AN54" s="47" t="s">
        <v>370</v>
      </c>
      <c r="AO54" s="46"/>
      <c r="AP54" s="46"/>
      <c r="AQ54" s="53"/>
      <c r="AR54" s="47" t="s">
        <v>371</v>
      </c>
      <c r="AS54" s="40"/>
      <c r="AT54" s="46"/>
      <c r="AU54" s="53"/>
      <c r="AV54" s="47" t="s">
        <v>372</v>
      </c>
      <c r="AW54" s="40"/>
      <c r="AX54" s="46"/>
      <c r="AY54" s="53"/>
      <c r="AZ54" s="47" t="s">
        <v>373</v>
      </c>
      <c r="BA54" s="40">
        <v>13</v>
      </c>
      <c r="BB54" s="46">
        <v>30</v>
      </c>
      <c r="BC54" s="53">
        <f>BA54/BB54</f>
        <v>0.43333333333333335</v>
      </c>
      <c r="BD54" s="47" t="s">
        <v>374</v>
      </c>
      <c r="BE54" s="29"/>
      <c r="BF54" s="29"/>
      <c r="BG54" s="53"/>
      <c r="BH54" s="30"/>
      <c r="BI54" s="30"/>
      <c r="BJ54" s="30"/>
      <c r="BK54" s="53"/>
      <c r="BL54" s="30"/>
      <c r="BM54" s="30"/>
      <c r="BN54" s="30"/>
      <c r="BO54" s="53"/>
      <c r="BP54" s="39"/>
      <c r="BQ54" s="39"/>
      <c r="BS54" s="45">
        <f>AC54+AK54+BA54</f>
        <v>13</v>
      </c>
      <c r="BT54" s="45">
        <f>AD54+AL54+BB54</f>
        <v>30</v>
      </c>
      <c r="BU54" s="42">
        <f>+BS54/BT54</f>
        <v>0.43333333333333335</v>
      </c>
      <c r="BV54" s="42">
        <f>+BU54</f>
        <v>0.43333333333333335</v>
      </c>
      <c r="BW54" s="42">
        <f>+S54</f>
        <v>0.6</v>
      </c>
      <c r="BX54" s="42">
        <f>+BV54/BW54</f>
        <v>0.72222222222222232</v>
      </c>
    </row>
    <row r="55" spans="2:76" s="41" customFormat="1" ht="12.75" x14ac:dyDescent="0.25">
      <c r="B55" s="35"/>
      <c r="C55" s="35"/>
      <c r="D55" s="43"/>
      <c r="E55" s="36"/>
      <c r="F55" s="37"/>
      <c r="G55" s="43"/>
      <c r="H55" s="43"/>
      <c r="I55" s="48"/>
      <c r="J55" s="36"/>
      <c r="K55" s="43"/>
      <c r="L55" s="48"/>
      <c r="M55" s="48"/>
      <c r="N55" s="35"/>
      <c r="O55" s="36"/>
      <c r="P55" s="43"/>
      <c r="Q55" s="38"/>
      <c r="R55" s="35"/>
      <c r="S55" s="38"/>
      <c r="T55" s="35"/>
      <c r="U55" s="46"/>
      <c r="V55" s="46"/>
      <c r="W55" s="53"/>
      <c r="X55" s="33"/>
      <c r="Y55" s="46"/>
      <c r="Z55" s="46"/>
      <c r="AA55" s="53"/>
      <c r="AB55" s="47"/>
      <c r="AC55" s="46"/>
      <c r="AD55" s="46"/>
      <c r="AE55" s="53"/>
      <c r="AF55" s="33"/>
      <c r="AG55" s="46"/>
      <c r="AH55" s="46"/>
      <c r="AI55" s="53"/>
      <c r="AJ55" s="51"/>
      <c r="AK55" s="46"/>
      <c r="AL55" s="46"/>
      <c r="AM55" s="53"/>
      <c r="AN55" s="47"/>
      <c r="AO55" s="46"/>
      <c r="AP55" s="46"/>
      <c r="AQ55" s="53"/>
      <c r="AR55" s="47"/>
      <c r="AS55" s="40"/>
      <c r="AT55" s="46"/>
      <c r="AU55" s="53"/>
      <c r="AV55" s="47"/>
      <c r="AW55" s="40"/>
      <c r="AX55" s="46"/>
      <c r="AY55" s="53"/>
      <c r="AZ55" s="47"/>
      <c r="BA55" s="40"/>
      <c r="BB55" s="46"/>
      <c r="BC55" s="53"/>
      <c r="BD55" s="47"/>
      <c r="BE55" s="29"/>
      <c r="BF55" s="29"/>
      <c r="BG55" s="53"/>
      <c r="BH55" s="30"/>
      <c r="BI55" s="30"/>
      <c r="BJ55" s="30"/>
      <c r="BK55" s="53"/>
      <c r="BL55" s="30"/>
      <c r="BM55" s="30"/>
      <c r="BN55" s="30"/>
      <c r="BO55" s="53"/>
      <c r="BP55" s="39"/>
      <c r="BQ55" s="39"/>
      <c r="BS55" s="45"/>
      <c r="BT55" s="45"/>
      <c r="BU55" s="42"/>
      <c r="BV55" s="42"/>
      <c r="BW55" s="42"/>
      <c r="BX55" s="42"/>
    </row>
    <row r="56" spans="2:76" ht="15" customHeight="1" x14ac:dyDescent="0.25">
      <c r="E56" s="12"/>
      <c r="G56" s="16"/>
      <c r="Q56" s="16"/>
      <c r="R56" s="12"/>
      <c r="W56" s="11"/>
      <c r="X56" s="12"/>
      <c r="AA56" s="11"/>
      <c r="AE56" s="11"/>
      <c r="AI56" s="11"/>
      <c r="AJ56" s="12"/>
      <c r="AM56" s="11"/>
      <c r="AQ56" s="11"/>
      <c r="AU56" s="11"/>
      <c r="AY56" s="11"/>
      <c r="BC56" s="11"/>
      <c r="BG56" s="11"/>
      <c r="BK56" s="11"/>
      <c r="BO56" s="11"/>
    </row>
  </sheetData>
  <sheetProtection formatCells="0" formatColumns="0" formatRows="0" sort="0" autoFilter="0" pivotTables="0"/>
  <autoFilter ref="A12:DT54" xr:uid="{DBD363C2-0546-4D59-8845-FA36E3F10569}"/>
  <sortState xmlns:xlrd2="http://schemas.microsoft.com/office/spreadsheetml/2017/richdata2" ref="B13:BX54">
    <sortCondition ref="B13:B54"/>
    <sortCondition descending="1" ref="C13:C54"/>
  </sortState>
  <dataConsolidate/>
  <mergeCells count="30">
    <mergeCell ref="B2:C5"/>
    <mergeCell ref="Y11:AB11"/>
    <mergeCell ref="AC11:AF11"/>
    <mergeCell ref="B7:C8"/>
    <mergeCell ref="E7:F7"/>
    <mergeCell ref="E8:F8"/>
    <mergeCell ref="G7:G8"/>
    <mergeCell ref="B11:D11"/>
    <mergeCell ref="B10:T10"/>
    <mergeCell ref="AG11:AJ11"/>
    <mergeCell ref="E11:I11"/>
    <mergeCell ref="J11:P11"/>
    <mergeCell ref="Q11:T11"/>
    <mergeCell ref="U11:X11"/>
    <mergeCell ref="BS10:BU11"/>
    <mergeCell ref="BV10:BX11"/>
    <mergeCell ref="BO2:BQ2"/>
    <mergeCell ref="BO3:BQ3"/>
    <mergeCell ref="BO4:BQ4"/>
    <mergeCell ref="BO5:BQ5"/>
    <mergeCell ref="U10:BP10"/>
    <mergeCell ref="D2:BN5"/>
    <mergeCell ref="AS11:AV11"/>
    <mergeCell ref="AW11:AZ11"/>
    <mergeCell ref="BA11:BD11"/>
    <mergeCell ref="BE11:BH11"/>
    <mergeCell ref="BI11:BL11"/>
    <mergeCell ref="BM11:BP11"/>
    <mergeCell ref="AO11:AR11"/>
    <mergeCell ref="AK11:AN11"/>
  </mergeCells>
  <conditionalFormatting sqref="AH28 AJ28 U13:V16 BH13:BJ16 AB13:AD16 X13:Z16 BL13:BN16 BP13:BQ16 AF13:AH16 AJ13:AL16 AN13:AP16 AR13:AT16 AV13:AX16 AZ13:BB16 BD13:BF16">
    <cfRule type="containsBlanks" dxfId="343" priority="7009">
      <formula>LEN(TRIM(U13))=0</formula>
    </cfRule>
    <cfRule type="cellIs" dxfId="342" priority="7010" operator="notEqual">
      <formula>""""""</formula>
    </cfRule>
  </conditionalFormatting>
  <conditionalFormatting sqref="AO17:AP21">
    <cfRule type="containsBlanks" dxfId="341" priority="2349">
      <formula>LEN(TRIM(AO17))=0</formula>
    </cfRule>
    <cfRule type="cellIs" dxfId="340" priority="2350" operator="notEqual">
      <formula>""""""</formula>
    </cfRule>
  </conditionalFormatting>
  <conditionalFormatting sqref="AT17:AT21">
    <cfRule type="containsBlanks" dxfId="339" priority="2347">
      <formula>LEN(TRIM(AT17))=0</formula>
    </cfRule>
    <cfRule type="cellIs" dxfId="338" priority="2348" operator="notEqual">
      <formula>""""""</formula>
    </cfRule>
  </conditionalFormatting>
  <conditionalFormatting sqref="AC17:AD21">
    <cfRule type="containsBlanks" dxfId="337" priority="2355">
      <formula>LEN(TRIM(AC17))=0</formula>
    </cfRule>
    <cfRule type="cellIs" dxfId="336" priority="2356" operator="notEqual">
      <formula>""""""</formula>
    </cfRule>
  </conditionalFormatting>
  <conditionalFormatting sqref="AG17:AH21">
    <cfRule type="containsBlanks" dxfId="335" priority="2353">
      <formula>LEN(TRIM(AG17))=0</formula>
    </cfRule>
    <cfRule type="cellIs" dxfId="334" priority="2354" operator="notEqual">
      <formula>""""""</formula>
    </cfRule>
  </conditionalFormatting>
  <conditionalFormatting sqref="AK17:AL21">
    <cfRule type="containsBlanks" dxfId="333" priority="2351">
      <formula>LEN(TRIM(AK17))=0</formula>
    </cfRule>
    <cfRule type="cellIs" dxfId="332" priority="2352" operator="notEqual">
      <formula>""""""</formula>
    </cfRule>
  </conditionalFormatting>
  <conditionalFormatting sqref="AO22:AP22">
    <cfRule type="containsBlanks" dxfId="331" priority="2271">
      <formula>LEN(TRIM(AO22))=0</formula>
    </cfRule>
    <cfRule type="cellIs" dxfId="330" priority="2272" operator="notEqual">
      <formula>""""""</formula>
    </cfRule>
  </conditionalFormatting>
  <conditionalFormatting sqref="AT22">
    <cfRule type="containsBlanks" dxfId="329" priority="2269">
      <formula>LEN(TRIM(AT22))=0</formula>
    </cfRule>
    <cfRule type="cellIs" dxfId="328" priority="2270" operator="notEqual">
      <formula>""""""</formula>
    </cfRule>
  </conditionalFormatting>
  <conditionalFormatting sqref="U17:V21 X17:X21">
    <cfRule type="containsBlanks" dxfId="327" priority="2375">
      <formula>LEN(TRIM(U17))=0</formula>
    </cfRule>
    <cfRule type="cellIs" dxfId="326" priority="2376" operator="notEqual">
      <formula>""""""</formula>
    </cfRule>
  </conditionalFormatting>
  <conditionalFormatting sqref="BH17:BH21 BE17:BF21">
    <cfRule type="containsBlanks" dxfId="325" priority="2373">
      <formula>LEN(TRIM(BE17))=0</formula>
    </cfRule>
    <cfRule type="cellIs" dxfId="324" priority="2374" operator="notEqual">
      <formula>""""""</formula>
    </cfRule>
  </conditionalFormatting>
  <conditionalFormatting sqref="BL17:BL21 BI17:BJ21">
    <cfRule type="containsBlanks" dxfId="323" priority="2371">
      <formula>LEN(TRIM(BI17))=0</formula>
    </cfRule>
    <cfRule type="cellIs" dxfId="322" priority="2372" operator="notEqual">
      <formula>""""""</formula>
    </cfRule>
  </conditionalFormatting>
  <conditionalFormatting sqref="AB17:AB21">
    <cfRule type="containsBlanks" dxfId="321" priority="2363">
      <formula>LEN(TRIM(AB17))=0</formula>
    </cfRule>
    <cfRule type="cellIs" dxfId="320" priority="2364" operator="notEqual">
      <formula>""""""</formula>
    </cfRule>
  </conditionalFormatting>
  <conditionalFormatting sqref="AS17:AS21 AW17:AW21 BA17:BA21">
    <cfRule type="containsBlanks" dxfId="319" priority="2361">
      <formula>LEN(TRIM(AS17))=0</formula>
    </cfRule>
    <cfRule type="cellIs" dxfId="318" priority="2362" operator="notEqual">
      <formula>""""""</formula>
    </cfRule>
  </conditionalFormatting>
  <conditionalFormatting sqref="Y17:Z21">
    <cfRule type="containsBlanks" dxfId="317" priority="2357">
      <formula>LEN(TRIM(Y17))=0</formula>
    </cfRule>
    <cfRule type="cellIs" dxfId="316" priority="2358" operator="notEqual">
      <formula>""""""</formula>
    </cfRule>
  </conditionalFormatting>
  <conditionalFormatting sqref="AC22:AD22">
    <cfRule type="containsBlanks" dxfId="315" priority="2277">
      <formula>LEN(TRIM(AC22))=0</formula>
    </cfRule>
    <cfRule type="cellIs" dxfId="314" priority="2278" operator="notEqual">
      <formula>""""""</formula>
    </cfRule>
  </conditionalFormatting>
  <conditionalFormatting sqref="AG22:AH22">
    <cfRule type="containsBlanks" dxfId="313" priority="2275">
      <formula>LEN(TRIM(AG22))=0</formula>
    </cfRule>
    <cfRule type="cellIs" dxfId="312" priority="2276" operator="notEqual">
      <formula>""""""</formula>
    </cfRule>
  </conditionalFormatting>
  <conditionalFormatting sqref="AK22:AL22">
    <cfRule type="containsBlanks" dxfId="311" priority="2273">
      <formula>LEN(TRIM(AK22))=0</formula>
    </cfRule>
    <cfRule type="cellIs" dxfId="310" priority="2274" operator="notEqual">
      <formula>""""""</formula>
    </cfRule>
  </conditionalFormatting>
  <conditionalFormatting sqref="AO23:AP25">
    <cfRule type="containsBlanks" dxfId="309" priority="2133">
      <formula>LEN(TRIM(AO23))=0</formula>
    </cfRule>
    <cfRule type="cellIs" dxfId="308" priority="2134" operator="notEqual">
      <formula>""""""</formula>
    </cfRule>
  </conditionalFormatting>
  <conditionalFormatting sqref="AT23:AT25">
    <cfRule type="containsBlanks" dxfId="307" priority="2131">
      <formula>LEN(TRIM(AT23))=0</formula>
    </cfRule>
    <cfRule type="cellIs" dxfId="306" priority="2132" operator="notEqual">
      <formula>""""""</formula>
    </cfRule>
  </conditionalFormatting>
  <conditionalFormatting sqref="AX17:AX21">
    <cfRule type="containsBlanks" dxfId="305" priority="2345">
      <formula>LEN(TRIM(AX17))=0</formula>
    </cfRule>
    <cfRule type="cellIs" dxfId="304" priority="2346" operator="notEqual">
      <formula>""""""</formula>
    </cfRule>
  </conditionalFormatting>
  <conditionalFormatting sqref="BB17:BB21">
    <cfRule type="containsBlanks" dxfId="303" priority="2343">
      <formula>LEN(TRIM(BB17))=0</formula>
    </cfRule>
    <cfRule type="cellIs" dxfId="302" priority="2344" operator="notEqual">
      <formula>""""""</formula>
    </cfRule>
  </conditionalFormatting>
  <conditionalFormatting sqref="AS22 AW22 BA22">
    <cfRule type="containsBlanks" dxfId="301" priority="2283">
      <formula>LEN(TRIM(AS22))=0</formula>
    </cfRule>
    <cfRule type="cellIs" dxfId="300" priority="2284" operator="notEqual">
      <formula>""""""</formula>
    </cfRule>
  </conditionalFormatting>
  <conditionalFormatting sqref="AJ17:AJ21 AN17:AN21 AR17:AR21 AV17:AV21 AZ17:AZ21 BD17:BD21">
    <cfRule type="containsBlanks" dxfId="299" priority="2359">
      <formula>LEN(TRIM(AJ17))=0</formula>
    </cfRule>
    <cfRule type="cellIs" dxfId="298" priority="2360" operator="notEqual">
      <formula>""""""</formula>
    </cfRule>
  </conditionalFormatting>
  <conditionalFormatting sqref="Y22:Z22">
    <cfRule type="containsBlanks" dxfId="297" priority="2279">
      <formula>LEN(TRIM(Y22))=0</formula>
    </cfRule>
    <cfRule type="cellIs" dxfId="296" priority="2280" operator="notEqual">
      <formula>""""""</formula>
    </cfRule>
  </conditionalFormatting>
  <conditionalFormatting sqref="AC23:AD25">
    <cfRule type="containsBlanks" dxfId="295" priority="2139">
      <formula>LEN(TRIM(AC23))=0</formula>
    </cfRule>
    <cfRule type="cellIs" dxfId="294" priority="2140" operator="notEqual">
      <formula>""""""</formula>
    </cfRule>
  </conditionalFormatting>
  <conditionalFormatting sqref="AO26:AP27">
    <cfRule type="containsBlanks" dxfId="293" priority="2041">
      <formula>LEN(TRIM(AO26))=0</formula>
    </cfRule>
    <cfRule type="cellIs" dxfId="292" priority="2042" operator="notEqual">
      <formula>""""""</formula>
    </cfRule>
  </conditionalFormatting>
  <conditionalFormatting sqref="AG23:AH25">
    <cfRule type="containsBlanks" dxfId="291" priority="2137">
      <formula>LEN(TRIM(AG23))=0</formula>
    </cfRule>
    <cfRule type="cellIs" dxfId="290" priority="2138" operator="notEqual">
      <formula>""""""</formula>
    </cfRule>
  </conditionalFormatting>
  <conditionalFormatting sqref="AK23:AL25">
    <cfRule type="containsBlanks" dxfId="289" priority="2135">
      <formula>LEN(TRIM(AK23))=0</formula>
    </cfRule>
    <cfRule type="cellIs" dxfId="288" priority="2136" operator="notEqual">
      <formula>""""""</formula>
    </cfRule>
  </conditionalFormatting>
  <conditionalFormatting sqref="AT26:AT27">
    <cfRule type="containsBlanks" dxfId="287" priority="2039">
      <formula>LEN(TRIM(AT26))=0</formula>
    </cfRule>
    <cfRule type="cellIs" dxfId="286" priority="2040" operator="notEqual">
      <formula>""""""</formula>
    </cfRule>
  </conditionalFormatting>
  <conditionalFormatting sqref="AX22">
    <cfRule type="containsBlanks" dxfId="285" priority="2267">
      <formula>LEN(TRIM(AX22))=0</formula>
    </cfRule>
    <cfRule type="cellIs" dxfId="284" priority="2268" operator="notEqual">
      <formula>""""""</formula>
    </cfRule>
  </conditionalFormatting>
  <conditionalFormatting sqref="BB22">
    <cfRule type="containsBlanks" dxfId="283" priority="2265">
      <formula>LEN(TRIM(BB22))=0</formula>
    </cfRule>
    <cfRule type="cellIs" dxfId="282" priority="2266" operator="notEqual">
      <formula>""""""</formula>
    </cfRule>
  </conditionalFormatting>
  <conditionalFormatting sqref="U22:V22 X22">
    <cfRule type="containsBlanks" dxfId="281" priority="2297">
      <formula>LEN(TRIM(U22))=0</formula>
    </cfRule>
    <cfRule type="cellIs" dxfId="280" priority="2298" operator="notEqual">
      <formula>""""""</formula>
    </cfRule>
  </conditionalFormatting>
  <conditionalFormatting sqref="BH22 BE22:BF22">
    <cfRule type="containsBlanks" dxfId="279" priority="2295">
      <formula>LEN(TRIM(BE22))=0</formula>
    </cfRule>
    <cfRule type="cellIs" dxfId="278" priority="2296" operator="notEqual">
      <formula>""""""</formula>
    </cfRule>
  </conditionalFormatting>
  <conditionalFormatting sqref="BL22 BI22:BJ22">
    <cfRule type="containsBlanks" dxfId="277" priority="2293">
      <formula>LEN(TRIM(BI22))=0</formula>
    </cfRule>
    <cfRule type="cellIs" dxfId="276" priority="2294" operator="notEqual">
      <formula>""""""</formula>
    </cfRule>
  </conditionalFormatting>
  <conditionalFormatting sqref="AB22">
    <cfRule type="containsBlanks" dxfId="275" priority="2285">
      <formula>LEN(TRIM(AB22))=0</formula>
    </cfRule>
    <cfRule type="cellIs" dxfId="274" priority="2286" operator="notEqual">
      <formula>""""""</formula>
    </cfRule>
  </conditionalFormatting>
  <conditionalFormatting sqref="AS23:AS25 AW23:AW25 BA23:BA25">
    <cfRule type="containsBlanks" dxfId="273" priority="2145">
      <formula>LEN(TRIM(AS23))=0</formula>
    </cfRule>
    <cfRule type="cellIs" dxfId="272" priority="2146" operator="notEqual">
      <formula>""""""</formula>
    </cfRule>
  </conditionalFormatting>
  <conditionalFormatting sqref="Y23:Z25">
    <cfRule type="containsBlanks" dxfId="271" priority="2141">
      <formula>LEN(TRIM(Y23))=0</formula>
    </cfRule>
    <cfRule type="cellIs" dxfId="270" priority="2142" operator="notEqual">
      <formula>""""""</formula>
    </cfRule>
  </conditionalFormatting>
  <conditionalFormatting sqref="AC26:AD27">
    <cfRule type="containsBlanks" dxfId="269" priority="2047">
      <formula>LEN(TRIM(AC26))=0</formula>
    </cfRule>
    <cfRule type="cellIs" dxfId="268" priority="2048" operator="notEqual">
      <formula>""""""</formula>
    </cfRule>
  </conditionalFormatting>
  <conditionalFormatting sqref="AG26:AH27">
    <cfRule type="containsBlanks" dxfId="267" priority="2045">
      <formula>LEN(TRIM(AG26))=0</formula>
    </cfRule>
    <cfRule type="cellIs" dxfId="266" priority="2046" operator="notEqual">
      <formula>""""""</formula>
    </cfRule>
  </conditionalFormatting>
  <conditionalFormatting sqref="AK26:AL27">
    <cfRule type="containsBlanks" dxfId="265" priority="2043">
      <formula>LEN(TRIM(AK26))=0</formula>
    </cfRule>
    <cfRule type="cellIs" dxfId="264" priority="2044" operator="notEqual">
      <formula>""""""</formula>
    </cfRule>
  </conditionalFormatting>
  <conditionalFormatting sqref="AX23:AX25">
    <cfRule type="containsBlanks" dxfId="263" priority="2129">
      <formula>LEN(TRIM(AX23))=0</formula>
    </cfRule>
    <cfRule type="cellIs" dxfId="262" priority="2130" operator="notEqual">
      <formula>""""""</formula>
    </cfRule>
  </conditionalFormatting>
  <conditionalFormatting sqref="BB23:BB25">
    <cfRule type="containsBlanks" dxfId="261" priority="2127">
      <formula>LEN(TRIM(BB23))=0</formula>
    </cfRule>
    <cfRule type="cellIs" dxfId="260" priority="2128" operator="notEqual">
      <formula>""""""</formula>
    </cfRule>
  </conditionalFormatting>
  <conditionalFormatting sqref="BQ17:BQ21">
    <cfRule type="containsBlanks" dxfId="259" priority="2377">
      <formula>LEN(TRIM(BQ17))=0</formula>
    </cfRule>
    <cfRule type="cellIs" dxfId="258" priority="2378" operator="notEqual">
      <formula>""""""</formula>
    </cfRule>
  </conditionalFormatting>
  <conditionalFormatting sqref="BM17:BN21">
    <cfRule type="containsBlanks" dxfId="257" priority="2369">
      <formula>LEN(TRIM(BM17))=0</formula>
    </cfRule>
    <cfRule type="cellIs" dxfId="256" priority="2370" operator="notEqual">
      <formula>""""""</formula>
    </cfRule>
  </conditionalFormatting>
  <conditionalFormatting sqref="BP17:BP21">
    <cfRule type="containsBlanks" dxfId="255" priority="2367">
      <formula>LEN(TRIM(BP17))=0</formula>
    </cfRule>
    <cfRule type="cellIs" dxfId="254" priority="2368" operator="notEqual">
      <formula>""""""</formula>
    </cfRule>
  </conditionalFormatting>
  <conditionalFormatting sqref="AF17:AF21">
    <cfRule type="containsBlanks" dxfId="253" priority="2365">
      <formula>LEN(TRIM(AF17))=0</formula>
    </cfRule>
    <cfRule type="cellIs" dxfId="252" priority="2366" operator="notEqual">
      <formula>""""""</formula>
    </cfRule>
  </conditionalFormatting>
  <conditionalFormatting sqref="AJ22 AN22 AR22 AV22 AZ22 BD22">
    <cfRule type="containsBlanks" dxfId="251" priority="2281">
      <formula>LEN(TRIM(AJ22))=0</formula>
    </cfRule>
    <cfRule type="cellIs" dxfId="250" priority="2282" operator="notEqual">
      <formula>""""""</formula>
    </cfRule>
  </conditionalFormatting>
  <conditionalFormatting sqref="BH23:BH25 BE23:BF25">
    <cfRule type="containsBlanks" dxfId="249" priority="2157">
      <formula>LEN(TRIM(BE23))=0</formula>
    </cfRule>
    <cfRule type="cellIs" dxfId="248" priority="2158" operator="notEqual">
      <formula>""""""</formula>
    </cfRule>
  </conditionalFormatting>
  <conditionalFormatting sqref="BL23:BL25 BI23:BJ25">
    <cfRule type="containsBlanks" dxfId="247" priority="2155">
      <formula>LEN(TRIM(BI23))=0</formula>
    </cfRule>
    <cfRule type="cellIs" dxfId="246" priority="2156" operator="notEqual">
      <formula>""""""</formula>
    </cfRule>
  </conditionalFormatting>
  <conditionalFormatting sqref="BQ22">
    <cfRule type="containsBlanks" dxfId="245" priority="2299">
      <formula>LEN(TRIM(BQ22))=0</formula>
    </cfRule>
    <cfRule type="cellIs" dxfId="244" priority="2300" operator="notEqual">
      <formula>""""""</formula>
    </cfRule>
  </conditionalFormatting>
  <conditionalFormatting sqref="BM22:BN22">
    <cfRule type="containsBlanks" dxfId="243" priority="2291">
      <formula>LEN(TRIM(BM22))=0</formula>
    </cfRule>
    <cfRule type="cellIs" dxfId="242" priority="2292" operator="notEqual">
      <formula>""""""</formula>
    </cfRule>
  </conditionalFormatting>
  <conditionalFormatting sqref="BP22">
    <cfRule type="containsBlanks" dxfId="241" priority="2289">
      <formula>LEN(TRIM(BP22))=0</formula>
    </cfRule>
    <cfRule type="cellIs" dxfId="240" priority="2290" operator="notEqual">
      <formula>""""""</formula>
    </cfRule>
  </conditionalFormatting>
  <conditionalFormatting sqref="AF22">
    <cfRule type="containsBlanks" dxfId="239" priority="2287">
      <formula>LEN(TRIM(AF22))=0</formula>
    </cfRule>
    <cfRule type="cellIs" dxfId="238" priority="2288" operator="notEqual">
      <formula>""""""</formula>
    </cfRule>
  </conditionalFormatting>
  <conditionalFormatting sqref="AB23:AB25">
    <cfRule type="containsBlanks" dxfId="237" priority="2147">
      <formula>LEN(TRIM(AB23))=0</formula>
    </cfRule>
    <cfRule type="cellIs" dxfId="236" priority="2148" operator="notEqual">
      <formula>""""""</formula>
    </cfRule>
  </conditionalFormatting>
  <conditionalFormatting sqref="U23:V25 X23:X25">
    <cfRule type="containsBlanks" dxfId="235" priority="2159">
      <formula>LEN(TRIM(U23))=0</formula>
    </cfRule>
    <cfRule type="cellIs" dxfId="234" priority="2160" operator="notEqual">
      <formula>""""""</formula>
    </cfRule>
  </conditionalFormatting>
  <conditionalFormatting sqref="BL26:BL27 BI26:BJ27">
    <cfRule type="containsBlanks" dxfId="233" priority="2063">
      <formula>LEN(TRIM(BI26))=0</formula>
    </cfRule>
    <cfRule type="cellIs" dxfId="232" priority="2064" operator="notEqual">
      <formula>""""""</formula>
    </cfRule>
  </conditionalFormatting>
  <conditionalFormatting sqref="AB26:AB27">
    <cfRule type="containsBlanks" dxfId="231" priority="2055">
      <formula>LEN(TRIM(AB26))=0</formula>
    </cfRule>
    <cfRule type="cellIs" dxfId="230" priority="2056" operator="notEqual">
      <formula>""""""</formula>
    </cfRule>
  </conditionalFormatting>
  <conditionalFormatting sqref="AS26:AS27 AW26:AW27 BA26:BA27">
    <cfRule type="containsBlanks" dxfId="229" priority="2053">
      <formula>LEN(TRIM(AS26))=0</formula>
    </cfRule>
    <cfRule type="cellIs" dxfId="228" priority="2054" operator="notEqual">
      <formula>""""""</formula>
    </cfRule>
  </conditionalFormatting>
  <conditionalFormatting sqref="Y26:Z27">
    <cfRule type="containsBlanks" dxfId="227" priority="2049">
      <formula>LEN(TRIM(Y26))=0</formula>
    </cfRule>
    <cfRule type="cellIs" dxfId="226" priority="2050" operator="notEqual">
      <formula>""""""</formula>
    </cfRule>
  </conditionalFormatting>
  <conditionalFormatting sqref="AX26:AX27">
    <cfRule type="containsBlanks" dxfId="225" priority="2037">
      <formula>LEN(TRIM(AX26))=0</formula>
    </cfRule>
    <cfRule type="cellIs" dxfId="224" priority="2038" operator="notEqual">
      <formula>""""""</formula>
    </cfRule>
  </conditionalFormatting>
  <conditionalFormatting sqref="BB26:BB27">
    <cfRule type="containsBlanks" dxfId="223" priority="2035">
      <formula>LEN(TRIM(BB26))=0</formula>
    </cfRule>
    <cfRule type="cellIs" dxfId="222" priority="2036" operator="notEqual">
      <formula>""""""</formula>
    </cfRule>
  </conditionalFormatting>
  <conditionalFormatting sqref="BQ23:BQ25">
    <cfRule type="containsBlanks" dxfId="221" priority="2161">
      <formula>LEN(TRIM(BQ23))=0</formula>
    </cfRule>
    <cfRule type="cellIs" dxfId="220" priority="2162" operator="notEqual">
      <formula>""""""</formula>
    </cfRule>
  </conditionalFormatting>
  <conditionalFormatting sqref="BM23:BN25">
    <cfRule type="containsBlanks" dxfId="219" priority="2153">
      <formula>LEN(TRIM(BM23))=0</formula>
    </cfRule>
    <cfRule type="cellIs" dxfId="218" priority="2154" operator="notEqual">
      <formula>""""""</formula>
    </cfRule>
  </conditionalFormatting>
  <conditionalFormatting sqref="BP23:BP25">
    <cfRule type="containsBlanks" dxfId="217" priority="2151">
      <formula>LEN(TRIM(BP23))=0</formula>
    </cfRule>
    <cfRule type="cellIs" dxfId="216" priority="2152" operator="notEqual">
      <formula>""""""</formula>
    </cfRule>
  </conditionalFormatting>
  <conditionalFormatting sqref="AF23:AF25">
    <cfRule type="containsBlanks" dxfId="215" priority="2149">
      <formula>LEN(TRIM(AF23))=0</formula>
    </cfRule>
    <cfRule type="cellIs" dxfId="214" priority="2150" operator="notEqual">
      <formula>""""""</formula>
    </cfRule>
  </conditionalFormatting>
  <conditionalFormatting sqref="AJ23:AJ25 AN23:AN25 AR23:AR25 AV23:AV25 AZ23:AZ25 BD23:BD25">
    <cfRule type="containsBlanks" dxfId="213" priority="2143">
      <formula>LEN(TRIM(AJ23))=0</formula>
    </cfRule>
    <cfRule type="cellIs" dxfId="212" priority="2144" operator="notEqual">
      <formula>""""""</formula>
    </cfRule>
  </conditionalFormatting>
  <conditionalFormatting sqref="U26:V27 X26:X27">
    <cfRule type="containsBlanks" dxfId="211" priority="2067">
      <formula>LEN(TRIM(U26))=0</formula>
    </cfRule>
    <cfRule type="cellIs" dxfId="210" priority="2068" operator="notEqual">
      <formula>""""""</formula>
    </cfRule>
  </conditionalFormatting>
  <conditionalFormatting sqref="BH26:BH27 BE26:BF27">
    <cfRule type="containsBlanks" dxfId="209" priority="2065">
      <formula>LEN(TRIM(BE26))=0</formula>
    </cfRule>
    <cfRule type="cellIs" dxfId="208" priority="2066" operator="notEqual">
      <formula>""""""</formula>
    </cfRule>
  </conditionalFormatting>
  <conditionalFormatting sqref="BQ26:BQ27">
    <cfRule type="containsBlanks" dxfId="207" priority="2069">
      <formula>LEN(TRIM(BQ26))=0</formula>
    </cfRule>
    <cfRule type="cellIs" dxfId="206" priority="2070" operator="notEqual">
      <formula>""""""</formula>
    </cfRule>
  </conditionalFormatting>
  <conditionalFormatting sqref="BM26:BN27">
    <cfRule type="containsBlanks" dxfId="205" priority="2061">
      <formula>LEN(TRIM(BM26))=0</formula>
    </cfRule>
    <cfRule type="cellIs" dxfId="204" priority="2062" operator="notEqual">
      <formula>""""""</formula>
    </cfRule>
  </conditionalFormatting>
  <conditionalFormatting sqref="BP26:BP27">
    <cfRule type="containsBlanks" dxfId="203" priority="2059">
      <formula>LEN(TRIM(BP26))=0</formula>
    </cfRule>
    <cfRule type="cellIs" dxfId="202" priority="2060" operator="notEqual">
      <formula>""""""</formula>
    </cfRule>
  </conditionalFormatting>
  <conditionalFormatting sqref="AF26:AF27">
    <cfRule type="containsBlanks" dxfId="201" priority="2057">
      <formula>LEN(TRIM(AF26))=0</formula>
    </cfRule>
    <cfRule type="cellIs" dxfId="200" priority="2058" operator="notEqual">
      <formula>""""""</formula>
    </cfRule>
  </conditionalFormatting>
  <conditionalFormatting sqref="AJ26:AJ27 AN26:AN27 AR26:AR27 AV26:AV27 AZ26:AZ27 BD26:BD27">
    <cfRule type="containsBlanks" dxfId="199" priority="2051">
      <formula>LEN(TRIM(AJ26))=0</formula>
    </cfRule>
    <cfRule type="cellIs" dxfId="198" priority="2052" operator="notEqual">
      <formula>""""""</formula>
    </cfRule>
  </conditionalFormatting>
  <conditionalFormatting sqref="AO28:AP28">
    <cfRule type="containsBlanks" dxfId="197" priority="1969">
      <formula>LEN(TRIM(AO28))=0</formula>
    </cfRule>
    <cfRule type="cellIs" dxfId="196" priority="1970" operator="notEqual">
      <formula>""""""</formula>
    </cfRule>
  </conditionalFormatting>
  <conditionalFormatting sqref="AT28">
    <cfRule type="containsBlanks" dxfId="195" priority="1967">
      <formula>LEN(TRIM(AT28))=0</formula>
    </cfRule>
    <cfRule type="cellIs" dxfId="194" priority="1968" operator="notEqual">
      <formula>""""""</formula>
    </cfRule>
  </conditionalFormatting>
  <conditionalFormatting sqref="AC28:AD28">
    <cfRule type="containsBlanks" dxfId="193" priority="1975">
      <formula>LEN(TRIM(AC28))=0</formula>
    </cfRule>
    <cfRule type="cellIs" dxfId="192" priority="1976" operator="notEqual">
      <formula>""""""</formula>
    </cfRule>
  </conditionalFormatting>
  <conditionalFormatting sqref="AK28:AL28">
    <cfRule type="containsBlanks" dxfId="191" priority="1971">
      <formula>LEN(TRIM(AK28))=0</formula>
    </cfRule>
    <cfRule type="cellIs" dxfId="190" priority="1972" operator="notEqual">
      <formula>""""""</formula>
    </cfRule>
  </conditionalFormatting>
  <conditionalFormatting sqref="BL28 BI28:BJ28">
    <cfRule type="containsBlanks" dxfId="189" priority="1991">
      <formula>LEN(TRIM(BI28))=0</formula>
    </cfRule>
    <cfRule type="cellIs" dxfId="188" priority="1992" operator="notEqual">
      <formula>""""""</formula>
    </cfRule>
  </conditionalFormatting>
  <conditionalFormatting sqref="AB28">
    <cfRule type="containsBlanks" dxfId="187" priority="1983">
      <formula>LEN(TRIM(AB28))=0</formula>
    </cfRule>
    <cfRule type="cellIs" dxfId="186" priority="1984" operator="notEqual">
      <formula>""""""</formula>
    </cfRule>
  </conditionalFormatting>
  <conditionalFormatting sqref="AS28 AW28 BA28">
    <cfRule type="containsBlanks" dxfId="185" priority="1981">
      <formula>LEN(TRIM(AS28))=0</formula>
    </cfRule>
    <cfRule type="cellIs" dxfId="184" priority="1982" operator="notEqual">
      <formula>""""""</formula>
    </cfRule>
  </conditionalFormatting>
  <conditionalFormatting sqref="Y28:Z28">
    <cfRule type="containsBlanks" dxfId="183" priority="1977">
      <formula>LEN(TRIM(Y28))=0</formula>
    </cfRule>
    <cfRule type="cellIs" dxfId="182" priority="1978" operator="notEqual">
      <formula>""""""</formula>
    </cfRule>
  </conditionalFormatting>
  <conditionalFormatting sqref="AX28">
    <cfRule type="containsBlanks" dxfId="181" priority="1965">
      <formula>LEN(TRIM(AX28))=0</formula>
    </cfRule>
    <cfRule type="cellIs" dxfId="180" priority="1966" operator="notEqual">
      <formula>""""""</formula>
    </cfRule>
  </conditionalFormatting>
  <conditionalFormatting sqref="BB28">
    <cfRule type="containsBlanks" dxfId="179" priority="1963">
      <formula>LEN(TRIM(BB28))=0</formula>
    </cfRule>
    <cfRule type="cellIs" dxfId="178" priority="1964" operator="notEqual">
      <formula>""""""</formula>
    </cfRule>
  </conditionalFormatting>
  <conditionalFormatting sqref="U28:V28 X28">
    <cfRule type="containsBlanks" dxfId="177" priority="1995">
      <formula>LEN(TRIM(U28))=0</formula>
    </cfRule>
    <cfRule type="cellIs" dxfId="176" priority="1996" operator="notEqual">
      <formula>""""""</formula>
    </cfRule>
  </conditionalFormatting>
  <conditionalFormatting sqref="BH28 BE28:BF28">
    <cfRule type="containsBlanks" dxfId="175" priority="1993">
      <formula>LEN(TRIM(BE28))=0</formula>
    </cfRule>
    <cfRule type="cellIs" dxfId="174" priority="1994" operator="notEqual">
      <formula>""""""</formula>
    </cfRule>
  </conditionalFormatting>
  <conditionalFormatting sqref="BQ28">
    <cfRule type="containsBlanks" dxfId="173" priority="1997">
      <formula>LEN(TRIM(BQ28))=0</formula>
    </cfRule>
    <cfRule type="cellIs" dxfId="172" priority="1998" operator="notEqual">
      <formula>""""""</formula>
    </cfRule>
  </conditionalFormatting>
  <conditionalFormatting sqref="BM28:BN28">
    <cfRule type="containsBlanks" dxfId="171" priority="1989">
      <formula>LEN(TRIM(BM28))=0</formula>
    </cfRule>
    <cfRule type="cellIs" dxfId="170" priority="1990" operator="notEqual">
      <formula>""""""</formula>
    </cfRule>
  </conditionalFormatting>
  <conditionalFormatting sqref="BP28">
    <cfRule type="containsBlanks" dxfId="169" priority="1987">
      <formula>LEN(TRIM(BP28))=0</formula>
    </cfRule>
    <cfRule type="cellIs" dxfId="168" priority="1988" operator="notEqual">
      <formula>""""""</formula>
    </cfRule>
  </conditionalFormatting>
  <conditionalFormatting sqref="AF28">
    <cfRule type="containsBlanks" dxfId="167" priority="1985">
      <formula>LEN(TRIM(AF28))=0</formula>
    </cfRule>
    <cfRule type="cellIs" dxfId="166" priority="1986" operator="notEqual">
      <formula>""""""</formula>
    </cfRule>
  </conditionalFormatting>
  <conditionalFormatting sqref="AN28 AR28 AV28 AZ28 BD28">
    <cfRule type="containsBlanks" dxfId="165" priority="1979">
      <formula>LEN(TRIM(AN28))=0</formula>
    </cfRule>
    <cfRule type="cellIs" dxfId="164" priority="1980" operator="notEqual">
      <formula>""""""</formula>
    </cfRule>
  </conditionalFormatting>
  <conditionalFormatting sqref="BL31:BL54 BI31:BJ54">
    <cfRule type="containsBlanks" dxfId="163" priority="161">
      <formula>LEN(TRIM(BI31))=0</formula>
    </cfRule>
    <cfRule type="cellIs" dxfId="162" priority="162" operator="notEqual">
      <formula>""""""</formula>
    </cfRule>
  </conditionalFormatting>
  <conditionalFormatting sqref="BM31:BN54">
    <cfRule type="containsBlanks" dxfId="161" priority="159">
      <formula>LEN(TRIM(BM31))=0</formula>
    </cfRule>
    <cfRule type="cellIs" dxfId="160" priority="160" operator="notEqual">
      <formula>""""""</formula>
    </cfRule>
  </conditionalFormatting>
  <conditionalFormatting sqref="BP31:BP54">
    <cfRule type="containsBlanks" dxfId="159" priority="157">
      <formula>LEN(TRIM(BP31))=0</formula>
    </cfRule>
    <cfRule type="cellIs" dxfId="158" priority="158" operator="notEqual">
      <formula>""""""</formula>
    </cfRule>
  </conditionalFormatting>
  <conditionalFormatting sqref="AF31:AF54">
    <cfRule type="containsBlanks" dxfId="157" priority="155">
      <formula>LEN(TRIM(AF31))=0</formula>
    </cfRule>
    <cfRule type="cellIs" dxfId="156" priority="156" operator="notEqual">
      <formula>""""""</formula>
    </cfRule>
  </conditionalFormatting>
  <conditionalFormatting sqref="AB31:AB54">
    <cfRule type="containsBlanks" dxfId="155" priority="153">
      <formula>LEN(TRIM(AB31))=0</formula>
    </cfRule>
    <cfRule type="cellIs" dxfId="154" priority="154" operator="notEqual">
      <formula>""""""</formula>
    </cfRule>
  </conditionalFormatting>
  <conditionalFormatting sqref="AS31:AS54 AW31:AW54 BA31:BA54">
    <cfRule type="containsBlanks" dxfId="153" priority="151">
      <formula>LEN(TRIM(AS31))=0</formula>
    </cfRule>
    <cfRule type="cellIs" dxfId="152" priority="152" operator="notEqual">
      <formula>""""""</formula>
    </cfRule>
  </conditionalFormatting>
  <conditionalFormatting sqref="AH29 AJ29">
    <cfRule type="containsBlanks" dxfId="151" priority="1629">
      <formula>LEN(TRIM(AH29))=0</formula>
    </cfRule>
    <cfRule type="cellIs" dxfId="150" priority="1630" operator="notEqual">
      <formula>""""""</formula>
    </cfRule>
  </conditionalFormatting>
  <conditionalFormatting sqref="BL29 BI29:BJ29">
    <cfRule type="containsBlanks" dxfId="149" priority="1621">
      <formula>LEN(TRIM(BI29))=0</formula>
    </cfRule>
    <cfRule type="cellIs" dxfId="148" priority="1622" operator="notEqual">
      <formula>""""""</formula>
    </cfRule>
  </conditionalFormatting>
  <conditionalFormatting sqref="BM29:BN29">
    <cfRule type="containsBlanks" dxfId="147" priority="1619">
      <formula>LEN(TRIM(BM29))=0</formula>
    </cfRule>
    <cfRule type="cellIs" dxfId="146" priority="1620" operator="notEqual">
      <formula>""""""</formula>
    </cfRule>
  </conditionalFormatting>
  <conditionalFormatting sqref="BQ29">
    <cfRule type="containsBlanks" dxfId="145" priority="1627">
      <formula>LEN(TRIM(BQ29))=0</formula>
    </cfRule>
    <cfRule type="cellIs" dxfId="144" priority="1628" operator="notEqual">
      <formula>""""""</formula>
    </cfRule>
  </conditionalFormatting>
  <conditionalFormatting sqref="U29:V29 X29">
    <cfRule type="containsBlanks" dxfId="143" priority="1625">
      <formula>LEN(TRIM(U29))=0</formula>
    </cfRule>
    <cfRule type="cellIs" dxfId="142" priority="1626" operator="notEqual">
      <formula>""""""</formula>
    </cfRule>
  </conditionalFormatting>
  <conditionalFormatting sqref="BH29 BE29:BF29">
    <cfRule type="containsBlanks" dxfId="141" priority="1623">
      <formula>LEN(TRIM(BE29))=0</formula>
    </cfRule>
    <cfRule type="cellIs" dxfId="140" priority="1624" operator="notEqual">
      <formula>""""""</formula>
    </cfRule>
  </conditionalFormatting>
  <conditionalFormatting sqref="BP29">
    <cfRule type="containsBlanks" dxfId="139" priority="1617">
      <formula>LEN(TRIM(BP29))=0</formula>
    </cfRule>
    <cfRule type="cellIs" dxfId="138" priority="1618" operator="notEqual">
      <formula>""""""</formula>
    </cfRule>
  </conditionalFormatting>
  <conditionalFormatting sqref="AF29">
    <cfRule type="containsBlanks" dxfId="137" priority="1615">
      <formula>LEN(TRIM(AF29))=0</formula>
    </cfRule>
    <cfRule type="cellIs" dxfId="136" priority="1616" operator="notEqual">
      <formula>""""""</formula>
    </cfRule>
  </conditionalFormatting>
  <conditionalFormatting sqref="AB29">
    <cfRule type="containsBlanks" dxfId="135" priority="1613">
      <formula>LEN(TRIM(AB29))=0</formula>
    </cfRule>
    <cfRule type="cellIs" dxfId="134" priority="1614" operator="notEqual">
      <formula>""""""</formula>
    </cfRule>
  </conditionalFormatting>
  <conditionalFormatting sqref="AS29 AW29 BA29">
    <cfRule type="containsBlanks" dxfId="133" priority="1611">
      <formula>LEN(TRIM(AS29))=0</formula>
    </cfRule>
    <cfRule type="cellIs" dxfId="132" priority="1612" operator="notEqual">
      <formula>""""""</formula>
    </cfRule>
  </conditionalFormatting>
  <conditionalFormatting sqref="AN29 AR29 AV29 AZ29 BD29">
    <cfRule type="containsBlanks" dxfId="131" priority="1609">
      <formula>LEN(TRIM(AN29))=0</formula>
    </cfRule>
    <cfRule type="cellIs" dxfId="130" priority="1610" operator="notEqual">
      <formula>""""""</formula>
    </cfRule>
  </conditionalFormatting>
  <conditionalFormatting sqref="Y29:Z29">
    <cfRule type="containsBlanks" dxfId="129" priority="1607">
      <formula>LEN(TRIM(Y29))=0</formula>
    </cfRule>
    <cfRule type="cellIs" dxfId="128" priority="1608" operator="notEqual">
      <formula>""""""</formula>
    </cfRule>
  </conditionalFormatting>
  <conditionalFormatting sqref="AC29:AD29">
    <cfRule type="containsBlanks" dxfId="127" priority="1605">
      <formula>LEN(TRIM(AC29))=0</formula>
    </cfRule>
    <cfRule type="cellIs" dxfId="126" priority="1606" operator="notEqual">
      <formula>""""""</formula>
    </cfRule>
  </conditionalFormatting>
  <conditionalFormatting sqref="AK29:AL29">
    <cfRule type="containsBlanks" dxfId="125" priority="1603">
      <formula>LEN(TRIM(AK29))=0</formula>
    </cfRule>
    <cfRule type="cellIs" dxfId="124" priority="1604" operator="notEqual">
      <formula>""""""</formula>
    </cfRule>
  </conditionalFormatting>
  <conditionalFormatting sqref="AO29:AP29">
    <cfRule type="containsBlanks" dxfId="123" priority="1601">
      <formula>LEN(TRIM(AO29))=0</formula>
    </cfRule>
    <cfRule type="cellIs" dxfId="122" priority="1602" operator="notEqual">
      <formula>""""""</formula>
    </cfRule>
  </conditionalFormatting>
  <conditionalFormatting sqref="AT29">
    <cfRule type="containsBlanks" dxfId="121" priority="1599">
      <formula>LEN(TRIM(AT29))=0</formula>
    </cfRule>
    <cfRule type="cellIs" dxfId="120" priority="1600" operator="notEqual">
      <formula>""""""</formula>
    </cfRule>
  </conditionalFormatting>
  <conditionalFormatting sqref="AX29">
    <cfRule type="containsBlanks" dxfId="119" priority="1597">
      <formula>LEN(TRIM(AX29))=0</formula>
    </cfRule>
    <cfRule type="cellIs" dxfId="118" priority="1598" operator="notEqual">
      <formula>""""""</formula>
    </cfRule>
  </conditionalFormatting>
  <conditionalFormatting sqref="BB29">
    <cfRule type="containsBlanks" dxfId="117" priority="1595">
      <formula>LEN(TRIM(BB29))=0</formula>
    </cfRule>
    <cfRule type="cellIs" dxfId="116" priority="1596" operator="notEqual">
      <formula>""""""</formula>
    </cfRule>
  </conditionalFormatting>
  <conditionalFormatting sqref="AH30 AJ30">
    <cfRule type="containsBlanks" dxfId="115" priority="1903">
      <formula>LEN(TRIM(AH30))=0</formula>
    </cfRule>
    <cfRule type="cellIs" dxfId="114" priority="1904" operator="notEqual">
      <formula>""""""</formula>
    </cfRule>
  </conditionalFormatting>
  <conditionalFormatting sqref="AO30:AP30">
    <cfRule type="containsBlanks" dxfId="113" priority="1875">
      <formula>LEN(TRIM(AO30))=0</formula>
    </cfRule>
    <cfRule type="cellIs" dxfId="112" priority="1876" operator="notEqual">
      <formula>""""""</formula>
    </cfRule>
  </conditionalFormatting>
  <conditionalFormatting sqref="AT30">
    <cfRule type="containsBlanks" dxfId="111" priority="1873">
      <formula>LEN(TRIM(AT30))=0</formula>
    </cfRule>
    <cfRule type="cellIs" dxfId="110" priority="1874" operator="notEqual">
      <formula>""""""</formula>
    </cfRule>
  </conditionalFormatting>
  <conditionalFormatting sqref="AC30:AD30">
    <cfRule type="containsBlanks" dxfId="109" priority="1879">
      <formula>LEN(TRIM(AC30))=0</formula>
    </cfRule>
    <cfRule type="cellIs" dxfId="108" priority="1880" operator="notEqual">
      <formula>""""""</formula>
    </cfRule>
  </conditionalFormatting>
  <conditionalFormatting sqref="AK30:AL30">
    <cfRule type="containsBlanks" dxfId="107" priority="1877">
      <formula>LEN(TRIM(AK30))=0</formula>
    </cfRule>
    <cfRule type="cellIs" dxfId="106" priority="1878" operator="notEqual">
      <formula>""""""</formula>
    </cfRule>
  </conditionalFormatting>
  <conditionalFormatting sqref="BL30 BI30:BJ30">
    <cfRule type="containsBlanks" dxfId="105" priority="1895">
      <formula>LEN(TRIM(BI30))=0</formula>
    </cfRule>
    <cfRule type="cellIs" dxfId="104" priority="1896" operator="notEqual">
      <formula>""""""</formula>
    </cfRule>
  </conditionalFormatting>
  <conditionalFormatting sqref="AB30">
    <cfRule type="containsBlanks" dxfId="103" priority="1887">
      <formula>LEN(TRIM(AB30))=0</formula>
    </cfRule>
    <cfRule type="cellIs" dxfId="102" priority="1888" operator="notEqual">
      <formula>""""""</formula>
    </cfRule>
  </conditionalFormatting>
  <conditionalFormatting sqref="AS30 AW30 BA30">
    <cfRule type="containsBlanks" dxfId="101" priority="1885">
      <formula>LEN(TRIM(AS30))=0</formula>
    </cfRule>
    <cfRule type="cellIs" dxfId="100" priority="1886" operator="notEqual">
      <formula>""""""</formula>
    </cfRule>
  </conditionalFormatting>
  <conditionalFormatting sqref="Y30:Z30">
    <cfRule type="containsBlanks" dxfId="99" priority="1881">
      <formula>LEN(TRIM(Y30))=0</formula>
    </cfRule>
    <cfRule type="cellIs" dxfId="98" priority="1882" operator="notEqual">
      <formula>""""""</formula>
    </cfRule>
  </conditionalFormatting>
  <conditionalFormatting sqref="AX30">
    <cfRule type="containsBlanks" dxfId="97" priority="1871">
      <formula>LEN(TRIM(AX30))=0</formula>
    </cfRule>
    <cfRule type="cellIs" dxfId="96" priority="1872" operator="notEqual">
      <formula>""""""</formula>
    </cfRule>
  </conditionalFormatting>
  <conditionalFormatting sqref="BB30">
    <cfRule type="containsBlanks" dxfId="95" priority="1869">
      <formula>LEN(TRIM(BB30))=0</formula>
    </cfRule>
    <cfRule type="cellIs" dxfId="94" priority="1870" operator="notEqual">
      <formula>""""""</formula>
    </cfRule>
  </conditionalFormatting>
  <conditionalFormatting sqref="U30:V30 X30">
    <cfRule type="containsBlanks" dxfId="93" priority="1899">
      <formula>LEN(TRIM(U30))=0</formula>
    </cfRule>
    <cfRule type="cellIs" dxfId="92" priority="1900" operator="notEqual">
      <formula>""""""</formula>
    </cfRule>
  </conditionalFormatting>
  <conditionalFormatting sqref="BH30 BE30:BF30">
    <cfRule type="containsBlanks" dxfId="91" priority="1897">
      <formula>LEN(TRIM(BE30))=0</formula>
    </cfRule>
    <cfRule type="cellIs" dxfId="90" priority="1898" operator="notEqual">
      <formula>""""""</formula>
    </cfRule>
  </conditionalFormatting>
  <conditionalFormatting sqref="BQ30">
    <cfRule type="containsBlanks" dxfId="89" priority="1901">
      <formula>LEN(TRIM(BQ30))=0</formula>
    </cfRule>
    <cfRule type="cellIs" dxfId="88" priority="1902" operator="notEqual">
      <formula>""""""</formula>
    </cfRule>
  </conditionalFormatting>
  <conditionalFormatting sqref="BM30:BN30">
    <cfRule type="containsBlanks" dxfId="87" priority="1893">
      <formula>LEN(TRIM(BM30))=0</formula>
    </cfRule>
    <cfRule type="cellIs" dxfId="86" priority="1894" operator="notEqual">
      <formula>""""""</formula>
    </cfRule>
  </conditionalFormatting>
  <conditionalFormatting sqref="BP30">
    <cfRule type="containsBlanks" dxfId="85" priority="1891">
      <formula>LEN(TRIM(BP30))=0</formula>
    </cfRule>
    <cfRule type="cellIs" dxfId="84" priority="1892" operator="notEqual">
      <formula>""""""</formula>
    </cfRule>
  </conditionalFormatting>
  <conditionalFormatting sqref="AF30">
    <cfRule type="containsBlanks" dxfId="83" priority="1889">
      <formula>LEN(TRIM(AF30))=0</formula>
    </cfRule>
    <cfRule type="cellIs" dxfId="82" priority="1890" operator="notEqual">
      <formula>""""""</formula>
    </cfRule>
  </conditionalFormatting>
  <conditionalFormatting sqref="AN30 AR30 AV30 AZ30 BD30">
    <cfRule type="containsBlanks" dxfId="81" priority="1883">
      <formula>LEN(TRIM(AN30))=0</formula>
    </cfRule>
    <cfRule type="cellIs" dxfId="80" priority="1884" operator="notEqual">
      <formula>""""""</formula>
    </cfRule>
  </conditionalFormatting>
  <conditionalFormatting sqref="AN31:AN54 AR31:AR54 AV31:AV54 AZ31:AZ54 BD31:BD54">
    <cfRule type="containsBlanks" dxfId="79" priority="149">
      <formula>LEN(TRIM(AN31))=0</formula>
    </cfRule>
    <cfRule type="cellIs" dxfId="78" priority="150" operator="notEqual">
      <formula>""""""</formula>
    </cfRule>
  </conditionalFormatting>
  <conditionalFormatting sqref="AK31:AL54">
    <cfRule type="containsBlanks" dxfId="77" priority="143">
      <formula>LEN(TRIM(AK31))=0</formula>
    </cfRule>
    <cfRule type="cellIs" dxfId="76" priority="144" operator="notEqual">
      <formula>""""""</formula>
    </cfRule>
  </conditionalFormatting>
  <conditionalFormatting sqref="Y33:Z54">
    <cfRule type="containsBlanks" dxfId="75" priority="147">
      <formula>LEN(TRIM(Y33))=0</formula>
    </cfRule>
    <cfRule type="cellIs" dxfId="74" priority="148" operator="notEqual">
      <formula>""""""</formula>
    </cfRule>
  </conditionalFormatting>
  <conditionalFormatting sqref="AC33:AD54">
    <cfRule type="containsBlanks" dxfId="73" priority="145">
      <formula>LEN(TRIM(AC33))=0</formula>
    </cfRule>
    <cfRule type="cellIs" dxfId="72" priority="146" operator="notEqual">
      <formula>""""""</formula>
    </cfRule>
  </conditionalFormatting>
  <conditionalFormatting sqref="AO31:AP54">
    <cfRule type="containsBlanks" dxfId="71" priority="141">
      <formula>LEN(TRIM(AO31))=0</formula>
    </cfRule>
    <cfRule type="cellIs" dxfId="70" priority="142" operator="notEqual">
      <formula>""""""</formula>
    </cfRule>
  </conditionalFormatting>
  <conditionalFormatting sqref="AT31:AT54">
    <cfRule type="containsBlanks" dxfId="69" priority="139">
      <formula>LEN(TRIM(AT31))=0</formula>
    </cfRule>
    <cfRule type="cellIs" dxfId="68" priority="140" operator="notEqual">
      <formula>""""""</formula>
    </cfRule>
  </conditionalFormatting>
  <conditionalFormatting sqref="AX31:AX54">
    <cfRule type="containsBlanks" dxfId="67" priority="137">
      <formula>LEN(TRIM(AX31))=0</formula>
    </cfRule>
    <cfRule type="cellIs" dxfId="66" priority="138" operator="notEqual">
      <formula>""""""</formula>
    </cfRule>
  </conditionalFormatting>
  <conditionalFormatting sqref="BB31:BB54">
    <cfRule type="containsBlanks" dxfId="65" priority="135">
      <formula>LEN(TRIM(BB31))=0</formula>
    </cfRule>
    <cfRule type="cellIs" dxfId="64" priority="136" operator="notEqual">
      <formula>""""""</formula>
    </cfRule>
  </conditionalFormatting>
  <conditionalFormatting sqref="Y31:Z32">
    <cfRule type="containsBlanks" dxfId="63" priority="133">
      <formula>LEN(TRIM(Y31))=0</formula>
    </cfRule>
    <cfRule type="cellIs" dxfId="62" priority="134" operator="notEqual">
      <formula>""""""</formula>
    </cfRule>
  </conditionalFormatting>
  <conditionalFormatting sqref="AG33">
    <cfRule type="containsBlanks" dxfId="61" priority="127">
      <formula>LEN(TRIM(AG33))=0</formula>
    </cfRule>
    <cfRule type="cellIs" dxfId="60" priority="128" operator="notEqual">
      <formula>""""""</formula>
    </cfRule>
  </conditionalFormatting>
  <conditionalFormatting sqref="AG34">
    <cfRule type="containsBlanks" dxfId="59" priority="125">
      <formula>LEN(TRIM(AG34))=0</formula>
    </cfRule>
    <cfRule type="cellIs" dxfId="58" priority="126" operator="notEqual">
      <formula>""""""</formula>
    </cfRule>
  </conditionalFormatting>
  <conditionalFormatting sqref="AC31:AD32">
    <cfRule type="containsBlanks" dxfId="57" priority="131">
      <formula>LEN(TRIM(AC31))=0</formula>
    </cfRule>
    <cfRule type="cellIs" dxfId="56" priority="132" operator="notEqual">
      <formula>""""""</formula>
    </cfRule>
  </conditionalFormatting>
  <conditionalFormatting sqref="AG31:AH32">
    <cfRule type="containsBlanks" dxfId="55" priority="129">
      <formula>LEN(TRIM(AG31))=0</formula>
    </cfRule>
    <cfRule type="cellIs" dxfId="54" priority="130" operator="notEqual">
      <formula>""""""</formula>
    </cfRule>
  </conditionalFormatting>
  <conditionalFormatting sqref="AG35:AG36">
    <cfRule type="containsBlanks" dxfId="53" priority="121">
      <formula>LEN(TRIM(AG35))=0</formula>
    </cfRule>
    <cfRule type="cellIs" dxfId="52" priority="122" operator="notEqual">
      <formula>""""""</formula>
    </cfRule>
  </conditionalFormatting>
  <conditionalFormatting sqref="AG38">
    <cfRule type="containsBlanks" dxfId="51" priority="119">
      <formula>LEN(TRIM(AG38))=0</formula>
    </cfRule>
    <cfRule type="cellIs" dxfId="50" priority="120" operator="notEqual">
      <formula>""""""</formula>
    </cfRule>
  </conditionalFormatting>
  <conditionalFormatting sqref="AG37">
    <cfRule type="containsBlanks" dxfId="49" priority="117">
      <formula>LEN(TRIM(AG37))=0</formula>
    </cfRule>
    <cfRule type="cellIs" dxfId="48" priority="118" operator="notEqual">
      <formula>""""""</formula>
    </cfRule>
  </conditionalFormatting>
  <conditionalFormatting sqref="AG39:AH41">
    <cfRule type="containsBlanks" dxfId="47" priority="115">
      <formula>LEN(TRIM(AG39))=0</formula>
    </cfRule>
    <cfRule type="cellIs" dxfId="46" priority="116" operator="notEqual">
      <formula>""""""</formula>
    </cfRule>
  </conditionalFormatting>
  <conditionalFormatting sqref="AH33:AH38 AJ31:AJ54 AH42:AH54">
    <cfRule type="containsBlanks" dxfId="45" priority="169">
      <formula>LEN(TRIM(AH31))=0</formula>
    </cfRule>
    <cfRule type="cellIs" dxfId="44" priority="170" operator="notEqual">
      <formula>""""""</formula>
    </cfRule>
  </conditionalFormatting>
  <conditionalFormatting sqref="BQ31:BQ54">
    <cfRule type="containsBlanks" dxfId="43" priority="167">
      <formula>LEN(TRIM(BQ31))=0</formula>
    </cfRule>
    <cfRule type="cellIs" dxfId="42" priority="168" operator="notEqual">
      <formula>""""""</formula>
    </cfRule>
  </conditionalFormatting>
  <conditionalFormatting sqref="U31:V54 X31:X54">
    <cfRule type="containsBlanks" dxfId="41" priority="165">
      <formula>LEN(TRIM(U31))=0</formula>
    </cfRule>
    <cfRule type="cellIs" dxfId="40" priority="166" operator="notEqual">
      <formula>""""""</formula>
    </cfRule>
  </conditionalFormatting>
  <conditionalFormatting sqref="BH31:BH54 BE31:BF54">
    <cfRule type="containsBlanks" dxfId="39" priority="163">
      <formula>LEN(TRIM(BE31))=0</formula>
    </cfRule>
    <cfRule type="cellIs" dxfId="38" priority="164" operator="notEqual">
      <formula>""""""</formula>
    </cfRule>
  </conditionalFormatting>
  <conditionalFormatting sqref="AH55 AJ55">
    <cfRule type="containsBlanks" dxfId="37" priority="843">
      <formula>LEN(TRIM(AH55))=0</formula>
    </cfRule>
    <cfRule type="cellIs" dxfId="36" priority="844" operator="notEqual">
      <formula>""""""</formula>
    </cfRule>
  </conditionalFormatting>
  <conditionalFormatting sqref="AO55:AP55">
    <cfRule type="containsBlanks" dxfId="35" priority="815">
      <formula>LEN(TRIM(AO55))=0</formula>
    </cfRule>
    <cfRule type="cellIs" dxfId="34" priority="816" operator="notEqual">
      <formula>""""""</formula>
    </cfRule>
  </conditionalFormatting>
  <conditionalFormatting sqref="AT55">
    <cfRule type="containsBlanks" dxfId="33" priority="813">
      <formula>LEN(TRIM(AT55))=0</formula>
    </cfRule>
    <cfRule type="cellIs" dxfId="32" priority="814" operator="notEqual">
      <formula>""""""</formula>
    </cfRule>
  </conditionalFormatting>
  <conditionalFormatting sqref="AC55:AD55">
    <cfRule type="containsBlanks" dxfId="31" priority="819">
      <formula>LEN(TRIM(AC55))=0</formula>
    </cfRule>
    <cfRule type="cellIs" dxfId="30" priority="820" operator="notEqual">
      <formula>""""""</formula>
    </cfRule>
  </conditionalFormatting>
  <conditionalFormatting sqref="AK55:AL55">
    <cfRule type="containsBlanks" dxfId="29" priority="817">
      <formula>LEN(TRIM(AK55))=0</formula>
    </cfRule>
    <cfRule type="cellIs" dxfId="28" priority="818" operator="notEqual">
      <formula>""""""</formula>
    </cfRule>
  </conditionalFormatting>
  <conditionalFormatting sqref="BL55 BI55:BJ55">
    <cfRule type="containsBlanks" dxfId="27" priority="835">
      <formula>LEN(TRIM(BI55))=0</formula>
    </cfRule>
    <cfRule type="cellIs" dxfId="26" priority="836" operator="notEqual">
      <formula>""""""</formula>
    </cfRule>
  </conditionalFormatting>
  <conditionalFormatting sqref="AB55">
    <cfRule type="containsBlanks" dxfId="25" priority="827">
      <formula>LEN(TRIM(AB55))=0</formula>
    </cfRule>
    <cfRule type="cellIs" dxfId="24" priority="828" operator="notEqual">
      <formula>""""""</formula>
    </cfRule>
  </conditionalFormatting>
  <conditionalFormatting sqref="AS55 AW55 BA55">
    <cfRule type="containsBlanks" dxfId="23" priority="825">
      <formula>LEN(TRIM(AS55))=0</formula>
    </cfRule>
    <cfRule type="cellIs" dxfId="22" priority="826" operator="notEqual">
      <formula>""""""</formula>
    </cfRule>
  </conditionalFormatting>
  <conditionalFormatting sqref="Y55:Z55">
    <cfRule type="containsBlanks" dxfId="21" priority="821">
      <formula>LEN(TRIM(Y55))=0</formula>
    </cfRule>
    <cfRule type="cellIs" dxfId="20" priority="822" operator="notEqual">
      <formula>""""""</formula>
    </cfRule>
  </conditionalFormatting>
  <conditionalFormatting sqref="AX55">
    <cfRule type="containsBlanks" dxfId="19" priority="811">
      <formula>LEN(TRIM(AX55))=0</formula>
    </cfRule>
    <cfRule type="cellIs" dxfId="18" priority="812" operator="notEqual">
      <formula>""""""</formula>
    </cfRule>
  </conditionalFormatting>
  <conditionalFormatting sqref="BB55">
    <cfRule type="containsBlanks" dxfId="17" priority="809">
      <formula>LEN(TRIM(BB55))=0</formula>
    </cfRule>
    <cfRule type="cellIs" dxfId="16" priority="810" operator="notEqual">
      <formula>""""""</formula>
    </cfRule>
  </conditionalFormatting>
  <conditionalFormatting sqref="U55:V55 X55">
    <cfRule type="containsBlanks" dxfId="15" priority="839">
      <formula>LEN(TRIM(U55))=0</formula>
    </cfRule>
    <cfRule type="cellIs" dxfId="14" priority="840" operator="notEqual">
      <formula>""""""</formula>
    </cfRule>
  </conditionalFormatting>
  <conditionalFormatting sqref="BH55 BE55:BF55">
    <cfRule type="containsBlanks" dxfId="13" priority="837">
      <formula>LEN(TRIM(BE55))=0</formula>
    </cfRule>
    <cfRule type="cellIs" dxfId="12" priority="838" operator="notEqual">
      <formula>""""""</formula>
    </cfRule>
  </conditionalFormatting>
  <conditionalFormatting sqref="BQ55">
    <cfRule type="containsBlanks" dxfId="11" priority="841">
      <formula>LEN(TRIM(BQ55))=0</formula>
    </cfRule>
    <cfRule type="cellIs" dxfId="10" priority="842" operator="notEqual">
      <formula>""""""</formula>
    </cfRule>
  </conditionalFormatting>
  <conditionalFormatting sqref="BM55:BN55">
    <cfRule type="containsBlanks" dxfId="9" priority="833">
      <formula>LEN(TRIM(BM55))=0</formula>
    </cfRule>
    <cfRule type="cellIs" dxfId="8" priority="834" operator="notEqual">
      <formula>""""""</formula>
    </cfRule>
  </conditionalFormatting>
  <conditionalFormatting sqref="BP55">
    <cfRule type="containsBlanks" dxfId="7" priority="831">
      <formula>LEN(TRIM(BP55))=0</formula>
    </cfRule>
    <cfRule type="cellIs" dxfId="6" priority="832" operator="notEqual">
      <formula>""""""</formula>
    </cfRule>
  </conditionalFormatting>
  <conditionalFormatting sqref="AF55">
    <cfRule type="containsBlanks" dxfId="5" priority="829">
      <formula>LEN(TRIM(AF55))=0</formula>
    </cfRule>
    <cfRule type="cellIs" dxfId="4" priority="830" operator="notEqual">
      <formula>""""""</formula>
    </cfRule>
  </conditionalFormatting>
  <conditionalFormatting sqref="AN55 AR55 AV55 AZ55 BD55">
    <cfRule type="containsBlanks" dxfId="3" priority="823">
      <formula>LEN(TRIM(AN55))=0</formula>
    </cfRule>
    <cfRule type="cellIs" dxfId="2" priority="824" operator="notEqual">
      <formula>""""""</formula>
    </cfRule>
  </conditionalFormatting>
  <conditionalFormatting sqref="AG55">
    <cfRule type="containsBlanks" dxfId="1" priority="807">
      <formula>LEN(TRIM(AG55))=0</formula>
    </cfRule>
    <cfRule type="cellIs" dxfId="0" priority="808" operator="notEqual">
      <formula>""""""</formula>
    </cfRule>
  </conditionalFormatting>
  <dataValidations xWindow="200" yWindow="371" count="40">
    <dataValidation type="list" allowBlank="1" showInputMessage="1" showErrorMessage="1" sqref="S56:T56 T57:T1048576 R35:R38"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Q12" xr:uid="{00000000-0002-0000-0000-000001000000}"/>
    <dataValidation allowBlank="1" showInputMessage="1" showErrorMessage="1" prompt="Indicar el proceso institucional al cuál está asociado el indicador de gestión._x000a__x000a_De la lista despegable  seleccione el proceso." sqref="B12" xr:uid="{00000000-0002-0000-0000-000002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0000000-0002-0000-0000-000003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00000000-0002-0000-0000-000004000000}"/>
    <dataValidation allowBlank="1" showInputMessage="1" showErrorMessage="1" prompt="Se refiere al código consecutivo que es asignado por la Subdirección de Diseño, Evaluación y Sistematización – Equipo del Sistema Integrado de Gestión." sqref="E12" xr:uid="{00000000-0002-0000-0000-000005000000}"/>
    <dataValidation allowBlank="1" showInputMessage="1" showErrorMessage="1" prompt="Hace referencia a la fecha de expedición de la circular mediante la cual se solicita la creación o actualización del indicador de gestión." sqref="F12" xr:uid="{00000000-0002-0000-0000-000006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00000000-0002-0000-0000-000007000000}"/>
    <dataValidation allowBlank="1" showInputMessage="1" showErrorMessage="1" prompt="Describe al fin para el cual se formuló el indicador." sqref="H12" xr:uid="{00000000-0002-0000-0000-000008000000}"/>
    <dataValidation allowBlank="1" showInputMessage="1" showErrorMessage="1" prompt="Corresponde al aspecto clave de cuyo resultado depende el logro de la meta propuesta para el indicador." sqref="I12" xr:uid="{00000000-0002-0000-0000-000009000000}"/>
    <dataValidation allowBlank="1" showInputMessage="1" showErrorMessage="1" prompt="Corresponde a la ecuación matemática que relaciona las variables del indicador (numerador/denominador)." sqref="K12" xr:uid="{00000000-0002-0000-0000-00000A000000}"/>
    <dataValidation allowBlank="1" showInputMessage="1" showErrorMessage="1" prompt="Hace referencia a la clasificación del indicador._x000a__x000a_De la lista desplegable seleccione una de las siguientes opciones: eficacia, eficiencia o efectividad." sqref="J12" xr:uid="{00000000-0002-0000-0000-00000B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xr:uid="{00000000-0002-0000-0000-00000C000000}"/>
    <dataValidation allowBlank="1" showInputMessage="1" showErrorMessage="1" prompt="Se estandariza en porcentaje (%)." sqref="N12" xr:uid="{00000000-0002-0000-0000-00000D000000}"/>
    <dataValidation allowBlank="1" showInputMessage="1" showErrorMessage="1" prompt="Corresponde a la información a partir de la cual se obtienen los datos para el cálculo del indicador." sqref="L12" xr:uid="{00000000-0002-0000-0000-00000E000000}"/>
    <dataValidation allowBlank="1" showInputMessage="1" showErrorMessage="1" prompt="Es el elemento que soporta la medición del indicador, estos pueden ser; documento, base de datos, entre otros. " sqref="P12" xr:uid="{00000000-0002-0000-0000-00000F000000}"/>
    <dataValidation allowBlank="1" showInputMessage="1" showErrorMessage="1" prompt="Resultado que se tiene sobre este indicador de mediciones realizadas con anterioridad._x000a__x000a_En los casos en los que no se cuente con línea base se debe registrar “No aplica”." sqref="Q12" xr:uid="{00000000-0002-0000-0000-000010000000}"/>
    <dataValidation allowBlank="1" showInputMessage="1" showErrorMessage="1" prompt="Debe coincidir con la unidad de medida del indicador para poder ser comparables." sqref="R12" xr:uid="{00000000-0002-0000-0000-000011000000}"/>
    <dataValidation allowBlank="1" showInputMessage="1" showErrorMessage="1" prompt="Es el resultado del indicador que se pretende alcanzar en el año, se debe tener como referencia la unidad de medida formulada para el indicador." sqref="S12" xr:uid="{00000000-0002-0000-0000-000012000000}"/>
    <dataValidation allowBlank="1" showInputMessage="1" showErrorMessage="1" prompt="Seleccionar el tipo de meta del indicador._x000a_*Suma: en cada periodo difiere el valor._x000a_* Constante: en cada periodo siempre es el mismo valor._x000a_* Ascendente: en cada periodo incrementa su valor._x000a_* Descendente: en cada período disminuye su valor." sqref="T12" xr:uid="{00000000-0002-0000-0000-000013000000}"/>
    <dataValidation allowBlank="1" showInputMessage="1" showErrorMessage="1" prompt="Corresponde a los resultados obtenidos en el periodo de medición." sqref="AK12 AS12 AW12 BA12 BE12 BI12 BM12 U12 AC12 Y12 AG12 AO12" xr:uid="{00000000-0002-0000-0000-000014000000}"/>
    <dataValidation allowBlank="1" showInputMessage="1" showErrorMessage="1" prompt="Corresponde a los resultados planificados para el periodo de medición. Todos los indicadores de gestión deben incluir programación." sqref="AH12 AT12 AX12 BB12 BF12 BJ12 BN12 AD12 Z12 V12 AP12 AL12" xr:uid="{00000000-0002-0000-0000-000015000000}"/>
    <dataValidation allowBlank="1" showInputMessage="1" showErrorMessage="1" prompt="Corresponde a la operación matemática de la fórmula del indicador y que reflejará el resultado del indicador para el periodo de medición." sqref="AI12 AU12 AY12 BC12 BG12 BK12 BO12 AE12 AA12 W12 AQ12 AM12" xr:uid="{00000000-0002-0000-0000-000016000000}"/>
    <dataValidation allowBlank="1" showInputMessage="1" showErrorMessage="1" prompt="Corresponde a los logros obtenidos durante el periodo de medición así como la identificación de las situaciones que conllevaron al incumplimiento de las metas propuestas." sqref="AR12 AV12 AZ12 BD12 BH12 BL12 BP12 X12 AB12 AF12 AJ12 AN12" xr:uid="{00000000-0002-0000-0000-000017000000}"/>
    <dataValidation type="list" allowBlank="1" showInputMessage="1" showErrorMessage="1" sqref="E7:E8" xr:uid="{00000000-0002-0000-0000-000018000000}">
      <formula1>Meses</formula1>
    </dataValidation>
    <dataValidation type="list" allowBlank="1" showInputMessage="1" showErrorMessage="1" sqref="O56 M57:N1048576" xr:uid="{00000000-0002-0000-0000-000019000000}">
      <formula1>periodicidad</formula1>
    </dataValidation>
    <dataValidation type="list" allowBlank="1" showInputMessage="1" showErrorMessage="1" sqref="C56 D57:D1048576" xr:uid="{00000000-0002-0000-0000-00001A000000}">
      <formula1>ProyectoInv</formula1>
    </dataValidation>
    <dataValidation type="list" allowBlank="1" showInputMessage="1" showErrorMessage="1" sqref="D56 E57:E1048576 D21" xr:uid="{00000000-0002-0000-0000-00001B000000}">
      <formula1>ObjEstratégico</formula1>
    </dataValidation>
    <dataValidation type="list" allowBlank="1" showInputMessage="1" showErrorMessage="1" sqref="G7:G8" xr:uid="{00000000-0002-0000-0000-00001C000000}">
      <formula1>Años</formula1>
    </dataValidation>
    <dataValidation allowBlank="1" showInputMessage="1" showErrorMessage="1" prompt="Formúlese según las características y programación del indicador." sqref="BS10 BV10:BX11" xr:uid="{00000000-0002-0000-0000-00001D000000}"/>
    <dataValidation type="list" allowBlank="1" showInputMessage="1" showErrorMessage="1" sqref="C57:C1048576" xr:uid="{00000000-0002-0000-0000-00001E000000}">
      <formula1>Subsistema</formula1>
    </dataValidation>
    <dataValidation type="list" allowBlank="1" showInputMessage="1" showErrorMessage="1" sqref="O57:O1048576" xr:uid="{00000000-0002-0000-0000-00001F000000}">
      <formula1>TipoInd</formula1>
    </dataValidation>
    <dataValidation type="list" allowBlank="1" showInputMessage="1" showErrorMessage="1" sqref="B56:B1048576" xr:uid="{00000000-0002-0000-0000-000020000000}">
      <formula1>Procesos</formula1>
    </dataValidation>
    <dataValidation allowBlank="1" showInputMessage="1" showErrorMessage="1" prompt="Indicar los pasos que se deben realizar para obtener las variables que conforman el indicador y calcular su resultado." sqref="M12" xr:uid="{00000000-0002-0000-0000-000021000000}"/>
    <dataValidation type="list" allowBlank="1" showInputMessage="1" showErrorMessage="1" errorTitle="Error" error="Seleccione un valor de la lista desplegable" sqref="T33" xr:uid="{A113F6DB-7968-4497-8E10-431F7DC7EDBA}">
      <formula1>#REF!</formula1>
    </dataValidation>
    <dataValidation type="list" allowBlank="1" showInputMessage="1" showErrorMessage="1" sqref="O33 B33:D33 J33" xr:uid="{AE394799-D8FE-43A0-9F33-BE65B8972A78}">
      <formula1>#REF!</formula1>
    </dataValidation>
    <dataValidation type="list" allowBlank="1" showDropDown="1" showInputMessage="1" showErrorMessage="1" sqref="I33 I31" xr:uid="{4D79CB00-FC19-487E-B168-8CF112B5FE2E}">
      <formula1>Objetivosestratégicos</formula1>
    </dataValidation>
    <dataValidation type="textLength" allowBlank="1" showInputMessage="1" showErrorMessage="1" errorTitle="Entrada no válida" error="Escriba un texto  Maximo 500 Caracteres" promptTitle="Cualquier contenido Maximo 500 Caracteres" sqref="H37:I38" xr:uid="{870F5CC7-0DBC-4AF2-B02D-EB0EBA8E430F}">
      <formula1>0</formula1>
      <formula2>500</formula2>
    </dataValidation>
    <dataValidation type="textLength" allowBlank="1" showInputMessage="1" showErrorMessage="1" errorTitle="Entrada no válida" error="Escriba un texto  Maximo 100 Caracteres" promptTitle="Cualquier contenido Maximo 100 Caracteres" sqref="G37:G38" xr:uid="{5DED45E5-020C-46CF-ACAD-FF5B29DBD8EF}">
      <formula1>0</formula1>
      <formula2>100</formula2>
    </dataValidation>
    <dataValidation allowBlank="1" showDropDown="1" showInputMessage="1" showErrorMessage="1" sqref="C32" xr:uid="{3FB3BEEB-1F27-4E20-9833-F1CF691962AC}"/>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200" yWindow="371" count="2">
        <x14:dataValidation type="list" allowBlank="1" showInputMessage="1" showErrorMessage="1" xr:uid="{365D05F3-547D-4092-A5FE-02E04E038230}">
          <x14:formula1>
            <xm:f>'C:\Users\DIEGO GAITAN\Downloads\[Reporte Indicadores Juventud Septiembre Proyecto 7740.xlsx]Listas desplegables'!#REF!</xm:f>
          </x14:formula1>
          <xm:sqref>D46:D54 B55:D55 J55 O55</xm:sqref>
        </x14:dataValidation>
        <x14:dataValidation type="list" allowBlank="1" showInputMessage="1" showErrorMessage="1" errorTitle="Error" error="Seleccione un valor de la lista desplegable" xr:uid="{A9709DA6-D453-429A-BF0F-99A41B5F9062}">
          <x14:formula1>
            <xm:f>'C:\Users\DIEGO GAITAN\Downloads\[Reporte Indicadores Juventud Septiembre Proyecto 7740.xlsx]Listas desplegables'!#REF!</xm:f>
          </x14:formula1>
          <xm:sqref>T55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tabColor theme="8"/>
  </sheetPr>
  <dimension ref="A1:H21"/>
  <sheetViews>
    <sheetView zoomScale="80" zoomScaleNormal="80" workbookViewId="0"/>
  </sheetViews>
  <sheetFormatPr baseColWidth="10" defaultColWidth="11.42578125" defaultRowHeight="14.25" x14ac:dyDescent="0.2"/>
  <cols>
    <col min="1" max="1" width="10.5703125" style="22" customWidth="1"/>
    <col min="2" max="2" width="7.140625" style="22" bestFit="1" customWidth="1"/>
    <col min="3" max="3" width="47.28515625" style="22" customWidth="1"/>
    <col min="4" max="4" width="60.28515625" style="22" customWidth="1"/>
    <col min="5" max="5" width="86.7109375" style="22" customWidth="1"/>
    <col min="6" max="6" width="11.7109375" style="22" customWidth="1"/>
    <col min="7" max="7" width="15.42578125" style="22" customWidth="1"/>
    <col min="8" max="8" width="15.140625" style="22" customWidth="1"/>
    <col min="9" max="16384" width="11.42578125" style="22"/>
  </cols>
  <sheetData>
    <row r="1" spans="1:8" s="23" customFormat="1" ht="53.25" customHeight="1" x14ac:dyDescent="0.25">
      <c r="A1" s="24" t="s">
        <v>61</v>
      </c>
      <c r="B1" s="26" t="s">
        <v>62</v>
      </c>
      <c r="C1" s="24" t="s">
        <v>63</v>
      </c>
      <c r="D1" s="27" t="s">
        <v>64</v>
      </c>
      <c r="E1" s="24" t="s">
        <v>65</v>
      </c>
      <c r="F1" s="27" t="s">
        <v>36</v>
      </c>
      <c r="G1" s="25" t="s">
        <v>41</v>
      </c>
      <c r="H1" s="27" t="s">
        <v>46</v>
      </c>
    </row>
    <row r="2" spans="1:8" s="20" customFormat="1" ht="47.25" customHeight="1" x14ac:dyDescent="0.25">
      <c r="A2" s="19" t="s">
        <v>7</v>
      </c>
      <c r="B2" s="19">
        <v>2016</v>
      </c>
      <c r="C2" s="20" t="s">
        <v>66</v>
      </c>
      <c r="D2" s="28" t="s">
        <v>67</v>
      </c>
      <c r="E2" s="28" t="s">
        <v>68</v>
      </c>
      <c r="F2" s="20" t="s">
        <v>69</v>
      </c>
      <c r="G2" s="28" t="s">
        <v>59</v>
      </c>
      <c r="H2" s="28" t="s">
        <v>70</v>
      </c>
    </row>
    <row r="3" spans="1:8" s="20" customFormat="1" ht="62.25" customHeight="1" x14ac:dyDescent="0.25">
      <c r="A3" s="19" t="s">
        <v>9</v>
      </c>
      <c r="B3" s="19">
        <v>2017</v>
      </c>
      <c r="C3" s="20" t="s">
        <v>71</v>
      </c>
      <c r="D3" s="28" t="s">
        <v>72</v>
      </c>
      <c r="E3" s="28" t="s">
        <v>73</v>
      </c>
      <c r="F3" s="20" t="s">
        <v>57</v>
      </c>
      <c r="G3" s="20" t="s">
        <v>74</v>
      </c>
      <c r="H3" s="28" t="s">
        <v>60</v>
      </c>
    </row>
    <row r="4" spans="1:8" s="20" customFormat="1" ht="51" customHeight="1" x14ac:dyDescent="0.25">
      <c r="A4" s="19" t="s">
        <v>18</v>
      </c>
      <c r="B4" s="19">
        <v>2018</v>
      </c>
      <c r="C4" s="20" t="s">
        <v>75</v>
      </c>
      <c r="D4" s="28" t="s">
        <v>76</v>
      </c>
      <c r="E4" s="28" t="s">
        <v>77</v>
      </c>
      <c r="F4" s="20" t="s">
        <v>78</v>
      </c>
      <c r="G4" s="28" t="s">
        <v>79</v>
      </c>
      <c r="H4" s="28" t="s">
        <v>80</v>
      </c>
    </row>
    <row r="5" spans="1:8" s="20" customFormat="1" ht="63.75" customHeight="1" x14ac:dyDescent="0.25">
      <c r="A5" s="19" t="s">
        <v>19</v>
      </c>
      <c r="B5" s="19">
        <v>2019</v>
      </c>
      <c r="C5" s="20" t="s">
        <v>81</v>
      </c>
      <c r="D5" s="28" t="s">
        <v>82</v>
      </c>
      <c r="E5" s="28" t="s">
        <v>83</v>
      </c>
      <c r="G5" s="28" t="s">
        <v>84</v>
      </c>
      <c r="H5" s="28" t="s">
        <v>85</v>
      </c>
    </row>
    <row r="6" spans="1:8" s="20" customFormat="1" ht="76.5" customHeight="1" x14ac:dyDescent="0.25">
      <c r="A6" s="19" t="s">
        <v>20</v>
      </c>
      <c r="B6" s="19">
        <v>2020</v>
      </c>
      <c r="C6" s="20" t="s">
        <v>86</v>
      </c>
      <c r="D6" s="28" t="s">
        <v>87</v>
      </c>
      <c r="E6" s="28" t="s">
        <v>56</v>
      </c>
      <c r="G6" s="28" t="s">
        <v>88</v>
      </c>
      <c r="H6" s="21"/>
    </row>
    <row r="7" spans="1:8" s="20" customFormat="1" ht="18" customHeight="1" x14ac:dyDescent="0.25">
      <c r="A7" s="19" t="s">
        <v>21</v>
      </c>
      <c r="C7" s="20" t="s">
        <v>89</v>
      </c>
      <c r="D7" s="28" t="s">
        <v>90</v>
      </c>
      <c r="G7" s="21"/>
    </row>
    <row r="8" spans="1:8" s="20" customFormat="1" ht="18" customHeight="1" x14ac:dyDescent="0.25">
      <c r="A8" s="19" t="s">
        <v>22</v>
      </c>
      <c r="C8" s="20" t="s">
        <v>91</v>
      </c>
      <c r="D8" s="28" t="s">
        <v>92</v>
      </c>
      <c r="G8" s="21"/>
    </row>
    <row r="9" spans="1:8" s="20" customFormat="1" ht="18" customHeight="1" x14ac:dyDescent="0.25">
      <c r="A9" s="19" t="s">
        <v>23</v>
      </c>
      <c r="C9" s="20" t="s">
        <v>93</v>
      </c>
      <c r="D9" s="28" t="s">
        <v>94</v>
      </c>
      <c r="G9" s="21"/>
    </row>
    <row r="10" spans="1:8" s="20" customFormat="1" ht="18" customHeight="1" x14ac:dyDescent="0.25">
      <c r="A10" s="19" t="s">
        <v>24</v>
      </c>
      <c r="C10" s="20" t="s">
        <v>95</v>
      </c>
      <c r="D10" s="28" t="s">
        <v>96</v>
      </c>
      <c r="G10" s="21"/>
    </row>
    <row r="11" spans="1:8" s="20" customFormat="1" ht="36.75" customHeight="1" x14ac:dyDescent="0.25">
      <c r="A11" s="19" t="s">
        <v>25</v>
      </c>
      <c r="C11" s="20" t="s">
        <v>97</v>
      </c>
      <c r="D11" s="28" t="s">
        <v>98</v>
      </c>
    </row>
    <row r="12" spans="1:8" s="20" customFormat="1" ht="18" customHeight="1" x14ac:dyDescent="0.25">
      <c r="A12" s="19" t="s">
        <v>26</v>
      </c>
      <c r="C12" s="20" t="s">
        <v>99</v>
      </c>
      <c r="D12" s="28" t="s">
        <v>100</v>
      </c>
    </row>
    <row r="13" spans="1:8" s="20" customFormat="1" ht="18" customHeight="1" x14ac:dyDescent="0.25">
      <c r="A13" s="19" t="s">
        <v>27</v>
      </c>
      <c r="C13" s="20" t="s">
        <v>101</v>
      </c>
      <c r="D13" s="28" t="s">
        <v>102</v>
      </c>
    </row>
    <row r="14" spans="1:8" s="20" customFormat="1" ht="30.75" customHeight="1" x14ac:dyDescent="0.25">
      <c r="A14" s="19"/>
      <c r="C14" s="20" t="s">
        <v>103</v>
      </c>
      <c r="D14" s="28" t="s">
        <v>104</v>
      </c>
    </row>
    <row r="15" spans="1:8" s="20" customFormat="1" ht="32.25" customHeight="1" x14ac:dyDescent="0.25">
      <c r="A15" s="19"/>
      <c r="C15" s="20" t="s">
        <v>105</v>
      </c>
      <c r="D15" s="28" t="s">
        <v>106</v>
      </c>
    </row>
    <row r="16" spans="1:8" s="20" customFormat="1" ht="18" customHeight="1" x14ac:dyDescent="0.25">
      <c r="A16" s="19"/>
      <c r="C16" s="20" t="s">
        <v>107</v>
      </c>
      <c r="D16" s="20" t="s">
        <v>55</v>
      </c>
    </row>
    <row r="17" spans="1:3" s="20" customFormat="1" ht="18" customHeight="1" x14ac:dyDescent="0.25">
      <c r="A17" s="19"/>
      <c r="C17" s="20" t="s">
        <v>108</v>
      </c>
    </row>
    <row r="18" spans="1:3" s="20" customFormat="1" ht="18" customHeight="1" x14ac:dyDescent="0.25">
      <c r="A18" s="19"/>
      <c r="C18" s="20" t="s">
        <v>54</v>
      </c>
    </row>
    <row r="19" spans="1:3" s="20" customFormat="1" ht="18" customHeight="1" x14ac:dyDescent="0.25">
      <c r="A19" s="19"/>
      <c r="C19" s="20" t="s">
        <v>109</v>
      </c>
    </row>
    <row r="20" spans="1:3" s="20" customFormat="1" ht="18" customHeight="1" x14ac:dyDescent="0.25">
      <c r="C20" s="20" t="s">
        <v>110</v>
      </c>
    </row>
    <row r="21" spans="1:3" s="20" customFormat="1" ht="18" customHeight="1" x14ac:dyDescent="0.25"/>
  </sheetData>
  <sortState xmlns:xlrd2="http://schemas.microsoft.com/office/spreadsheetml/2017/richdata2" ref="H2:H5">
    <sortCondition ref="H2:H5"/>
  </sortState>
  <pageMargins left="0.7" right="0.7" top="0.75" bottom="0.75" header="0.3" footer="0.3"/>
  <pageSetup orientation="portrait" horizontalDpi="4294967293"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0B8F1D1B0A8AC4F8610F3374FB4392A" ma:contentTypeVersion="13" ma:contentTypeDescription="Create a new document." ma:contentTypeScope="" ma:versionID="5064064f9d0fbcc7e77267721b6eb8ef">
  <xsd:schema xmlns:xsd="http://www.w3.org/2001/XMLSchema" xmlns:xs="http://www.w3.org/2001/XMLSchema" xmlns:p="http://schemas.microsoft.com/office/2006/metadata/properties" xmlns:ns3="7b9ce7be-c096-4752-9603-b3232bf67417" xmlns:ns4="8b68023f-dd95-4ad0-845b-1b4b51711a6d" targetNamespace="http://schemas.microsoft.com/office/2006/metadata/properties" ma:root="true" ma:fieldsID="0e7994b5d8df635af99386ed1a614ab3" ns3:_="" ns4:_="">
    <xsd:import namespace="7b9ce7be-c096-4752-9603-b3232bf67417"/>
    <xsd:import namespace="8b68023f-dd95-4ad0-845b-1b4b51711a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9ce7be-c096-4752-9603-b3232bf6741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8023f-dd95-4ad0-845b-1b4b51711a6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24DBCD-14BF-4D7C-AB76-02E151792762}">
  <ds:schemaRefs>
    <ds:schemaRef ds:uri="http://schemas.microsoft.com/sharepoint/v3/contenttype/forms"/>
  </ds:schemaRefs>
</ds:datastoreItem>
</file>

<file path=customXml/itemProps2.xml><?xml version="1.0" encoding="utf-8"?>
<ds:datastoreItem xmlns:ds="http://schemas.openxmlformats.org/officeDocument/2006/customXml" ds:itemID="{ABAB4D3A-4630-4ED7-9854-35C4D2F722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9ce7be-c096-4752-9603-b3232bf67417"/>
    <ds:schemaRef ds:uri="8b68023f-dd95-4ad0-845b-1b4b51711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D16476-E4B1-482F-8921-CCED3EAFA1A5}">
  <ds:schemaRefs>
    <ds:schemaRef ds:uri="http://schemas.microsoft.com/office/2006/documentManagement/types"/>
    <ds:schemaRef ds:uri="http://schemas.microsoft.com/office/infopath/2007/PartnerControls"/>
    <ds:schemaRef ds:uri="http://purl.org/dc/elements/1.1/"/>
    <ds:schemaRef ds:uri="http://www.w3.org/XML/1998/namespace"/>
    <ds:schemaRef ds:uri="http://schemas.openxmlformats.org/package/2006/metadata/core-properties"/>
    <ds:schemaRef ds:uri="http://purl.org/dc/terms/"/>
    <ds:schemaRef ds:uri="http://schemas.microsoft.com/office/2006/metadata/properties"/>
    <ds:schemaRef ds:uri="8b68023f-dd95-4ad0-845b-1b4b51711a6d"/>
    <ds:schemaRef ds:uri="7b9ce7be-c096-4752-9603-b3232bf67417"/>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Indicadores</vt:lpstr>
      <vt:lpstr>Listas desplegables</vt:lpstr>
      <vt:lpstr>Años</vt:lpstr>
      <vt:lpstr>Meses</vt:lpstr>
      <vt:lpstr>'Listas desplegables'!Proy_Estrat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Yohn Mauricio Guerrero Hernandez</dc:creator>
  <cp:keywords/>
  <dc:description/>
  <cp:lastModifiedBy>DIEGO GAITAN</cp:lastModifiedBy>
  <cp:revision/>
  <dcterms:created xsi:type="dcterms:W3CDTF">2018-02-23T18:02:25Z</dcterms:created>
  <dcterms:modified xsi:type="dcterms:W3CDTF">2020-11-05T21:03:44Z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0x010100A0B8F1D1B0A8AC4F8610F3374FB4392A</vt:lpwstr>
  </property>
</Properties>
</file>