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renasv\OneDrive - sdis.gov.co\INDICADORES\9. Septiembre\Publicación\"/>
    </mc:Choice>
  </mc:AlternateContent>
  <bookViews>
    <workbookView xWindow="0" yWindow="0" windowWidth="28800" windowHeight="12330"/>
  </bookViews>
  <sheets>
    <sheet name="7. INDICADORES GESTION" sheetId="1" r:id="rId1"/>
  </sheets>
  <externalReferences>
    <externalReference r:id="rId2"/>
    <externalReference r:id="rId3"/>
    <externalReference r:id="rId4"/>
    <externalReference r:id="rId5"/>
  </externalReferences>
  <definedNames>
    <definedName name="_xlnm._FilterDatabase" localSheetId="0" hidden="1">'7. INDICADORES GESTION'!$A$20:$BO$20</definedName>
    <definedName name="Años">#REF!</definedName>
    <definedName name="Direccion">#REF!</definedName>
    <definedName name="Discapacidad">'[1]Listas desplegables'!$D$52:$D$56</definedName>
    <definedName name="EJE">#REF!,#REF!,#REF!,#REF!,#REF!,#REF!,#REF!,#REF!,#REF!,#REF!,#REF!,#REF!,#REF!</definedName>
    <definedName name="Eje_Pilar">#REF!</definedName>
    <definedName name="ejecut">#REF!,#REF!,#REF!,#REF!,#REF!,#REF!,#REF!,#REF!,#REF!,#REF!,#REF!,#REF!,#REF!</definedName>
    <definedName name="EstadoUNDOPE">#REF!</definedName>
    <definedName name="Étnico">'[1]Listas desplegables'!$F$52:$F$56</definedName>
    <definedName name="GerenteProy">#REF!</definedName>
    <definedName name="localidad">[2]Hoja6!$A$192:$A$212</definedName>
    <definedName name="Localidades">#REF!</definedName>
    <definedName name="medida">[2]Hoja6!$A$132:$A$135</definedName>
    <definedName name="Meses">#REF!</definedName>
    <definedName name="metas">[3]Hoja1!$M$2:$M$19</definedName>
    <definedName name="ObjEstratégico">#REF!</definedName>
    <definedName name="Objetivosestratégicos">[4]Hoja1!$C$1:$C$5</definedName>
    <definedName name="ObjGeneral">#REF!</definedName>
    <definedName name="periodicidad">#REF!</definedName>
    <definedName name="Periodicidadindicador">[4]Hoja1!$D$1:$D$4</definedName>
    <definedName name="Procesos">#REF!</definedName>
    <definedName name="Prog_PPD">#REF!</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#REF!</definedName>
    <definedName name="PROYECTOS">[3]Hoja1!$A:$A</definedName>
    <definedName name="ServicioUNDOPE">#REF!</definedName>
    <definedName name="Subdireccion">#REF!</definedName>
    <definedName name="Subsistema">#REF!</definedName>
    <definedName name="Tenencia">#REF!</definedName>
    <definedName name="Tipo">[4]Hoja1!$B$1:$B$3</definedName>
    <definedName name="Tipo_Meta">#REF!</definedName>
    <definedName name="TipoInd">#REF!</definedName>
    <definedName name="TipoMeta">#REF!</definedName>
    <definedName name="TipoOperación">#REF!</definedName>
    <definedName name="UO">'[1]Listas desplegables'!$H$35:$H$69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21" i="1" l="1"/>
  <c r="BA22" i="1"/>
  <c r="BB22" i="1"/>
  <c r="BV22" i="1"/>
  <c r="AP22" i="1"/>
  <c r="BS22" i="1"/>
  <c r="BM22" i="1"/>
  <c r="AO22" i="1"/>
  <c r="BW22" i="1" l="1"/>
  <c r="BT22" i="1"/>
  <c r="BU22" i="1"/>
  <c r="BX22" i="1"/>
  <c r="AB20" i="1"/>
  <c r="AC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A20" i="1"/>
  <c r="Z20" i="1"/>
  <c r="Y20" i="1"/>
  <c r="X20" i="1"/>
  <c r="W20" i="1"/>
  <c r="V20" i="1"/>
  <c r="U20" i="1"/>
  <c r="T20" i="1"/>
</calcChain>
</file>

<file path=xl/sharedStrings.xml><?xml version="1.0" encoding="utf-8"?>
<sst xmlns="http://schemas.openxmlformats.org/spreadsheetml/2006/main" count="114" uniqueCount="106">
  <si>
    <t xml:space="preserve">PLAN DE DESARROLLO </t>
  </si>
  <si>
    <t>BOGOTA MEJOR PARA TODOS 2016-2020</t>
  </si>
  <si>
    <t>EJE/PILAR  PLAN DE DESARROLLO:</t>
  </si>
  <si>
    <t>Gobierno Legítimo, fortalecimiento local y eficiencia</t>
  </si>
  <si>
    <t xml:space="preserve">PROGRAMA/PROYECTO ESTRATEGICO PPD: </t>
  </si>
  <si>
    <t>Transparencia, gestión pública y servicio a la ciudadanía</t>
  </si>
  <si>
    <t>NÚMERO Y PROYECTO INVERSIÓN:</t>
  </si>
  <si>
    <t>1091 - Integración eficiente y transparente para todos</t>
  </si>
  <si>
    <t>OBJETIVO GENERAL DEL PROYECTO INVERSION:</t>
  </si>
  <si>
    <t xml:space="preserve">Fortalecer la capacidad institucional para garantizar una gestión pública eficiente y transparente que responda a las demandas ciudadanas, al cumplimiento de las Políticas Sociales y a los criterios de calidad de los servicios sociales que presta la Entidad. </t>
  </si>
  <si>
    <t>DIRECCIÓN:</t>
  </si>
  <si>
    <t>Subsecretaria</t>
  </si>
  <si>
    <t>SUBDIRECCIÓN O ÁREA:</t>
  </si>
  <si>
    <t>GERENTE DEL PROYECTO:</t>
  </si>
  <si>
    <t>Subsecretario (a)</t>
  </si>
  <si>
    <t>PERIODO DEL SEGUIMIENTO:</t>
  </si>
  <si>
    <t>De</t>
  </si>
  <si>
    <t>Enero</t>
  </si>
  <si>
    <t>A</t>
  </si>
  <si>
    <t>Junio</t>
  </si>
  <si>
    <t>INDICADORES DE GESTIÓN</t>
  </si>
  <si>
    <t>FORMULACIÓN DEL INDICADOR</t>
  </si>
  <si>
    <t>SEGUIMIENTO DEL INDICADOR</t>
  </si>
  <si>
    <t>CUADRO DE CONTROL 1: Seguimiento Indicadores según lo programado hasta el corte del informe</t>
  </si>
  <si>
    <t>CUADRO DE CONTROL 2: Seguimiento indicadores segín meta anual programado</t>
  </si>
  <si>
    <t>Ubicación Estrategica</t>
  </si>
  <si>
    <t>Identificación general</t>
  </si>
  <si>
    <t>Caracteristicas indicador</t>
  </si>
  <si>
    <t>Horizonte</t>
  </si>
  <si>
    <t>Febrero</t>
  </si>
  <si>
    <t>Marzo</t>
  </si>
  <si>
    <t>Abril</t>
  </si>
  <si>
    <t>Mayo</t>
  </si>
  <si>
    <t>Julio</t>
  </si>
  <si>
    <t>Agosto</t>
  </si>
  <si>
    <t>Septiembre</t>
  </si>
  <si>
    <t>Octubre</t>
  </si>
  <si>
    <t>Noviembre</t>
  </si>
  <si>
    <t>Diciembre</t>
  </si>
  <si>
    <t>Proceso institucional</t>
  </si>
  <si>
    <t>Subsistema del SIG</t>
  </si>
  <si>
    <t>Proyecto de inversión</t>
  </si>
  <si>
    <t>Objetivo Estratégico al que aporta el Indicador</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</si>
  <si>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</si>
  <si>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</si>
  <si>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</si>
  <si>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</si>
  <si>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</si>
  <si>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</si>
  <si>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</si>
  <si>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</si>
  <si>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</si>
  <si>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</si>
  <si>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</si>
  <si>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</si>
  <si>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</si>
  <si>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</si>
  <si>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</si>
  <si>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</si>
  <si>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</si>
  <si>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</si>
  <si>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</si>
  <si>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</si>
  <si>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</si>
  <si>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</si>
  <si>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Direccionamiento de los servicios sociales</t>
  </si>
  <si>
    <t>Subsistema de Responsabilidad Social</t>
  </si>
  <si>
    <t>No Aplica</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</si>
  <si>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</si>
  <si>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SRS 1</t>
  </si>
  <si>
    <t>Estado de avance en la implementación de requisitos de la Norma Técnica Distrial del Sistema Integrado de Gestión vigente, aplicables al Subsistema de Responsabilidad Social.</t>
  </si>
  <si>
    <t xml:space="preserve"> Monitorear la implementación de los requisitos de la Norma Tècnica Distrital del Sistema Integrado de Gestiòn en la SDIS correspondientes al Subsistema de Responsabilidad Social.</t>
  </si>
  <si>
    <t>Compromiso de la alta dirección y de todos los funcionarios de la entidad</t>
  </si>
  <si>
    <t xml:space="preserve">(No. de requisitos monitoreados del Subsistema de Responsabilidad Social que han sido implementados / No. de requisitos por cumplir del Subsistema de Responsabilidad Social de la Norma Técnica Distrital -NTD 001:2011) *100
</t>
  </si>
  <si>
    <t>Eficacia</t>
  </si>
  <si>
    <t>Trimestral</t>
  </si>
  <si>
    <t>Número de requisitos</t>
  </si>
  <si>
    <t>Matriz de seguimiento al cumplimiento de los requisitos de la Norma Técnica Distrial del Sistema Integrado de Gestión.</t>
  </si>
  <si>
    <t>Matriz de seguimiento del Subsistema de Responsabilidad Social.</t>
  </si>
  <si>
    <t>Constante</t>
  </si>
  <si>
    <t>Se realizaron reuniones de planeación con el equipo de calidad, revisando las metas finales del año 2017 y  se terminó el informe de gestión del subsistema identificamdo fortalezas, logros y debilidades.</t>
  </si>
  <si>
    <t>Se realizó la construcción del plan de acción del Subsistema de acuerdo a los resultados   del estado final de los requisitos asociados al mismo.
Se realizó reunión con el líder del proceso de direccionamiento político y el equipo de calidad de la subsecretaría, con el fin de revisar la pertinencia del indicador del subsistema y su aplicabilidad en la gestión del mismo.
Definiendo compromisos necesarios para la reformulación del indicador.</t>
  </si>
  <si>
    <r>
      <t xml:space="preserve">Los 10 requisitos asociados al subsistema se reportaron en un cumplimiento del 100% al finalizar el año 2017; por tal razón,  para éste año (2018)  se definió que el tipo de meta es </t>
    </r>
    <r>
      <rPr>
        <i/>
        <sz val="9"/>
        <color indexed="8"/>
        <rFont val="Arial"/>
        <family val="2"/>
      </rPr>
      <t>constante</t>
    </r>
    <r>
      <rPr>
        <sz val="9"/>
        <color indexed="8"/>
        <rFont val="Arial"/>
        <family val="2"/>
      </rPr>
      <t xml:space="preserve">, y se deben generar avances en la implementación de cada uno.
Para el primer trimestre de este año, las dependencias a cargo de implementar los 10 requisitos en la entidad,  realizaron un plan de acción a ejecutar en  2018, en donde se describen las actividades a desarrollar para continuar procesos de socialización o continuidad de lo propuesto en el año anterior.
En general, para este trimestre se logró avanzar en socilaizaciones del código de ética, fortaleciendo valores en los equipos de trabajo, se continúan las estrategias de información de alto impacto.
Adicional se adelanta la primera fase de socialización e implementación del plan de participación ciudadana.
Se diseñ de una estrategia de capacitación continua para servidores de la SDIS orientada a la atención ciudadana y al tramite de requerimientos, como respuesta a las necesidades identificadas en la encuesta de satisfacción.
Y finalmente se continúa con la estrategia de grupos focales de Integración en acción desde las Subdirecciones locales.
Se adjuntan las siguientes evidencias:
1. Matriz de seguimiento a requisitos con las evidencias subidas a drive.
2. Matriz de seguimiento con los planes de accón solicitados por la Subsecretaría. 
</t>
    </r>
  </si>
  <si>
    <r>
      <rPr>
        <sz val="9"/>
        <color theme="1"/>
        <rFont val="Calibri"/>
        <family val="2"/>
        <scheme val="minor"/>
      </rPr>
      <t xml:space="preserve">
TTHH: 
En el mes de abril me han reportado 12 actividades. Así mismo teniendo en cuenta el Decreto Distrital No. 118 de febrero 27 de 2018, se presentó a la dirección Corporativa y al DADE el Plan de Gestión de la Integridad, que a 30 de abril se realizaron las siguientes acciones:Se modificó la Resolución Interna No. 1425 de 25 de agosto de 2017 y se adoptan los lineamientos establecidos en el Decreto Distrital No. 118 de 2018.  Culminando así la etapa de Alistamiento del Plan de Gestión Integral. Resolución No. 0614 de abril 30 de 2018.
DIRECCIONAMIENTO POLÍTICO:
"Con el equipo de trabajo designado para la rendición de cuentas, se ha trabajo en el diseño de la estrategia, la cual consiste en la realización de un programa de televisión donde se responderá a la ciudadanía las preguntas recolectadas a través de unas citicapsulas que fueron grabadas con anterioridad en las diferentes localidades. A la fecha se han realizado los videos de presentación de cada población para dar a conocer los logros de la entidad durante la emisión del programa.
Soportes: 
* Pantallazos rendición de cuentas
*http://www.integracionsocial.gov.co/index.php/noticias/116-otros/2382-alcalde-penalosa-cumplio-en-lo-social
"Para la implementación de la primera fase - Planeación, se realizó refuerzo sobre la metodología diseñada para los ejercicios de participación en la SDIS con las Direcciones. Así mismo, se efectuó acompañamiento para la elaboración de los planes de participación de las diferentes dependencias.
La implementación del procedimiento se evidencia en la ejecución de la primera etapa que corresponde a la Planeación y donde se realizó acompañamiento y refuerzo en la elaboración del cronograma de acciones del plan de participación. El seguimiento a la implementación se realizara durante toda la vigencia. "
"Se está finalizando la etapa de planeación, donde se definen las acciones de participación a desarrollar para la presente vigencia. Soporte: Plan de Participación 2018 preliminar"
Se continúa con la implementación del procedimiento de participación ciudadana. Se consolida el plan y en el mes de abril se desarrolla el 1er conversatorio en la localidad de Antonio Nariño.
DIRECCIONAMIENTO DE LOS SERVICIOS SOCIALES
"En reunión y evaluación de la estrategia de Integración en acción en reunión del Plan Institucional de participación entre Despacho y Subgil, se acordó que para la vigencia 2018,  se va a continuar con los diálogos con integración que incluyen la participación activa de la Señora Secretaría en búsqueda de las soluciones a las inquietudes expresadas por los ciudadanos en las mesas territoriales.
Se contempla realizar  siete (7) dialogos con Integración en  las Subdirecciones Locales para la Integración Social en las que se han realizado previamente las mesas tematicas: Bosa, Suba, Usaquen, Antonio Nariño-Puente Aranda, Chapinero, Tunjuelito y Engativá.
Se inició en Antonio nariño"
"Diseño de una estrategia de capacitación continua para servidores de la SDIS orientada a la atención ciudadana y al tramite de requerimientos, como respuesta a las necesidades identificadas en la encuesta de satisfacción.
La evidencia pa</t>
    </r>
    <r>
      <rPr>
        <b/>
        <sz val="9"/>
        <color theme="1"/>
        <rFont val="Calibri"/>
        <family val="2"/>
        <scheme val="minor"/>
      </rPr>
      <t xml:space="preserve">ra el periodo es el documento de la estrategia y cronograma definidos.
42 contratistas del equipo de supervisión y 645 vigilantes, cualificados en protocolos del servicio con el proposito de brindar herramientas y elementos para mejorar la atención ciudadana y elevar los niveles de satisfaccion. 
39 servidores designados al SIAC con proceso de reinducción adelantado con el objeto de brindar elementos teórico practicos para una adecuada atención a la ciudadanía.
Respecto a las encuestas de percepción,  de acuerdo a memorando adjunto INT-17346 de 2 de abril de 2018 emitido por la DADE: ""...el 22 de maro de 2018  la entidad sufrió un ataque cibernético que afectó el servidor Linux Open Suse y los aplicativos que se encontraban allí alojados tales como... generador de encuestas -GENCU..."", razón por la cual no es posible generar la información solicitada  para reportar avance en el cumplimiento de éste item. 
Cabe mencionar que el 5 de abril de 2018, se solicita al profesional Carlos Fernando Barrera Narváez mediante correo electrónico la recuperación de la información, sin obtener respuesta ."
"El estado de los hallazgos 10.2.5, 10.2.8 y 11 de la auditoria del 09/12/2015 así:
Se verificaron las actas de Socialización procedimiento y plan de Parcipación
Se oficializa en el SIG el procedimiento de Participación Ciudadana (PCD-DP-04) mediante circular 037 del 20 de noviembre de 2017, Se han adelantado reuniones con los Directivos para avanzar en el plan institucional de participación. Se presentan actas como evidencia.
"Con el documento que contiene la definición de las partes interesadas realizado por parte del proceso de Direccionamiento Político, se facilita la puesta en marcha del Plan Onstitucional de participación.
Se oficializa en el SIG el procedimiento de Participación Ciudadana (PCD-DP-04) mediante circular 037 del 20 de noviembre de 2017"
</t>
    </r>
  </si>
  <si>
    <t xml:space="preserve">TTHH:
No se presentan cambios o actividades adicionales a las reportadas en el mes anterior.
DIRECCIONAMIENTO POLÍTICO:
Para el mes de agosto, se realizó revisión y consolidación de la información del ejercicio de Identificación, definición de temas relevantes, priorización y definición del plan de tratamiento de los grupos de interés de cada una de las dependencias de la entidad. Se encuentra pendiente realizar el proceso de socialización de esta información.
SIAC:
Durante el mes de Agosto se adelantaron 17 sesiones de socialización: con 436 participantes distribuidos así: 
- 393 en cultura del servicio, con un promedio de 24 participantes por sesión.
- Subdirecciones Locales de: Barrios Unidos (85), Engativá (90), Suba (84) y Usaquén (134).
*44 Participantes en la socialización del procedimiento de trámite de requerimientos en la Subdirección Local de Tunjuelito.
RESPONSABILIDAD SOCIAL
No se reportan nuevas actividades en este periodo.  
</t>
  </si>
  <si>
    <t xml:space="preserve">TTHH:
No se presentan cambios o actividades adicionales a las reportadas en el mes anterior.
DIRECCIONAMIENTO POLÍTICO:
Desde la Dirección Territorial se realizaron los siguientes ejercicios de participación ciudadana, de acuerdo con la metodología de integración en acción: 
* Mesas temáticas - Tunjuelito el 7 de septiembre.
* Dialogo Ciudadano - Tunjuelito el 20 de septiembre  
Lo anterior en el desarrollo e implementación de la metodología y el procedimiento de participación ciudadana definido en la entidad. 
SIAC:
Durante el mes de septiembre se adelantaron 8 sesiones con un promedio de 128 personas, 16 por sesión, de las siguientes depedencias: Sudirección para la Adultez, Subdirección para la Vejez, Subdirección para la Familia, Dirección Territorial, Subdirección de Contratación y Dirección de Nutricción y Abastecimiento.  
Seadelantó proceso de inducción a 12 designados de la plataforma Bogotá Te Escucha-SDQS.  de la Subdirección de Investigación de Información, Comisaría de Familia Kennedy 5, CURN, Comisaría de Familia Antonio Nariño, SIAC Central, Comisaría Familia Engativa II Turno II, Comisaría de Familia Usme I, Comisaria kennedy Turno I Y II y Área de Inpección y Vigilancia . 
Se proyecta la aplicación de las encuestas de percepción con el nuevo instrumento a partir del cuarto trimestre de 2018, desde los 24 puntos de atención a la ciudadanía SIAC, toda vez que durante el tercer trimestre no se aplicaron las encuestas dado que no se contó con la base de datos para dar viabilidad a esta implementación. 
RESPONSABILIDAD SOCIAL
No se reportan nuevas actividades en este periodo.  
</t>
  </si>
  <si>
    <t>Suma</t>
  </si>
  <si>
    <t>No aplica</t>
  </si>
  <si>
    <t xml:space="preserve">SIAC: 
Para identificar y conocer el grado de satisfacción que tienen los ciudadanos frente a la prestación de los servicios en la SDIS, tanto en la atención en el SIAC como por parte de los referentes de proyectos en las subdirecciones locales y teniendo en cuenta que finalmente se resuelven las inconsistencias de los aplicativos en la SDIS, el 19 de abril de 2018 remiten base, se inicia elaboración del informe corresponeidente al primer trimestre de 2018, con los siguientes resultados: Durante el primer trimestre del 2018 de acuerdo con lo programado, se realizó la aplicación de las encuestas de percepción, con un total de 1.885. El 100% de los ciudadanos manifestaron una atención buena o excelente por parte del equipo SIAC. (Soporte Informe Trimestral de resultados de encuestas)
Durante el segundo trimestre se 2018 se adelantó verificación y ajustes de la encuesta de percepción, dichos cambios se solicitaron ante la Subdirección de Investigación e Información para realizarlos en la herramienta e iniciar la aplicación desde el mes de julio. (Formato ajustado)
A la fecha se han adelantado 49 sesiones de cualificación en cultura de servicio con 1.112 asistentes, distribuidos en un promedio de 22 participantes por sesión. (Listas de asistencia)    
  TTHH: 
Continuando con el plan de trabajo de socialización del Código de ética y Buen Gobierno se desarrollaron 7 actividades en las diferentes unidades operativas de la SDIS.
En Desarrollo del Plan de Integridad se Presentó al DADE el Autodiagnóstico de integridad.
El 29 de mayo Se realizó la primera mesa de trabajo para la revisión y aprobación de Valores y Equivalencias para la transición al nuevo Código de Integridad como lo ordena el Decreto 118 de febrero 27 de 2018 (según Acta Adjunta) dando inicio a la Etapa de Armonización.
DIRECCIONAMIENTO POLÍTICO: 
Se realizó la transmisión del programa de rendición de cuentas por Canal Capital el 17 de mayo de 2018.
Se publican las respuesta a las preguntas en la página web de la entidad, en el link: http://www.integracionsocial.gov.co/index.php/noticias/42-ultimas-noticias/1819-integracion-social-responde-seccionCon el equipo de trabajo designado para la rendición de cuentas, se ha trabajo en el diseño de la estrategia, la cual consiste en la realización de un programa de televisión donde se responderá a la ciudadanía las preguntas recolectadas a través de unas citicapsulas que fueron grabadas con anterioridad en las diferentes localidades. A la fecha se han realizado los videos de presentación de cada población para dar a conocer los logros de la entidad durante la emisión del programa.
Soportes: 
* Pantallazos rendición de cuentas
*http://www.integracionsocial.gov.co/index.php/noticias/116-otros/2382-alcalde-penalosa-cumplio-en-lo-social
Direccionamiento político: participación ciudadana: 
Dando continuidad a la implementación del procedimiento de Participación Ciudadana, se realizó presentación del Cronograma de Actividades del Plan de Participación para la vigencia 2018 en Consejo Directivo el 25 de mayo de 2018 y se publicó en el siguiente link: http://www.integracionsocial.gov.co/index.php/plan-institucional-de-participacion                                   - Para la implementación de la primera fase - Planeación, se realizó refuerzo sobre la metodología diseñada para los ejercicios de participación en la SDIS con las Direcciones. 
La implementación del procedimiento se evidencia en la ejecución de la primera etapa que corresponde a la Planeación y donde se realizó acompañamiento y refuerzo a las diferentes dependencias en la elaboración del cronograma de acciones del plan de participación. El seguimiento a la implementación se realizara durante toda la vigencia. 
Se realizó presentación del Cronograma de Actividades del Plan de Participación para la vigencia 2018 en Consejo Directivo el 25 de mayo de 2018 y se publicó en el siguiente link: http://www.integracionsocial.gov.co/index.php/plan-institucional-de-participacion.
En el mes de junio se desarrolló el segundo ejercicio de participación ciudadana - metodologia integración en acción, en la localidad de Usaquén.
                                                                                                                                                                                                                                                                                                                                                                                                                       Se continúa con la implementación del procedimiento de participación ciudadana. Se consolida el plan y en el mes de abril se desarrolla el 1er conversatorio en la localidad de Antonio Nariño.
</t>
  </si>
  <si>
    <r>
      <rPr>
        <u/>
        <sz val="9"/>
        <color theme="1"/>
        <rFont val="Calibri"/>
        <family val="2"/>
        <scheme val="minor"/>
      </rPr>
      <t xml:space="preserve">I. SIAC: </t>
    </r>
    <r>
      <rPr>
        <sz val="9"/>
        <color theme="1"/>
        <rFont val="Calibri"/>
        <family val="2"/>
        <scheme val="minor"/>
      </rPr>
      <t xml:space="preserve">En relación con la participación 15 sesiones de formación en cultura de servicio a la ciudadanía distribuidas en las Subdirecciones Locales de Usme (21 asistentes), Rafael Uribe Uribe (22 asistentes), Tunjuelito (21 asistentes) y San Cristóbal (27 asistentes). Se inicia la distribución del material divulgativo en las Subdirecciones Locales: Afiches, formatos yo opino.                                                                                                                                                                                                                       Teniendo en cuenta que finalmente se resuelven las inconsistencias de los aplicativos en la SDIS, el 19 de abril de 2018remitien base y se inicia elaboración del informe con los siguientes resultados: Durante el primer trimestre del 2018 de acuerdo a lo programado, se realizó la aplicación de las encuestas de percepción, con un total de 1.885.                                                                                                                                                                                                                                                                                            El 100% de los ciudadanos manifestaron una atención buena o excelente por parte del equipo SIAC. Por otra parte, la ciudadanía manifiesta en un 97% recibir por parte de los servicios una atención excelente o buena, mientras que el 3% refiere deficiencia en el servicio por incumplimiento en horarios de atención, no hay servidores para atenderles, cancelación de reuniones sin previo aviso, agilidad en la entrega de bonos, etc."                                                                                                                                                                                                                                                                                   </t>
    </r>
    <r>
      <rPr>
        <u/>
        <sz val="9"/>
        <color theme="1"/>
        <rFont val="Calibri"/>
        <family val="2"/>
        <scheme val="minor"/>
      </rPr>
      <t xml:space="preserve">II. CÓDIGO DE ETICA: </t>
    </r>
    <r>
      <rPr>
        <sz val="9"/>
        <color theme="1"/>
        <rFont val="Calibri"/>
        <family val="2"/>
        <scheme val="minor"/>
      </rPr>
      <t xml:space="preserve">
En el mes de abril me han reportado 12 actividades. Así mismo teniendo en cuenta el Decreto Distrital No. 118 de febrero 27 de 2018, se presentó a la dirección Corporativa y al DADE el Plan de Gestión de la Integridad el cual anexo, que a 30 de abril se realizaron las siguientes acciones:
Se modificó la Resolución Interna No. 1425 de 25 de agosto de 2017 y se adoptan los lineamientos establecidos en el Decreto Distrital No. 118 de 2018. 
Culminando así la etapa de Alistamiento del Plan de Gestión Integral. Resolución No. 0614 de abril 30 de 2018.
</t>
    </r>
    <r>
      <rPr>
        <sz val="9"/>
        <rFont val="Calibri"/>
        <family val="2"/>
        <scheme val="minor"/>
      </rPr>
      <t>III. PARTICIPACIÓN CIUDADANA:</t>
    </r>
    <r>
      <rPr>
        <sz val="9"/>
        <color theme="1"/>
        <rFont val="Calibri"/>
        <family val="2"/>
        <scheme val="minor"/>
      </rPr>
      <t xml:space="preserve">
Se continua con la implementación del procedimiento de participación ciudadana. Se consolida el plan y en el mes de abril se desarrolla el 1er conversatorio (Dialogos ciudadano: Integración en Acción) en la localidad de Antonio Nariño.
</t>
    </r>
  </si>
  <si>
    <t>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t>
  </si>
  <si>
    <t>Jornadas de socialización en temas de cultura de servicio, cuidado de lo público, control social y transparencia</t>
  </si>
  <si>
    <t>Realizar seguimiento a las jornadas de socialización que impulsen la gestión pública eficiente y transparente</t>
  </si>
  <si>
    <t xml:space="preserve">Disposición de las agendas programadas por parte de las dependencias </t>
  </si>
  <si>
    <t>N° de jornadas ejecutadas en el periodo/ N° total de jornadas programadas en el periodo*100</t>
  </si>
  <si>
    <t>Porcentaje</t>
  </si>
  <si>
    <t>Consolidado de programación de jornadas de socialización la gestión pública eficiente y transparente</t>
  </si>
  <si>
    <t>Cuadro consolidado de seguimiento a las jornadas</t>
  </si>
  <si>
    <t>Número de jornadas</t>
  </si>
  <si>
    <t xml:space="preserve">De acuerdo a lo programado en el mes de abril se realizaron las siguientes jornadas en temas de cultura del servicio, Cuidado de lo público, control social y transparencia así: socializaciones de la Ley de Transparencia (ley 1712 de 2014) en las localidades de Teusaquillo, Kennedy, Santafé Candelaria, Puente Aranda, Usaquén, Oficina de Asuntos Disciplinarios, Usaquén  y Mesa Operativa de Gestión Documental. Así mismo  talleres de manos por la transparencia en las localidades de Engativá, Kennedy, San Cristóbal, Chapinero, C. Bolívar, Pte. Aranda, Santa Fe Calendaría y subdirección de juventud,  Se realizó la presentación de la obra de teatro “Alicia en el Espejo” en las subdirecciones locales de Usaquén y Kennedy. Por otra parte se dio inicio al segundo curso virtual  con el fin de  generar la apropiación de prácticas éticas asociadas a cultura del servicio y control social. Se realizaron igualment  Sketch en  Subdirección de  Pte. Aranda y Comisaria de  Barrios Unidos. Por ultimo se realizaron socializaciones de cultura ciudadana  y trámites de RQS se    acorde con lo programado. </t>
  </si>
  <si>
    <t xml:space="preserve">Durante el mes de mayo se realizaron las siguientes jornadas en temas de cultura del servicio, Cuidado de lo público, control social y transparencia así:  socializaciones de la Ley de Transparencia (ley 1712 de 2014) en la localidad de  Ciudad Bolivar, IDIPRON, Oficina de Control Interno, Inspeccion y Vigilancia, Oficina Juridica,  Así mismo  talleres de manos por la transparencia en las localidades de  Kennedy,  P. Aranda, San Cristobal, Usaquen Y  Usme. Se realizó igualmente la presentación de la obra de teatro “Alicia en el Espejo” en las subdirecciones locales de Chapinero y Secretaria General, asi mismo  se dio inicio al segundo curso virtual  con el fin de  generar la apropiación de prácticas éticas asociadas a cultura del servicio y control social,  Se realizaron  Sketch en  Subdirección de  Pte. Aranda y Comisaria de  Barrios Unidos y Secretaria de Planeacion. En cuanto a socializaciones de cultura ciudadana  y trámites de RQS se realizaron  mas de  lo programado. </t>
  </si>
  <si>
    <t xml:space="preserve">Durante el mes de junio se realizaron  socializaciones de la Ley de Transparencia (ley 1712 de 2014) en las localidades de Suba, Tunjuelito y Secretaria General, así mismo se realizaron  talleres manos por la transparencia en las localidades de Kennedy, Puente Aranda, Santafe Candelaria y Usaquén. Igulmente  sketch en comisarías de familia y  obra de teatro “Alicia en el Espejo” en nivel central. Por otra parte se informa que de acuerdo con la programacion las metas se cumplieron por encima de lo proyectado. 
</t>
  </si>
  <si>
    <t>En el periodo de reporte se llevaron a cabo talleres Manos por la Transparencia en las SLIS de Ciudad Bolívar y Tunjuelito en diferentes unidades opertivas como jardines. Así mismo, se realizó la presentación del sketch "Alicia a través del Espejo" en Hogares de paso y Subdireccion de San Cristobal</t>
  </si>
  <si>
    <t xml:space="preserve">En el mes de agosto se realizaron talleres Manos por la Transparencia en unidades de las localidades de Los Mártires, Rafael Uribe Uribe, Tunjuelito. 
La obra de teatro "Alicia en el Espejo" se realizó en la Subdireccion de Tunjuelito. 
Culminó el IX ciclo del curso virtural y se realizo una socializacion de la Ley de Transparencia (ley 1712 de 2014) en la Subdireccion de Martires. Así mismo, se desarrollaron socializaciones en referencia a cultura ciudadana y trámites de PQRS
</t>
  </si>
  <si>
    <t xml:space="preserve">Para el mes de septiembre se realizaron socializaciones de la Ley de Transparencia en el marco de la reinduccion realizada a los funcionarios de planta de la entidad, asi mismo se realizaron talleres de "Manos por la Transparencia",  obras de teatro "Alicia en el Espejo"y socializaciones de cultura del servicio y PQRS. Culminó X ciclo del curso virtual por la transparencia.  </t>
  </si>
  <si>
    <t xml:space="preserve">TTHH:
En el mes de julio de 2018 en la apropiación del Tercer Principio LA FUNCIÓN PRIMORDIAL DEL SERVIDOR PÚBLICO ES SERVIR AL CIUDADANO, con sus dos valores Efectividad y vocación de Servicio se realizaron en total 21 actividades en diferentes unidades operativas de la SDIS.
En cumplimiento al Subcomponente de Armonización del Plan de Integridad se realizó el pasado 2 de julio del año en curso la segunda mesa de trabajo para definición de los principios de Acción (lo que Hago y lo que No Hago) del nuevo Código de Integridad, así mismo se encuentra en trámite la resolución por la cual se adopta el nuevo Código de Integridad y Buen Gobierno.
DIRECCIONAMIENTO POLÍTICO:
- Se realizó seguimiento a las Plan de participación Ciudadana con corte a junio de 2018. La solicitud se realizó mediante memorando INT-36619.
Soportes: Memorando de Solicitud y Consolidado seguimiento Plan de Participación.
- Se continúa con la implementación del procedimiento de Participación Ciudadana en la entidad.
SIAC:
Durante el mes de julio se elaboró un informe parcial del desarrollo de la etsrategia de formación definida desde el SIAC, incluido la medición de apropiación del tema y los conceptos trabajados (informe).
- Durante el segundo trimestre no se aplicaron encuestas de percepción como sea que se realizó la revisión del formulario, dejando preguntas cortas y puntuales, adicionalmente se determina: * A partir del tercer trimestre de 2018 la aplicación de las encuestas se realizará desde nivel central. *la selección de la muestra se tomará de la atención registrada del SIRBE, y será de manera aleatoria a través de la herramienta EPI INFO.
RESPONSABILIDAD SOCIAL
Intención de donación de artículos de oficina y electrodomésticos de Jonhson y Johnson para la subdirección de vejez.
Se concretó la segunda parte del convenio de donación de La Fundación Club Los Lagartos, quienes dotarán El Jardín Villa Cristina con un parque infantil.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</si>
</sst>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4"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b/>
      <sz val="12"/>
      <name val="Arial"/>
      <family val="2"/>
    </font>
    <font>
      <b/>
      <sz val="12"/>
      <color theme="1"/>
      <name val="Arial"/>
      <family val="2"/>
    </font>
    <font>
      <sz val="12"/>
      <color indexed="8"/>
      <name val="Arial"/>
      <family val="2"/>
    </font>
    <font>
      <b/>
      <sz val="16"/>
      <color indexed="21"/>
      <name val="Arial"/>
      <family val="2"/>
    </font>
    <font>
      <sz val="10"/>
      <color theme="1"/>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9"/>
      <color indexed="8"/>
      <name val="Arial"/>
      <family val="2"/>
    </font>
    <font>
      <sz val="9"/>
      <color rgb="FFFF0000"/>
      <name val="Arial"/>
      <family val="2"/>
    </font>
    <font>
      <i/>
      <sz val="9"/>
      <color indexed="8"/>
      <name val="Arial"/>
      <family val="2"/>
    </font>
    <font>
      <sz val="9"/>
      <name val="Arial"/>
      <family val="2"/>
    </font>
    <font>
      <sz val="9"/>
      <color theme="1"/>
      <name val="Calibri"/>
      <family val="2"/>
      <scheme val="minor"/>
    </font>
    <font>
      <u/>
      <sz val="9"/>
      <color theme="1"/>
      <name val="Calibri"/>
      <family val="2"/>
      <scheme val="minor"/>
    </font>
    <font>
      <b/>
      <sz val="9"/>
      <color theme="1"/>
      <name val="Calibri"/>
      <family val="2"/>
      <scheme val="minor"/>
    </font>
    <font>
      <sz val="9"/>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s>
  <borders count="12">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cellStyleXfs>
  <cellXfs count="73">
    <xf numFmtId="0" fontId="0" fillId="0" borderId="0" xfId="0"/>
    <xf numFmtId="0" fontId="2" fillId="2" borderId="0" xfId="0" applyFont="1" applyFill="1" applyAlignment="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vertical="top" wrapText="1"/>
      <protection hidden="1"/>
    </xf>
    <xf numFmtId="0" fontId="8" fillId="2" borderId="0" xfId="0" applyFont="1" applyFill="1" applyAlignment="1" applyProtection="1">
      <alignment wrapText="1"/>
      <protection hidden="1"/>
    </xf>
    <xf numFmtId="0" fontId="8" fillId="2" borderId="9" xfId="0" applyFont="1" applyFill="1" applyBorder="1" applyAlignment="1" applyProtection="1">
      <alignment wrapText="1"/>
      <protection hidden="1"/>
    </xf>
    <xf numFmtId="0" fontId="3"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3" fillId="6" borderId="6" xfId="0" applyFont="1" applyFill="1" applyBorder="1" applyAlignment="1" applyProtection="1">
      <alignment horizontal="center" vertical="center" wrapText="1"/>
      <protection hidden="1"/>
    </xf>
    <xf numFmtId="0" fontId="14" fillId="7" borderId="6" xfId="0" applyFont="1" applyFill="1" applyBorder="1" applyAlignment="1" applyProtection="1">
      <alignment horizontal="center" vertical="center" wrapText="1"/>
      <protection hidden="1"/>
    </xf>
    <xf numFmtId="0" fontId="14" fillId="8" borderId="6" xfId="0" applyFont="1" applyFill="1" applyBorder="1" applyAlignment="1" applyProtection="1">
      <alignment horizontal="center" vertical="center" wrapText="1"/>
      <protection hidden="1"/>
    </xf>
    <xf numFmtId="0" fontId="14" fillId="9" borderId="6" xfId="0" applyFont="1" applyFill="1" applyBorder="1" applyAlignment="1" applyProtection="1">
      <alignment horizontal="center" vertical="center" wrapText="1"/>
      <protection hidden="1"/>
    </xf>
    <xf numFmtId="0" fontId="13" fillId="10" borderId="6" xfId="0" applyFont="1" applyFill="1" applyBorder="1" applyAlignment="1" applyProtection="1">
      <alignment horizontal="center" vertical="center" wrapText="1"/>
      <protection hidden="1"/>
    </xf>
    <xf numFmtId="0" fontId="13" fillId="2" borderId="0" xfId="0" applyFont="1" applyFill="1" applyAlignment="1" applyProtection="1">
      <alignment horizontal="center" vertical="center"/>
      <protection hidden="1"/>
    </xf>
    <xf numFmtId="0" fontId="13" fillId="7" borderId="11" xfId="0" applyFont="1" applyFill="1" applyBorder="1" applyAlignment="1" applyProtection="1">
      <alignment horizontal="center" vertical="center" wrapText="1"/>
      <protection hidden="1"/>
    </xf>
    <xf numFmtId="43" fontId="16" fillId="11" borderId="6" xfId="1" applyFont="1" applyFill="1" applyBorder="1" applyAlignment="1" applyProtection="1">
      <alignment horizontal="left" vertical="center"/>
      <protection locked="0" hidden="1"/>
    </xf>
    <xf numFmtId="164" fontId="16" fillId="11" borderId="6" xfId="1" applyNumberFormat="1" applyFont="1" applyFill="1" applyBorder="1" applyAlignment="1" applyProtection="1">
      <alignment horizontal="left" vertical="center"/>
      <protection locked="0" hidden="1"/>
    </xf>
    <xf numFmtId="0" fontId="15" fillId="2" borderId="0" xfId="0" applyFont="1" applyFill="1" applyAlignment="1" applyProtection="1">
      <alignment horizontal="center"/>
      <protection hidden="1"/>
    </xf>
    <xf numFmtId="0" fontId="15" fillId="2" borderId="0" xfId="0" applyFont="1" applyFill="1" applyProtection="1">
      <protection hidden="1"/>
    </xf>
    <xf numFmtId="0" fontId="15" fillId="2" borderId="0" xfId="0" applyFont="1" applyFill="1" applyAlignment="1" applyProtection="1">
      <alignment horizontal="left"/>
      <protection hidden="1"/>
    </xf>
    <xf numFmtId="9" fontId="15" fillId="2" borderId="0" xfId="2" applyFont="1" applyFill="1" applyAlignment="1" applyProtection="1">
      <alignment horizontal="center"/>
      <protection hidden="1"/>
    </xf>
    <xf numFmtId="0" fontId="15" fillId="2" borderId="6" xfId="0" applyFont="1" applyFill="1" applyBorder="1" applyAlignment="1" applyProtection="1">
      <alignment horizontal="center" vertical="center"/>
      <protection hidden="1"/>
    </xf>
    <xf numFmtId="0" fontId="15" fillId="2" borderId="6" xfId="0" applyFont="1" applyFill="1" applyBorder="1" applyAlignment="1" applyProtection="1">
      <alignment horizontal="left" vertical="center"/>
      <protection hidden="1"/>
    </xf>
    <xf numFmtId="0" fontId="15" fillId="2" borderId="6" xfId="0" applyFont="1" applyFill="1" applyBorder="1" applyAlignment="1" applyProtection="1">
      <alignment horizontal="center" vertical="center" wrapText="1"/>
      <protection hidden="1"/>
    </xf>
    <xf numFmtId="0" fontId="15" fillId="2" borderId="6" xfId="0" applyFont="1" applyFill="1" applyBorder="1" applyAlignment="1" applyProtection="1">
      <alignment horizontal="left" vertical="center" wrapText="1"/>
      <protection hidden="1"/>
    </xf>
    <xf numFmtId="43" fontId="17" fillId="2" borderId="6" xfId="1" applyFont="1" applyFill="1" applyBorder="1" applyAlignment="1" applyProtection="1">
      <alignment horizontal="center" vertical="center"/>
      <protection hidden="1"/>
    </xf>
    <xf numFmtId="0" fontId="15" fillId="2" borderId="0" xfId="0" applyFont="1" applyFill="1" applyAlignment="1" applyProtection="1">
      <alignment horizontal="center" vertical="center"/>
      <protection hidden="1"/>
    </xf>
    <xf numFmtId="0" fontId="15" fillId="2" borderId="0" xfId="0" applyFont="1" applyFill="1" applyAlignment="1" applyProtection="1">
      <alignment vertical="center"/>
      <protection hidden="1"/>
    </xf>
    <xf numFmtId="164" fontId="16" fillId="11" borderId="6" xfId="1" applyNumberFormat="1" applyFont="1" applyFill="1" applyBorder="1" applyAlignment="1" applyProtection="1">
      <alignment horizontal="left" vertical="center" wrapText="1"/>
      <protection locked="0" hidden="1"/>
    </xf>
    <xf numFmtId="11" fontId="16" fillId="11" borderId="6" xfId="1" applyNumberFormat="1" applyFont="1" applyFill="1" applyBorder="1" applyAlignment="1" applyProtection="1">
      <alignment horizontal="left" vertical="center" wrapText="1"/>
      <protection locked="0" hidden="1"/>
    </xf>
    <xf numFmtId="0" fontId="19" fillId="11" borderId="6" xfId="1" applyNumberFormat="1" applyFont="1" applyFill="1" applyBorder="1" applyAlignment="1" applyProtection="1">
      <alignment horizontal="left" vertical="top" wrapText="1"/>
      <protection locked="0" hidden="1"/>
    </xf>
    <xf numFmtId="0" fontId="16" fillId="11" borderId="6" xfId="1" applyNumberFormat="1" applyFont="1" applyFill="1" applyBorder="1" applyAlignment="1" applyProtection="1">
      <alignment horizontal="left" vertical="center" wrapText="1"/>
      <protection locked="0" hidden="1"/>
    </xf>
    <xf numFmtId="0" fontId="3" fillId="2" borderId="6" xfId="0" applyFont="1" applyFill="1" applyBorder="1" applyAlignment="1" applyProtection="1">
      <alignment horizontal="center"/>
      <protection hidden="1"/>
    </xf>
    <xf numFmtId="0" fontId="3" fillId="2" borderId="6" xfId="0" applyFont="1" applyFill="1" applyBorder="1" applyAlignment="1" applyProtection="1">
      <alignment horizontal="center" vertical="center"/>
      <protection hidden="1"/>
    </xf>
    <xf numFmtId="164" fontId="19" fillId="2" borderId="6" xfId="1" applyNumberFormat="1" applyFont="1" applyFill="1" applyBorder="1" applyAlignment="1" applyProtection="1">
      <alignment horizontal="center" vertical="center"/>
      <protection hidden="1"/>
    </xf>
    <xf numFmtId="43" fontId="19" fillId="2" borderId="6" xfId="1"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9" fontId="14" fillId="2" borderId="11" xfId="0" applyNumberFormat="1" applyFont="1" applyFill="1" applyBorder="1" applyAlignment="1" applyProtection="1">
      <alignment horizontal="center" vertical="center"/>
      <protection hidden="1"/>
    </xf>
    <xf numFmtId="0" fontId="4" fillId="2" borderId="1" xfId="0" applyFont="1" applyFill="1" applyBorder="1" applyAlignment="1" applyProtection="1">
      <alignment horizontal="left" vertical="center"/>
      <protection hidden="1"/>
    </xf>
    <xf numFmtId="0" fontId="4" fillId="2" borderId="2" xfId="0" applyFont="1" applyFill="1" applyBorder="1" applyAlignment="1" applyProtection="1">
      <alignment horizontal="left" vertical="center"/>
      <protection hidden="1"/>
    </xf>
    <xf numFmtId="0" fontId="5" fillId="2" borderId="1" xfId="0" applyFont="1" applyFill="1" applyBorder="1" applyAlignment="1" applyProtection="1">
      <alignment horizontal="left" vertical="center" wrapText="1"/>
      <protection hidden="1"/>
    </xf>
    <xf numFmtId="0" fontId="5" fillId="2" borderId="3" xfId="0" applyFont="1" applyFill="1" applyBorder="1" applyAlignment="1" applyProtection="1">
      <alignment horizontal="left" vertical="center" wrapText="1"/>
      <protection hidden="1"/>
    </xf>
    <xf numFmtId="0" fontId="5" fillId="2" borderId="2" xfId="0" applyFont="1" applyFill="1" applyBorder="1" applyAlignment="1" applyProtection="1">
      <alignment horizontal="left" vertical="center" wrapText="1"/>
      <protection hidden="1"/>
    </xf>
    <xf numFmtId="0" fontId="3" fillId="2" borderId="1" xfId="0" applyFont="1" applyFill="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4" fillId="2" borderId="4" xfId="0"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7"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3" fillId="2" borderId="6" xfId="0" applyFont="1" applyFill="1" applyBorder="1" applyAlignment="1" applyProtection="1">
      <alignment horizontal="center"/>
      <protection hidden="1"/>
    </xf>
    <xf numFmtId="0" fontId="3" fillId="2" borderId="6" xfId="0" applyFont="1" applyFill="1" applyBorder="1" applyAlignment="1" applyProtection="1">
      <alignment horizontal="center" vertical="center"/>
      <protection hidden="1"/>
    </xf>
    <xf numFmtId="0" fontId="11" fillId="5" borderId="11" xfId="0" applyFont="1" applyFill="1" applyBorder="1" applyAlignment="1" applyProtection="1">
      <alignment horizontal="center" vertical="center" wrapText="1"/>
      <protection hidden="1"/>
    </xf>
    <xf numFmtId="0" fontId="9" fillId="6" borderId="1" xfId="0" applyFont="1" applyFill="1" applyBorder="1" applyAlignment="1" applyProtection="1">
      <alignment horizontal="center" vertical="center" wrapText="1"/>
      <protection hidden="1"/>
    </xf>
    <xf numFmtId="0" fontId="9" fillId="6" borderId="3" xfId="0" applyFont="1" applyFill="1" applyBorder="1" applyAlignment="1" applyProtection="1">
      <alignment horizontal="center" vertical="center" wrapText="1"/>
      <protection hidden="1"/>
    </xf>
    <xf numFmtId="0" fontId="4" fillId="7" borderId="3" xfId="0" applyFont="1" applyFill="1" applyBorder="1" applyAlignment="1" applyProtection="1">
      <alignment horizontal="center" vertical="center" wrapText="1"/>
      <protection hidden="1"/>
    </xf>
    <xf numFmtId="0" fontId="4" fillId="8" borderId="3" xfId="0" applyFont="1" applyFill="1" applyBorder="1" applyAlignment="1" applyProtection="1">
      <alignment horizontal="center" vertical="center" wrapText="1"/>
      <protection hidden="1"/>
    </xf>
    <xf numFmtId="0" fontId="4" fillId="9" borderId="3" xfId="0" applyFont="1" applyFill="1" applyBorder="1" applyAlignment="1" applyProtection="1">
      <alignment horizontal="center" vertical="center" wrapText="1"/>
      <protection hidden="1"/>
    </xf>
    <xf numFmtId="0" fontId="4" fillId="9" borderId="2" xfId="0" applyFont="1" applyFill="1" applyBorder="1" applyAlignment="1" applyProtection="1">
      <alignment horizontal="center" vertical="center" wrapText="1"/>
      <protection hidden="1"/>
    </xf>
    <xf numFmtId="0" fontId="9" fillId="10" borderId="6"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left" vertical="center"/>
      <protection hidden="1"/>
    </xf>
    <xf numFmtId="0" fontId="9" fillId="3" borderId="7"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protection hidden="1"/>
    </xf>
    <xf numFmtId="0" fontId="10" fillId="4" borderId="6" xfId="0" applyFont="1" applyFill="1" applyBorder="1" applyAlignment="1" applyProtection="1">
      <alignment horizontal="center" vertical="center" wrapText="1"/>
      <protection hidden="1"/>
    </xf>
    <xf numFmtId="9" fontId="14" fillId="2" borderId="11" xfId="2" applyNumberFormat="1" applyFont="1" applyFill="1" applyBorder="1" applyAlignment="1" applyProtection="1">
      <alignment horizontal="center" vertical="center"/>
      <protection hidden="1"/>
    </xf>
    <xf numFmtId="14" fontId="15" fillId="2" borderId="6" xfId="0" applyNumberFormat="1" applyFont="1" applyFill="1" applyBorder="1" applyAlignment="1" applyProtection="1">
      <alignment horizontal="center" vertical="center"/>
      <protection hidden="1"/>
    </xf>
    <xf numFmtId="9" fontId="15" fillId="2" borderId="6" xfId="2" applyFont="1" applyFill="1" applyBorder="1" applyAlignment="1" applyProtection="1">
      <alignment horizontal="center" vertical="center"/>
      <protection hidden="1"/>
    </xf>
    <xf numFmtId="9" fontId="19" fillId="2" borderId="6" xfId="2" applyFont="1" applyFill="1" applyBorder="1" applyAlignment="1" applyProtection="1">
      <alignment horizontal="center" vertical="center"/>
      <protection hidden="1"/>
    </xf>
    <xf numFmtId="43" fontId="16" fillId="11" borderId="6" xfId="1" applyFont="1" applyFill="1" applyBorder="1" applyAlignment="1" applyProtection="1">
      <alignment horizontal="center" vertical="center"/>
      <protection locked="0" hidden="1"/>
    </xf>
    <xf numFmtId="164" fontId="16" fillId="11" borderId="6" xfId="1" applyNumberFormat="1" applyFont="1" applyFill="1" applyBorder="1" applyAlignment="1" applyProtection="1">
      <alignment horizontal="center" vertical="center"/>
      <protection locked="0" hidden="1"/>
    </xf>
    <xf numFmtId="9" fontId="16" fillId="11" borderId="6" xfId="2" applyFont="1" applyFill="1" applyBorder="1" applyAlignment="1" applyProtection="1">
      <alignment horizontal="center" vertical="center"/>
      <protection locked="0" hidden="1"/>
    </xf>
  </cellXfs>
  <cellStyles count="4">
    <cellStyle name="Millares" xfId="1" builtinId="3"/>
    <cellStyle name="Normal" xfId="0" builtinId="0"/>
    <cellStyle name="Normal 3" xfId="3"/>
    <cellStyle name="Porcentaje" xfId="2" builtinId="5"/>
  </cellStyles>
  <dxfs count="238">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89297</xdr:colOff>
      <xdr:row>0</xdr:row>
      <xdr:rowOff>29766</xdr:rowOff>
    </xdr:from>
    <xdr:to>
      <xdr:col>2</xdr:col>
      <xdr:colOff>309091</xdr:colOff>
      <xdr:row>3</xdr:row>
      <xdr:rowOff>171036</xdr:rowOff>
    </xdr:to>
    <xdr:pic>
      <xdr:nvPicPr>
        <xdr:cNvPr id="6" name="Imagen 5" descr="Resultado de imagen para secretaria distrital de integracion social">
          <a:extLst>
            <a:ext uri="{FF2B5EF4-FFF2-40B4-BE49-F238E27FC236}">
              <a16:creationId xmlns:a16="http://schemas.microsoft.com/office/drawing/2014/main" xmlns="" id="{9EF5C30E-CF35-4651-A321-6E9B234D13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297" y="29766"/>
          <a:ext cx="4001219" cy="730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TERMINACION SERVICIOS "/>
      <sheetName val="AMPLIACION DE COBERTURA "/>
      <sheetName val="CONJUNTAS "/>
      <sheetName val="TRANSVESALES "/>
      <sheetName val="TERRITORIALIZACION "/>
      <sheetName val="CRONOGRAMA "/>
      <sheetName val="TALENTO HUMANO"/>
      <sheetName val="CRITERIOS TERRI"/>
      <sheetName val="Hoja6"/>
      <sheetName val="Listas desplegab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sheetData sheetId="1"/>
      <sheetData sheetId="2"/>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2"/>
  <sheetViews>
    <sheetView tabSelected="1" zoomScale="80" zoomScaleNormal="80" workbookViewId="0">
      <selection activeCell="H10" sqref="H10"/>
    </sheetView>
  </sheetViews>
  <sheetFormatPr baseColWidth="10" defaultColWidth="0" defaultRowHeight="12" customHeight="1" x14ac:dyDescent="0.2"/>
  <cols>
    <col min="1" max="1" width="26.42578125" style="20" customWidth="1"/>
    <col min="2" max="2" width="30.28515625" style="20" customWidth="1"/>
    <col min="3" max="3" width="14.5703125" style="20" customWidth="1"/>
    <col min="4" max="4" width="19.85546875" style="20" customWidth="1"/>
    <col min="5" max="5" width="18.7109375" style="18" customWidth="1"/>
    <col min="6" max="6" width="20.5703125" style="18" customWidth="1"/>
    <col min="7" max="10" width="17.7109375" style="20" customWidth="1"/>
    <col min="11" max="15" width="17.7109375" style="18" customWidth="1"/>
    <col min="16" max="16" width="17.7109375" style="20" customWidth="1"/>
    <col min="17" max="19" width="17.7109375" style="18" customWidth="1"/>
    <col min="20" max="21" width="10.5703125" style="18" customWidth="1"/>
    <col min="22" max="22" width="10.5703125" style="21" customWidth="1"/>
    <col min="23" max="23" width="16.85546875" style="18" customWidth="1"/>
    <col min="24" max="26" width="10.5703125" style="18" customWidth="1"/>
    <col min="27" max="27" width="28.85546875" style="18" customWidth="1"/>
    <col min="28" max="29" width="10.5703125" style="18" customWidth="1"/>
    <col min="30" max="30" width="7" style="18" customWidth="1"/>
    <col min="31" max="31" width="47.140625" style="18" customWidth="1"/>
    <col min="32" max="32" width="45.140625" style="18" customWidth="1"/>
    <col min="33" max="33" width="9.140625" style="18" customWidth="1"/>
    <col min="34" max="34" width="10.5703125" style="18" customWidth="1"/>
    <col min="35" max="35" width="50.140625" style="18" customWidth="1"/>
    <col min="36" max="38" width="10.5703125" style="18" customWidth="1"/>
    <col min="39" max="39" width="50.140625" style="18" customWidth="1"/>
    <col min="40" max="40" width="16.85546875" style="18" customWidth="1"/>
    <col min="41" max="42" width="10.5703125" style="18" customWidth="1"/>
    <col min="43" max="43" width="74.85546875" style="18" customWidth="1"/>
    <col min="44" max="44" width="10.5703125" style="18" customWidth="1"/>
    <col min="45" max="45" width="12" style="18" customWidth="1"/>
    <col min="46" max="46" width="9.85546875" style="18" customWidth="1"/>
    <col min="47" max="47" width="78.140625" style="18" customWidth="1"/>
    <col min="48" max="49" width="10.5703125" style="18" customWidth="1"/>
    <col min="50" max="50" width="10.140625" style="18" customWidth="1"/>
    <col min="51" max="51" width="55.42578125" style="18" customWidth="1"/>
    <col min="52" max="52" width="10.5703125" style="18" customWidth="1"/>
    <col min="53" max="53" width="11.85546875" style="18" customWidth="1"/>
    <col min="54" max="54" width="10.85546875" style="18" customWidth="1"/>
    <col min="55" max="55" width="57.28515625" style="18" customWidth="1"/>
    <col min="56" max="56" width="10.5703125" style="18" customWidth="1"/>
    <col min="57" max="57" width="11.7109375" style="18" customWidth="1"/>
    <col min="58" max="60" width="10.5703125" style="18" customWidth="1"/>
    <col min="61" max="61" width="11.28515625" style="18" customWidth="1"/>
    <col min="62" max="64" width="10.5703125" style="18" customWidth="1"/>
    <col min="65" max="65" width="12.42578125" style="18" customWidth="1"/>
    <col min="66" max="67" width="10.5703125" style="18" customWidth="1"/>
    <col min="68" max="68" width="23.85546875" style="18" customWidth="1"/>
    <col min="69" max="69" width="5.7109375" style="18" customWidth="1"/>
    <col min="70" max="70" width="6.42578125" style="18" customWidth="1"/>
    <col min="71" max="76" width="18.28515625" style="18" customWidth="1"/>
    <col min="77" max="77" width="11.42578125" style="19" customWidth="1"/>
    <col min="78" max="16384" width="11.42578125" style="19" hidden="1"/>
  </cols>
  <sheetData>
    <row r="1" spans="1:76" s="2" customFormat="1" ht="15.75" x14ac:dyDescent="0.25">
      <c r="A1" s="1"/>
      <c r="B1" s="1"/>
    </row>
    <row r="2" spans="1:76" s="2" customFormat="1" ht="15.75" x14ac:dyDescent="0.25">
      <c r="A2" s="1"/>
      <c r="B2" s="1"/>
    </row>
    <row r="3" spans="1:76" s="2" customFormat="1" ht="15" x14ac:dyDescent="0.2"/>
    <row r="4" spans="1:76" s="2" customFormat="1" ht="15" x14ac:dyDescent="0.2"/>
    <row r="5" spans="1:76" s="2" customFormat="1" ht="15.75" x14ac:dyDescent="0.2">
      <c r="A5" s="39" t="s">
        <v>0</v>
      </c>
      <c r="B5" s="40"/>
      <c r="C5" s="41" t="s">
        <v>1</v>
      </c>
      <c r="D5" s="42"/>
      <c r="E5" s="42"/>
      <c r="F5" s="43"/>
      <c r="H5" s="3"/>
    </row>
    <row r="6" spans="1:76" s="2" customFormat="1" ht="15.75" x14ac:dyDescent="0.2">
      <c r="A6" s="39" t="s">
        <v>2</v>
      </c>
      <c r="B6" s="40"/>
      <c r="C6" s="44" t="s">
        <v>3</v>
      </c>
      <c r="D6" s="45"/>
      <c r="E6" s="45"/>
      <c r="F6" s="46"/>
      <c r="H6" s="3"/>
    </row>
    <row r="7" spans="1:76" s="2" customFormat="1" ht="15.75" x14ac:dyDescent="0.2">
      <c r="A7" s="39" t="s">
        <v>4</v>
      </c>
      <c r="B7" s="40"/>
      <c r="C7" s="44" t="s">
        <v>5</v>
      </c>
      <c r="D7" s="45"/>
      <c r="E7" s="45"/>
      <c r="F7" s="46"/>
      <c r="H7" s="3"/>
    </row>
    <row r="8" spans="1:76" s="2" customFormat="1" ht="15.75" x14ac:dyDescent="0.2">
      <c r="A8" s="39" t="s">
        <v>6</v>
      </c>
      <c r="B8" s="40"/>
      <c r="C8" s="44" t="s">
        <v>7</v>
      </c>
      <c r="D8" s="45"/>
      <c r="E8" s="45"/>
      <c r="F8" s="46"/>
      <c r="H8" s="3"/>
    </row>
    <row r="9" spans="1:76" s="2" customFormat="1" ht="15.75" x14ac:dyDescent="0.2">
      <c r="A9" s="39" t="s">
        <v>8</v>
      </c>
      <c r="B9" s="40"/>
      <c r="C9" s="44" t="s">
        <v>9</v>
      </c>
      <c r="D9" s="45"/>
      <c r="E9" s="45"/>
      <c r="F9" s="46"/>
      <c r="G9" s="4"/>
    </row>
    <row r="10" spans="1:76" s="2" customFormat="1" ht="15.75" x14ac:dyDescent="0.2">
      <c r="A10" s="39" t="s">
        <v>10</v>
      </c>
      <c r="B10" s="40"/>
      <c r="C10" s="44" t="s">
        <v>11</v>
      </c>
      <c r="D10" s="45"/>
      <c r="E10" s="45"/>
      <c r="F10" s="46"/>
      <c r="G10" s="4"/>
    </row>
    <row r="11" spans="1:76" s="2" customFormat="1" ht="15.75" x14ac:dyDescent="0.2">
      <c r="A11" s="39" t="s">
        <v>12</v>
      </c>
      <c r="B11" s="40"/>
      <c r="C11" s="44" t="s">
        <v>11</v>
      </c>
      <c r="D11" s="45"/>
      <c r="E11" s="45"/>
      <c r="F11" s="46"/>
      <c r="G11" s="4"/>
    </row>
    <row r="12" spans="1:76" s="2" customFormat="1" ht="15.75" x14ac:dyDescent="0.2">
      <c r="A12" s="39" t="s">
        <v>13</v>
      </c>
      <c r="B12" s="40"/>
      <c r="C12" s="44" t="s">
        <v>14</v>
      </c>
      <c r="D12" s="45"/>
      <c r="E12" s="45"/>
      <c r="F12" s="46"/>
      <c r="G12" s="4"/>
    </row>
    <row r="13" spans="1:76" s="2" customFormat="1" ht="15" x14ac:dyDescent="0.2">
      <c r="A13" s="47" t="s">
        <v>15</v>
      </c>
      <c r="B13" s="48"/>
      <c r="C13" s="33" t="s">
        <v>16</v>
      </c>
      <c r="D13" s="51" t="s">
        <v>17</v>
      </c>
      <c r="E13" s="51"/>
      <c r="F13" s="52">
        <v>2018</v>
      </c>
      <c r="G13" s="4"/>
    </row>
    <row r="14" spans="1:76" s="2" customFormat="1" ht="15" x14ac:dyDescent="0.2">
      <c r="A14" s="49"/>
      <c r="B14" s="50"/>
      <c r="C14" s="34" t="s">
        <v>18</v>
      </c>
      <c r="D14" s="51" t="s">
        <v>35</v>
      </c>
      <c r="E14" s="51"/>
      <c r="F14" s="52"/>
    </row>
    <row r="15" spans="1:76" s="2" customFormat="1" ht="15" x14ac:dyDescent="0.2"/>
    <row r="16" spans="1:76" s="2" customFormat="1" ht="20.25" x14ac:dyDescent="0.2">
      <c r="A16" s="61" t="s">
        <v>20</v>
      </c>
      <c r="B16" s="61"/>
      <c r="C16" s="61"/>
      <c r="D16" s="61"/>
      <c r="BS16" s="5"/>
      <c r="BT16" s="5"/>
      <c r="BU16" s="5"/>
      <c r="BV16" s="5"/>
      <c r="BW16" s="5"/>
      <c r="BX16" s="5"/>
    </row>
    <row r="17" spans="1:76" s="2" customFormat="1" ht="15" customHeight="1" x14ac:dyDescent="0.2">
      <c r="BS17" s="6"/>
      <c r="BT17" s="6"/>
      <c r="BU17" s="6"/>
      <c r="BV17" s="6"/>
      <c r="BW17" s="6"/>
      <c r="BX17" s="6"/>
    </row>
    <row r="18" spans="1:76" s="7" customFormat="1" ht="15.75" customHeight="1" x14ac:dyDescent="0.25">
      <c r="A18" s="62" t="s">
        <v>21</v>
      </c>
      <c r="B18" s="63"/>
      <c r="C18" s="63"/>
      <c r="D18" s="63"/>
      <c r="E18" s="63"/>
      <c r="F18" s="63"/>
      <c r="G18" s="63"/>
      <c r="H18" s="63"/>
      <c r="I18" s="63"/>
      <c r="J18" s="63"/>
      <c r="K18" s="63"/>
      <c r="L18" s="63"/>
      <c r="M18" s="63"/>
      <c r="N18" s="63"/>
      <c r="O18" s="63"/>
      <c r="P18" s="63"/>
      <c r="Q18" s="63"/>
      <c r="R18" s="63"/>
      <c r="S18" s="64"/>
      <c r="T18" s="65" t="s">
        <v>22</v>
      </c>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S18" s="53" t="s">
        <v>23</v>
      </c>
      <c r="BT18" s="53"/>
      <c r="BU18" s="53"/>
      <c r="BV18" s="53" t="s">
        <v>24</v>
      </c>
      <c r="BW18" s="53"/>
      <c r="BX18" s="53"/>
    </row>
    <row r="19" spans="1:76" s="8" customFormat="1" ht="48" customHeight="1" x14ac:dyDescent="0.25">
      <c r="A19" s="54" t="s">
        <v>25</v>
      </c>
      <c r="B19" s="55"/>
      <c r="C19" s="55"/>
      <c r="D19" s="55"/>
      <c r="E19" s="56" t="s">
        <v>26</v>
      </c>
      <c r="F19" s="56"/>
      <c r="G19" s="56"/>
      <c r="H19" s="56"/>
      <c r="I19" s="56"/>
      <c r="J19" s="57" t="s">
        <v>27</v>
      </c>
      <c r="K19" s="57"/>
      <c r="L19" s="57"/>
      <c r="M19" s="57"/>
      <c r="N19" s="57"/>
      <c r="O19" s="57"/>
      <c r="P19" s="58" t="s">
        <v>28</v>
      </c>
      <c r="Q19" s="58"/>
      <c r="R19" s="58"/>
      <c r="S19" s="59"/>
      <c r="T19" s="60" t="s">
        <v>17</v>
      </c>
      <c r="U19" s="60"/>
      <c r="V19" s="60"/>
      <c r="W19" s="60"/>
      <c r="X19" s="60" t="s">
        <v>29</v>
      </c>
      <c r="Y19" s="60"/>
      <c r="Z19" s="60"/>
      <c r="AA19" s="60"/>
      <c r="AB19" s="60" t="s">
        <v>30</v>
      </c>
      <c r="AC19" s="60"/>
      <c r="AD19" s="60"/>
      <c r="AE19" s="60"/>
      <c r="AF19" s="60" t="s">
        <v>31</v>
      </c>
      <c r="AG19" s="60"/>
      <c r="AH19" s="60"/>
      <c r="AI19" s="60"/>
      <c r="AJ19" s="60" t="s">
        <v>32</v>
      </c>
      <c r="AK19" s="60"/>
      <c r="AL19" s="60"/>
      <c r="AM19" s="60"/>
      <c r="AN19" s="60" t="s">
        <v>19</v>
      </c>
      <c r="AO19" s="60"/>
      <c r="AP19" s="60"/>
      <c r="AQ19" s="60"/>
      <c r="AR19" s="60" t="s">
        <v>33</v>
      </c>
      <c r="AS19" s="60"/>
      <c r="AT19" s="60"/>
      <c r="AU19" s="60"/>
      <c r="AV19" s="60" t="s">
        <v>34</v>
      </c>
      <c r="AW19" s="60"/>
      <c r="AX19" s="60"/>
      <c r="AY19" s="60"/>
      <c r="AZ19" s="60" t="s">
        <v>35</v>
      </c>
      <c r="BA19" s="60"/>
      <c r="BB19" s="60"/>
      <c r="BC19" s="60"/>
      <c r="BD19" s="60" t="s">
        <v>36</v>
      </c>
      <c r="BE19" s="60"/>
      <c r="BF19" s="60"/>
      <c r="BG19" s="60"/>
      <c r="BH19" s="60" t="s">
        <v>37</v>
      </c>
      <c r="BI19" s="60"/>
      <c r="BJ19" s="60"/>
      <c r="BK19" s="60"/>
      <c r="BL19" s="60" t="s">
        <v>38</v>
      </c>
      <c r="BM19" s="60"/>
      <c r="BN19" s="60"/>
      <c r="BO19" s="60"/>
      <c r="BS19" s="53"/>
      <c r="BT19" s="53"/>
      <c r="BU19" s="53"/>
      <c r="BV19" s="53"/>
      <c r="BW19" s="53"/>
      <c r="BX19" s="53"/>
    </row>
    <row r="20" spans="1:76" s="14" customFormat="1" ht="89.25" customHeight="1" x14ac:dyDescent="0.25">
      <c r="A20" s="9" t="s">
        <v>39</v>
      </c>
      <c r="B20" s="9" t="s">
        <v>40</v>
      </c>
      <c r="C20" s="9" t="s">
        <v>41</v>
      </c>
      <c r="D20" s="9" t="s">
        <v>42</v>
      </c>
      <c r="E20" s="10" t="s">
        <v>43</v>
      </c>
      <c r="F20" s="10" t="s">
        <v>44</v>
      </c>
      <c r="G20" s="10" t="s">
        <v>45</v>
      </c>
      <c r="H20" s="10" t="s">
        <v>46</v>
      </c>
      <c r="I20" s="10" t="s">
        <v>47</v>
      </c>
      <c r="J20" s="11" t="s">
        <v>48</v>
      </c>
      <c r="K20" s="11" t="s">
        <v>49</v>
      </c>
      <c r="L20" s="11" t="s">
        <v>50</v>
      </c>
      <c r="M20" s="11" t="s">
        <v>51</v>
      </c>
      <c r="N20" s="11" t="s">
        <v>52</v>
      </c>
      <c r="O20" s="11" t="s">
        <v>53</v>
      </c>
      <c r="P20" s="12" t="s">
        <v>54</v>
      </c>
      <c r="Q20" s="12" t="s">
        <v>55</v>
      </c>
      <c r="R20" s="12" t="s">
        <v>56</v>
      </c>
      <c r="S20" s="12" t="s">
        <v>57</v>
      </c>
      <c r="T20" s="13" t="str">
        <f>T19&amp;" Ejecutado"</f>
        <v>Enero Ejecutado</v>
      </c>
      <c r="U20" s="13" t="str">
        <f>T19&amp;" Programado"</f>
        <v>Enero Programado</v>
      </c>
      <c r="V20" s="13" t="str">
        <f>T19&amp;" Resultado"</f>
        <v>Enero Resultado</v>
      </c>
      <c r="W20" s="13" t="str">
        <f>T19&amp;" Análisis mensual"</f>
        <v>Enero Análisis mensual</v>
      </c>
      <c r="X20" s="13" t="str">
        <f t="shared" ref="X20" si="0">X19&amp;" Ejecutado"</f>
        <v>Febrero Ejecutado</v>
      </c>
      <c r="Y20" s="13" t="str">
        <f t="shared" ref="Y20" si="1">X19&amp;" Programado"</f>
        <v>Febrero Programado</v>
      </c>
      <c r="Z20" s="13" t="str">
        <f t="shared" ref="Z20" si="2">X19&amp;" Resultado"</f>
        <v>Febrero Resultado</v>
      </c>
      <c r="AA20" s="13" t="str">
        <f t="shared" ref="AA20" si="3">X19&amp;" Análisis mensual"</f>
        <v>Febrero Análisis mensual</v>
      </c>
      <c r="AB20" s="13" t="str">
        <f t="shared" ref="AB20" si="4">AB19&amp;" Ejecutado"</f>
        <v>Marzo Ejecutado</v>
      </c>
      <c r="AC20" s="13" t="str">
        <f t="shared" ref="AC20" si="5">AB19&amp;" Programado"</f>
        <v>Marzo Programado</v>
      </c>
      <c r="AD20" s="13" t="str">
        <f t="shared" ref="AD20" si="6">AB19&amp;" Resultado"</f>
        <v>Marzo Resultado</v>
      </c>
      <c r="AE20" s="13" t="str">
        <f t="shared" ref="AE20" si="7">AB19&amp;" Análisis mensual"</f>
        <v>Marzo Análisis mensual</v>
      </c>
      <c r="AF20" s="13" t="str">
        <f>AF19&amp;" Ejecutado"</f>
        <v>Abril Ejecutado</v>
      </c>
      <c r="AG20" s="13" t="str">
        <f>AF19&amp;" Programado"</f>
        <v>Abril Programado</v>
      </c>
      <c r="AH20" s="13" t="str">
        <f>AF19&amp;" Resultado"</f>
        <v>Abril Resultado</v>
      </c>
      <c r="AI20" s="13" t="str">
        <f>AF19&amp;" Análisis mensual"</f>
        <v>Abril Análisis mensual</v>
      </c>
      <c r="AJ20" s="13" t="str">
        <f t="shared" ref="AJ20" si="8">AJ19&amp;" Ejecutado"</f>
        <v>Mayo Ejecutado</v>
      </c>
      <c r="AK20" s="13" t="str">
        <f t="shared" ref="AK20" si="9">AJ19&amp;" Programado"</f>
        <v>Mayo Programado</v>
      </c>
      <c r="AL20" s="13" t="str">
        <f t="shared" ref="AL20" si="10">AJ19&amp;" Resultado"</f>
        <v>Mayo Resultado</v>
      </c>
      <c r="AM20" s="13" t="str">
        <f t="shared" ref="AM20" si="11">AJ19&amp;" Análisis mensual"</f>
        <v>Mayo Análisis mensual</v>
      </c>
      <c r="AN20" s="13" t="str">
        <f t="shared" ref="AN20" si="12">AN19&amp;" Ejecutado"</f>
        <v>Junio Ejecutado</v>
      </c>
      <c r="AO20" s="13" t="str">
        <f t="shared" ref="AO20" si="13">AN19&amp;" Programado"</f>
        <v>Junio Programado</v>
      </c>
      <c r="AP20" s="13" t="str">
        <f t="shared" ref="AP20" si="14">AN19&amp;" Resultado"</f>
        <v>Junio Resultado</v>
      </c>
      <c r="AQ20" s="13" t="str">
        <f t="shared" ref="AQ20" si="15">AN19&amp;" Análisis mensual"</f>
        <v>Junio Análisis mensual</v>
      </c>
      <c r="AR20" s="13" t="str">
        <f>AR19&amp;" Ejecutado"</f>
        <v>Julio Ejecutado</v>
      </c>
      <c r="AS20" s="13" t="str">
        <f>AR19&amp;" Programado"</f>
        <v>Julio Programado</v>
      </c>
      <c r="AT20" s="13" t="str">
        <f>AR19&amp;" Resultado"</f>
        <v>Julio Resultado</v>
      </c>
      <c r="AU20" s="13" t="str">
        <f>AR19&amp;" Análisis mensual"</f>
        <v>Julio Análisis mensual</v>
      </c>
      <c r="AV20" s="13" t="str">
        <f t="shared" ref="AV20" si="16">AV19&amp;" Ejecutado"</f>
        <v>Agosto Ejecutado</v>
      </c>
      <c r="AW20" s="13" t="str">
        <f t="shared" ref="AW20" si="17">AV19&amp;" Programado"</f>
        <v>Agosto Programado</v>
      </c>
      <c r="AX20" s="13" t="str">
        <f t="shared" ref="AX20" si="18">AV19&amp;" Resultado"</f>
        <v>Agosto Resultado</v>
      </c>
      <c r="AY20" s="13" t="str">
        <f t="shared" ref="AY20" si="19">AV19&amp;" Análisis mensual"</f>
        <v>Agosto Análisis mensual</v>
      </c>
      <c r="AZ20" s="13" t="str">
        <f t="shared" ref="AZ20" si="20">AZ19&amp;" Ejecutado"</f>
        <v>Septiembre Ejecutado</v>
      </c>
      <c r="BA20" s="13" t="str">
        <f t="shared" ref="BA20" si="21">AZ19&amp;" Programado"</f>
        <v>Septiembre Programado</v>
      </c>
      <c r="BB20" s="13" t="str">
        <f t="shared" ref="BB20" si="22">AZ19&amp;" Resultado"</f>
        <v>Septiembre Resultado</v>
      </c>
      <c r="BC20" s="13" t="str">
        <f t="shared" ref="BC20" si="23">AZ19&amp;" Análisis mensual"</f>
        <v>Septiembre Análisis mensual</v>
      </c>
      <c r="BD20" s="13" t="str">
        <f>BD19&amp;" Ejecutado"</f>
        <v>Octubre Ejecutado</v>
      </c>
      <c r="BE20" s="13" t="str">
        <f>BD19&amp;" Programado"</f>
        <v>Octubre Programado</v>
      </c>
      <c r="BF20" s="13" t="str">
        <f>BD19&amp;" Resultado"</f>
        <v>Octubre Resultado</v>
      </c>
      <c r="BG20" s="13" t="str">
        <f>BD19&amp;" Análisis mensual"</f>
        <v>Octubre Análisis mensual</v>
      </c>
      <c r="BH20" s="13" t="str">
        <f t="shared" ref="BH20" si="24">BH19&amp;" Ejecutado"</f>
        <v>Noviembre Ejecutado</v>
      </c>
      <c r="BI20" s="13" t="str">
        <f t="shared" ref="BI20" si="25">BH19&amp;" Programado"</f>
        <v>Noviembre Programado</v>
      </c>
      <c r="BJ20" s="13" t="str">
        <f t="shared" ref="BJ20" si="26">BH19&amp;" Resultado"</f>
        <v>Noviembre Resultado</v>
      </c>
      <c r="BK20" s="13" t="str">
        <f t="shared" ref="BK20" si="27">BH19&amp;" Análisis mensual"</f>
        <v>Noviembre Análisis mensual</v>
      </c>
      <c r="BL20" s="13" t="str">
        <f t="shared" ref="BL20" si="28">BL19&amp;" Ejecutado"</f>
        <v>Diciembre Ejecutado</v>
      </c>
      <c r="BM20" s="13" t="str">
        <f t="shared" ref="BM20" si="29">BL19&amp;" Programado"</f>
        <v>Diciembre Programado</v>
      </c>
      <c r="BN20" s="13" t="str">
        <f t="shared" ref="BN20" si="30">BL19&amp;" Resultado"</f>
        <v>Diciembre Resultado</v>
      </c>
      <c r="BO20" s="13" t="str">
        <f t="shared" ref="BO20" si="31">BL19&amp;" Análisis mensual"</f>
        <v>Diciembre Análisis mensual</v>
      </c>
      <c r="BP20" s="13" t="s">
        <v>58</v>
      </c>
      <c r="BS20" s="15" t="s">
        <v>59</v>
      </c>
      <c r="BT20" s="15" t="s">
        <v>60</v>
      </c>
      <c r="BU20" s="15" t="s">
        <v>61</v>
      </c>
      <c r="BV20" s="15" t="s">
        <v>62</v>
      </c>
      <c r="BW20" s="15" t="s">
        <v>63</v>
      </c>
      <c r="BX20" s="15" t="s">
        <v>64</v>
      </c>
    </row>
    <row r="21" spans="1:76" s="28" customFormat="1" ht="409.5" customHeight="1" x14ac:dyDescent="0.25">
      <c r="A21" s="25" t="s">
        <v>65</v>
      </c>
      <c r="B21" s="25" t="s">
        <v>66</v>
      </c>
      <c r="C21" s="23" t="s">
        <v>67</v>
      </c>
      <c r="D21" s="25" t="s">
        <v>68</v>
      </c>
      <c r="E21" s="22" t="s">
        <v>69</v>
      </c>
      <c r="F21" s="22"/>
      <c r="G21" s="25" t="s">
        <v>70</v>
      </c>
      <c r="H21" s="25" t="s">
        <v>71</v>
      </c>
      <c r="I21" s="25" t="s">
        <v>72</v>
      </c>
      <c r="J21" s="25" t="s">
        <v>73</v>
      </c>
      <c r="K21" s="23" t="s">
        <v>74</v>
      </c>
      <c r="L21" s="22" t="s">
        <v>75</v>
      </c>
      <c r="M21" s="22" t="s">
        <v>76</v>
      </c>
      <c r="N21" s="24" t="s">
        <v>77</v>
      </c>
      <c r="O21" s="24" t="s">
        <v>78</v>
      </c>
      <c r="P21" s="25">
        <v>10</v>
      </c>
      <c r="Q21" s="22" t="s">
        <v>76</v>
      </c>
      <c r="R21" s="22">
        <v>10</v>
      </c>
      <c r="S21" s="22" t="s">
        <v>79</v>
      </c>
      <c r="T21" s="16">
        <v>0</v>
      </c>
      <c r="U21" s="16">
        <v>0</v>
      </c>
      <c r="V21" s="26">
        <v>0</v>
      </c>
      <c r="W21" s="29" t="s">
        <v>80</v>
      </c>
      <c r="X21" s="16">
        <v>0</v>
      </c>
      <c r="Y21" s="16">
        <v>0</v>
      </c>
      <c r="Z21" s="26">
        <v>0</v>
      </c>
      <c r="AA21" s="30" t="s">
        <v>81</v>
      </c>
      <c r="AB21" s="17">
        <v>10</v>
      </c>
      <c r="AC21" s="17">
        <v>10</v>
      </c>
      <c r="AD21" s="35">
        <v>100</v>
      </c>
      <c r="AE21" s="30" t="s">
        <v>82</v>
      </c>
      <c r="AF21" s="31"/>
      <c r="AG21" s="17"/>
      <c r="AH21" s="26"/>
      <c r="AI21" s="30" t="s">
        <v>89</v>
      </c>
      <c r="AJ21" s="16"/>
      <c r="AK21" s="16"/>
      <c r="AL21" s="26"/>
      <c r="AM21" s="30" t="s">
        <v>83</v>
      </c>
      <c r="AN21" s="32">
        <v>10</v>
      </c>
      <c r="AO21" s="17">
        <v>10</v>
      </c>
      <c r="AP21" s="36">
        <v>100</v>
      </c>
      <c r="AQ21" s="30" t="s">
        <v>88</v>
      </c>
      <c r="AR21" s="16">
        <v>0</v>
      </c>
      <c r="AS21" s="16">
        <v>0</v>
      </c>
      <c r="AT21" s="30"/>
      <c r="AU21" s="30" t="s">
        <v>105</v>
      </c>
      <c r="AV21" s="16">
        <v>0</v>
      </c>
      <c r="AW21" s="16">
        <v>0</v>
      </c>
      <c r="AX21" s="30"/>
      <c r="AY21" s="30" t="s">
        <v>84</v>
      </c>
      <c r="AZ21" s="17">
        <v>10</v>
      </c>
      <c r="BA21" s="16">
        <v>10</v>
      </c>
      <c r="BB21" s="72">
        <f>+AZ21/BA21</f>
        <v>1</v>
      </c>
      <c r="BC21" s="30" t="s">
        <v>85</v>
      </c>
      <c r="BD21" s="16">
        <v>0</v>
      </c>
      <c r="BE21" s="16">
        <v>0</v>
      </c>
      <c r="BF21" s="26"/>
      <c r="BG21" s="17"/>
      <c r="BH21" s="16">
        <v>0</v>
      </c>
      <c r="BI21" s="16">
        <v>0</v>
      </c>
      <c r="BJ21" s="26"/>
      <c r="BK21" s="17"/>
      <c r="BL21" s="16"/>
      <c r="BM21" s="17">
        <v>10</v>
      </c>
      <c r="BN21" s="26"/>
      <c r="BO21" s="17"/>
      <c r="BP21" s="17"/>
      <c r="BQ21" s="27"/>
      <c r="BR21" s="27"/>
      <c r="BS21" s="37">
        <v>10</v>
      </c>
      <c r="BT21" s="37">
        <v>10</v>
      </c>
      <c r="BU21" s="38">
        <v>1</v>
      </c>
      <c r="BV21" s="37">
        <v>10</v>
      </c>
      <c r="BW21" s="37">
        <v>10</v>
      </c>
      <c r="BX21" s="66">
        <v>1</v>
      </c>
    </row>
    <row r="22" spans="1:76" s="28" customFormat="1" ht="409.5" customHeight="1" x14ac:dyDescent="0.25">
      <c r="A22" s="25" t="s">
        <v>65</v>
      </c>
      <c r="B22" s="25" t="s">
        <v>87</v>
      </c>
      <c r="C22" s="25" t="s">
        <v>7</v>
      </c>
      <c r="D22" s="25" t="s">
        <v>90</v>
      </c>
      <c r="E22" s="22"/>
      <c r="F22" s="67">
        <v>43220</v>
      </c>
      <c r="G22" s="25" t="s">
        <v>91</v>
      </c>
      <c r="H22" s="25" t="s">
        <v>92</v>
      </c>
      <c r="I22" s="25" t="s">
        <v>93</v>
      </c>
      <c r="J22" s="25" t="s">
        <v>94</v>
      </c>
      <c r="K22" s="23" t="s">
        <v>74</v>
      </c>
      <c r="L22" s="22" t="s">
        <v>75</v>
      </c>
      <c r="M22" s="22" t="s">
        <v>95</v>
      </c>
      <c r="N22" s="24" t="s">
        <v>96</v>
      </c>
      <c r="O22" s="24" t="s">
        <v>97</v>
      </c>
      <c r="P22" s="25">
        <v>199</v>
      </c>
      <c r="Q22" s="22" t="s">
        <v>98</v>
      </c>
      <c r="R22" s="68">
        <v>1</v>
      </c>
      <c r="S22" s="22" t="s">
        <v>86</v>
      </c>
      <c r="T22" s="16">
        <v>0</v>
      </c>
      <c r="U22" s="16">
        <v>0</v>
      </c>
      <c r="V22" s="26">
        <v>0</v>
      </c>
      <c r="W22" s="29"/>
      <c r="X22" s="16"/>
      <c r="Y22" s="16">
        <v>0</v>
      </c>
      <c r="Z22" s="26"/>
      <c r="AA22" s="30"/>
      <c r="AB22" s="17"/>
      <c r="AC22" s="17">
        <v>0</v>
      </c>
      <c r="AD22" s="35"/>
      <c r="AE22" s="30"/>
      <c r="AF22" s="31"/>
      <c r="AG22" s="17"/>
      <c r="AH22" s="26"/>
      <c r="AI22" s="30" t="s">
        <v>99</v>
      </c>
      <c r="AJ22" s="16"/>
      <c r="AK22" s="16"/>
      <c r="AL22" s="26"/>
      <c r="AM22" s="30" t="s">
        <v>100</v>
      </c>
      <c r="AN22" s="32">
        <v>114</v>
      </c>
      <c r="AO22" s="17">
        <f>31+35+32</f>
        <v>98</v>
      </c>
      <c r="AP22" s="69">
        <f>+AN22/AO22</f>
        <v>1.1632653061224489</v>
      </c>
      <c r="AQ22" s="30" t="s">
        <v>101</v>
      </c>
      <c r="AR22" s="16"/>
      <c r="AS22" s="16"/>
      <c r="AT22" s="30"/>
      <c r="AU22" s="30" t="s">
        <v>102</v>
      </c>
      <c r="AV22" s="16"/>
      <c r="AW22" s="16"/>
      <c r="AX22" s="30"/>
      <c r="AY22" s="30" t="s">
        <v>103</v>
      </c>
      <c r="AZ22" s="70">
        <v>65</v>
      </c>
      <c r="BA22" s="71">
        <f>32+15+30</f>
        <v>77</v>
      </c>
      <c r="BB22" s="72">
        <f>+AZ22/BA22</f>
        <v>0.8441558441558441</v>
      </c>
      <c r="BC22" s="30" t="s">
        <v>104</v>
      </c>
      <c r="BD22" s="16"/>
      <c r="BE22" s="16"/>
      <c r="BF22" s="26"/>
      <c r="BG22" s="17"/>
      <c r="BH22" s="16"/>
      <c r="BI22" s="16"/>
      <c r="BJ22" s="26"/>
      <c r="BK22" s="17"/>
      <c r="BL22" s="16"/>
      <c r="BM22" s="17">
        <f>29+15</f>
        <v>44</v>
      </c>
      <c r="BN22" s="26"/>
      <c r="BO22" s="17"/>
      <c r="BP22" s="17"/>
      <c r="BQ22" s="27"/>
      <c r="BR22" s="27"/>
      <c r="BS22" s="37">
        <f>+AN22+AZ22</f>
        <v>179</v>
      </c>
      <c r="BT22" s="37">
        <f>+AO22+BA22</f>
        <v>175</v>
      </c>
      <c r="BU22" s="38">
        <f>+BS22/BT22</f>
        <v>1.0228571428571429</v>
      </c>
      <c r="BV22" s="37">
        <f>+AN22+AZ22+BL22</f>
        <v>179</v>
      </c>
      <c r="BW22" s="37">
        <f>+AO22+BA22+BM22</f>
        <v>219</v>
      </c>
      <c r="BX22" s="66">
        <f>+BV22/BW22</f>
        <v>0.81735159817351599</v>
      </c>
    </row>
  </sheetData>
  <sheetProtection formatCells="0" formatColumns="0" formatRows="0" sort="0" autoFilter="0" pivotTables="0"/>
  <autoFilter ref="A20:BO20"/>
  <mergeCells count="41">
    <mergeCell ref="A16:D16"/>
    <mergeCell ref="A18:S18"/>
    <mergeCell ref="T18:BO18"/>
    <mergeCell ref="BS18:BU19"/>
    <mergeCell ref="X19:AA19"/>
    <mergeCell ref="AB19:AE19"/>
    <mergeCell ref="AF19:AI19"/>
    <mergeCell ref="AJ19:AM19"/>
    <mergeCell ref="AN19:AQ19"/>
    <mergeCell ref="AV19:AY19"/>
    <mergeCell ref="AZ19:BC19"/>
    <mergeCell ref="BD19:BG19"/>
    <mergeCell ref="BH19:BK19"/>
    <mergeCell ref="BL19:BO19"/>
    <mergeCell ref="BV18:BX19"/>
    <mergeCell ref="A19:D19"/>
    <mergeCell ref="E19:I19"/>
    <mergeCell ref="J19:O19"/>
    <mergeCell ref="P19:S19"/>
    <mergeCell ref="T19:W19"/>
    <mergeCell ref="AR19:AU19"/>
    <mergeCell ref="A11:B11"/>
    <mergeCell ref="C11:F11"/>
    <mergeCell ref="A12:B12"/>
    <mergeCell ref="C12:F12"/>
    <mergeCell ref="A13:B14"/>
    <mergeCell ref="D13:E13"/>
    <mergeCell ref="F13:F14"/>
    <mergeCell ref="D14:E14"/>
    <mergeCell ref="A8:B8"/>
    <mergeCell ref="C8:F8"/>
    <mergeCell ref="A9:B9"/>
    <mergeCell ref="C9:F9"/>
    <mergeCell ref="A10:B10"/>
    <mergeCell ref="C10:F10"/>
    <mergeCell ref="A5:B5"/>
    <mergeCell ref="C5:F5"/>
    <mergeCell ref="A6:B6"/>
    <mergeCell ref="C6:F6"/>
    <mergeCell ref="A7:B7"/>
    <mergeCell ref="C7:F7"/>
  </mergeCells>
  <conditionalFormatting sqref="T21:U21">
    <cfRule type="containsBlanks" dxfId="237" priority="141">
      <formula>LEN(TRIM(T21))=0</formula>
    </cfRule>
    <cfRule type="cellIs" dxfId="236" priority="142" operator="notEqual">
      <formula>""""""</formula>
    </cfRule>
  </conditionalFormatting>
  <conditionalFormatting sqref="W21">
    <cfRule type="containsBlanks" dxfId="235" priority="139">
      <formula>LEN(TRIM(W21))=0</formula>
    </cfRule>
    <cfRule type="cellIs" dxfId="234" priority="140" operator="notEqual">
      <formula>""""""</formula>
    </cfRule>
  </conditionalFormatting>
  <conditionalFormatting sqref="X21:Y21 AB21:AC21 AF21:AG21 AJ21:AK21 AN21:AO21 AR21:AS21 AV21:AW21 BD21:BE21 BH21:BI21 BL21:BM21 AZ21:BB21">
    <cfRule type="containsBlanks" dxfId="233" priority="125">
      <formula>LEN(TRIM(X21))=0</formula>
    </cfRule>
    <cfRule type="cellIs" dxfId="232" priority="126" operator="notEqual">
      <formula>""""""</formula>
    </cfRule>
  </conditionalFormatting>
  <conditionalFormatting sqref="AA21 AY21 BC21 BG21 BK21 BO21 AE21">
    <cfRule type="containsBlanks" dxfId="231" priority="123">
      <formula>LEN(TRIM(AA21))=0</formula>
    </cfRule>
    <cfRule type="cellIs" dxfId="230" priority="124" operator="notEqual">
      <formula>""""""</formula>
    </cfRule>
  </conditionalFormatting>
  <conditionalFormatting sqref="BP21">
    <cfRule type="containsBlanks" dxfId="229" priority="137">
      <formula>LEN(TRIM(BP21))=0</formula>
    </cfRule>
    <cfRule type="cellIs" dxfId="228" priority="138" operator="notEqual">
      <formula>""""""</formula>
    </cfRule>
  </conditionalFormatting>
  <conditionalFormatting sqref="T21:U21">
    <cfRule type="containsBlanks" dxfId="227" priority="135">
      <formula>LEN(TRIM(T21))=0</formula>
    </cfRule>
    <cfRule type="cellIs" dxfId="226" priority="136" operator="notEqual">
      <formula>""""""</formula>
    </cfRule>
  </conditionalFormatting>
  <conditionalFormatting sqref="W21">
    <cfRule type="containsBlanks" dxfId="225" priority="133">
      <formula>LEN(TRIM(W21))=0</formula>
    </cfRule>
    <cfRule type="cellIs" dxfId="224" priority="134" operator="notEqual">
      <formula>""""""</formula>
    </cfRule>
  </conditionalFormatting>
  <conditionalFormatting sqref="AT21">
    <cfRule type="containsBlanks" dxfId="223" priority="107">
      <formula>LEN(TRIM(AT21))=0</formula>
    </cfRule>
    <cfRule type="cellIs" dxfId="222" priority="108" operator="notEqual">
      <formula>""""""</formula>
    </cfRule>
  </conditionalFormatting>
  <conditionalFormatting sqref="X21:Y21 AB21:AC21 AF21:AG21 AJ21:AK21 AN21:AO21 AR21:AS21 AV21:AW21 BD21:BE21 BH21:BI21 BL21:BM21 AZ21:BB21">
    <cfRule type="containsBlanks" dxfId="221" priority="129">
      <formula>LEN(TRIM(X21))=0</formula>
    </cfRule>
    <cfRule type="cellIs" dxfId="220" priority="130" operator="notEqual">
      <formula>""""""</formula>
    </cfRule>
  </conditionalFormatting>
  <conditionalFormatting sqref="AA21 AY21 BC21 BG21 BK21 BO21 AE21">
    <cfRule type="containsBlanks" dxfId="219" priority="127">
      <formula>LEN(TRIM(AA21))=0</formula>
    </cfRule>
    <cfRule type="cellIs" dxfId="218" priority="128" operator="notEqual">
      <formula>""""""</formula>
    </cfRule>
  </conditionalFormatting>
  <conditionalFormatting sqref="BB21">
    <cfRule type="containsBlanks" dxfId="217" priority="97">
      <formula>LEN(TRIM(BB21))=0</formula>
    </cfRule>
    <cfRule type="cellIs" dxfId="216" priority="98" operator="notEqual">
      <formula>""""""</formula>
    </cfRule>
  </conditionalFormatting>
  <conditionalFormatting sqref="AI21">
    <cfRule type="containsBlanks" dxfId="215" priority="117">
      <formula>LEN(TRIM(AI21))=0</formula>
    </cfRule>
    <cfRule type="cellIs" dxfId="214" priority="118" operator="notEqual">
      <formula>""""""</formula>
    </cfRule>
  </conditionalFormatting>
  <conditionalFormatting sqref="AI21">
    <cfRule type="containsBlanks" dxfId="213" priority="119">
      <formula>LEN(TRIM(AI21))=0</formula>
    </cfRule>
    <cfRule type="cellIs" dxfId="212" priority="120" operator="notEqual">
      <formula>""""""</formula>
    </cfRule>
  </conditionalFormatting>
  <conditionalFormatting sqref="AM21">
    <cfRule type="containsBlanks" dxfId="211" priority="113">
      <formula>LEN(TRIM(AM21))=0</formula>
    </cfRule>
    <cfRule type="cellIs" dxfId="210" priority="114" operator="notEqual">
      <formula>""""""</formula>
    </cfRule>
  </conditionalFormatting>
  <conditionalFormatting sqref="AM21">
    <cfRule type="containsBlanks" dxfId="209" priority="115">
      <formula>LEN(TRIM(AM21))=0</formula>
    </cfRule>
    <cfRule type="cellIs" dxfId="208" priority="116" operator="notEqual">
      <formula>""""""</formula>
    </cfRule>
  </conditionalFormatting>
  <conditionalFormatting sqref="AQ21">
    <cfRule type="containsBlanks" dxfId="207" priority="109">
      <formula>LEN(TRIM(AQ21))=0</formula>
    </cfRule>
    <cfRule type="cellIs" dxfId="206" priority="110" operator="notEqual">
      <formula>""""""</formula>
    </cfRule>
  </conditionalFormatting>
  <conditionalFormatting sqref="AQ21">
    <cfRule type="containsBlanks" dxfId="205" priority="111">
      <formula>LEN(TRIM(AQ21))=0</formula>
    </cfRule>
    <cfRule type="cellIs" dxfId="204" priority="112" operator="notEqual">
      <formula>""""""</formula>
    </cfRule>
  </conditionalFormatting>
  <conditionalFormatting sqref="AT21">
    <cfRule type="containsBlanks" dxfId="203" priority="105">
      <formula>LEN(TRIM(AT21))=0</formula>
    </cfRule>
    <cfRule type="cellIs" dxfId="202" priority="106" operator="notEqual">
      <formula>""""""</formula>
    </cfRule>
  </conditionalFormatting>
  <conditionalFormatting sqref="AX21">
    <cfRule type="containsBlanks" dxfId="201" priority="101">
      <formula>LEN(TRIM(AX21))=0</formula>
    </cfRule>
    <cfRule type="cellIs" dxfId="200" priority="102" operator="notEqual">
      <formula>""""""</formula>
    </cfRule>
  </conditionalFormatting>
  <conditionalFormatting sqref="AX21">
    <cfRule type="containsBlanks" dxfId="199" priority="103">
      <formula>LEN(TRIM(AX21))=0</formula>
    </cfRule>
    <cfRule type="cellIs" dxfId="198" priority="104" operator="notEqual">
      <formula>""""""</formula>
    </cfRule>
  </conditionalFormatting>
  <conditionalFormatting sqref="BB21">
    <cfRule type="containsBlanks" dxfId="197" priority="99">
      <formula>LEN(TRIM(BB21))=0</formula>
    </cfRule>
    <cfRule type="cellIs" dxfId="196" priority="100" operator="notEqual">
      <formula>""""""</formula>
    </cfRule>
  </conditionalFormatting>
  <conditionalFormatting sqref="T22:U22">
    <cfRule type="containsBlanks" dxfId="191" priority="93">
      <formula>LEN(TRIM(T22))=0</formula>
    </cfRule>
    <cfRule type="cellIs" dxfId="190" priority="94" operator="notEqual">
      <formula>""""""</formula>
    </cfRule>
  </conditionalFormatting>
  <conditionalFormatting sqref="W22">
    <cfRule type="containsBlanks" dxfId="187" priority="91">
      <formula>LEN(TRIM(W22))=0</formula>
    </cfRule>
    <cfRule type="cellIs" dxfId="186" priority="92" operator="notEqual">
      <formula>""""""</formula>
    </cfRule>
  </conditionalFormatting>
  <conditionalFormatting sqref="X22:Y22 AB22:AC22 AF22:AG22 AJ22:AK22 AN22:AO22 AR22:AS22 AV22:AW22 BD22:BE22 BH22:BI22 BL22:BM22 AY22:BB22">
    <cfRule type="containsBlanks" dxfId="183" priority="79">
      <formula>LEN(TRIM(X22))=0</formula>
    </cfRule>
    <cfRule type="cellIs" dxfId="182" priority="80" operator="notEqual">
      <formula>""""""</formula>
    </cfRule>
  </conditionalFormatting>
  <conditionalFormatting sqref="AA22 AY22 BC22 BG22 BK22 BO22 AE22">
    <cfRule type="containsBlanks" dxfId="179" priority="77">
      <formula>LEN(TRIM(AA22))=0</formula>
    </cfRule>
    <cfRule type="cellIs" dxfId="178" priority="78" operator="notEqual">
      <formula>""""""</formula>
    </cfRule>
  </conditionalFormatting>
  <conditionalFormatting sqref="BP22">
    <cfRule type="containsBlanks" dxfId="175" priority="89">
      <formula>LEN(TRIM(BP22))=0</formula>
    </cfRule>
    <cfRule type="cellIs" dxfId="174" priority="90" operator="notEqual">
      <formula>""""""</formula>
    </cfRule>
  </conditionalFormatting>
  <conditionalFormatting sqref="T22:U22">
    <cfRule type="containsBlanks" dxfId="171" priority="87">
      <formula>LEN(TRIM(T22))=0</formula>
    </cfRule>
    <cfRule type="cellIs" dxfId="170" priority="88" operator="notEqual">
      <formula>""""""</formula>
    </cfRule>
  </conditionalFormatting>
  <conditionalFormatting sqref="W22">
    <cfRule type="containsBlanks" dxfId="167" priority="85">
      <formula>LEN(TRIM(W22))=0</formula>
    </cfRule>
    <cfRule type="cellIs" dxfId="166" priority="86" operator="notEqual">
      <formula>""""""</formula>
    </cfRule>
  </conditionalFormatting>
  <conditionalFormatting sqref="X22:Y22 AB22:AC22 AF22:AG22 AJ22:AK22 AN22:AO22 AR22:AS22 AV22:AW22 BD22:BE22 BH22:BI22 BL22:BM22 AY22:BB22">
    <cfRule type="containsBlanks" dxfId="159" priority="83">
      <formula>LEN(TRIM(X22))=0</formula>
    </cfRule>
    <cfRule type="cellIs" dxfId="158" priority="84" operator="notEqual">
      <formula>""""""</formula>
    </cfRule>
  </conditionalFormatting>
  <conditionalFormatting sqref="AA22 AY22 BC22 BG22 BK22 BO22 AE22">
    <cfRule type="containsBlanks" dxfId="155" priority="81">
      <formula>LEN(TRIM(AA22))=0</formula>
    </cfRule>
    <cfRule type="cellIs" dxfId="154" priority="82" operator="notEqual">
      <formula>""""""</formula>
    </cfRule>
  </conditionalFormatting>
  <conditionalFormatting sqref="AI22">
    <cfRule type="containsBlanks" dxfId="147" priority="73">
      <formula>LEN(TRIM(AI22))=0</formula>
    </cfRule>
    <cfRule type="cellIs" dxfId="146" priority="74" operator="notEqual">
      <formula>""""""</formula>
    </cfRule>
  </conditionalFormatting>
  <conditionalFormatting sqref="AI22">
    <cfRule type="containsBlanks" dxfId="143" priority="75">
      <formula>LEN(TRIM(AI22))=0</formula>
    </cfRule>
    <cfRule type="cellIs" dxfId="142" priority="76" operator="notEqual">
      <formula>""""""</formula>
    </cfRule>
  </conditionalFormatting>
  <conditionalFormatting sqref="AM22">
    <cfRule type="containsBlanks" dxfId="139" priority="69">
      <formula>LEN(TRIM(AM22))=0</formula>
    </cfRule>
    <cfRule type="cellIs" dxfId="138" priority="70" operator="notEqual">
      <formula>""""""</formula>
    </cfRule>
  </conditionalFormatting>
  <conditionalFormatting sqref="AM22">
    <cfRule type="containsBlanks" dxfId="135" priority="71">
      <formula>LEN(TRIM(AM22))=0</formula>
    </cfRule>
    <cfRule type="cellIs" dxfId="134" priority="72" operator="notEqual">
      <formula>""""""</formula>
    </cfRule>
  </conditionalFormatting>
  <conditionalFormatting sqref="AQ22">
    <cfRule type="containsBlanks" dxfId="131" priority="65">
      <formula>LEN(TRIM(AQ22))=0</formula>
    </cfRule>
    <cfRule type="cellIs" dxfId="130" priority="66" operator="notEqual">
      <formula>""""""</formula>
    </cfRule>
  </conditionalFormatting>
  <conditionalFormatting sqref="AQ22">
    <cfRule type="containsBlanks" dxfId="127" priority="67">
      <formula>LEN(TRIM(AQ22))=0</formula>
    </cfRule>
    <cfRule type="cellIs" dxfId="126" priority="68" operator="notEqual">
      <formula>""""""</formula>
    </cfRule>
  </conditionalFormatting>
  <conditionalFormatting sqref="AT22">
    <cfRule type="containsBlanks" dxfId="107" priority="49">
      <formula>LEN(TRIM(AT22))=0</formula>
    </cfRule>
    <cfRule type="cellIs" dxfId="106" priority="50" operator="notEqual">
      <formula>""""""</formula>
    </cfRule>
  </conditionalFormatting>
  <conditionalFormatting sqref="AT22">
    <cfRule type="containsBlanks" dxfId="103" priority="51">
      <formula>LEN(TRIM(AT22))=0</formula>
    </cfRule>
    <cfRule type="cellIs" dxfId="102" priority="52" operator="notEqual">
      <formula>""""""</formula>
    </cfRule>
  </conditionalFormatting>
  <conditionalFormatting sqref="AX22">
    <cfRule type="containsBlanks" dxfId="91" priority="41">
      <formula>LEN(TRIM(AX22))=0</formula>
    </cfRule>
    <cfRule type="cellIs" dxfId="90" priority="42" operator="notEqual">
      <formula>""""""</formula>
    </cfRule>
  </conditionalFormatting>
  <conditionalFormatting sqref="AX22">
    <cfRule type="containsBlanks" dxfId="87" priority="43">
      <formula>LEN(TRIM(AX22))=0</formula>
    </cfRule>
    <cfRule type="cellIs" dxfId="86" priority="44" operator="notEqual">
      <formula>""""""</formula>
    </cfRule>
  </conditionalFormatting>
  <conditionalFormatting sqref="BB22">
    <cfRule type="containsBlanks" dxfId="73" priority="33">
      <formula>LEN(TRIM(BB22))=0</formula>
    </cfRule>
    <cfRule type="cellIs" dxfId="72" priority="34" operator="notEqual">
      <formula>""""""</formula>
    </cfRule>
  </conditionalFormatting>
  <conditionalFormatting sqref="BB22">
    <cfRule type="containsBlanks" dxfId="69" priority="35">
      <formula>LEN(TRIM(BB22))=0</formula>
    </cfRule>
    <cfRule type="cellIs" dxfId="68" priority="36" operator="notEqual">
      <formula>""""""</formula>
    </cfRule>
  </conditionalFormatting>
  <conditionalFormatting sqref="AU21">
    <cfRule type="containsBlanks" dxfId="65" priority="31">
      <formula>LEN(TRIM(AU21))=0</formula>
    </cfRule>
    <cfRule type="cellIs" dxfId="64" priority="32" operator="notEqual">
      <formula>""""""</formula>
    </cfRule>
  </conditionalFormatting>
  <conditionalFormatting sqref="AU21">
    <cfRule type="containsBlanks" dxfId="61" priority="29">
      <formula>LEN(TRIM(AU21))=0</formula>
    </cfRule>
    <cfRule type="cellIs" dxfId="60" priority="30" operator="notEqual">
      <formula>""""""</formula>
    </cfRule>
  </conditionalFormatting>
  <conditionalFormatting sqref="AU22">
    <cfRule type="containsBlanks" dxfId="57" priority="25">
      <formula>LEN(TRIM(AU22))=0</formula>
    </cfRule>
    <cfRule type="cellIs" dxfId="56" priority="26" operator="notEqual">
      <formula>""""""</formula>
    </cfRule>
  </conditionalFormatting>
  <conditionalFormatting sqref="AU22">
    <cfRule type="containsBlanks" dxfId="53" priority="27">
      <formula>LEN(TRIM(AU22))=0</formula>
    </cfRule>
    <cfRule type="cellIs" dxfId="52" priority="28" operator="notEqual">
      <formula>""""""</formula>
    </cfRule>
  </conditionalFormatting>
  <conditionalFormatting sqref="AZ21">
    <cfRule type="containsBlanks" dxfId="47" priority="21">
      <formula>LEN(TRIM(AZ21))=0</formula>
    </cfRule>
    <cfRule type="cellIs" dxfId="46" priority="22" operator="notEqual">
      <formula>""""""</formula>
    </cfRule>
  </conditionalFormatting>
  <conditionalFormatting sqref="AZ21">
    <cfRule type="containsBlanks" dxfId="43" priority="23">
      <formula>LEN(TRIM(AZ21))=0</formula>
    </cfRule>
    <cfRule type="cellIs" dxfId="42" priority="24" operator="notEqual">
      <formula>""""""</formula>
    </cfRule>
  </conditionalFormatting>
  <conditionalFormatting sqref="BC21">
    <cfRule type="containsBlanks" dxfId="39" priority="13">
      <formula>LEN(TRIM(BC21))=0</formula>
    </cfRule>
    <cfRule type="cellIs" dxfId="38" priority="14" operator="notEqual">
      <formula>""""""</formula>
    </cfRule>
  </conditionalFormatting>
  <conditionalFormatting sqref="AY21">
    <cfRule type="containsBlanks" dxfId="35" priority="17">
      <formula>LEN(TRIM(AY21))=0</formula>
    </cfRule>
    <cfRule type="cellIs" dxfId="34" priority="18" operator="notEqual">
      <formula>""""""</formula>
    </cfRule>
  </conditionalFormatting>
  <conditionalFormatting sqref="AY21">
    <cfRule type="containsBlanks" dxfId="31" priority="19">
      <formula>LEN(TRIM(AY21))=0</formula>
    </cfRule>
    <cfRule type="cellIs" dxfId="30" priority="20" operator="notEqual">
      <formula>""""""</formula>
    </cfRule>
  </conditionalFormatting>
  <conditionalFormatting sqref="BC21">
    <cfRule type="containsBlanks" dxfId="27" priority="15">
      <formula>LEN(TRIM(BC21))=0</formula>
    </cfRule>
    <cfRule type="cellIs" dxfId="26" priority="16" operator="notEqual">
      <formula>""""""</formula>
    </cfRule>
  </conditionalFormatting>
  <conditionalFormatting sqref="AZ22">
    <cfRule type="containsBlanks" dxfId="23" priority="9">
      <formula>LEN(TRIM(AZ22))=0</formula>
    </cfRule>
    <cfRule type="cellIs" dxfId="22" priority="10" operator="notEqual">
      <formula>""""""</formula>
    </cfRule>
  </conditionalFormatting>
  <conditionalFormatting sqref="AZ22">
    <cfRule type="containsBlanks" dxfId="19" priority="11">
      <formula>LEN(TRIM(AZ22))=0</formula>
    </cfRule>
    <cfRule type="cellIs" dxfId="18" priority="12" operator="notEqual">
      <formula>""""""</formula>
    </cfRule>
  </conditionalFormatting>
  <conditionalFormatting sqref="AY22">
    <cfRule type="containsBlanks" dxfId="15" priority="5">
      <formula>LEN(TRIM(AY22))=0</formula>
    </cfRule>
    <cfRule type="cellIs" dxfId="14" priority="6" operator="notEqual">
      <formula>""""""</formula>
    </cfRule>
  </conditionalFormatting>
  <conditionalFormatting sqref="AY22">
    <cfRule type="containsBlanks" dxfId="11" priority="7">
      <formula>LEN(TRIM(AY22))=0</formula>
    </cfRule>
    <cfRule type="cellIs" dxfId="10" priority="8" operator="notEqual">
      <formula>""""""</formula>
    </cfRule>
  </conditionalFormatting>
  <conditionalFormatting sqref="BC22">
    <cfRule type="containsBlanks" dxfId="7" priority="1">
      <formula>LEN(TRIM(BC22))=0</formula>
    </cfRule>
    <cfRule type="cellIs" dxfId="6" priority="2" operator="notEqual">
      <formula>""""""</formula>
    </cfRule>
  </conditionalFormatting>
  <conditionalFormatting sqref="BC22">
    <cfRule type="containsBlanks" dxfId="3" priority="3">
      <formula>LEN(TRIM(BC22))=0</formula>
    </cfRule>
    <cfRule type="cellIs" dxfId="2" priority="4" operator="notEqual">
      <formula>""""""</formula>
    </cfRule>
  </conditionalFormatting>
  <dataValidations count="33">
    <dataValidation type="list" allowBlank="1" showInputMessage="1" showErrorMessage="1" sqref="S21">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P20"/>
    <dataValidation allowBlank="1" showInputMessage="1" showErrorMessage="1" prompt="Del listado despegable de los procesos institucionales de la entidad seleccione a cual está asociado el indicador de gestión._x000a_Todos los indicadores deben estar asociados a un proceso." sqref="C6:F7"/>
    <dataValidation allowBlank="1" showInputMessage="1" showErrorMessage="1" prompt="Del listado despegable de los procesos institucionales de la entidad seleccione a cual está asociado el indicador de gestión. _x000a_Todos los indicadores deben estar asociados a un proceso institucional." sqref="A20"/>
    <dataValidation allowBlank="1" showInputMessage="1" showErrorMessage="1" prompt="Del listado desplegable de los subsistemas que forman parte del Sistema Integrado de Gestión - SIG de la entidad seleccione a cual está asociado el indicador de gestión._x000a_No todos los indicadores deben estar asociados a un subsistema del SIG_x000a_" sqref="B20"/>
    <dataValidation allowBlank="1" showInputMessage="1" showErrorMessage="1" prompt="Del listado desplegable de los proyectos de inversión de la entidad seleccione el nombre del proyecto al que está asociado el indicador._x000a_No todos los indicadores deben estar asociados a un proyecto de inversión._x000a_" sqref="C20"/>
    <dataValidation allowBlank="1" showInputMessage="1" showErrorMessage="1" prompt="De la lista desplegable de los objetivos estratégicos de la entidad seleccione a cual la medición del indicador contribuye en su cumplimiento. _x000a_Todos los indicadores deben estar asociados a un objetivo estratégico de la entidad._x000a_" sqref="D20"/>
    <dataValidation allowBlank="1" showInputMessage="1" showErrorMessage="1" prompt="Corresponde al código consecutivo que será asignado por la Subdirección de Diseño, Evaluación y Sistematización – Equipo del Sistema Integrado de Gestión." sqref="E20"/>
    <dataValidation allowBlank="1" showInputMessage="1" showErrorMessage="1" prompt="Corresponde a la fecha de expedición de la Circular mediante la cual se oficializó la creación o actualización del indicador de gestión." sqref="F20"/>
    <dataValidation allowBlank="1" showInputMessage="1" showErrorMessage="1" prompt="Registre el nombre asignado al indicador. Recuerde ser claro, corto, conciso y auto explicativo." sqref="G20"/>
    <dataValidation allowBlank="1" showInputMessage="1" showErrorMessage="1" prompt="Corresponde al fin para el cual se formuló el indicador, la utilidad, o valor agregado que se espera obtener al efectuar la medición." sqref="H20"/>
    <dataValidation allowBlank="1" showInputMessage="1" showErrorMessage="1" prompt="Corresponde a la variable o aspecto clave de cuyo resultado depende el logro de los objetivo del indicar." sqref="I20"/>
    <dataValidation allowBlank="1" showInputMessage="1" showErrorMessage="1" prompt="Corresponde a la ecuación matemática que relaciona las variables del indicador (numerador/denominador) o a un índice." sqref="J20"/>
    <dataValidation allowBlank="1" showInputMessage="1" showErrorMessage="1" prompt="Seleccione de la lista desplegable si el indicador corresponde a la clasificación de eficacia, eficiencia o efectividad." sqref="K20"/>
    <dataValidation allowBlank="1" showInputMessage="1" showErrorMessage="1" prompt="Corresponde al espacio de tiempo con el cual se debe calcular y registrar los resultados del indicador; del listado desplegable seleccione la frecuencia la cual puede ser mensual, trimestral, semestral o anual." sqref="L20"/>
    <dataValidation allowBlank="1" showInputMessage="1" showErrorMessage="1" prompt="Parte que sirve de referente para cuantificar la cantidad o tamaño de una variable. Ejemplo: requisitos, porcentaje, número de casos, talleres, etc." sqref="M20"/>
    <dataValidation allowBlank="1" showInputMessage="1" showErrorMessage="1" prompt="Corresponde a los registros físicos o electrónicos o sistemas de información a partir de los cuales se obtienen los datos oficiales para el cálculo del indicador." sqref="N20"/>
    <dataValidation allowBlank="1" showInputMessage="1" showErrorMessage="1" prompt="Corresponde al producto, documento, etc, que será la evidencia del reporte de la medición del indicador de gestión para cada periodo." sqref="O20"/>
    <dataValidation allowBlank="1" showInputMessage="1" showErrorMessage="1" prompt="Corresponde al resultado que sobre este indicador se tiene de mediciones realizadas con anterioridad._x000a_En los casos en los que no se cuente con línea base debe registrase “No aplica”." sqref="P20"/>
    <dataValidation allowBlank="1" showInputMessage="1" showErrorMessage="1" prompt="Parte que sirve de referente para cuantificar la cantidad o tamaño de una variable. Ejemplo: requisitos, porcentaje, talleres, personas, etc." sqref="Q20"/>
    <dataValidation allowBlank="1" showInputMessage="1" showErrorMessage="1" prompt="Es el resultado del indicador que se pretende alcanzar en el año." sqref="R20"/>
    <dataValidation allowBlank="1" showInputMessage="1" showErrorMessage="1" prompt="De la lista desplegable seleccione si la meta anual del indicador corresponde a creciente, decreciente, constante o suma." sqref="S20"/>
    <dataValidation allowBlank="1" showInputMessage="1" showErrorMessage="1" prompt="Corresponde a los resultados obtenidos en el periodo de medición." sqref="T20 X20 AB20 AF20 AJ20 AN20 AR20 AV20 AZ20 BD20 BH20 BL20"/>
    <dataValidation allowBlank="1" showInputMessage="1" showErrorMessage="1" prompt="Corresponde a los resultados planificados para el periodo de medición. Todos los indicadores de gestión deben incluir programación." sqref="U20 Y20 AC20 AG20 AK20 AO20 AS20 AW20 BA20 BE20 BI20 BM20"/>
    <dataValidation allowBlank="1" showInputMessage="1" showErrorMessage="1" prompt="Corresponde a la operación matemática de la fórmula del indicador y que reflejará el resultado del indicador para el periodo de medición." sqref="V20 Z20 AD20 AH20 AL20 AP20 AT20 AX20 BB20 BF20 BJ20 BN20"/>
    <dataValidation allowBlank="1" showInputMessage="1" showErrorMessage="1" prompt="Corresponde a los logros obtenidos durante el periodo de medición así como la identificación de las situaciones que conllevaron al incumplimiento de las metas propuestas." sqref="W20 AA20 AE20 AI20 AM20 AQ20 AU20 AY20 BC20 BG20 BK20 BO20"/>
    <dataValidation type="list" allowBlank="1" showInputMessage="1" showErrorMessage="1" sqref="C21 C23:C1048576">
      <formula1>ProyectoInv</formula1>
    </dataValidation>
    <dataValidation type="list" allowBlank="1" showInputMessage="1" showErrorMessage="1" sqref="L21 L23:L1048576">
      <formula1>periodicidad</formula1>
    </dataValidation>
    <dataValidation type="list" allowBlank="1" showInputMessage="1" showErrorMessage="1" sqref="D21 D23:D1048576">
      <formula1>ObjEstratégico</formula1>
    </dataValidation>
    <dataValidation type="list" allowBlank="1" showInputMessage="1" showErrorMessage="1" sqref="K21 K23:K1048576">
      <formula1>TipoInd</formula1>
    </dataValidation>
    <dataValidation type="list" allowBlank="1" showInputMessage="1" showErrorMessage="1" sqref="B21 B23:B1048576">
      <formula1>Subsistema</formula1>
    </dataValidation>
    <dataValidation type="list" allowBlank="1" showInputMessage="1" showErrorMessage="1" sqref="A21 A23:A1048576">
      <formula1>Procesos</formula1>
    </dataValidation>
    <dataValidation type="whole" errorStyle="information" allowBlank="1" showInputMessage="1" showErrorMessage="1" errorTitle="Información" error="Si su magnitud es un número decimal o un porcentaje presione aceptar y después seleccione el formato de celda decimal o porcentaje, según corresponda. " sqref="T22:U22 X22:Y22 AB22:AC22 AF22:AG22 AJ22:AK22 AN22:AO22 AR22:AS22 AV22:AW22 BL22:BM22 BD22:BE22 BH22:BI22 AZ22:BB22">
      <formula1>0</formula1>
      <formula2>999999999999999000</formula2>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#REF!</xm:f>
          </x14:formula1>
          <xm:sqref>C8</xm:sqref>
        </x14:dataValidation>
        <x14:dataValidation type="list" allowBlank="1" showInputMessage="1" showErrorMessage="1">
          <x14:formula1>
            <xm:f>#REF!</xm:f>
          </x14:formula1>
          <xm:sqref>F13</xm:sqref>
        </x14:dataValidation>
        <x14:dataValidation type="list" allowBlank="1" showInputMessage="1" showErrorMessage="1">
          <x14:formula1>
            <xm:f>#REF!</xm:f>
          </x14:formula1>
          <xm:sqref>D13:D14</xm:sqref>
        </x14:dataValidation>
        <x14:dataValidation type="list" allowBlank="1" showInputMessage="1" showErrorMessage="1">
          <x14:formula1>
            <xm:f>#REF!</xm:f>
          </x14:formula1>
          <xm:sqref>C10</xm:sqref>
        </x14:dataValidation>
        <x14:dataValidation type="list" allowBlank="1" showInputMessage="1" showErrorMessage="1">
          <x14:formula1>
            <xm:f>#REF!</xm:f>
          </x14:formula1>
          <xm:sqref>C12</xm:sqref>
        </x14:dataValidation>
        <x14:dataValidation type="list" allowBlank="1" showInputMessage="1" showErrorMessage="1">
          <x14:formula1>
            <xm:f>#REF!</xm:f>
          </x14:formula1>
          <xm:sqref>C11</xm:sqref>
        </x14:dataValidation>
        <x14:dataValidation type="list" allowBlank="1" showInputMessage="1" showErrorMessage="1">
          <x14:formula1>
            <xm:f>#REF!</xm:f>
          </x14:formula1>
          <xm:sqref>C9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 INDICADORES GESTION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Yohn Mauricio Guerrero Hernandez</dc:creator>
  <cp:keywords/>
  <dc:description/>
  <cp:lastModifiedBy>Sofy Lorena Arenas Vera</cp:lastModifiedBy>
  <cp:revision/>
  <dcterms:created xsi:type="dcterms:W3CDTF">2018-02-23T18:02:25Z</dcterms:created>
  <dcterms:modified xsi:type="dcterms:W3CDTF">2018-12-12T13:11:00Z</dcterms:modified>
  <cp:category/>
  <cp:contentStatus/>
</cp:coreProperties>
</file>