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defaultThemeVersion="166925"/>
  <mc:AlternateContent xmlns:mc="http://schemas.openxmlformats.org/markup-compatibility/2006">
    <mc:Choice Requires="x15">
      <x15ac:absPath xmlns:x15ac="http://schemas.microsoft.com/office/spreadsheetml/2010/11/ac" url="/Users/ojeda/Desktop/OPERACION SIG/Indicadores_de_Gestión 2018/Segundo trimestre/PUBLICACION/Indicadores 2do trimestre 08:08:"/>
    </mc:Choice>
  </mc:AlternateContent>
  <xr:revisionPtr revIDLastSave="0" documentId="13_ncr:1_{999730C1-6076-6345-8FC8-F6B159175953}" xr6:coauthVersionLast="34" xr6:coauthVersionMax="34" xr10:uidLastSave="{00000000-0000-0000-0000-000000000000}"/>
  <bookViews>
    <workbookView xWindow="0" yWindow="0" windowWidth="25600" windowHeight="16000" xr2:uid="{00000000-000D-0000-FFFF-FFFF00000000}"/>
  </bookViews>
  <sheets>
    <sheet name="7. INDICADORES GESTION" sheetId="1" r:id="rId1"/>
    <sheet name="Listas desplegables"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24" i="1" l="1"/>
  <c r="BV24" i="1"/>
  <c r="BW24" i="1"/>
  <c r="BU25" i="1"/>
  <c r="BV25" i="1"/>
  <c r="BW25" i="1"/>
  <c r="BU23" i="1"/>
  <c r="BV23" i="1"/>
  <c r="BW23" i="1"/>
  <c r="BU22" i="1"/>
  <c r="BV22" i="1"/>
  <c r="BW22" i="1"/>
  <c r="AP21" i="1"/>
  <c r="BU21" i="1"/>
  <c r="AP22" i="1"/>
  <c r="BR22" i="1"/>
  <c r="AP23" i="1"/>
  <c r="BR23" i="1"/>
  <c r="AP24" i="1"/>
  <c r="BR24" i="1"/>
  <c r="AP25" i="1"/>
  <c r="BR25" i="1"/>
  <c r="BR21" i="1"/>
  <c r="BS22" i="1"/>
  <c r="BT22" i="1"/>
  <c r="BS23" i="1"/>
  <c r="BT23" i="1"/>
  <c r="BS24" i="1"/>
  <c r="BT24" i="1"/>
  <c r="BS25" i="1"/>
  <c r="BT25" i="1"/>
  <c r="BS21" i="1"/>
  <c r="BV21" i="1"/>
  <c r="BW21" i="1"/>
  <c r="BT21" i="1"/>
  <c r="AO27" i="1"/>
  <c r="AH25" i="1"/>
  <c r="AH24" i="1"/>
  <c r="AB21" i="1"/>
  <c r="AC21" i="1"/>
  <c r="AD21" i="1"/>
  <c r="AC22" i="1"/>
  <c r="AB22" i="1"/>
  <c r="AD25" i="1"/>
  <c r="AD24" i="1"/>
  <c r="AD22" i="1"/>
  <c r="Z21" i="1"/>
  <c r="Z22" i="1"/>
  <c r="BN25" i="1"/>
  <c r="BN24" i="1"/>
  <c r="BN22" i="1"/>
  <c r="BN21" i="1"/>
  <c r="BJ25" i="1"/>
  <c r="BJ24" i="1"/>
  <c r="BJ22" i="1"/>
  <c r="BJ21" i="1"/>
  <c r="BF25" i="1"/>
  <c r="BF24" i="1"/>
  <c r="BF22" i="1"/>
  <c r="BF21" i="1"/>
  <c r="BB25" i="1"/>
  <c r="BB24" i="1"/>
  <c r="BB22" i="1"/>
  <c r="BB21" i="1"/>
  <c r="AX25" i="1"/>
  <c r="AX24" i="1"/>
  <c r="AX22" i="1"/>
  <c r="AX21" i="1"/>
  <c r="AT25" i="1"/>
  <c r="AT24" i="1"/>
  <c r="AT22" i="1"/>
  <c r="AT21" i="1"/>
  <c r="AL25" i="1"/>
  <c r="AL24" i="1"/>
  <c r="AL22" i="1"/>
  <c r="AL21" i="1"/>
  <c r="AH22" i="1"/>
  <c r="AH21" i="1"/>
  <c r="Z25" i="1"/>
  <c r="Z24" i="1"/>
  <c r="V25" i="1"/>
  <c r="V24" i="1"/>
  <c r="V22" i="1"/>
  <c r="V21"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F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R18" authorId="0" shapeId="0" xr:uid="{00000000-0006-0000-0000-000001000000}">
      <text>
        <r>
          <rPr>
            <b/>
            <sz val="9"/>
            <color rgb="FF000000"/>
            <rFont val="Tahoma"/>
            <family val="2"/>
          </rPr>
          <t>Formulese según las caracteristicas y programación del indicador.</t>
        </r>
      </text>
    </comment>
    <comment ref="BU18" authorId="0" shapeId="0" xr:uid="{00000000-0006-0000-0000-00000200000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<sst xmlns="http://schemas.openxmlformats.org/spreadsheetml/2006/main" count="918" uniqueCount="636">
  <si>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</si>
  <si>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</si>
  <si>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</si>
  <si>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</si>
  <si>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</si>
  <si>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</si>
  <si>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</si>
  <si>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</si>
  <si>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GERENTE DEL PROYECTO:</t>
  </si>
  <si>
    <t>PERIODO DEL SEGUIMIENTO:</t>
  </si>
  <si>
    <t>De</t>
  </si>
  <si>
    <t>A</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</si>
  <si>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</si>
  <si>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</si>
  <si>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</si>
  <si>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</si>
  <si>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</si>
  <si>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</si>
  <si>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</si>
  <si>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</si>
  <si>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</si>
  <si>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</si>
  <si>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</si>
  <si>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</si>
  <si>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</si>
  <si>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</si>
  <si>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</si>
  <si>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</si>
  <si>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</si>
  <si>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</si>
  <si>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</si>
  <si>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</si>
  <si>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</si>
  <si>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</si>
  <si>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</si>
  <si>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</si>
  <si>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</si>
  <si>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</si>
  <si>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</si>
  <si>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</si>
  <si>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</si>
  <si>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</si>
  <si>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</si>
  <si>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</si>
  <si>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</si>
  <si>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</si>
  <si>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</si>
  <si>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</si>
  <si>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</si>
  <si>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</si>
  <si>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</si>
  <si>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</si>
  <si>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</si>
  <si>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</si>
  <si>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</si>
  <si>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</si>
  <si>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</si>
  <si>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</si>
  <si>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</si>
  <si>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</si>
  <si>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</si>
  <si>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</si>
  <si>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</si>
  <si>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</si>
  <si>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</si>
  <si>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</si>
  <si>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</si>
  <si>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</si>
  <si>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</si>
  <si>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</si>
  <si>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</si>
  <si>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</si>
  <si>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</si>
  <si>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</si>
  <si>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</si>
  <si>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</si>
  <si>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</si>
  <si>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</si>
  <si>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</si>
  <si>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</si>
  <si>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</si>
  <si>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</si>
  <si>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</si>
  <si>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</si>
  <si>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</si>
  <si>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</si>
  <si>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</si>
  <si>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</si>
  <si>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</si>
  <si>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</si>
  <si>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</si>
  <si>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</si>
  <si>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</si>
  <si>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</si>
  <si>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</si>
  <si>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</si>
  <si>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</si>
  <si>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</si>
  <si>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</si>
  <si>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</si>
  <si>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</si>
  <si>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</si>
  <si>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</si>
  <si>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</si>
  <si>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</si>
  <si>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</si>
  <si>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</si>
  <si>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</si>
  <si>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</si>
  <si>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</si>
  <si>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</si>
  <si>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</si>
  <si>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</si>
  <si>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</si>
  <si>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</si>
  <si>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</si>
  <si>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</si>
  <si>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</si>
  <si>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</si>
  <si>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</si>
  <si>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</si>
  <si>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</si>
  <si>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</si>
  <si>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</si>
  <si>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</si>
  <si>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</si>
  <si>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</si>
  <si>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</si>
  <si>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</si>
  <si>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</si>
  <si>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</si>
  <si>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</si>
  <si>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</si>
  <si>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</si>
  <si>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</si>
  <si>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</si>
  <si>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</si>
  <si>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</si>
  <si>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</si>
  <si>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</si>
  <si>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</si>
  <si>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</si>
  <si>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</si>
  <si>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</si>
  <si>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</si>
  <si>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</si>
  <si>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</si>
  <si>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</si>
  <si>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</si>
  <si>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</si>
  <si>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</si>
  <si>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</si>
  <si>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</si>
  <si>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</si>
  <si>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</si>
  <si>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</si>
  <si>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</si>
  <si>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</si>
  <si>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</si>
  <si>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</si>
  <si>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</si>
  <si>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</si>
  <si>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</si>
  <si>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</si>
  <si>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</si>
  <si>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</si>
  <si>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</si>
  <si>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</si>
  <si>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</si>
  <si>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</si>
  <si>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</si>
  <si>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</si>
  <si>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</si>
  <si>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</si>
  <si>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</si>
  <si>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</si>
  <si>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</si>
  <si>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</si>
  <si>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</si>
  <si>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</si>
  <si>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</si>
  <si>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</si>
  <si>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</si>
  <si>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</si>
  <si>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</si>
  <si>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</si>
  <si>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</si>
  <si>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</si>
  <si>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</si>
  <si>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</si>
  <si>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</si>
  <si>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</si>
  <si>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</si>
  <si>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</si>
  <si>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</si>
  <si>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</si>
  <si>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</si>
  <si>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</si>
  <si>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</si>
  <si>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</si>
  <si>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</si>
  <si>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</si>
  <si>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</si>
  <si>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</si>
  <si>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</si>
  <si>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</si>
  <si>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</si>
  <si>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</si>
  <si>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</si>
  <si>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</si>
  <si>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</si>
  <si>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</si>
  <si>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</si>
  <si>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</si>
  <si>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</si>
  <si>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</si>
  <si>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</si>
  <si>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</si>
  <si>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</si>
  <si>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</si>
  <si>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</si>
  <si>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</si>
  <si>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</si>
  <si>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</si>
  <si>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</si>
  <si>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</si>
  <si>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</si>
  <si>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</si>
  <si>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</si>
  <si>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</si>
  <si>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</si>
  <si>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</si>
  <si>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</si>
  <si>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</si>
  <si>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</si>
  <si>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</si>
  <si>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</si>
  <si>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</si>
  <si>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</si>
  <si>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</si>
  <si>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</si>
  <si>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</si>
  <si>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</si>
  <si>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</si>
  <si>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</si>
  <si>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</si>
  <si>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</si>
  <si>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</si>
  <si>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</si>
  <si>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</si>
  <si>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</si>
  <si>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</si>
  <si>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</si>
  <si>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</si>
  <si>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</si>
  <si>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</si>
  <si>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</si>
  <si>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</si>
  <si>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</si>
  <si>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</si>
  <si>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</si>
  <si>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</si>
  <si>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</si>
  <si>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</si>
  <si>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</si>
  <si>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</si>
  <si>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</si>
  <si>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</si>
  <si>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</si>
  <si>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</si>
  <si>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</si>
  <si>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</si>
  <si>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</si>
  <si>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</si>
  <si>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</si>
  <si>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</si>
  <si>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</si>
  <si>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</si>
  <si>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</si>
  <si>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</si>
  <si>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</si>
  <si>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</si>
  <si>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</si>
  <si>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</si>
  <si>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</si>
  <si>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</si>
  <si>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</si>
  <si>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</si>
  <si>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</si>
  <si>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</si>
  <si>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</si>
  <si>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</si>
  <si>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</si>
  <si>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</si>
  <si>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</si>
  <si>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</si>
  <si>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</si>
  <si>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</si>
  <si>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</si>
  <si>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</si>
  <si>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</si>
  <si>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</si>
  <si>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</si>
  <si>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</si>
  <si>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</si>
  <si>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</si>
  <si>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</si>
  <si>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</si>
  <si>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</si>
  <si>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</si>
  <si>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</si>
  <si>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</si>
  <si>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</si>
  <si>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</si>
  <si>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</si>
  <si>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</si>
  <si>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</si>
  <si>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</si>
  <si>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</si>
  <si>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</si>
  <si>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</si>
  <si>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</si>
  <si>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</si>
  <si>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</si>
  <si>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</si>
  <si>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</si>
  <si>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</si>
  <si>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</si>
  <si>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</si>
  <si>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</si>
  <si>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</si>
  <si>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</si>
  <si>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</si>
  <si>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</si>
  <si>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</si>
  <si>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</si>
  <si>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</si>
  <si>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</si>
  <si>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</si>
  <si>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</si>
  <si>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</si>
  <si>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</si>
  <si>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</si>
  <si>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</si>
  <si>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</si>
  <si>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</si>
  <si>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</si>
  <si>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</si>
  <si>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</si>
  <si>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</si>
  <si>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</si>
  <si>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</si>
  <si>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</si>
  <si>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</si>
  <si>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</si>
  <si>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</si>
  <si>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</si>
  <si>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</si>
  <si>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</si>
  <si>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</si>
  <si>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</si>
  <si>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</si>
  <si>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</si>
  <si>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</si>
  <si>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</si>
  <si>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</si>
  <si>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</si>
  <si>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</si>
  <si>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</si>
  <si>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</si>
  <si>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</si>
  <si>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</si>
  <si>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</si>
  <si>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</si>
  <si>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</si>
  <si>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</si>
  <si>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</si>
  <si>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</si>
  <si>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</si>
  <si>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</si>
  <si>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</si>
  <si>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</si>
  <si>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</si>
  <si>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</si>
  <si>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</si>
  <si>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</si>
  <si>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</si>
  <si>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</si>
  <si>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</si>
  <si>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</si>
  <si>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</si>
  <si>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</si>
  <si>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</si>
  <si>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</si>
  <si>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</si>
  <si>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</si>
  <si>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</si>
  <si>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</si>
  <si>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</si>
  <si>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</si>
  <si>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</si>
  <si>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</si>
  <si>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</si>
  <si>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</si>
  <si>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</si>
  <si>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</si>
  <si>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</si>
  <si>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</si>
  <si>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</si>
  <si>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</si>
  <si>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</si>
  <si>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</si>
  <si>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</si>
  <si>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</si>
  <si>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</si>
  <si>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</si>
  <si>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</si>
  <si>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</si>
  <si>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</si>
  <si>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</si>
  <si>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</si>
  <si>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</si>
  <si>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</si>
  <si>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</si>
  <si>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</si>
  <si>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</si>
  <si>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</si>
  <si>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</si>
  <si>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</si>
  <si>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</si>
  <si>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</si>
  <si>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</si>
  <si>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</si>
  <si>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</si>
  <si>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</si>
  <si>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</si>
  <si>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</si>
  <si>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</si>
  <si>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</si>
  <si>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</si>
  <si>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</si>
  <si>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</si>
  <si>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</si>
  <si>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</si>
  <si>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</si>
  <si>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</si>
  <si>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</si>
  <si>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</si>
  <si>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</si>
  <si>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</si>
  <si>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</si>
  <si>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</si>
  <si>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</si>
  <si>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</si>
  <si>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</si>
  <si>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</si>
  <si>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</si>
  <si>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</si>
  <si>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</si>
  <si>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</si>
  <si>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</si>
  <si>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</si>
  <si>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</si>
  <si>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</si>
  <si>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</si>
  <si>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</si>
  <si>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</si>
  <si>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</si>
  <si>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</si>
  <si>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</si>
  <si>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</si>
  <si>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</si>
  <si>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</si>
  <si>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</si>
  <si>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</si>
  <si>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</si>
  <si>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</si>
  <si>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</si>
  <si>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</si>
  <si>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</si>
  <si>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</si>
  <si>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</si>
  <si>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</si>
  <si>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</si>
  <si>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</si>
  <si>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</si>
  <si>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</si>
  <si>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</si>
  <si>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</si>
  <si>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</si>
  <si>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</si>
  <si>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</si>
  <si>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</si>
  <si>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</si>
  <si>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</si>
  <si>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</si>
  <si>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</si>
  <si>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</si>
  <si>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</si>
  <si>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</si>
  <si>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</si>
  <si>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</si>
  <si>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</si>
  <si>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</si>
  <si>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</si>
  <si>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</si>
  <si>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</si>
  <si>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</si>
  <si>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</si>
  <si>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</si>
  <si>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</si>
  <si>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</si>
  <si>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</si>
  <si>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</si>
  <si>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</si>
  <si>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</si>
  <si>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</si>
  <si>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</si>
  <si>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</si>
  <si>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</si>
  <si>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</si>
  <si>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</si>
  <si>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</si>
  <si>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</si>
  <si>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</si>
  <si>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</si>
  <si>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</si>
  <si>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</si>
  <si>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</si>
  <si>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</si>
  <si>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</si>
  <si>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</si>
  <si>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</si>
  <si>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</si>
  <si>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</si>
  <si>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</si>
  <si>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</si>
  <si>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</si>
  <si>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</si>
  <si>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</si>
  <si>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</si>
  <si>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</si>
  <si>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</si>
  <si>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</si>
  <si>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</si>
  <si>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</si>
  <si>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</si>
  <si>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</si>
  <si>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</si>
  <si>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</si>
  <si>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</si>
  <si>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</si>
  <si>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</si>
  <si>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</si>
  <si>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</si>
  <si>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</si>
  <si>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</si>
  <si>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</si>
  <si>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</si>
  <si>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</si>
  <si>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</si>
  <si>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</si>
  <si>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</si>
  <si>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</si>
  <si>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</si>
  <si>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</si>
  <si>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</si>
  <si>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</si>
  <si>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</si>
  <si>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</si>
  <si>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</si>
  <si>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</si>
  <si>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</si>
  <si>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</si>
  <si>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</si>
  <si>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</si>
  <si>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</si>
  <si>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</si>
  <si>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 xml:space="preserve">Cumplimiento en la respuesta a proyectos de acuerdo y de ley </t>
  </si>
  <si>
    <t xml:space="preserve"> Nivel de satisfacción del cliente interno, de la Oficina Asesora de Comunicaciones.</t>
  </si>
  <si>
    <t>Porcentaje de Campañas institucionales ejecutadas</t>
  </si>
  <si>
    <t>Porcentaje de registros positivos en medios de comunicación</t>
  </si>
  <si>
    <t xml:space="preserve">Determinar el nivel de cumplimiento en los tiempos de entrega de las respuestas proyectadas a los requerimientos (Proposiciones, Derechos de petición) allegados a la SDIS por el Concejo y el Congreso de la República. </t>
  </si>
  <si>
    <t xml:space="preserve">Realizar seguimiento al cumplimiento en la entrega de los conceptos de acuerdo a las solicitudes recibidas de proyectos de Acuerdo y de Ley, teniendo en cuenta los tiempos establecidos </t>
  </si>
  <si>
    <t>Identificar el nivel de satisfacción de las dependencias de la SDIS respecto a la gestión adelantada para dar respuesta a las solicitudes realizadas a la Oficina Asesora de Comunicaciones</t>
  </si>
  <si>
    <t xml:space="preserve">Identificar la capacidad de respuesta de la OAC frente a la solicitud de ejecución de campañas. </t>
  </si>
  <si>
    <t xml:space="preserve">Monitorear en los medios de comunicación el impacto de las noticias o información publicada sobre la gestión de la entidad. </t>
  </si>
  <si>
    <t>Calidad y oportunidad en la entrega de productos, de acuerdo a las solicitudes realizadas a la Oficina Asesora de Comunicaciones.</t>
  </si>
  <si>
    <t>Oportunidad en la solicitud y cumplimiento de requerimientos para el desarrollo de campañas de comunicación</t>
  </si>
  <si>
    <t>Noticias positivas en medios de comunicación relacionadas con la SDIS</t>
  </si>
  <si>
    <t>(No. de respuestas a requerimientos del Concejo y el Congreso de la República entregadas dentro de los términos en el periodo / Total de requerimientos del Concejo y el Congreso de la República recibidos para respuesta en el periodo) *100</t>
  </si>
  <si>
    <t>(No. de proyectos de Acuerdo y de Ley entregados en los tiempos establecidos en el periodo / No. de solicitudes recibidas de proyectos de Acuerdo y de Ley en el periodo) * 100</t>
  </si>
  <si>
    <t>(No. de clientes internos satisfechos en el periodo / No. de clientes internos encuestados en el periodo) * 100</t>
  </si>
  <si>
    <t>(No. de campañas institucionales ejecutadas en el periodo / No. de campañas institucionales solicitadas en el periodo) *100</t>
  </si>
  <si>
    <t>(No. de notas positivas en medios de comunicación acerca de la SDIS monitoreados en el periodo / No. total de notas sobre la SDIS en medios de comunicación monitoreados en el periodo) * 100</t>
  </si>
  <si>
    <t>Porcentaje</t>
  </si>
  <si>
    <t>Archivo físico y registros digitales.
Matriz de seguimiento.</t>
  </si>
  <si>
    <t>Archivo físico y registros digitales
Matriz de seguimiento.</t>
  </si>
  <si>
    <t>Encuesta de Comunicación Interna
Tabulación de la encuesta</t>
  </si>
  <si>
    <t>Brief  de las Campañas.
Bitácora de registro y seguimiento</t>
  </si>
  <si>
    <t>Monitoreo en medios
Bitácora de registro y seguimiento.</t>
  </si>
  <si>
    <t>Matriz de seguimiento</t>
  </si>
  <si>
    <t>Bitácora de registro y seguimiento</t>
  </si>
  <si>
    <t xml:space="preserve">Las encuestas se aplican periódicamente y el consolidado se genera semestral.  A la fecha se ha realizado envío de forma masiva a los colaboradores para su diligenciamiento. </t>
  </si>
  <si>
    <t>Cumplimiento en la respuesta a requerimientos de información de control político</t>
  </si>
  <si>
    <t>En el mes de enero, se recibieron 2 solicitudes de campaña que corresponden a: Juventud y Mesa de servicio. Desde la Oficina Asesora de Comunicaciones, se realiza la respectiva gestión para el diseño y ejecución de las campañas.</t>
  </si>
  <si>
    <t xml:space="preserve">Para el mes de enero, se ha realizado la gestión para dar respuestas a los requerimientos de control político dentro de los tiempos establecidos. Para este periodo se recibieron 23 requerimientos. </t>
  </si>
  <si>
    <t>Para el mes de febrero, se ha realizado la gestión para dar respuestas a los requerimientos de control político dentro de los tiempos establecidos. Para este periodo se recibieron 27 requerimientos.</t>
  </si>
  <si>
    <t xml:space="preserve">Las encuestas se aplican periódicamente y el consolidado se genera semestral. </t>
  </si>
  <si>
    <t>En el mes de febrero, se recibieron 2 solicitudes de campaña que corresponden a: Sin Vergüenza y Son Solo Mitos 3. Desde la Oficina Asesora de Comunicaciones, se realiza la respectiva gestión para el diseño y ejecución de estas campañas.</t>
  </si>
  <si>
    <t>Para el mes de enero se realiza la gestión y articulación con las diferentes dependencias, para dar concepto a los proyectos de acuerdo y de ley que son allegados a la SDIS. Para este periodo se recibieron 15 proyectos de acuerdo y 1 proyecto de ley.</t>
  </si>
  <si>
    <t>Para el mes de febrero se realiza la gestión y articulación con las diferentes dependencias, para dar concepto a los proyectos de acuerdo y de ley que son allegados a la SDIS. Para este periodo se recibieron 15 proyectos de acuerdo.</t>
  </si>
  <si>
    <t>Para el mes de febrero se continua con el monitoreo a medios, revisando la reacción (positiva o negativa) de los ciudadanos frente a la información que la SDIS presenta en los diferentes medios. La presencia en medios de comunicación en tiempo se registra de la siguiente manera: 169 minutos fue el tiempo total de aparición de la entidad en medios radiales y televisivos. Los lunes fueron los días de la semana con mayor presencia mediática de la entidad.</t>
  </si>
  <si>
    <t>La oficina Asesora de Comunicaciones y la empresa Mediciones y Medios, realizan monitoreo continuo a la reacción (positiva o negativa) de los ciudadanos frente a la información que la SDIS presenta en los diferentes medios. La presencia en medios de comunicación en tiempo se registra de la siguiente manera: 156 minutos fue el tiempo total de aparición de la entidad en medios radiales y televisivos. Los martes son los días de la semana con mayor presencia mediática de la entidad.</t>
  </si>
  <si>
    <r>
      <t xml:space="preserve">Cumplimiento (Dentro de los tiempos establecidos </t>
    </r>
    <r>
      <rPr>
        <sz val="10"/>
        <rFont val="Arial"/>
        <family val="2"/>
      </rPr>
      <t>normativamente) en la respuesta a los requerimientos de información a los entes de control político.</t>
    </r>
  </si>
  <si>
    <r>
      <t xml:space="preserve">Cumplimiento en la respuesta a los requerimientos de conceptos de proyectos de Acuerdo y de Ley, en los tiempos establecidos </t>
    </r>
    <r>
      <rPr>
        <sz val="10"/>
        <rFont val="Arial"/>
        <family val="2"/>
      </rPr>
      <t>en el procedimiento.</t>
    </r>
  </si>
  <si>
    <t>Durante el primer trimestre de 2018, el indicador de oportunidad en la solicitud y cumplimiento para el desarrollo de campañas, obtuvo un resultado del 100% que corresponde a  8 campañas solicitadas las cuales se diseñaron y entregaron todas. 
Las campañas solicitadas y diseñadas son las siguientes:
* Enero: Juventud, Mesa de servicios.
* Febrero: Sin Vergüenza- Son solo mitos 3
* Marzo: Políticas Públicas de Juventud, día de la familia, seguridad y salud en el trabajo segunda fase y transparencia.</t>
  </si>
  <si>
    <t>Durante el primer trimestre de 2018, se gestionaron con medios de comunicación 763 notas (enero 109, febrero 194, marzo 110) sobre la gestión de la SDIS, de estas  el 99% fueron positivas con una gestión en free press de $1.788 millones de pesos donde se lograron cerca de 90 millones de impactos. La OAC emitió 19 boletines de prensa y publicó 89 notas en el portal web institucional.</t>
  </si>
  <si>
    <t>El indicador de Cumplimiento en la respuesta a proyectos de acuerdo y de ley, para el 3cer trimestre de 2018 presenta un resultado de 88%, que corresponde a 30 proyectos conceptuados dentro de los tiempos de un total de 34 solicitudes de concepto.
De acuerdo con lo anterior, el mes donde se presentó un mayor resultado fue enero, con un 94% y el mes con un menor resultado fue marzo con un 67%, lo cual obedece a que en este mes solo se recibieron 3 solicitudes de proyecto y se dio respuesta a 2 dentro de los tiempos establecidos.</t>
  </si>
  <si>
    <t xml:space="preserve">Las encuestas se aplican periódicamente y el consolidado se genera semestral.  A la fecha se ha realizado envío de forma masiva a los colaboradores para su diligenciamiento y esta información se consolidara al finalizar el primer semestre de la presente vigencia. </t>
  </si>
  <si>
    <r>
      <t xml:space="preserve">Para el presente trimestre el comportamiento del indicador de </t>
    </r>
    <r>
      <rPr>
        <i/>
        <sz val="10"/>
        <rFont val="Arial"/>
        <family val="2"/>
      </rPr>
      <t>Cumplimiento en la respuesta a requerimientos de información de control político</t>
    </r>
    <r>
      <rPr>
        <sz val="10"/>
        <rFont val="Arial"/>
        <family val="2"/>
      </rPr>
      <t xml:space="preserve">, presenta un resultado del 70% lo cual corresponde a 57 requerimientos contestados dentro de los términos de un total 81 requerimientos recibidos.
De acuerdo con lo anterior, el mes donde se presentó un mejor resultado fue enero con un 74% (17 requerimientos dentro de los términos de un total de 23), y en el periodo en el cual se presentó un menor resultado fue febrero con un 67% (18 requerimientos contestados dentro de los términos de un total de 27). </t>
    </r>
  </si>
  <si>
    <t xml:space="preserve">Para el mes de Abril se continua con el monitoreo a medios, revisando el impacto de la SDIS en los diferentes medios de comunicación. En este periodo se alcanzaron 106 notas emitidas por los siguientes canales: Prensa, radio, TV y medios digitales.   </t>
  </si>
  <si>
    <t>Para este periodo, se recibieron 3 solicitudes de campaña que corresponden a: Día de la Familia 2018, Diálogos Política Pública de Juventud, La Nueva Bogotá referencia Habitante de calle. Estas campañas se gestionan de acuerdo a lo planeado, para dar respuesta al cliente interno.</t>
  </si>
  <si>
    <t>Para el cumplimiento del presente indicador el Equipo de Direccionamiento Político adelanta las gestiones de Direccionamiento del requerimiento bien sea Proposiciones o Derechos de Petición, asignando áreas responsables, términos de vencimiento para el área técnica y de la misma manera se gestiona la revisión del documento consolidado para pasarlo al último filtro de revisión en Despacho. Finalmente entregar la respuesta para trámite de radicación en el Concejo de Bogotá y/o Congreso de la República.</t>
  </si>
  <si>
    <t>Para el presente indicador, el Equipo de Direccionamiento Político para el periodo adelanta los trámites de consulta de articulados de los proyectos de acuerdo, una vez verificados los articulados se procede a la remisión de los articulados  a las áreas Técnicas, Oficina Asesora Jurídica y la Dirección de Análisis y Diseño Estratégico DADE, para que se emita el respectivo concepto (Es de aclarar que la DADE solo debe conceptuar cuando la Secretaría Distrital de Integración Social es Sector Coordinador del Proyecto de Acuerdo).</t>
  </si>
  <si>
    <t>NA</t>
  </si>
  <si>
    <t xml:space="preserve">Las encuestas se aplican periódicamente y el consolidado se genera semestral.  A la fecha se han aplicado 401 encuestas. </t>
  </si>
  <si>
    <t xml:space="preserve">Para el mes de mayo se continua con el monitoreo a medios, revisando el impacto de la SDIS en los diferentes medios de comunicación. En este periodo se alcanzaron 322 notas emitidas por los siguientes canales: Prensa, radio, TV y medios digitales. La OAC emitió 11 boletines de prensa y publicó 69 notas en el portal web institucional.   </t>
  </si>
  <si>
    <t>Para el cumplimiento del presente indicador el Equipo de Direccionamiento Político adelanta las gestiones de direccionamiento de 41 requerimientos bien sea Proposiciones o Derechos de Petición, asignandolos a las áreas responsables, términos de vencimiento para el área técnica. De la misma manera se gestiona la consolidación y revisión del documento para pasarlo al último filtro de revisión en Despacho, Asesora de Subsecretaría y finalmente entregar para trámite de radicación en el Concejo de Bogotá.</t>
  </si>
  <si>
    <t>Para este periodo, se recibieron 3 solicitudes de campaña que corresponden a: Campaña prevención de violencias día de la madre "farra en la buena", Campaña día de la familia 2018 y Campaña la nueva Bogotá referencia jardines infantiles.  Estas campañas se gestionan de acuerdo a lo planeado, para dar respuesta al cliente interno.</t>
  </si>
  <si>
    <t>Para el presente indicador el Equipo de Direccionamiento Político adelanta los trámites de consulta de 7 articulados de los conceptos a proyectos de Acuerdo solicitados por la Secretaría Distrital de Gobierno, una vez verificados los articulados se procede a su remisión a las áreas Técnicas, Oficina Asesora Jurídica y la Dirección de Análisis y Diseño Estratégico DADE para su correspondiente trámite.</t>
  </si>
  <si>
    <r>
      <t xml:space="preserve">El indicador de Cumplimiento en la respuesta a proyectos de acuerdo y de ley, para el 2do trimestre de 2018 presenta un resultado de 71%, que corresponde a 15 proyectos conceptuados dentro de los tiempos de un total de 21 solicitudes de concepto.
De acuerdo con lo anterior, el mes donde se presentó un mayor resultado fue abril, </t>
    </r>
    <r>
      <rPr>
        <sz val="10"/>
        <rFont val="Arial"/>
        <family val="2"/>
      </rPr>
      <t xml:space="preserve">y el mes con un menor resultado fue junio con un </t>
    </r>
    <r>
      <rPr>
        <sz val="10"/>
        <rFont val="Arial"/>
        <family val="2"/>
      </rPr>
      <t xml:space="preserve"> lo cual obedece a que en este mes  se recibieron 2 solicitudes de proyecto y los dos salieron fuera de termino.</t>
    </r>
  </si>
  <si>
    <r>
      <t xml:space="preserve">Para el presente trimestre el comportamiento del indicador de </t>
    </r>
    <r>
      <rPr>
        <i/>
        <sz val="10"/>
        <rFont val="Arial"/>
        <family val="2"/>
      </rPr>
      <t>Cumplimiento en la respuesta a requerimientos de información de control político</t>
    </r>
    <r>
      <rPr>
        <sz val="10"/>
        <rFont val="Arial"/>
        <family val="2"/>
      </rPr>
      <t>, presenta un resultado del 84% lo cual corresponde a 96 requerimientos contestados dentro de los términos de un total 114 requerimientos recibidos.
De acuerdo con lo anterior, el mes donde se presentó un mejor resultado fue junio con  37 requerimientos dentro de los términos de un total de 42, y en el periodo en el cual se presentó un menor resultado fue abril con 23 requerimientos contestados dentro de los términos de un total de 31 recibidos. 
Una de las causas por la cuales no se entregan a tiempo las respuestas tiene que ver con la demora de la entrega de la información por parte de las áreas técnicas a la Subsecretaría</t>
    </r>
  </si>
  <si>
    <t>Durante el segundo trimestre de 2018, el indicador de Porcentaje de Campañas Institucionales ejecutadas, obtuvó un resultado del 100% que corresponde a  9 campañas solicitadas de las cuales se diseñaron y entregaron. 
Abril:  Día de la Familia 2018, Diálogos Política Pública de Juventud, La Nueva Bogotá referencia Habitante de calle.
Mayo: Campaña prevención de violencias día de la madre "farra en la buena", Campaña día de la familia 2018, Campaña la nueva Bogotá referencia jardines infantiles. 
junio: campaña Distrital de Prevención de Maltrato  niñas y niños, apertura de los Centros de Relevo, Lactancia.</t>
  </si>
  <si>
    <t>Durante el segundo trimestre de 2018, se gestionaron con medios de comunicación 657 notas (abril 106, mayo 322, junio  229) sobre la gestión de la SDIS, de estas  el 96% fueron positivas con una gestión en free press de $3,111 millones de pesos donde se lograron cerca de 90 millones de impactos. La OAC emitió 31 boletines de prensa y publicó 186 notas en el portal web institucional.</t>
  </si>
  <si>
    <t xml:space="preserve">En el primer semestre 2018 se aplicaron 558 encuestas, de estas 320 fueron efectivas, es decir,  que respondieron los usuarios beneficiados de algún producto y/o servicio de la OAC, Quedando 238 encuestas no calificadas en su totalidad debido a que estos usuarios no requirieron servicios o productos de la OAC.  Como resultado de estas encuestas 304 usuarios internos calificaron como buena y aceptable la gestión de la oficina asesora de comunicaciones logrando así un nivel de satisfacción del 95%.
Es de anotar que la encuesta se remite de forma masiva a los usuarios internos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</si>
</sst>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 #,##0_-;_-* &quot;-&quot;??_-;_-@_-"/>
  </numFmts>
  <fonts count="29">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11"/>
      <color indexed="8"/>
      <name val="Calibri"/>
      <family val="2"/>
    </font>
    <font>
      <sz val="9"/>
      <name val="Arial"/>
      <family val="2"/>
    </font>
    <font>
      <i/>
      <sz val="10"/>
      <name val="Arial"/>
      <family val="2"/>
    </font>
    <font>
      <b/>
      <sz val="9"/>
      <color rgb="FF000000"/>
      <name val="Tahoma"/>
      <family val="2"/>
    </font>
  </fonts>
  <fills count="15">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31"/>
        <bgColor indexed="22"/>
      </patternFill>
    </fill>
  </fills>
  <borders count="1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164" fontId="2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0" fontId="25" fillId="14" borderId="0" applyNumberFormat="0" applyBorder="0" applyAlignment="0" applyProtection="0"/>
    <xf numFmtId="0" fontId="15" fillId="0" borderId="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cellStyleXfs>
  <cellXfs count="105">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2" borderId="0" xfId="0" applyFont="1" applyFill="1" applyAlignment="1" applyProtection="1">
      <alignment horizontal="center" vertical="center"/>
      <protection hidden="1"/>
    </xf>
    <xf numFmtId="0" fontId="14" fillId="7" borderId="11"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protection hidden="1"/>
    </xf>
    <xf numFmtId="0" fontId="16" fillId="2" borderId="6" xfId="0" applyFont="1" applyFill="1" applyBorder="1" applyAlignment="1" applyProtection="1">
      <alignment horizontal="center"/>
      <protection hidden="1"/>
    </xf>
    <xf numFmtId="43" fontId="17" fillId="11" borderId="6" xfId="1" applyFont="1" applyFill="1" applyBorder="1" applyAlignment="1" applyProtection="1">
      <alignment horizontal="left" vertical="center"/>
      <protection locked="0" hidden="1"/>
    </xf>
    <xf numFmtId="0" fontId="16" fillId="2" borderId="0" xfId="0" applyFont="1" applyFill="1" applyAlignment="1" applyProtection="1">
      <alignment horizontal="center"/>
      <protection hidden="1"/>
    </xf>
    <xf numFmtId="43" fontId="18" fillId="2" borderId="11" xfId="1" applyFont="1" applyFill="1" applyBorder="1" applyAlignment="1" applyProtection="1">
      <alignment horizontal="center"/>
      <protection hidden="1"/>
    </xf>
    <xf numFmtId="0" fontId="16" fillId="2" borderId="0" xfId="0" applyFont="1" applyFill="1" applyProtection="1">
      <protection hidden="1"/>
    </xf>
    <xf numFmtId="0" fontId="16" fillId="2" borderId="11" xfId="0" applyFont="1" applyFill="1" applyBorder="1" applyAlignment="1" applyProtection="1">
      <alignment horizontal="center"/>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20" fillId="12" borderId="0" xfId="0" applyFont="1" applyFill="1"/>
    <xf numFmtId="0" fontId="4" fillId="13" borderId="0" xfId="0" applyFont="1" applyFill="1"/>
    <xf numFmtId="0" fontId="20" fillId="13" borderId="0" xfId="0" applyFont="1" applyFill="1"/>
    <xf numFmtId="0" fontId="21" fillId="13" borderId="0" xfId="0" applyFont="1" applyFill="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16" fillId="2" borderId="6" xfId="0" applyFont="1" applyFill="1" applyBorder="1" applyAlignment="1" applyProtection="1">
      <alignment horizontal="justify" vertical="center" wrapText="1"/>
      <protection hidden="1"/>
    </xf>
    <xf numFmtId="0" fontId="16" fillId="2" borderId="6" xfId="0" applyFont="1" applyFill="1" applyBorder="1" applyAlignment="1" applyProtection="1">
      <alignment horizontal="center" vertical="center" wrapText="1"/>
      <protection hidden="1"/>
    </xf>
    <xf numFmtId="9" fontId="16" fillId="2" borderId="6" xfId="0" applyNumberFormat="1" applyFont="1" applyFill="1" applyBorder="1" applyAlignment="1" applyProtection="1">
      <alignment horizontal="center" vertical="center" wrapText="1"/>
      <protection hidden="1"/>
    </xf>
    <xf numFmtId="9" fontId="15" fillId="0" borderId="6" xfId="2" applyFont="1" applyFill="1" applyBorder="1" applyAlignment="1" applyProtection="1">
      <alignment horizontal="justify" vertical="center" wrapText="1"/>
      <protection locked="0"/>
    </xf>
    <xf numFmtId="14" fontId="16" fillId="0" borderId="6" xfId="0" applyNumberFormat="1"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165" fontId="17" fillId="11" borderId="6" xfId="1" applyNumberFormat="1" applyFont="1" applyFill="1" applyBorder="1" applyAlignment="1" applyProtection="1">
      <alignment horizontal="center" vertical="center"/>
      <protection locked="0" hidden="1"/>
    </xf>
    <xf numFmtId="43" fontId="17" fillId="11" borderId="6" xfId="1" applyFont="1" applyFill="1" applyBorder="1" applyAlignment="1" applyProtection="1">
      <alignment horizontal="center" vertical="center"/>
      <protection locked="0" hidden="1"/>
    </xf>
    <xf numFmtId="9" fontId="26" fillId="2" borderId="1" xfId="2" applyFont="1" applyFill="1" applyBorder="1" applyAlignment="1" applyProtection="1">
      <alignment horizontal="center" vertical="center" wrapText="1"/>
      <protection hidden="1"/>
    </xf>
    <xf numFmtId="165" fontId="26" fillId="11" borderId="6" xfId="1" applyNumberFormat="1" applyFont="1" applyFill="1" applyBorder="1" applyAlignment="1" applyProtection="1">
      <alignment horizontal="center" vertical="center"/>
      <protection locked="0" hidden="1"/>
    </xf>
    <xf numFmtId="165" fontId="26" fillId="11" borderId="6" xfId="1" applyNumberFormat="1" applyFont="1" applyFill="1" applyBorder="1" applyAlignment="1" applyProtection="1">
      <alignment horizontal="left" vertical="center"/>
      <protection locked="0" hidden="1"/>
    </xf>
    <xf numFmtId="43" fontId="26" fillId="11" borderId="6" xfId="1" applyFont="1" applyFill="1" applyBorder="1" applyAlignment="1" applyProtection="1">
      <alignment horizontal="center" vertical="center"/>
      <protection locked="0" hidden="1"/>
    </xf>
    <xf numFmtId="9" fontId="26" fillId="2" borderId="6" xfId="2" applyFont="1" applyFill="1" applyBorder="1" applyAlignment="1" applyProtection="1">
      <alignment horizontal="center"/>
      <protection hidden="1"/>
    </xf>
    <xf numFmtId="165" fontId="26" fillId="11" borderId="12" xfId="1" applyNumberFormat="1" applyFont="1" applyFill="1" applyBorder="1" applyAlignment="1" applyProtection="1">
      <alignment horizontal="left" vertical="center"/>
      <protection locked="0" hidden="1"/>
    </xf>
    <xf numFmtId="43" fontId="26" fillId="11" borderId="6" xfId="1" applyFont="1" applyFill="1" applyBorder="1" applyAlignment="1" applyProtection="1">
      <alignment horizontal="left" vertical="center"/>
      <protection locked="0" hidden="1"/>
    </xf>
    <xf numFmtId="165" fontId="26" fillId="11" borderId="6" xfId="1" applyNumberFormat="1" applyFont="1" applyFill="1" applyBorder="1" applyAlignment="1" applyProtection="1">
      <alignment horizontal="center" vertical="center"/>
      <protection locked="0" hidden="1"/>
    </xf>
    <xf numFmtId="9" fontId="15" fillId="0" borderId="6" xfId="2" applyFont="1" applyFill="1" applyBorder="1" applyAlignment="1" applyProtection="1">
      <alignment horizontal="justify" vertical="center" wrapText="1"/>
      <protection locked="0"/>
    </xf>
    <xf numFmtId="0" fontId="16" fillId="0" borderId="6" xfId="0" applyFont="1" applyFill="1" applyBorder="1" applyAlignment="1" applyProtection="1">
      <alignment horizontal="center"/>
      <protection hidden="1"/>
    </xf>
    <xf numFmtId="0" fontId="26" fillId="2" borderId="6" xfId="0" applyFont="1" applyFill="1" applyBorder="1" applyAlignment="1" applyProtection="1">
      <alignment horizontal="justify" vertical="center" wrapText="1"/>
      <protection hidden="1"/>
    </xf>
    <xf numFmtId="165" fontId="16" fillId="2" borderId="0" xfId="0" applyNumberFormat="1" applyFont="1" applyFill="1" applyAlignment="1" applyProtection="1">
      <alignment horizontal="center"/>
      <protection hidden="1"/>
    </xf>
    <xf numFmtId="9" fontId="26" fillId="2" borderId="1" xfId="2" applyNumberFormat="1" applyFont="1" applyFill="1" applyBorder="1" applyAlignment="1" applyProtection="1">
      <alignment horizontal="center" vertical="center" wrapText="1"/>
      <protection hidden="1"/>
    </xf>
    <xf numFmtId="9" fontId="15" fillId="0" borderId="6" xfId="2" applyFont="1" applyFill="1" applyBorder="1" applyAlignment="1" applyProtection="1">
      <alignment horizontal="justify" vertical="center" wrapText="1"/>
      <protection locked="0"/>
    </xf>
    <xf numFmtId="165" fontId="26" fillId="11" borderId="6" xfId="1" applyNumberFormat="1" applyFont="1" applyFill="1" applyBorder="1" applyAlignment="1" applyProtection="1">
      <alignment horizontal="center" vertical="center"/>
      <protection locked="0" hidden="1"/>
    </xf>
    <xf numFmtId="165" fontId="26" fillId="2" borderId="6" xfId="1" applyNumberFormat="1" applyFont="1" applyFill="1" applyBorder="1" applyAlignment="1" applyProtection="1">
      <alignment horizontal="left" vertical="center"/>
      <protection locked="0" hidden="1"/>
    </xf>
    <xf numFmtId="0" fontId="26" fillId="2" borderId="6" xfId="1" applyNumberFormat="1" applyFont="1" applyFill="1" applyBorder="1" applyAlignment="1" applyProtection="1">
      <alignment horizontal="justify" vertical="center" wrapText="1"/>
      <protection locked="0" hidden="1"/>
    </xf>
    <xf numFmtId="49" fontId="26" fillId="2" borderId="6" xfId="1" applyNumberFormat="1" applyFont="1" applyFill="1" applyBorder="1" applyAlignment="1" applyProtection="1">
      <alignment horizontal="justify" vertical="center" wrapText="1"/>
      <protection locked="0" hidden="1"/>
    </xf>
    <xf numFmtId="9" fontId="16" fillId="2" borderId="0" xfId="0" applyNumberFormat="1" applyFont="1" applyFill="1" applyProtection="1">
      <protection hidden="1"/>
    </xf>
    <xf numFmtId="9" fontId="26" fillId="0" borderId="1" xfId="2"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9" fontId="18" fillId="2" borderId="11" xfId="2" applyFont="1" applyFill="1" applyBorder="1" applyAlignment="1" applyProtection="1">
      <alignment horizontal="center" vertical="center"/>
      <protection hidden="1"/>
    </xf>
    <xf numFmtId="9" fontId="16" fillId="2" borderId="11" xfId="2" applyFont="1" applyFill="1" applyBorder="1" applyAlignment="1" applyProtection="1">
      <alignment horizontal="center" vertical="center"/>
      <protection hidden="1"/>
    </xf>
    <xf numFmtId="9" fontId="18" fillId="2" borderId="11" xfId="1" applyNumberFormat="1" applyFont="1" applyFill="1" applyBorder="1" applyAlignment="1" applyProtection="1">
      <alignment horizontal="center" vertical="center"/>
      <protection hidden="1"/>
    </xf>
    <xf numFmtId="9" fontId="16" fillId="2" borderId="11" xfId="2" applyNumberFormat="1" applyFont="1" applyFill="1" applyBorder="1" applyAlignment="1" applyProtection="1">
      <alignment horizontal="center" vertical="center"/>
      <protection hidden="1"/>
    </xf>
  </cellXfs>
  <cellStyles count="22">
    <cellStyle name="Excel_BuiltIn_20% - Énfasis1" xfId="6" xr:uid="{00000000-0005-0000-0000-000000000000}"/>
    <cellStyle name="Millares" xfId="1" builtinId="3"/>
    <cellStyle name="Millares 2" xfId="3" xr:uid="{00000000-0005-0000-0000-000002000000}"/>
    <cellStyle name="Millares 2 2" xfId="11" xr:uid="{00000000-0005-0000-0000-000003000000}"/>
    <cellStyle name="Millares 2 2 2" xfId="12" xr:uid="{00000000-0005-0000-0000-000004000000}"/>
    <cellStyle name="Millares 2 2 2 2" xfId="15" xr:uid="{00000000-0005-0000-0000-000005000000}"/>
    <cellStyle name="Millares 2 2 2 2 2" xfId="21" xr:uid="{00000000-0005-0000-0000-000006000000}"/>
    <cellStyle name="Millares 2 2 2 3" xfId="18" xr:uid="{00000000-0005-0000-0000-000007000000}"/>
    <cellStyle name="Millares 2 2 3" xfId="14" xr:uid="{00000000-0005-0000-0000-000008000000}"/>
    <cellStyle name="Millares 2 2 3 2" xfId="20" xr:uid="{00000000-0005-0000-0000-000009000000}"/>
    <cellStyle name="Millares 2 2 4" xfId="17" xr:uid="{00000000-0005-0000-0000-00000A000000}"/>
    <cellStyle name="Millares 2 3" xfId="13" xr:uid="{00000000-0005-0000-0000-00000B000000}"/>
    <cellStyle name="Millares 2 3 2" xfId="19" xr:uid="{00000000-0005-0000-0000-00000C000000}"/>
    <cellStyle name="Millares 2 4" xfId="16" xr:uid="{00000000-0005-0000-0000-00000D000000}"/>
    <cellStyle name="Normal" xfId="0" builtinId="0"/>
    <cellStyle name="Normal 2 2" xfId="7" xr:uid="{00000000-0005-0000-0000-00000F000000}"/>
    <cellStyle name="Porcentaje" xfId="2" builtinId="5"/>
    <cellStyle name="Porcentaje 2" xfId="5" xr:uid="{00000000-0005-0000-0000-000011000000}"/>
    <cellStyle name="Porcentaje 4" xfId="4" xr:uid="{00000000-0005-0000-0000-000012000000}"/>
    <cellStyle name="Porcentual 10" xfId="10" xr:uid="{00000000-0005-0000-0000-000013000000}"/>
    <cellStyle name="Porcentual 2" xfId="8" xr:uid="{00000000-0005-0000-0000-000014000000}"/>
    <cellStyle name="Porcentual 3 6" xfId="9" xr:uid="{00000000-0005-0000-0000-000015000000}"/>
  </cellStyles>
  <dxfs count="23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451212</xdr:colOff>
      <xdr:row>0</xdr:row>
      <xdr:rowOff>178594</xdr:rowOff>
    </xdr:from>
    <xdr:to>
      <xdr:col>7</xdr:col>
      <xdr:colOff>1336971</xdr:colOff>
      <xdr:row>2</xdr:row>
      <xdr:rowOff>147738</xdr:rowOff>
    </xdr:to>
    <xdr:grpSp>
      <xdr:nvGrpSpPr>
        <xdr:cNvPr id="2" name="Grupo 1">
          <a:extLst>
            <a:ext uri="{FF2B5EF4-FFF2-40B4-BE49-F238E27FC236}">
              <a16:creationId xmlns:a16="http://schemas.microsoft.com/office/drawing/2014/main" id="{C969BFD7-B183-4F89-905A-BC80F25CB0C2}"/>
            </a:ext>
          </a:extLst>
        </xdr:cNvPr>
        <xdr:cNvGrpSpPr>
          <a:grpSpLocks noChangeAspect="1"/>
        </xdr:cNvGrpSpPr>
      </xdr:nvGrpSpPr>
      <xdr:grpSpPr>
        <a:xfrm>
          <a:off x="8528412" y="178594"/>
          <a:ext cx="5220692" cy="375544"/>
          <a:chOff x="11922566" y="245748"/>
          <a:chExt cx="4533489" cy="368322"/>
        </a:xfrm>
      </xdr:grpSpPr>
      <xdr:sp macro="" textlink="">
        <xdr:nvSpPr>
          <xdr:cNvPr id="3" name="Flecha izquierda 6">
            <a:hlinkClick xmlns:r="http://schemas.openxmlformats.org/officeDocument/2006/relationships" r:id="rId1"/>
            <a:extLst>
              <a:ext uri="{FF2B5EF4-FFF2-40B4-BE49-F238E27FC236}">
                <a16:creationId xmlns:a16="http://schemas.microsoft.com/office/drawing/2014/main" id="{7246D046-EC74-4AAF-9CF9-4BCEDE5FFB01}"/>
              </a:ext>
            </a:extLst>
          </xdr:cNvPr>
          <xdr:cNvSpPr>
            <a:spLocks noChangeAspect="1"/>
          </xdr:cNvSpPr>
        </xdr:nvSpPr>
        <xdr:spPr>
          <a:xfrm>
            <a:off x="11922566" y="249901"/>
            <a:ext cx="1440000" cy="364169"/>
          </a:xfrm>
          <a:prstGeom prst="leftArrow">
            <a:avLst>
              <a:gd name="adj1" fmla="val 100000"/>
              <a:gd name="adj2" fmla="val 60586"/>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4" name="Flecha izquierda 8">
            <a:hlinkClick xmlns:r="http://schemas.openxmlformats.org/officeDocument/2006/relationships" r:id="rId2"/>
            <a:extLst>
              <a:ext uri="{FF2B5EF4-FFF2-40B4-BE49-F238E27FC236}">
                <a16:creationId xmlns:a16="http://schemas.microsoft.com/office/drawing/2014/main" id="{A9014715-FD32-44FE-B3D9-FDF13395781D}"/>
              </a:ext>
            </a:extLst>
          </xdr:cNvPr>
          <xdr:cNvSpPr>
            <a:spLocks noChangeAspect="1"/>
          </xdr:cNvSpPr>
        </xdr:nvSpPr>
        <xdr:spPr>
          <a:xfrm>
            <a:off x="13476376" y="245748"/>
            <a:ext cx="1440000" cy="364169"/>
          </a:xfrm>
          <a:prstGeom prst="leftArrow">
            <a:avLst>
              <a:gd name="adj1" fmla="val 100000"/>
              <a:gd name="adj2" fmla="val 0"/>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5" name="Flecha izquierda 8">
            <a:hlinkClick xmlns:r="http://schemas.openxmlformats.org/officeDocument/2006/relationships" r:id="rId3"/>
            <a:extLst>
              <a:ext uri="{FF2B5EF4-FFF2-40B4-BE49-F238E27FC236}">
                <a16:creationId xmlns:a16="http://schemas.microsoft.com/office/drawing/2014/main" id="{E985EE4A-E740-454B-8483-177F28956C35}"/>
              </a:ext>
            </a:extLst>
          </xdr:cNvPr>
          <xdr:cNvSpPr>
            <a:spLocks noChangeAspect="1"/>
          </xdr:cNvSpPr>
        </xdr:nvSpPr>
        <xdr:spPr>
          <a:xfrm flipH="1">
            <a:off x="15016055" y="245748"/>
            <a:ext cx="1440000" cy="364169"/>
          </a:xfrm>
          <a:prstGeom prst="leftArrow">
            <a:avLst>
              <a:gd name="adj1" fmla="val 100000"/>
              <a:gd name="adj2" fmla="val 46148"/>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twoCellAnchor editAs="absolute">
    <xdr:from>
      <xdr:col>0</xdr:col>
      <xdr:colOff>89297</xdr:colOff>
      <xdr:row>0</xdr:row>
      <xdr:rowOff>29766</xdr:rowOff>
    </xdr:from>
    <xdr:to>
      <xdr:col>2</xdr:col>
      <xdr:colOff>309091</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guerreroh/Desktop/SDIS_YOHN/Proyectos%20de%20Inversi&#243;n/1101%20-%20DISTRITO%20DIVERSO/A&#241;o%202018/3.%20SPI%20Seguimiento%20al%20Plan%20de%20Acci&#243;n/3.1.%20SPI/Ajuste%20SPI%202018/Formato%20SPI%20Versi&#243;n%20Ajustada%20An&#225;listas_V2_2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LOSARIO"/>
      <sheetName val="INSTRUCCIÓN DE DILIGENCIAMIENTO"/>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Tabla_PowerBI"/>
      <sheetName val="Listas desplegables"/>
    </sheetNames>
    <sheetDataSet>
      <sheetData sheetId="0"/>
      <sheetData sheetId="1"/>
      <sheetData sheetId="2"/>
      <sheetData sheetId="3">
        <row r="6">
          <cell r="C6" t="str">
            <v>1. Pilar Igualdad de Calidad de Vida</v>
          </cell>
        </row>
        <row r="13">
          <cell r="D13" t="str">
            <v>Enero</v>
          </cell>
          <cell r="F13">
            <v>2018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36"/>
  <sheetViews>
    <sheetView tabSelected="1" zoomScale="75" zoomScaleNormal="100" workbookViewId="0">
      <selection activeCell="T7" sqref="T1:AE1048576"/>
    </sheetView>
  </sheetViews>
  <sheetFormatPr baseColWidth="10" defaultColWidth="11.5" defaultRowHeight="12" customHeight="1" zeroHeight="1"/>
  <cols>
    <col min="1" max="1" width="26.5" style="25" customWidth="1"/>
    <col min="2" max="2" width="30.33203125" style="25" customWidth="1"/>
    <col min="3" max="3" width="14.5" style="25" customWidth="1"/>
    <col min="4" max="4" width="34.6640625" style="25" customWidth="1"/>
    <col min="5" max="5" width="18.6640625" style="21" customWidth="1"/>
    <col min="6" max="6" width="20.5" style="21" customWidth="1"/>
    <col min="7" max="7" width="17.6640625" style="25" customWidth="1"/>
    <col min="8" max="8" width="25.5" style="25" customWidth="1"/>
    <col min="9" max="9" width="23.5" style="25" customWidth="1"/>
    <col min="10" max="10" width="33.1640625" style="25" customWidth="1"/>
    <col min="11" max="15" width="17.6640625" style="21" customWidth="1"/>
    <col min="16" max="16" width="17.6640625" style="25" customWidth="1"/>
    <col min="17" max="19" width="17.6640625" style="21" customWidth="1"/>
    <col min="20" max="21" width="10.5" style="21" hidden="1" customWidth="1"/>
    <col min="22" max="22" width="10.5" style="26" hidden="1" customWidth="1"/>
    <col min="23" max="23" width="40.1640625" style="21" hidden="1" customWidth="1"/>
    <col min="24" max="26" width="10.5" style="21" hidden="1" customWidth="1"/>
    <col min="27" max="27" width="39.5" style="21" hidden="1" customWidth="1"/>
    <col min="28" max="30" width="10.5" style="21" hidden="1" customWidth="1"/>
    <col min="31" max="31" width="39.5" style="21" hidden="1" customWidth="1"/>
    <col min="32" max="34" width="10.5" style="21" customWidth="1"/>
    <col min="35" max="35" width="39.33203125" style="21" customWidth="1"/>
    <col min="36" max="37" width="10.5" style="21" customWidth="1"/>
    <col min="38" max="38" width="11.6640625" style="21" customWidth="1"/>
    <col min="39" max="39" width="43.83203125" style="21" customWidth="1"/>
    <col min="40" max="41" width="11.6640625" style="21" customWidth="1"/>
    <col min="42" max="42" width="10.5" style="21" customWidth="1"/>
    <col min="43" max="43" width="46.1640625" style="21" customWidth="1"/>
    <col min="44" max="61" width="10.5" style="21" hidden="1" customWidth="1"/>
    <col min="62" max="62" width="12.5" style="21" hidden="1" customWidth="1"/>
    <col min="63" max="63" width="15.1640625" style="21" hidden="1" customWidth="1"/>
    <col min="64" max="64" width="14.5" style="21" hidden="1" customWidth="1"/>
    <col min="65" max="65" width="16.33203125" style="21" hidden="1" customWidth="1"/>
    <col min="66" max="66" width="14.5" style="21" hidden="1" customWidth="1"/>
    <col min="67" max="67" width="10.5" style="21" hidden="1" customWidth="1"/>
    <col min="68" max="68" width="23.83203125" style="21" hidden="1" customWidth="1"/>
    <col min="69" max="69" width="11.5" style="21" customWidth="1"/>
    <col min="70" max="75" width="18.33203125" style="21" customWidth="1"/>
    <col min="76" max="77" width="11.5" style="23" customWidth="1"/>
    <col min="78" max="16384" width="11.5" style="23"/>
  </cols>
  <sheetData>
    <row r="1" spans="1:75" s="2" customFormat="1" ht="16">
      <c r="A1" s="1"/>
      <c r="B1" s="1"/>
    </row>
    <row r="2" spans="1:75" s="2" customFormat="1" ht="16">
      <c r="A2" s="1"/>
      <c r="B2" s="1"/>
    </row>
    <row r="3" spans="1:75" s="2" customFormat="1" ht="16"/>
    <row r="4" spans="1:75" s="2" customFormat="1" ht="16"/>
    <row r="5" spans="1:75" s="2" customFormat="1" ht="16">
      <c r="A5" s="87" t="s">
        <v>0</v>
      </c>
      <c r="B5" s="88"/>
      <c r="C5" s="98" t="s">
        <v>1</v>
      </c>
      <c r="D5" s="99"/>
      <c r="E5" s="99"/>
      <c r="F5" s="100"/>
      <c r="H5" s="3"/>
    </row>
    <row r="6" spans="1:75" s="2" customFormat="1" ht="16">
      <c r="A6" s="87" t="s">
        <v>2</v>
      </c>
      <c r="B6" s="88"/>
      <c r="C6" s="89"/>
      <c r="D6" s="90"/>
      <c r="E6" s="90"/>
      <c r="F6" s="91"/>
      <c r="H6" s="3"/>
    </row>
    <row r="7" spans="1:75" s="2" customFormat="1" ht="16">
      <c r="A7" s="87" t="s">
        <v>3</v>
      </c>
      <c r="B7" s="88"/>
      <c r="C7" s="89"/>
      <c r="D7" s="90"/>
      <c r="E7" s="90"/>
      <c r="F7" s="91"/>
      <c r="H7" s="3"/>
    </row>
    <row r="8" spans="1:75" s="2" customFormat="1" ht="16">
      <c r="A8" s="87" t="s">
        <v>4</v>
      </c>
      <c r="B8" s="88"/>
      <c r="C8" s="89" t="s">
        <v>95</v>
      </c>
      <c r="D8" s="90"/>
      <c r="E8" s="90"/>
      <c r="F8" s="91"/>
      <c r="H8" s="3"/>
    </row>
    <row r="9" spans="1:75" s="2" customFormat="1" ht="16">
      <c r="A9" s="87" t="s">
        <v>5</v>
      </c>
      <c r="B9" s="88"/>
      <c r="C9" s="89"/>
      <c r="D9" s="90"/>
      <c r="E9" s="90"/>
      <c r="F9" s="91"/>
      <c r="G9" s="4"/>
    </row>
    <row r="10" spans="1:75" s="2" customFormat="1" ht="16">
      <c r="A10" s="87" t="s">
        <v>6</v>
      </c>
      <c r="B10" s="88"/>
      <c r="C10" s="89" t="s">
        <v>157</v>
      </c>
      <c r="D10" s="90"/>
      <c r="E10" s="90"/>
      <c r="F10" s="91"/>
      <c r="G10" s="4"/>
    </row>
    <row r="11" spans="1:75" s="2" customFormat="1" ht="16">
      <c r="A11" s="87" t="s">
        <v>7</v>
      </c>
      <c r="B11" s="88"/>
      <c r="C11" s="89" t="s">
        <v>157</v>
      </c>
      <c r="D11" s="90"/>
      <c r="E11" s="90"/>
      <c r="F11" s="91"/>
      <c r="G11" s="4"/>
    </row>
    <row r="12" spans="1:75" s="2" customFormat="1" ht="16">
      <c r="A12" s="87" t="s">
        <v>8</v>
      </c>
      <c r="B12" s="88"/>
      <c r="C12" s="89"/>
      <c r="D12" s="90"/>
      <c r="E12" s="90"/>
      <c r="F12" s="91"/>
      <c r="G12" s="4"/>
    </row>
    <row r="13" spans="1:75" s="2" customFormat="1" ht="16">
      <c r="A13" s="92" t="s">
        <v>9</v>
      </c>
      <c r="B13" s="93"/>
      <c r="C13" s="5" t="s">
        <v>10</v>
      </c>
      <c r="D13" s="96" t="str">
        <f>'[6]1. SEGUIMIENTO CUATRIENIO'!$D$13</f>
        <v>Enero</v>
      </c>
      <c r="E13" s="96"/>
      <c r="F13" s="97">
        <f>'[6]1. SEGUIMIENTO CUATRIENIO'!$F$13</f>
        <v>2018</v>
      </c>
      <c r="G13" s="4"/>
    </row>
    <row r="14" spans="1:75" s="2" customFormat="1" ht="16">
      <c r="A14" s="94"/>
      <c r="B14" s="95"/>
      <c r="C14" s="6" t="s">
        <v>11</v>
      </c>
      <c r="D14" s="96" t="s">
        <v>23</v>
      </c>
      <c r="E14" s="96"/>
      <c r="F14" s="97"/>
    </row>
    <row r="15" spans="1:75" s="2" customFormat="1" ht="16"/>
    <row r="16" spans="1:75" s="2" customFormat="1" ht="20">
      <c r="A16" s="74" t="s">
        <v>12</v>
      </c>
      <c r="B16" s="74"/>
      <c r="C16" s="74"/>
      <c r="D16" s="74"/>
      <c r="BR16" s="7"/>
      <c r="BS16" s="7"/>
      <c r="BT16" s="7"/>
      <c r="BU16" s="7"/>
      <c r="BV16" s="7"/>
      <c r="BW16" s="7"/>
    </row>
    <row r="17" spans="1:76" s="2" customFormat="1" ht="15" customHeight="1">
      <c r="BR17" s="8"/>
      <c r="BS17" s="8"/>
      <c r="BT17" s="8"/>
      <c r="BU17" s="8"/>
      <c r="BV17" s="8"/>
      <c r="BW17" s="8"/>
    </row>
    <row r="18" spans="1:76" s="9" customFormat="1" ht="15.75" customHeight="1">
      <c r="A18" s="75" t="s">
        <v>13</v>
      </c>
      <c r="B18" s="76"/>
      <c r="C18" s="76"/>
      <c r="D18" s="76"/>
      <c r="E18" s="76"/>
      <c r="F18" s="76"/>
      <c r="G18" s="76"/>
      <c r="H18" s="76"/>
      <c r="I18" s="76"/>
      <c r="J18" s="76"/>
      <c r="K18" s="76"/>
      <c r="L18" s="76"/>
      <c r="M18" s="76"/>
      <c r="N18" s="76"/>
      <c r="O18" s="76"/>
      <c r="P18" s="76"/>
      <c r="Q18" s="76"/>
      <c r="R18" s="76"/>
      <c r="S18" s="77"/>
      <c r="T18" s="78" t="s">
        <v>14</v>
      </c>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R18" s="79" t="s">
        <v>15</v>
      </c>
      <c r="BS18" s="79"/>
      <c r="BT18" s="79"/>
      <c r="BU18" s="79" t="s">
        <v>16</v>
      </c>
      <c r="BV18" s="79"/>
      <c r="BW18" s="79"/>
    </row>
    <row r="19" spans="1:76" s="10" customFormat="1" ht="16">
      <c r="A19" s="81" t="s">
        <v>17</v>
      </c>
      <c r="B19" s="82"/>
      <c r="C19" s="82"/>
      <c r="D19" s="82"/>
      <c r="E19" s="83" t="s">
        <v>18</v>
      </c>
      <c r="F19" s="83"/>
      <c r="G19" s="83"/>
      <c r="H19" s="83"/>
      <c r="I19" s="83"/>
      <c r="J19" s="84" t="s">
        <v>19</v>
      </c>
      <c r="K19" s="84"/>
      <c r="L19" s="84"/>
      <c r="M19" s="84"/>
      <c r="N19" s="84"/>
      <c r="O19" s="84"/>
      <c r="P19" s="85" t="s">
        <v>20</v>
      </c>
      <c r="Q19" s="85"/>
      <c r="R19" s="85"/>
      <c r="S19" s="86"/>
      <c r="T19" s="80" t="s">
        <v>21</v>
      </c>
      <c r="U19" s="80"/>
      <c r="V19" s="80"/>
      <c r="W19" s="80"/>
      <c r="X19" s="80" t="s">
        <v>22</v>
      </c>
      <c r="Y19" s="80"/>
      <c r="Z19" s="80"/>
      <c r="AA19" s="80"/>
      <c r="AB19" s="80" t="s">
        <v>23</v>
      </c>
      <c r="AC19" s="80"/>
      <c r="AD19" s="80"/>
      <c r="AE19" s="80"/>
      <c r="AF19" s="80" t="s">
        <v>24</v>
      </c>
      <c r="AG19" s="80"/>
      <c r="AH19" s="80"/>
      <c r="AI19" s="80"/>
      <c r="AJ19" s="80" t="s">
        <v>25</v>
      </c>
      <c r="AK19" s="80"/>
      <c r="AL19" s="80"/>
      <c r="AM19" s="80"/>
      <c r="AN19" s="80" t="s">
        <v>26</v>
      </c>
      <c r="AO19" s="80"/>
      <c r="AP19" s="80"/>
      <c r="AQ19" s="80"/>
      <c r="AR19" s="80" t="s">
        <v>27</v>
      </c>
      <c r="AS19" s="80"/>
      <c r="AT19" s="80"/>
      <c r="AU19" s="80"/>
      <c r="AV19" s="80" t="s">
        <v>28</v>
      </c>
      <c r="AW19" s="80"/>
      <c r="AX19" s="80"/>
      <c r="AY19" s="80"/>
      <c r="AZ19" s="80" t="s">
        <v>29</v>
      </c>
      <c r="BA19" s="80"/>
      <c r="BB19" s="80"/>
      <c r="BC19" s="80"/>
      <c r="BD19" s="80" t="s">
        <v>30</v>
      </c>
      <c r="BE19" s="80"/>
      <c r="BF19" s="80"/>
      <c r="BG19" s="80"/>
      <c r="BH19" s="80" t="s">
        <v>31</v>
      </c>
      <c r="BI19" s="80"/>
      <c r="BJ19" s="80"/>
      <c r="BK19" s="80"/>
      <c r="BL19" s="80" t="s">
        <v>32</v>
      </c>
      <c r="BM19" s="80"/>
      <c r="BN19" s="80"/>
      <c r="BO19" s="80"/>
      <c r="BR19" s="79"/>
      <c r="BS19" s="79"/>
      <c r="BT19" s="79"/>
      <c r="BU19" s="79"/>
      <c r="BV19" s="79"/>
      <c r="BW19" s="79"/>
    </row>
    <row r="20" spans="1:76" s="16" customFormat="1" ht="42.75" customHeight="1">
      <c r="A20" s="11" t="s">
        <v>33</v>
      </c>
      <c r="B20" s="11" t="s">
        <v>34</v>
      </c>
      <c r="C20" s="11" t="s">
        <v>35</v>
      </c>
      <c r="D20" s="11" t="s">
        <v>36</v>
      </c>
      <c r="E20" s="12" t="s">
        <v>37</v>
      </c>
      <c r="F20" s="12" t="s">
        <v>38</v>
      </c>
      <c r="G20" s="12" t="s">
        <v>39</v>
      </c>
      <c r="H20" s="12" t="s">
        <v>40</v>
      </c>
      <c r="I20" s="12" t="s">
        <v>41</v>
      </c>
      <c r="J20" s="13" t="s">
        <v>42</v>
      </c>
      <c r="K20" s="13" t="s">
        <v>43</v>
      </c>
      <c r="L20" s="13" t="s">
        <v>44</v>
      </c>
      <c r="M20" s="13" t="s">
        <v>45</v>
      </c>
      <c r="N20" s="13" t="s">
        <v>46</v>
      </c>
      <c r="O20" s="13" t="s">
        <v>47</v>
      </c>
      <c r="P20" s="14" t="s">
        <v>48</v>
      </c>
      <c r="Q20" s="14" t="s">
        <v>49</v>
      </c>
      <c r="R20" s="14" t="s">
        <v>50</v>
      </c>
      <c r="S20" s="14" t="s">
        <v>51</v>
      </c>
      <c r="T20" s="15" t="str">
        <f>T19&amp;" Ejecutado"</f>
        <v>Enero Ejecutado</v>
      </c>
      <c r="U20" s="15" t="str">
        <f>T19&amp;" Programado"</f>
        <v>Enero Programado</v>
      </c>
      <c r="V20" s="15" t="str">
        <f>T19&amp;" Resultado"</f>
        <v>Enero Resultado</v>
      </c>
      <c r="W20" s="15" t="str">
        <f>T19&amp;" Análisis mensual"</f>
        <v>Enero Análisis mensual</v>
      </c>
      <c r="X20" s="15" t="str">
        <f t="shared" ref="X20" si="0">X19&amp;" Ejecutado"</f>
        <v>Febrero Ejecutado</v>
      </c>
      <c r="Y20" s="15" t="str">
        <f t="shared" ref="Y20" si="1">X19&amp;" Programado"</f>
        <v>Febrero Programado</v>
      </c>
      <c r="Z20" s="15" t="str">
        <f t="shared" ref="Z20" si="2">X19&amp;" Resultado"</f>
        <v>Febrero Resultado</v>
      </c>
      <c r="AA20" s="15" t="str">
        <f t="shared" ref="AA20" si="3">X19&amp;" Análisis mensual"</f>
        <v>Febrero Análisis mensual</v>
      </c>
      <c r="AB20" s="15" t="str">
        <f t="shared" ref="AB20" si="4">AB19&amp;" Ejecutado"</f>
        <v>Marzo Ejecutado</v>
      </c>
      <c r="AC20" s="15" t="str">
        <f t="shared" ref="AC20" si="5">AB19&amp;" Programado"</f>
        <v>Marzo Programado</v>
      </c>
      <c r="AD20" s="15" t="str">
        <f t="shared" ref="AD20" si="6">AB19&amp;" Resultado"</f>
        <v>Marzo Resultado</v>
      </c>
      <c r="AE20" s="15" t="str">
        <f t="shared" ref="AE20" si="7">AB19&amp;" Análisis mensual"</f>
        <v>Marzo Análisis mensual</v>
      </c>
      <c r="AF20" s="15" t="str">
        <f>AF19&amp;" Ejecutado"</f>
        <v>Abril Ejecutado</v>
      </c>
      <c r="AG20" s="15" t="str">
        <f>AF19&amp;" Programado"</f>
        <v>Abril Programado</v>
      </c>
      <c r="AH20" s="15" t="str">
        <f>AF19&amp;" Resultado"</f>
        <v>Abril Resultado</v>
      </c>
      <c r="AI20" s="15" t="str">
        <f>AF19&amp;" Análisis mensual"</f>
        <v>Abril Análisis mensual</v>
      </c>
      <c r="AJ20" s="15" t="str">
        <f t="shared" ref="AJ20" si="8">AJ19&amp;" Ejecutado"</f>
        <v>Mayo Ejecutado</v>
      </c>
      <c r="AK20" s="15" t="str">
        <f t="shared" ref="AK20" si="9">AJ19&amp;" Programado"</f>
        <v>Mayo Programado</v>
      </c>
      <c r="AL20" s="15" t="str">
        <f t="shared" ref="AL20" si="10">AJ19&amp;" Resultado"</f>
        <v>Mayo Resultado</v>
      </c>
      <c r="AM20" s="15" t="str">
        <f t="shared" ref="AM20" si="11">AJ19&amp;" Análisis mensual"</f>
        <v>Mayo Análisis mensual</v>
      </c>
      <c r="AN20" s="15" t="str">
        <f t="shared" ref="AN20" si="12">AN19&amp;" Ejecutado"</f>
        <v>Junio Ejecutado</v>
      </c>
      <c r="AO20" s="15" t="str">
        <f t="shared" ref="AO20" si="13">AN19&amp;" Programado"</f>
        <v>Junio Programado</v>
      </c>
      <c r="AP20" s="15" t="str">
        <f t="shared" ref="AP20" si="14">AN19&amp;" Resultado"</f>
        <v>Junio Resultado</v>
      </c>
      <c r="AQ20" s="15" t="str">
        <f t="shared" ref="AQ20" si="15">AN19&amp;" Análisis mensual"</f>
        <v>Junio Análisis mensual</v>
      </c>
      <c r="AR20" s="15" t="str">
        <f>AR19&amp;" Ejecutado"</f>
        <v>Julio Ejecutado</v>
      </c>
      <c r="AS20" s="15" t="str">
        <f>AR19&amp;" Programado"</f>
        <v>Julio Programado</v>
      </c>
      <c r="AT20" s="15" t="str">
        <f>AR19&amp;" Resultado"</f>
        <v>Julio Resultado</v>
      </c>
      <c r="AU20" s="15" t="str">
        <f>AR19&amp;" Análisis mensual"</f>
        <v>Julio Análisis mensual</v>
      </c>
      <c r="AV20" s="15" t="str">
        <f t="shared" ref="AV20" si="16">AV19&amp;" Ejecutado"</f>
        <v>Agosto Ejecutado</v>
      </c>
      <c r="AW20" s="15" t="str">
        <f t="shared" ref="AW20" si="17">AV19&amp;" Programado"</f>
        <v>Agosto Programado</v>
      </c>
      <c r="AX20" s="15" t="str">
        <f t="shared" ref="AX20" si="18">AV19&amp;" Resultado"</f>
        <v>Agosto Resultado</v>
      </c>
      <c r="AY20" s="15" t="str">
        <f t="shared" ref="AY20" si="19">AV19&amp;" Análisis mensual"</f>
        <v>Agosto Análisis mensual</v>
      </c>
      <c r="AZ20" s="15" t="str">
        <f t="shared" ref="AZ20" si="20">AZ19&amp;" Ejecutado"</f>
        <v>Septiembre Ejecutado</v>
      </c>
      <c r="BA20" s="15" t="str">
        <f t="shared" ref="BA20" si="21">AZ19&amp;" Programado"</f>
        <v>Septiembre Programado</v>
      </c>
      <c r="BB20" s="15" t="str">
        <f t="shared" ref="BB20" si="22">AZ19&amp;" Resultado"</f>
        <v>Septiembre Resultado</v>
      </c>
      <c r="BC20" s="15" t="str">
        <f t="shared" ref="BC20" si="23">AZ19&amp;" Análisis mensual"</f>
        <v>Septiembre Análisis mensual</v>
      </c>
      <c r="BD20" s="15" t="str">
        <f>BD19&amp;" Ejecutado"</f>
        <v>Octubre Ejecutado</v>
      </c>
      <c r="BE20" s="15" t="str">
        <f>BD19&amp;" Programado"</f>
        <v>Octubre Programado</v>
      </c>
      <c r="BF20" s="15" t="str">
        <f>BD19&amp;" Resultado"</f>
        <v>Octubre Resultado</v>
      </c>
      <c r="BG20" s="15" t="str">
        <f>BD19&amp;" Análisis mensual"</f>
        <v>Octubre Análisis mensual</v>
      </c>
      <c r="BH20" s="15" t="str">
        <f t="shared" ref="BH20" si="24">BH19&amp;" Ejecutado"</f>
        <v>Noviembre Ejecutado</v>
      </c>
      <c r="BI20" s="15" t="str">
        <f t="shared" ref="BI20" si="25">BH19&amp;" Programado"</f>
        <v>Noviembre Programado</v>
      </c>
      <c r="BJ20" s="15" t="str">
        <f t="shared" ref="BJ20" si="26">BH19&amp;" Resultado"</f>
        <v>Noviembre Resultado</v>
      </c>
      <c r="BK20" s="15" t="str">
        <f t="shared" ref="BK20" si="27">BH19&amp;" Análisis mensual"</f>
        <v>Noviembre Análisis mensual</v>
      </c>
      <c r="BL20" s="15" t="str">
        <f t="shared" ref="BL20" si="28">BL19&amp;" Ejecutado"</f>
        <v>Diciembre Ejecutado</v>
      </c>
      <c r="BM20" s="15" t="str">
        <f t="shared" ref="BM20" si="29">BL19&amp;" Programado"</f>
        <v>Diciembre Programado</v>
      </c>
      <c r="BN20" s="15" t="str">
        <f t="shared" ref="BN20" si="30">BL19&amp;" Resultado"</f>
        <v>Diciembre Resultado</v>
      </c>
      <c r="BO20" s="15" t="str">
        <f t="shared" ref="BO20" si="31">BL19&amp;" Análisis mensual"</f>
        <v>Diciembre Análisis mensual</v>
      </c>
      <c r="BP20" s="15" t="s">
        <v>52</v>
      </c>
      <c r="BR20" s="17" t="s">
        <v>53</v>
      </c>
      <c r="BS20" s="17" t="s">
        <v>54</v>
      </c>
      <c r="BT20" s="17" t="s">
        <v>55</v>
      </c>
      <c r="BU20" s="17" t="s">
        <v>56</v>
      </c>
      <c r="BV20" s="17" t="s">
        <v>57</v>
      </c>
      <c r="BW20" s="17" t="s">
        <v>58</v>
      </c>
    </row>
    <row r="21" spans="1:76" ht="219" customHeight="1">
      <c r="A21" s="47" t="s">
        <v>500</v>
      </c>
      <c r="B21" s="47" t="s">
        <v>525</v>
      </c>
      <c r="C21" s="47" t="s">
        <v>95</v>
      </c>
      <c r="D21" s="46" t="s">
        <v>514</v>
      </c>
      <c r="E21" s="63"/>
      <c r="F21" s="50">
        <v>43003</v>
      </c>
      <c r="G21" s="46" t="s">
        <v>604</v>
      </c>
      <c r="H21" s="46" t="s">
        <v>582</v>
      </c>
      <c r="I21" s="64" t="s">
        <v>614</v>
      </c>
      <c r="J21" s="46" t="s">
        <v>590</v>
      </c>
      <c r="K21" s="47" t="s">
        <v>502</v>
      </c>
      <c r="L21" s="47" t="s">
        <v>504</v>
      </c>
      <c r="M21" s="47" t="s">
        <v>595</v>
      </c>
      <c r="N21" s="47" t="s">
        <v>596</v>
      </c>
      <c r="O21" s="51" t="s">
        <v>601</v>
      </c>
      <c r="P21" s="48">
        <v>0.83</v>
      </c>
      <c r="Q21" s="47" t="s">
        <v>595</v>
      </c>
      <c r="R21" s="48">
        <v>1</v>
      </c>
      <c r="S21" s="47" t="s">
        <v>505</v>
      </c>
      <c r="T21" s="52"/>
      <c r="U21" s="52"/>
      <c r="V21" s="54" t="e">
        <f>T21/U21</f>
        <v>#DIV/0!</v>
      </c>
      <c r="W21" s="49" t="s">
        <v>606</v>
      </c>
      <c r="X21" s="61"/>
      <c r="Y21" s="61"/>
      <c r="Z21" s="54" t="e">
        <f>X21/Y21</f>
        <v>#DIV/0!</v>
      </c>
      <c r="AA21" s="62" t="s">
        <v>607</v>
      </c>
      <c r="AB21" s="55">
        <f>17+18+22</f>
        <v>57</v>
      </c>
      <c r="AC21" s="55">
        <f>23+27+31</f>
        <v>81</v>
      </c>
      <c r="AD21" s="66">
        <f>AB21/AC21</f>
        <v>0.70370370370370372</v>
      </c>
      <c r="AE21" s="67" t="s">
        <v>620</v>
      </c>
      <c r="AF21" s="55"/>
      <c r="AG21" s="55"/>
      <c r="AH21" s="54" t="e">
        <f>AF21/AG21</f>
        <v>#DIV/0!</v>
      </c>
      <c r="AI21" s="70" t="s">
        <v>623</v>
      </c>
      <c r="AJ21" s="55" t="s">
        <v>625</v>
      </c>
      <c r="AK21" s="55" t="s">
        <v>625</v>
      </c>
      <c r="AL21" s="54" t="e">
        <f>AJ21/AK21</f>
        <v>#VALUE!</v>
      </c>
      <c r="AM21" s="71" t="s">
        <v>628</v>
      </c>
      <c r="AN21" s="68">
        <v>96</v>
      </c>
      <c r="AO21" s="68">
        <v>114</v>
      </c>
      <c r="AP21" s="54">
        <f>AN21/AO21</f>
        <v>0.84210526315789469</v>
      </c>
      <c r="AQ21" s="67" t="s">
        <v>632</v>
      </c>
      <c r="AR21" s="55"/>
      <c r="AS21" s="55"/>
      <c r="AT21" s="54" t="e">
        <f>AR21/AS21</f>
        <v>#DIV/0!</v>
      </c>
      <c r="AU21" s="56"/>
      <c r="AV21" s="55"/>
      <c r="AW21" s="55"/>
      <c r="AX21" s="54" t="e">
        <f>AV21/AW21</f>
        <v>#DIV/0!</v>
      </c>
      <c r="AY21" s="56"/>
      <c r="AZ21" s="55"/>
      <c r="BA21" s="55"/>
      <c r="BB21" s="54" t="e">
        <f>AZ21/BA21</f>
        <v>#DIV/0!</v>
      </c>
      <c r="BC21" s="56"/>
      <c r="BD21" s="55"/>
      <c r="BE21" s="55"/>
      <c r="BF21" s="54" t="e">
        <f>BD21/BE21</f>
        <v>#DIV/0!</v>
      </c>
      <c r="BG21" s="56"/>
      <c r="BH21" s="55"/>
      <c r="BI21" s="55"/>
      <c r="BJ21" s="54" t="e">
        <f>BH21/BI21</f>
        <v>#DIV/0!</v>
      </c>
      <c r="BK21" s="56"/>
      <c r="BL21" s="55"/>
      <c r="BM21" s="55"/>
      <c r="BN21" s="54" t="e">
        <f>BL21/BM21</f>
        <v>#DIV/0!</v>
      </c>
      <c r="BO21" s="56"/>
      <c r="BP21" s="56"/>
      <c r="BR21" s="101">
        <f>AP21</f>
        <v>0.84210526315789469</v>
      </c>
      <c r="BS21" s="101">
        <f>R21</f>
        <v>1</v>
      </c>
      <c r="BT21" s="102">
        <f>BR21/BS21</f>
        <v>0.84210526315789469</v>
      </c>
      <c r="BU21" s="102">
        <f>AP21</f>
        <v>0.84210526315789469</v>
      </c>
      <c r="BV21" s="103">
        <f>R21</f>
        <v>1</v>
      </c>
      <c r="BW21" s="104">
        <f>BU21/BV21</f>
        <v>0.84210526315789469</v>
      </c>
    </row>
    <row r="22" spans="1:76" ht="147.75" customHeight="1">
      <c r="A22" s="47" t="s">
        <v>500</v>
      </c>
      <c r="B22" s="47" t="s">
        <v>525</v>
      </c>
      <c r="C22" s="47" t="s">
        <v>95</v>
      </c>
      <c r="D22" s="46" t="s">
        <v>514</v>
      </c>
      <c r="E22" s="63"/>
      <c r="F22" s="50">
        <v>43003</v>
      </c>
      <c r="G22" s="46" t="s">
        <v>578</v>
      </c>
      <c r="H22" s="46" t="s">
        <v>583</v>
      </c>
      <c r="I22" s="64" t="s">
        <v>615</v>
      </c>
      <c r="J22" s="46" t="s">
        <v>591</v>
      </c>
      <c r="K22" s="47" t="s">
        <v>502</v>
      </c>
      <c r="L22" s="47" t="s">
        <v>504</v>
      </c>
      <c r="M22" s="47" t="s">
        <v>595</v>
      </c>
      <c r="N22" s="47" t="s">
        <v>597</v>
      </c>
      <c r="O22" s="51" t="s">
        <v>601</v>
      </c>
      <c r="P22" s="48">
        <v>0.84</v>
      </c>
      <c r="Q22" s="47" t="s">
        <v>595</v>
      </c>
      <c r="R22" s="48">
        <v>0.95</v>
      </c>
      <c r="S22" s="47" t="s">
        <v>505</v>
      </c>
      <c r="T22" s="52"/>
      <c r="U22" s="52"/>
      <c r="V22" s="54" t="e">
        <f>T22/U22</f>
        <v>#DIV/0!</v>
      </c>
      <c r="W22" s="49" t="s">
        <v>610</v>
      </c>
      <c r="X22" s="61"/>
      <c r="Y22" s="61"/>
      <c r="Z22" s="54" t="e">
        <f>X22/Y22</f>
        <v>#DIV/0!</v>
      </c>
      <c r="AA22" s="62" t="s">
        <v>611</v>
      </c>
      <c r="AB22" s="55">
        <f>15+13+2</f>
        <v>30</v>
      </c>
      <c r="AC22" s="55">
        <f>16+15+3</f>
        <v>34</v>
      </c>
      <c r="AD22" s="54">
        <f>AB22/AC22</f>
        <v>0.88235294117647056</v>
      </c>
      <c r="AE22" s="67" t="s">
        <v>618</v>
      </c>
      <c r="AF22" s="55" t="s">
        <v>625</v>
      </c>
      <c r="AG22" s="55" t="s">
        <v>625</v>
      </c>
      <c r="AH22" s="54" t="e">
        <f>AF22/AG22</f>
        <v>#VALUE!</v>
      </c>
      <c r="AI22" s="70" t="s">
        <v>624</v>
      </c>
      <c r="AJ22" s="55" t="s">
        <v>625</v>
      </c>
      <c r="AK22" s="55" t="s">
        <v>625</v>
      </c>
      <c r="AL22" s="54" t="e">
        <f>AJ22/AK22</f>
        <v>#VALUE!</v>
      </c>
      <c r="AM22" s="71" t="s">
        <v>630</v>
      </c>
      <c r="AN22" s="68">
        <v>15</v>
      </c>
      <c r="AO22" s="68">
        <v>21</v>
      </c>
      <c r="AP22" s="54">
        <f>AN22/AO22</f>
        <v>0.7142857142857143</v>
      </c>
      <c r="AQ22" s="67" t="s">
        <v>631</v>
      </c>
      <c r="AR22" s="55"/>
      <c r="AS22" s="55"/>
      <c r="AT22" s="54" t="e">
        <f>AR22/AS22</f>
        <v>#DIV/0!</v>
      </c>
      <c r="AU22" s="56"/>
      <c r="AV22" s="55"/>
      <c r="AW22" s="55"/>
      <c r="AX22" s="54" t="e">
        <f>AV22/AW22</f>
        <v>#DIV/0!</v>
      </c>
      <c r="AY22" s="56"/>
      <c r="AZ22" s="55"/>
      <c r="BA22" s="55"/>
      <c r="BB22" s="54" t="e">
        <f>AZ22/BA22</f>
        <v>#DIV/0!</v>
      </c>
      <c r="BC22" s="56"/>
      <c r="BD22" s="55"/>
      <c r="BE22" s="55"/>
      <c r="BF22" s="54" t="e">
        <f>BD22/BE22</f>
        <v>#DIV/0!</v>
      </c>
      <c r="BG22" s="56"/>
      <c r="BH22" s="55"/>
      <c r="BI22" s="55"/>
      <c r="BJ22" s="54" t="e">
        <f>BH22/BI22</f>
        <v>#DIV/0!</v>
      </c>
      <c r="BK22" s="56"/>
      <c r="BL22" s="55"/>
      <c r="BM22" s="55"/>
      <c r="BN22" s="54" t="e">
        <f>BL22/BM22</f>
        <v>#DIV/0!</v>
      </c>
      <c r="BO22" s="56"/>
      <c r="BP22" s="56"/>
      <c r="BR22" s="101">
        <f t="shared" ref="BR22:BR25" si="32">AP22</f>
        <v>0.7142857142857143</v>
      </c>
      <c r="BS22" s="101">
        <f t="shared" ref="BS22:BS25" si="33">R22</f>
        <v>0.95</v>
      </c>
      <c r="BT22" s="102">
        <f t="shared" ref="BT22:BT25" si="34">BR22/BS22</f>
        <v>0.75187969924812037</v>
      </c>
      <c r="BU22" s="102">
        <f>AP22</f>
        <v>0.7142857142857143</v>
      </c>
      <c r="BV22" s="103">
        <f>R22</f>
        <v>0.95</v>
      </c>
      <c r="BW22" s="104">
        <f>BU22/BV22</f>
        <v>0.75187969924812037</v>
      </c>
    </row>
    <row r="23" spans="1:76" ht="176.25" customHeight="1">
      <c r="A23" s="47" t="s">
        <v>500</v>
      </c>
      <c r="B23" s="47" t="s">
        <v>525</v>
      </c>
      <c r="C23" s="47" t="s">
        <v>95</v>
      </c>
      <c r="D23" s="46" t="s">
        <v>514</v>
      </c>
      <c r="E23" s="63"/>
      <c r="F23" s="50">
        <v>43003</v>
      </c>
      <c r="G23" s="46" t="s">
        <v>579</v>
      </c>
      <c r="H23" s="46" t="s">
        <v>584</v>
      </c>
      <c r="I23" s="64" t="s">
        <v>587</v>
      </c>
      <c r="J23" s="46" t="s">
        <v>592</v>
      </c>
      <c r="K23" s="47" t="s">
        <v>508</v>
      </c>
      <c r="L23" s="47" t="s">
        <v>510</v>
      </c>
      <c r="M23" s="47" t="s">
        <v>595</v>
      </c>
      <c r="N23" s="47" t="s">
        <v>598</v>
      </c>
      <c r="O23" s="63"/>
      <c r="P23" s="48">
        <v>0.93</v>
      </c>
      <c r="Q23" s="47" t="s">
        <v>595</v>
      </c>
      <c r="R23" s="48">
        <v>0.95</v>
      </c>
      <c r="S23" s="47" t="s">
        <v>505</v>
      </c>
      <c r="T23" s="53"/>
      <c r="U23" s="53"/>
      <c r="V23" s="54"/>
      <c r="W23" s="49" t="s">
        <v>608</v>
      </c>
      <c r="X23" s="57"/>
      <c r="Y23" s="57"/>
      <c r="Z23" s="54"/>
      <c r="AA23" s="62" t="s">
        <v>603</v>
      </c>
      <c r="AB23" s="57"/>
      <c r="AC23" s="57"/>
      <c r="AD23" s="54"/>
      <c r="AE23" s="67" t="s">
        <v>619</v>
      </c>
      <c r="AF23" s="57" t="s">
        <v>625</v>
      </c>
      <c r="AG23" s="57" t="s">
        <v>625</v>
      </c>
      <c r="AH23" s="54"/>
      <c r="AI23" s="70" t="s">
        <v>603</v>
      </c>
      <c r="AJ23" s="57" t="s">
        <v>625</v>
      </c>
      <c r="AK23" s="57" t="s">
        <v>625</v>
      </c>
      <c r="AL23" s="54"/>
      <c r="AM23" s="70" t="s">
        <v>626</v>
      </c>
      <c r="AN23" s="68">
        <v>304</v>
      </c>
      <c r="AO23" s="68">
        <v>320</v>
      </c>
      <c r="AP23" s="73">
        <f>AN23/AO23</f>
        <v>0.95</v>
      </c>
      <c r="AQ23" s="67" t="s">
        <v>635</v>
      </c>
      <c r="AR23" s="57"/>
      <c r="AS23" s="57"/>
      <c r="AT23" s="54"/>
      <c r="AU23" s="56"/>
      <c r="AV23" s="57"/>
      <c r="AW23" s="57"/>
      <c r="AX23" s="54"/>
      <c r="AY23" s="56"/>
      <c r="AZ23" s="57"/>
      <c r="BA23" s="57"/>
      <c r="BB23" s="54"/>
      <c r="BC23" s="56"/>
      <c r="BD23" s="57"/>
      <c r="BE23" s="57"/>
      <c r="BF23" s="54"/>
      <c r="BG23" s="56"/>
      <c r="BH23" s="57"/>
      <c r="BI23" s="57"/>
      <c r="BJ23" s="54"/>
      <c r="BK23" s="56"/>
      <c r="BL23" s="57"/>
      <c r="BM23" s="57"/>
      <c r="BN23" s="54"/>
      <c r="BO23" s="56"/>
      <c r="BP23" s="56"/>
      <c r="BR23" s="101">
        <f t="shared" si="32"/>
        <v>0.95</v>
      </c>
      <c r="BS23" s="101">
        <f t="shared" si="33"/>
        <v>0.95</v>
      </c>
      <c r="BT23" s="102">
        <f t="shared" si="34"/>
        <v>1</v>
      </c>
      <c r="BU23" s="102">
        <f>AP23</f>
        <v>0.95</v>
      </c>
      <c r="BV23" s="103">
        <f>R23</f>
        <v>0.95</v>
      </c>
      <c r="BW23" s="104">
        <f>BU23/BV23</f>
        <v>1</v>
      </c>
    </row>
    <row r="24" spans="1:76" ht="150.75" customHeight="1">
      <c r="A24" s="47" t="s">
        <v>500</v>
      </c>
      <c r="B24" s="47" t="s">
        <v>525</v>
      </c>
      <c r="C24" s="47" t="s">
        <v>95</v>
      </c>
      <c r="D24" s="46" t="s">
        <v>514</v>
      </c>
      <c r="E24" s="63"/>
      <c r="F24" s="50">
        <v>43003</v>
      </c>
      <c r="G24" s="46" t="s">
        <v>580</v>
      </c>
      <c r="H24" s="46" t="s">
        <v>585</v>
      </c>
      <c r="I24" s="64" t="s">
        <v>588</v>
      </c>
      <c r="J24" s="46" t="s">
        <v>593</v>
      </c>
      <c r="K24" s="47" t="s">
        <v>496</v>
      </c>
      <c r="L24" s="47" t="s">
        <v>504</v>
      </c>
      <c r="M24" s="47" t="s">
        <v>595</v>
      </c>
      <c r="N24" s="47" t="s">
        <v>599</v>
      </c>
      <c r="O24" s="51" t="s">
        <v>602</v>
      </c>
      <c r="P24" s="48">
        <v>0.93</v>
      </c>
      <c r="Q24" s="47" t="s">
        <v>595</v>
      </c>
      <c r="R24" s="48">
        <v>1</v>
      </c>
      <c r="S24" s="47" t="s">
        <v>505</v>
      </c>
      <c r="T24" s="52"/>
      <c r="U24" s="52"/>
      <c r="V24" s="54" t="e">
        <f>T24/U24</f>
        <v>#DIV/0!</v>
      </c>
      <c r="W24" s="49" t="s">
        <v>605</v>
      </c>
      <c r="X24" s="61"/>
      <c r="Y24" s="61"/>
      <c r="Z24" s="54" t="e">
        <f>X24/Y24</f>
        <v>#DIV/0!</v>
      </c>
      <c r="AA24" s="62" t="s">
        <v>609</v>
      </c>
      <c r="AB24" s="68">
        <v>8</v>
      </c>
      <c r="AC24" s="68">
        <v>8</v>
      </c>
      <c r="AD24" s="54">
        <f>AB24/AC24</f>
        <v>1</v>
      </c>
      <c r="AE24" s="67" t="s">
        <v>616</v>
      </c>
      <c r="AF24" s="68" t="s">
        <v>625</v>
      </c>
      <c r="AG24" s="68" t="s">
        <v>625</v>
      </c>
      <c r="AH24" s="54" t="e">
        <f>AF24/AG24</f>
        <v>#VALUE!</v>
      </c>
      <c r="AI24" s="70" t="s">
        <v>622</v>
      </c>
      <c r="AJ24" s="55" t="s">
        <v>625</v>
      </c>
      <c r="AK24" s="55" t="s">
        <v>625</v>
      </c>
      <c r="AL24" s="54" t="e">
        <f>AJ24/AK24</f>
        <v>#VALUE!</v>
      </c>
      <c r="AM24" s="70" t="s">
        <v>629</v>
      </c>
      <c r="AN24" s="68">
        <v>9</v>
      </c>
      <c r="AO24" s="68">
        <v>9</v>
      </c>
      <c r="AP24" s="54">
        <f>AN24/AO24</f>
        <v>1</v>
      </c>
      <c r="AQ24" s="67" t="s">
        <v>633</v>
      </c>
      <c r="AR24" s="55"/>
      <c r="AS24" s="55"/>
      <c r="AT24" s="54" t="e">
        <f>AR24/AS24</f>
        <v>#DIV/0!</v>
      </c>
      <c r="AU24" s="56"/>
      <c r="AV24" s="55"/>
      <c r="AW24" s="55"/>
      <c r="AX24" s="54" t="e">
        <f>AV24/AW24</f>
        <v>#DIV/0!</v>
      </c>
      <c r="AY24" s="56"/>
      <c r="AZ24" s="55"/>
      <c r="BA24" s="55"/>
      <c r="BB24" s="54" t="e">
        <f>AZ24/BA24</f>
        <v>#DIV/0!</v>
      </c>
      <c r="BC24" s="56"/>
      <c r="BD24" s="55"/>
      <c r="BE24" s="55"/>
      <c r="BF24" s="54" t="e">
        <f>BD24/BE24</f>
        <v>#DIV/0!</v>
      </c>
      <c r="BG24" s="56"/>
      <c r="BH24" s="55"/>
      <c r="BI24" s="55"/>
      <c r="BJ24" s="54" t="e">
        <f>BH24/BI24</f>
        <v>#DIV/0!</v>
      </c>
      <c r="BK24" s="56"/>
      <c r="BL24" s="55"/>
      <c r="BM24" s="55"/>
      <c r="BN24" s="54" t="e">
        <f>BL24/BM24</f>
        <v>#DIV/0!</v>
      </c>
      <c r="BO24" s="56"/>
      <c r="BP24" s="56"/>
      <c r="BR24" s="101">
        <f t="shared" si="32"/>
        <v>1</v>
      </c>
      <c r="BS24" s="101">
        <f t="shared" si="33"/>
        <v>1</v>
      </c>
      <c r="BT24" s="102">
        <f t="shared" si="34"/>
        <v>1</v>
      </c>
      <c r="BU24" s="102">
        <f t="shared" ref="BU24:BU25" si="35">AP24</f>
        <v>1</v>
      </c>
      <c r="BV24" s="103">
        <f t="shared" ref="BV24:BV25" si="36">R24</f>
        <v>1</v>
      </c>
      <c r="BW24" s="104">
        <f t="shared" ref="BW24:BW25" si="37">BU24/BV24</f>
        <v>1</v>
      </c>
    </row>
    <row r="25" spans="1:76" ht="111.75" customHeight="1">
      <c r="A25" s="47" t="s">
        <v>500</v>
      </c>
      <c r="B25" s="47" t="s">
        <v>525</v>
      </c>
      <c r="C25" s="47" t="s">
        <v>95</v>
      </c>
      <c r="D25" s="46" t="s">
        <v>514</v>
      </c>
      <c r="E25" s="63"/>
      <c r="F25" s="50">
        <v>43003</v>
      </c>
      <c r="G25" s="46" t="s">
        <v>581</v>
      </c>
      <c r="H25" s="46" t="s">
        <v>586</v>
      </c>
      <c r="I25" s="64" t="s">
        <v>589</v>
      </c>
      <c r="J25" s="46" t="s">
        <v>594</v>
      </c>
      <c r="K25" s="47" t="s">
        <v>508</v>
      </c>
      <c r="L25" s="47" t="s">
        <v>504</v>
      </c>
      <c r="M25" s="47" t="s">
        <v>595</v>
      </c>
      <c r="N25" s="47" t="s">
        <v>600</v>
      </c>
      <c r="O25" s="51" t="s">
        <v>602</v>
      </c>
      <c r="P25" s="48">
        <v>0.9</v>
      </c>
      <c r="Q25" s="47" t="s">
        <v>595</v>
      </c>
      <c r="R25" s="48">
        <v>0.95</v>
      </c>
      <c r="S25" s="47" t="s">
        <v>505</v>
      </c>
      <c r="T25" s="52"/>
      <c r="U25" s="52"/>
      <c r="V25" s="54" t="e">
        <f>T25/U25</f>
        <v>#DIV/0!</v>
      </c>
      <c r="W25" s="49" t="s">
        <v>613</v>
      </c>
      <c r="X25" s="61"/>
      <c r="Y25" s="61"/>
      <c r="Z25" s="54" t="e">
        <f>X25/Y25</f>
        <v>#DIV/0!</v>
      </c>
      <c r="AA25" s="62" t="s">
        <v>612</v>
      </c>
      <c r="AB25" s="68">
        <v>409</v>
      </c>
      <c r="AC25" s="68">
        <v>413</v>
      </c>
      <c r="AD25" s="54">
        <f>AB25/AC25</f>
        <v>0.99031476997578693</v>
      </c>
      <c r="AE25" s="67" t="s">
        <v>617</v>
      </c>
      <c r="AF25" s="68" t="s">
        <v>625</v>
      </c>
      <c r="AG25" s="68" t="s">
        <v>625</v>
      </c>
      <c r="AH25" s="54" t="e">
        <f>AF25/AG25</f>
        <v>#VALUE!</v>
      </c>
      <c r="AI25" s="70" t="s">
        <v>621</v>
      </c>
      <c r="AJ25" s="55" t="s">
        <v>625</v>
      </c>
      <c r="AK25" s="55" t="s">
        <v>625</v>
      </c>
      <c r="AL25" s="54" t="e">
        <f>AJ25/AK25</f>
        <v>#VALUE!</v>
      </c>
      <c r="AM25" s="70" t="s">
        <v>627</v>
      </c>
      <c r="AN25" s="68">
        <v>632</v>
      </c>
      <c r="AO25" s="68">
        <v>657</v>
      </c>
      <c r="AP25" s="54">
        <f>AN25/AO25</f>
        <v>0.96194824961948244</v>
      </c>
      <c r="AQ25" s="67" t="s">
        <v>634</v>
      </c>
      <c r="AR25" s="55"/>
      <c r="AS25" s="55"/>
      <c r="AT25" s="54" t="e">
        <f>AR25/AS25</f>
        <v>#DIV/0!</v>
      </c>
      <c r="AU25" s="56"/>
      <c r="AV25" s="55"/>
      <c r="AW25" s="55"/>
      <c r="AX25" s="54" t="e">
        <f>AV25/AW25</f>
        <v>#DIV/0!</v>
      </c>
      <c r="AY25" s="56"/>
      <c r="AZ25" s="55"/>
      <c r="BA25" s="55"/>
      <c r="BB25" s="54" t="e">
        <f>AZ25/BA25</f>
        <v>#DIV/0!</v>
      </c>
      <c r="BC25" s="56"/>
      <c r="BD25" s="55"/>
      <c r="BE25" s="55"/>
      <c r="BF25" s="54" t="e">
        <f>BD25/BE25</f>
        <v>#DIV/0!</v>
      </c>
      <c r="BG25" s="56"/>
      <c r="BH25" s="55"/>
      <c r="BI25" s="55"/>
      <c r="BJ25" s="54" t="e">
        <f>BH25/BI25</f>
        <v>#DIV/0!</v>
      </c>
      <c r="BK25" s="56"/>
      <c r="BL25" s="55"/>
      <c r="BM25" s="55"/>
      <c r="BN25" s="54" t="e">
        <f>BL25/BM25</f>
        <v>#DIV/0!</v>
      </c>
      <c r="BO25" s="56"/>
      <c r="BP25" s="56"/>
      <c r="BR25" s="101">
        <f t="shared" si="32"/>
        <v>0.96194824961948244</v>
      </c>
      <c r="BS25" s="101">
        <f t="shared" si="33"/>
        <v>0.95</v>
      </c>
      <c r="BT25" s="102">
        <f t="shared" si="34"/>
        <v>1.0125771048626131</v>
      </c>
      <c r="BU25" s="102">
        <f t="shared" si="35"/>
        <v>0.96194824961948244</v>
      </c>
      <c r="BV25" s="103">
        <f t="shared" si="36"/>
        <v>0.95</v>
      </c>
      <c r="BW25" s="104">
        <f t="shared" si="37"/>
        <v>1.0125771048626131</v>
      </c>
      <c r="BX25" s="72"/>
    </row>
    <row r="26" spans="1:76">
      <c r="A26" s="47"/>
      <c r="B26" s="47"/>
      <c r="C26" s="47"/>
      <c r="D26" s="18"/>
      <c r="E26" s="19"/>
      <c r="F26" s="19"/>
      <c r="G26" s="18"/>
      <c r="H26" s="18"/>
      <c r="I26" s="18"/>
      <c r="J26" s="18"/>
      <c r="K26" s="19"/>
      <c r="L26" s="19"/>
      <c r="M26" s="19"/>
      <c r="N26" s="19"/>
      <c r="O26" s="19"/>
      <c r="P26" s="18"/>
      <c r="Q26" s="19"/>
      <c r="R26" s="19"/>
      <c r="S26" s="19"/>
      <c r="T26" s="20"/>
      <c r="U26" s="20"/>
      <c r="V26" s="58"/>
      <c r="W26" s="59"/>
      <c r="X26" s="60"/>
      <c r="Y26" s="60"/>
      <c r="Z26" s="58"/>
      <c r="AA26" s="56"/>
      <c r="AB26" s="68"/>
      <c r="AC26" s="68"/>
      <c r="AD26" s="58"/>
      <c r="AE26" s="56"/>
      <c r="AF26" s="60"/>
      <c r="AG26" s="60"/>
      <c r="AH26" s="58"/>
      <c r="AI26" s="69"/>
      <c r="AJ26" s="60"/>
      <c r="AK26" s="60"/>
      <c r="AL26" s="58"/>
      <c r="AM26" s="56"/>
      <c r="AN26" s="60"/>
      <c r="AO26" s="60"/>
      <c r="AP26" s="58"/>
      <c r="AQ26" s="56"/>
      <c r="AR26" s="60"/>
      <c r="AS26" s="60"/>
      <c r="AT26" s="58"/>
      <c r="AU26" s="56"/>
      <c r="AV26" s="60"/>
      <c r="AW26" s="60"/>
      <c r="AX26" s="58"/>
      <c r="AY26" s="56"/>
      <c r="AZ26" s="60"/>
      <c r="BA26" s="60"/>
      <c r="BB26" s="58"/>
      <c r="BC26" s="56"/>
      <c r="BD26" s="60"/>
      <c r="BE26" s="60"/>
      <c r="BF26" s="58"/>
      <c r="BG26" s="56"/>
      <c r="BH26" s="60"/>
      <c r="BI26" s="60"/>
      <c r="BJ26" s="58"/>
      <c r="BK26" s="56"/>
      <c r="BL26" s="60"/>
      <c r="BM26" s="60"/>
      <c r="BN26" s="58"/>
      <c r="BO26" s="56"/>
      <c r="BP26" s="56"/>
      <c r="BR26" s="24"/>
      <c r="BS26" s="22"/>
      <c r="BT26" s="24"/>
      <c r="BU26" s="24"/>
      <c r="BV26" s="22"/>
      <c r="BW26" s="24"/>
    </row>
    <row r="27" spans="1:76" ht="12" customHeight="1">
      <c r="AO27" s="21">
        <f>350+282</f>
        <v>632</v>
      </c>
    </row>
    <row r="28" spans="1:76" ht="12" customHeight="1">
      <c r="AB28" s="65"/>
      <c r="AC28" s="65"/>
    </row>
    <row r="29" spans="1:76" ht="12" customHeight="1"/>
    <row r="30" spans="1:76" ht="12" customHeight="1"/>
    <row r="31" spans="1:76" ht="12" customHeight="1"/>
    <row r="32" spans="1:76" ht="12" customHeight="1"/>
    <row r="33" ht="12" customHeight="1"/>
    <row r="34" ht="12" customHeight="1"/>
    <row r="35" ht="12" customHeight="1"/>
    <row r="36" ht="12" customHeight="1"/>
  </sheetData>
  <sheetProtection formatCells="0" formatColumns="0" formatRows="0" sort="0" autoFilter="0" pivotTables="0"/>
  <autoFilter ref="A20:BO20" xr:uid="{00000000-0009-0000-0000-000000000000}"/>
  <mergeCells count="41">
    <mergeCell ref="A5:B5"/>
    <mergeCell ref="C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4"/>
    <mergeCell ref="D13:E13"/>
    <mergeCell ref="F13:F14"/>
    <mergeCell ref="D14:E14"/>
    <mergeCell ref="BU18:BW19"/>
    <mergeCell ref="A19:D19"/>
    <mergeCell ref="E19:I19"/>
    <mergeCell ref="J19:O19"/>
    <mergeCell ref="P19:S19"/>
    <mergeCell ref="T19:W19"/>
    <mergeCell ref="AR19:AU19"/>
    <mergeCell ref="A16:D16"/>
    <mergeCell ref="A18:S18"/>
    <mergeCell ref="T18:BO18"/>
    <mergeCell ref="BR18:BT19"/>
    <mergeCell ref="X19:AA19"/>
    <mergeCell ref="AB19:AE19"/>
    <mergeCell ref="AF19:AI19"/>
    <mergeCell ref="AJ19:AM19"/>
    <mergeCell ref="AN19:AQ19"/>
    <mergeCell ref="AV19:AY19"/>
    <mergeCell ref="AZ19:BC19"/>
    <mergeCell ref="BD19:BG19"/>
    <mergeCell ref="BH19:BK19"/>
    <mergeCell ref="BL19:BO19"/>
  </mergeCells>
  <conditionalFormatting sqref="T21:U26">
    <cfRule type="containsBlanks" dxfId="231" priority="273">
      <formula>LEN(TRIM(T21))=0</formula>
    </cfRule>
    <cfRule type="cellIs" dxfId="230" priority="274" operator="notEqual">
      <formula>""""""</formula>
    </cfRule>
  </conditionalFormatting>
  <conditionalFormatting sqref="W21:W26">
    <cfRule type="containsBlanks" dxfId="229" priority="271">
      <formula>LEN(TRIM(W21))=0</formula>
    </cfRule>
    <cfRule type="cellIs" dxfId="228" priority="272" operator="notEqual">
      <formula>""""""</formula>
    </cfRule>
  </conditionalFormatting>
  <conditionalFormatting sqref="X26:Y26 AF26:AG26 AJ26:AK26 AN26:AO26 AR26:AS26 AV26:AW26 AZ26:BA26 BD26:BE26 BH26:BI26 BL26:BM26">
    <cfRule type="containsBlanks" dxfId="227" priority="257">
      <formula>LEN(TRIM(X26))=0</formula>
    </cfRule>
    <cfRule type="cellIs" dxfId="226" priority="258" operator="notEqual">
      <formula>""""""</formula>
    </cfRule>
  </conditionalFormatting>
  <conditionalFormatting sqref="AA21:AA22 AM21:AM22 AQ26 AU21:AU26 AY21:AY26 BC21:BC26 BG21:BG26 BK21:BK26 BO21:BO26 AA26 AE26 AI26 AM26">
    <cfRule type="containsBlanks" dxfId="225" priority="255">
      <formula>LEN(TRIM(AA21))=0</formula>
    </cfRule>
    <cfRule type="cellIs" dxfId="224" priority="256" operator="notEqual">
      <formula>""""""</formula>
    </cfRule>
  </conditionalFormatting>
  <conditionalFormatting sqref="BP21:BP26">
    <cfRule type="containsBlanks" dxfId="223" priority="269">
      <formula>LEN(TRIM(BP21))=0</formula>
    </cfRule>
    <cfRule type="cellIs" dxfId="222" priority="270" operator="notEqual">
      <formula>""""""</formula>
    </cfRule>
  </conditionalFormatting>
  <conditionalFormatting sqref="T21:U21 T23:U26 T22">
    <cfRule type="containsBlanks" dxfId="221" priority="267">
      <formula>LEN(TRIM(T21))=0</formula>
    </cfRule>
    <cfRule type="cellIs" dxfId="220" priority="268" operator="notEqual">
      <formula>""""""</formula>
    </cfRule>
  </conditionalFormatting>
  <conditionalFormatting sqref="W21:W26">
    <cfRule type="containsBlanks" dxfId="219" priority="265">
      <formula>LEN(TRIM(W21))=0</formula>
    </cfRule>
    <cfRule type="cellIs" dxfId="218" priority="266" operator="notEqual">
      <formula>""""""</formula>
    </cfRule>
  </conditionalFormatting>
  <conditionalFormatting sqref="U22">
    <cfRule type="containsBlanks" dxfId="217" priority="263">
      <formula>LEN(TRIM(U22))=0</formula>
    </cfRule>
    <cfRule type="cellIs" dxfId="216" priority="264" operator="notEqual">
      <formula>""""""</formula>
    </cfRule>
  </conditionalFormatting>
  <conditionalFormatting sqref="X26:Y26 AF26:AG26 AJ26:AK26 AN26:AO26 AR26:AS26 AV26:AW26 AZ26:BA26 BD26:BE26 BH26:BI26 BL26:BM26">
    <cfRule type="containsBlanks" dxfId="215" priority="261">
      <formula>LEN(TRIM(X26))=0</formula>
    </cfRule>
    <cfRule type="cellIs" dxfId="214" priority="262" operator="notEqual">
      <formula>""""""</formula>
    </cfRule>
  </conditionalFormatting>
  <conditionalFormatting sqref="AA21:AA22 AM21:AM22 AQ26 AU21:AU26 AY21:AY26 BC21:BC26 BG21:BG26 BK21:BK26 BO21:BO26 AA26 AE26 AI26 AM26">
    <cfRule type="containsBlanks" dxfId="213" priority="259">
      <formula>LEN(TRIM(AA21))=0</formula>
    </cfRule>
    <cfRule type="cellIs" dxfId="212" priority="260" operator="notEqual">
      <formula>""""""</formula>
    </cfRule>
  </conditionalFormatting>
  <conditionalFormatting sqref="U22">
    <cfRule type="containsBlanks" dxfId="211" priority="251">
      <formula>LEN(TRIM(U22))=0</formula>
    </cfRule>
    <cfRule type="cellIs" dxfId="210" priority="252" operator="notEqual">
      <formula>""""""</formula>
    </cfRule>
  </conditionalFormatting>
  <conditionalFormatting sqref="X21:Y23">
    <cfRule type="containsBlanks" dxfId="209" priority="249">
      <formula>LEN(TRIM(X21))=0</formula>
    </cfRule>
    <cfRule type="cellIs" dxfId="208" priority="250" operator="notEqual">
      <formula>""""""</formula>
    </cfRule>
  </conditionalFormatting>
  <conditionalFormatting sqref="X21:Y21 X23:Y23 X22">
    <cfRule type="containsBlanks" dxfId="207" priority="247">
      <formula>LEN(TRIM(X21))=0</formula>
    </cfRule>
    <cfRule type="cellIs" dxfId="206" priority="248" operator="notEqual">
      <formula>""""""</formula>
    </cfRule>
  </conditionalFormatting>
  <conditionalFormatting sqref="Y22">
    <cfRule type="containsBlanks" dxfId="205" priority="245">
      <formula>LEN(TRIM(Y22))=0</formula>
    </cfRule>
    <cfRule type="cellIs" dxfId="204" priority="246" operator="notEqual">
      <formula>""""""</formula>
    </cfRule>
  </conditionalFormatting>
  <conditionalFormatting sqref="Y22">
    <cfRule type="containsBlanks" dxfId="203" priority="243">
      <formula>LEN(TRIM(Y22))=0</formula>
    </cfRule>
    <cfRule type="cellIs" dxfId="202" priority="244" operator="notEqual">
      <formula>""""""</formula>
    </cfRule>
  </conditionalFormatting>
  <conditionalFormatting sqref="AB21:AC25">
    <cfRule type="containsBlanks" dxfId="201" priority="241">
      <formula>LEN(TRIM(AB21))=0</formula>
    </cfRule>
    <cfRule type="cellIs" dxfId="200" priority="242" operator="notEqual">
      <formula>""""""</formula>
    </cfRule>
  </conditionalFormatting>
  <conditionalFormatting sqref="AB21:AC21 AB23:AC25 AB22">
    <cfRule type="containsBlanks" dxfId="199" priority="239">
      <formula>LEN(TRIM(AB21))=0</formula>
    </cfRule>
    <cfRule type="cellIs" dxfId="198" priority="240" operator="notEqual">
      <formula>""""""</formula>
    </cfRule>
  </conditionalFormatting>
  <conditionalFormatting sqref="AC22">
    <cfRule type="containsBlanks" dxfId="197" priority="237">
      <formula>LEN(TRIM(AC22))=0</formula>
    </cfRule>
    <cfRule type="cellIs" dxfId="196" priority="238" operator="notEqual">
      <formula>""""""</formula>
    </cfRule>
  </conditionalFormatting>
  <conditionalFormatting sqref="AC22">
    <cfRule type="containsBlanks" dxfId="195" priority="235">
      <formula>LEN(TRIM(AC22))=0</formula>
    </cfRule>
    <cfRule type="cellIs" dxfId="194" priority="236" operator="notEqual">
      <formula>""""""</formula>
    </cfRule>
  </conditionalFormatting>
  <conditionalFormatting sqref="AF21:AG23">
    <cfRule type="containsBlanks" dxfId="193" priority="233">
      <formula>LEN(TRIM(AF21))=0</formula>
    </cfRule>
    <cfRule type="cellIs" dxfId="192" priority="234" operator="notEqual">
      <formula>""""""</formula>
    </cfRule>
  </conditionalFormatting>
  <conditionalFormatting sqref="AF21:AG21 AF23:AG23 AF22">
    <cfRule type="containsBlanks" dxfId="191" priority="231">
      <formula>LEN(TRIM(AF21))=0</formula>
    </cfRule>
    <cfRule type="cellIs" dxfId="190" priority="232" operator="notEqual">
      <formula>""""""</formula>
    </cfRule>
  </conditionalFormatting>
  <conditionalFormatting sqref="AG22">
    <cfRule type="containsBlanks" dxfId="189" priority="229">
      <formula>LEN(TRIM(AG22))=0</formula>
    </cfRule>
    <cfRule type="cellIs" dxfId="188" priority="230" operator="notEqual">
      <formula>""""""</formula>
    </cfRule>
  </conditionalFormatting>
  <conditionalFormatting sqref="AG22">
    <cfRule type="containsBlanks" dxfId="187" priority="227">
      <formula>LEN(TRIM(AG22))=0</formula>
    </cfRule>
    <cfRule type="cellIs" dxfId="186" priority="228" operator="notEqual">
      <formula>""""""</formula>
    </cfRule>
  </conditionalFormatting>
  <conditionalFormatting sqref="AJ21:AK25">
    <cfRule type="containsBlanks" dxfId="185" priority="225">
      <formula>LEN(TRIM(AJ21))=0</formula>
    </cfRule>
    <cfRule type="cellIs" dxfId="184" priority="226" operator="notEqual">
      <formula>""""""</formula>
    </cfRule>
  </conditionalFormatting>
  <conditionalFormatting sqref="AJ21:AK21 AJ23:AK25 AJ22">
    <cfRule type="containsBlanks" dxfId="183" priority="223">
      <formula>LEN(TRIM(AJ21))=0</formula>
    </cfRule>
    <cfRule type="cellIs" dxfId="182" priority="224" operator="notEqual">
      <formula>""""""</formula>
    </cfRule>
  </conditionalFormatting>
  <conditionalFormatting sqref="AK22">
    <cfRule type="containsBlanks" dxfId="181" priority="221">
      <formula>LEN(TRIM(AK22))=0</formula>
    </cfRule>
    <cfRule type="cellIs" dxfId="180" priority="222" operator="notEqual">
      <formula>""""""</formula>
    </cfRule>
  </conditionalFormatting>
  <conditionalFormatting sqref="AK22">
    <cfRule type="containsBlanks" dxfId="179" priority="219">
      <formula>LEN(TRIM(AK22))=0</formula>
    </cfRule>
    <cfRule type="cellIs" dxfId="178" priority="220" operator="notEqual">
      <formula>""""""</formula>
    </cfRule>
  </conditionalFormatting>
  <conditionalFormatting sqref="AR21:AS25">
    <cfRule type="containsBlanks" dxfId="177" priority="209">
      <formula>LEN(TRIM(AR21))=0</formula>
    </cfRule>
    <cfRule type="cellIs" dxfId="176" priority="210" operator="notEqual">
      <formula>""""""</formula>
    </cfRule>
  </conditionalFormatting>
  <conditionalFormatting sqref="AR21:AS21 AR23:AS25 AR22">
    <cfRule type="containsBlanks" dxfId="175" priority="207">
      <formula>LEN(TRIM(AR21))=0</formula>
    </cfRule>
    <cfRule type="cellIs" dxfId="174" priority="208" operator="notEqual">
      <formula>""""""</formula>
    </cfRule>
  </conditionalFormatting>
  <conditionalFormatting sqref="AS22">
    <cfRule type="containsBlanks" dxfId="173" priority="205">
      <formula>LEN(TRIM(AS22))=0</formula>
    </cfRule>
    <cfRule type="cellIs" dxfId="172" priority="206" operator="notEqual">
      <formula>""""""</formula>
    </cfRule>
  </conditionalFormatting>
  <conditionalFormatting sqref="AS22">
    <cfRule type="containsBlanks" dxfId="171" priority="203">
      <formula>LEN(TRIM(AS22))=0</formula>
    </cfRule>
    <cfRule type="cellIs" dxfId="170" priority="204" operator="notEqual">
      <formula>""""""</formula>
    </cfRule>
  </conditionalFormatting>
  <conditionalFormatting sqref="AV21:AW25">
    <cfRule type="containsBlanks" dxfId="169" priority="201">
      <formula>LEN(TRIM(AV21))=0</formula>
    </cfRule>
    <cfRule type="cellIs" dxfId="168" priority="202" operator="notEqual">
      <formula>""""""</formula>
    </cfRule>
  </conditionalFormatting>
  <conditionalFormatting sqref="AV21:AW21 AV23:AW25 AV22">
    <cfRule type="containsBlanks" dxfId="167" priority="199">
      <formula>LEN(TRIM(AV21))=0</formula>
    </cfRule>
    <cfRule type="cellIs" dxfId="166" priority="200" operator="notEqual">
      <formula>""""""</formula>
    </cfRule>
  </conditionalFormatting>
  <conditionalFormatting sqref="AW22">
    <cfRule type="containsBlanks" dxfId="165" priority="197">
      <formula>LEN(TRIM(AW22))=0</formula>
    </cfRule>
    <cfRule type="cellIs" dxfId="164" priority="198" operator="notEqual">
      <formula>""""""</formula>
    </cfRule>
  </conditionalFormatting>
  <conditionalFormatting sqref="AW22">
    <cfRule type="containsBlanks" dxfId="163" priority="195">
      <formula>LEN(TRIM(AW22))=0</formula>
    </cfRule>
    <cfRule type="cellIs" dxfId="162" priority="196" operator="notEqual">
      <formula>""""""</formula>
    </cfRule>
  </conditionalFormatting>
  <conditionalFormatting sqref="AZ21:BA25">
    <cfRule type="containsBlanks" dxfId="161" priority="193">
      <formula>LEN(TRIM(AZ21))=0</formula>
    </cfRule>
    <cfRule type="cellIs" dxfId="160" priority="194" operator="notEqual">
      <formula>""""""</formula>
    </cfRule>
  </conditionalFormatting>
  <conditionalFormatting sqref="AZ21:BA21 AZ23:BA25 AZ22">
    <cfRule type="containsBlanks" dxfId="159" priority="191">
      <formula>LEN(TRIM(AZ21))=0</formula>
    </cfRule>
    <cfRule type="cellIs" dxfId="158" priority="192" operator="notEqual">
      <formula>""""""</formula>
    </cfRule>
  </conditionalFormatting>
  <conditionalFormatting sqref="BA22">
    <cfRule type="containsBlanks" dxfId="157" priority="189">
      <formula>LEN(TRIM(BA22))=0</formula>
    </cfRule>
    <cfRule type="cellIs" dxfId="156" priority="190" operator="notEqual">
      <formula>""""""</formula>
    </cfRule>
  </conditionalFormatting>
  <conditionalFormatting sqref="BA22">
    <cfRule type="containsBlanks" dxfId="155" priority="187">
      <formula>LEN(TRIM(BA22))=0</formula>
    </cfRule>
    <cfRule type="cellIs" dxfId="154" priority="188" operator="notEqual">
      <formula>""""""</formula>
    </cfRule>
  </conditionalFormatting>
  <conditionalFormatting sqref="BD21:BE25">
    <cfRule type="containsBlanks" dxfId="153" priority="185">
      <formula>LEN(TRIM(BD21))=0</formula>
    </cfRule>
    <cfRule type="cellIs" dxfId="152" priority="186" operator="notEqual">
      <formula>""""""</formula>
    </cfRule>
  </conditionalFormatting>
  <conditionalFormatting sqref="BD21:BE21 BD23:BE25 BD22">
    <cfRule type="containsBlanks" dxfId="151" priority="183">
      <formula>LEN(TRIM(BD21))=0</formula>
    </cfRule>
    <cfRule type="cellIs" dxfId="150" priority="184" operator="notEqual">
      <formula>""""""</formula>
    </cfRule>
  </conditionalFormatting>
  <conditionalFormatting sqref="BE22">
    <cfRule type="containsBlanks" dxfId="149" priority="181">
      <formula>LEN(TRIM(BE22))=0</formula>
    </cfRule>
    <cfRule type="cellIs" dxfId="148" priority="182" operator="notEqual">
      <formula>""""""</formula>
    </cfRule>
  </conditionalFormatting>
  <conditionalFormatting sqref="BE22">
    <cfRule type="containsBlanks" dxfId="147" priority="179">
      <formula>LEN(TRIM(BE22))=0</formula>
    </cfRule>
    <cfRule type="cellIs" dxfId="146" priority="180" operator="notEqual">
      <formula>""""""</formula>
    </cfRule>
  </conditionalFormatting>
  <conditionalFormatting sqref="BH21:BI25">
    <cfRule type="containsBlanks" dxfId="145" priority="177">
      <formula>LEN(TRIM(BH21))=0</formula>
    </cfRule>
    <cfRule type="cellIs" dxfId="144" priority="178" operator="notEqual">
      <formula>""""""</formula>
    </cfRule>
  </conditionalFormatting>
  <conditionalFormatting sqref="BH21:BI21 BH23:BI25 BH22">
    <cfRule type="containsBlanks" dxfId="143" priority="175">
      <formula>LEN(TRIM(BH21))=0</formula>
    </cfRule>
    <cfRule type="cellIs" dxfId="142" priority="176" operator="notEqual">
      <formula>""""""</formula>
    </cfRule>
  </conditionalFormatting>
  <conditionalFormatting sqref="BI22">
    <cfRule type="containsBlanks" dxfId="141" priority="173">
      <formula>LEN(TRIM(BI22))=0</formula>
    </cfRule>
    <cfRule type="cellIs" dxfId="140" priority="174" operator="notEqual">
      <formula>""""""</formula>
    </cfRule>
  </conditionalFormatting>
  <conditionalFormatting sqref="BI22">
    <cfRule type="containsBlanks" dxfId="139" priority="171">
      <formula>LEN(TRIM(BI22))=0</formula>
    </cfRule>
    <cfRule type="cellIs" dxfId="138" priority="172" operator="notEqual">
      <formula>""""""</formula>
    </cfRule>
  </conditionalFormatting>
  <conditionalFormatting sqref="BL21:BM25">
    <cfRule type="containsBlanks" dxfId="137" priority="169">
      <formula>LEN(TRIM(BL21))=0</formula>
    </cfRule>
    <cfRule type="cellIs" dxfId="136" priority="170" operator="notEqual">
      <formula>""""""</formula>
    </cfRule>
  </conditionalFormatting>
  <conditionalFormatting sqref="BL21:BM21 BL23:BM25 BL22">
    <cfRule type="containsBlanks" dxfId="135" priority="167">
      <formula>LEN(TRIM(BL21))=0</formula>
    </cfRule>
    <cfRule type="cellIs" dxfId="134" priority="168" operator="notEqual">
      <formula>""""""</formula>
    </cfRule>
  </conditionalFormatting>
  <conditionalFormatting sqref="BM22">
    <cfRule type="containsBlanks" dxfId="133" priority="165">
      <formula>LEN(TRIM(BM22))=0</formula>
    </cfRule>
    <cfRule type="cellIs" dxfId="132" priority="166" operator="notEqual">
      <formula>""""""</formula>
    </cfRule>
  </conditionalFormatting>
  <conditionalFormatting sqref="BM22">
    <cfRule type="containsBlanks" dxfId="131" priority="163">
      <formula>LEN(TRIM(BM22))=0</formula>
    </cfRule>
    <cfRule type="cellIs" dxfId="130" priority="164" operator="notEqual">
      <formula>""""""</formula>
    </cfRule>
  </conditionalFormatting>
  <conditionalFormatting sqref="X24:Y25">
    <cfRule type="containsBlanks" dxfId="129" priority="161">
      <formula>LEN(TRIM(X24))=0</formula>
    </cfRule>
    <cfRule type="cellIs" dxfId="128" priority="162" operator="notEqual">
      <formula>""""""</formula>
    </cfRule>
  </conditionalFormatting>
  <conditionalFormatting sqref="X24:Y25">
    <cfRule type="containsBlanks" dxfId="127" priority="159">
      <formula>LEN(TRIM(X24))=0</formula>
    </cfRule>
    <cfRule type="cellIs" dxfId="126" priority="160" operator="notEqual">
      <formula>""""""</formula>
    </cfRule>
  </conditionalFormatting>
  <conditionalFormatting sqref="AA23">
    <cfRule type="containsBlanks" dxfId="125" priority="157">
      <formula>LEN(TRIM(AA23))=0</formula>
    </cfRule>
    <cfRule type="cellIs" dxfId="124" priority="158" operator="notEqual">
      <formula>""""""</formula>
    </cfRule>
  </conditionalFormatting>
  <conditionalFormatting sqref="AA23">
    <cfRule type="containsBlanks" dxfId="123" priority="155">
      <formula>LEN(TRIM(AA23))=0</formula>
    </cfRule>
    <cfRule type="cellIs" dxfId="122" priority="156" operator="notEqual">
      <formula>""""""</formula>
    </cfRule>
  </conditionalFormatting>
  <conditionalFormatting sqref="AA24">
    <cfRule type="containsBlanks" dxfId="121" priority="153">
      <formula>LEN(TRIM(AA24))=0</formula>
    </cfRule>
    <cfRule type="cellIs" dxfId="120" priority="154" operator="notEqual">
      <formula>""""""</formula>
    </cfRule>
  </conditionalFormatting>
  <conditionalFormatting sqref="AA24">
    <cfRule type="containsBlanks" dxfId="119" priority="151">
      <formula>LEN(TRIM(AA24))=0</formula>
    </cfRule>
    <cfRule type="cellIs" dxfId="118" priority="152" operator="notEqual">
      <formula>""""""</formula>
    </cfRule>
  </conditionalFormatting>
  <conditionalFormatting sqref="AA25">
    <cfRule type="containsBlanks" dxfId="117" priority="149">
      <formula>LEN(TRIM(AA25))=0</formula>
    </cfRule>
    <cfRule type="cellIs" dxfId="116" priority="150" operator="notEqual">
      <formula>""""""</formula>
    </cfRule>
  </conditionalFormatting>
  <conditionalFormatting sqref="AA25">
    <cfRule type="containsBlanks" dxfId="115" priority="147">
      <formula>LEN(TRIM(AA25))=0</formula>
    </cfRule>
    <cfRule type="cellIs" dxfId="114" priority="148" operator="notEqual">
      <formula>""""""</formula>
    </cfRule>
  </conditionalFormatting>
  <conditionalFormatting sqref="AE24">
    <cfRule type="containsBlanks" dxfId="113" priority="145">
      <formula>LEN(TRIM(AE24))=0</formula>
    </cfRule>
    <cfRule type="cellIs" dxfId="112" priority="146" operator="notEqual">
      <formula>""""""</formula>
    </cfRule>
  </conditionalFormatting>
  <conditionalFormatting sqref="AE24">
    <cfRule type="containsBlanks" dxfId="111" priority="143">
      <formula>LEN(TRIM(AE24))=0</formula>
    </cfRule>
    <cfRule type="cellIs" dxfId="110" priority="144" operator="notEqual">
      <formula>""""""</formula>
    </cfRule>
  </conditionalFormatting>
  <conditionalFormatting sqref="AE25">
    <cfRule type="containsBlanks" dxfId="109" priority="141">
      <formula>LEN(TRIM(AE25))=0</formula>
    </cfRule>
    <cfRule type="cellIs" dxfId="108" priority="142" operator="notEqual">
      <formula>""""""</formula>
    </cfRule>
  </conditionalFormatting>
  <conditionalFormatting sqref="AE25">
    <cfRule type="containsBlanks" dxfId="107" priority="139">
      <formula>LEN(TRIM(AE25))=0</formula>
    </cfRule>
    <cfRule type="cellIs" dxfId="106" priority="140" operator="notEqual">
      <formula>""""""</formula>
    </cfRule>
  </conditionalFormatting>
  <conditionalFormatting sqref="AB26">
    <cfRule type="containsBlanks" dxfId="105" priority="137">
      <formula>LEN(TRIM(AB26))=0</formula>
    </cfRule>
    <cfRule type="cellIs" dxfId="104" priority="138" operator="notEqual">
      <formula>""""""</formula>
    </cfRule>
  </conditionalFormatting>
  <conditionalFormatting sqref="AB26">
    <cfRule type="containsBlanks" dxfId="103" priority="135">
      <formula>LEN(TRIM(AB26))=0</formula>
    </cfRule>
    <cfRule type="cellIs" dxfId="102" priority="136" operator="notEqual">
      <formula>""""""</formula>
    </cfRule>
  </conditionalFormatting>
  <conditionalFormatting sqref="AC26">
    <cfRule type="containsBlanks" dxfId="101" priority="133">
      <formula>LEN(TRIM(AC26))=0</formula>
    </cfRule>
    <cfRule type="cellIs" dxfId="100" priority="134" operator="notEqual">
      <formula>""""""</formula>
    </cfRule>
  </conditionalFormatting>
  <conditionalFormatting sqref="AC26">
    <cfRule type="containsBlanks" dxfId="99" priority="131">
      <formula>LEN(TRIM(AC26))=0</formula>
    </cfRule>
    <cfRule type="cellIs" dxfId="98" priority="132" operator="notEqual">
      <formula>""""""</formula>
    </cfRule>
  </conditionalFormatting>
  <conditionalFormatting sqref="AE21">
    <cfRule type="containsBlanks" dxfId="97" priority="129">
      <formula>LEN(TRIM(AE21))=0</formula>
    </cfRule>
    <cfRule type="cellIs" dxfId="96" priority="130" operator="notEqual">
      <formula>""""""</formula>
    </cfRule>
  </conditionalFormatting>
  <conditionalFormatting sqref="AE21">
    <cfRule type="containsBlanks" dxfId="95" priority="127">
      <formula>LEN(TRIM(AE21))=0</formula>
    </cfRule>
    <cfRule type="cellIs" dxfId="94" priority="128" operator="notEqual">
      <formula>""""""</formula>
    </cfRule>
  </conditionalFormatting>
  <conditionalFormatting sqref="AE22">
    <cfRule type="containsBlanks" dxfId="93" priority="125">
      <formula>LEN(TRIM(AE22))=0</formula>
    </cfRule>
    <cfRule type="cellIs" dxfId="92" priority="126" operator="notEqual">
      <formula>""""""</formula>
    </cfRule>
  </conditionalFormatting>
  <conditionalFormatting sqref="AE22">
    <cfRule type="containsBlanks" dxfId="91" priority="123">
      <formula>LEN(TRIM(AE22))=0</formula>
    </cfRule>
    <cfRule type="cellIs" dxfId="90" priority="124" operator="notEqual">
      <formula>""""""</formula>
    </cfRule>
  </conditionalFormatting>
  <conditionalFormatting sqref="AE23">
    <cfRule type="containsBlanks" dxfId="89" priority="121">
      <formula>LEN(TRIM(AE23))=0</formula>
    </cfRule>
    <cfRule type="cellIs" dxfId="88" priority="122" operator="notEqual">
      <formula>""""""</formula>
    </cfRule>
  </conditionalFormatting>
  <conditionalFormatting sqref="AE23">
    <cfRule type="containsBlanks" dxfId="87" priority="119">
      <formula>LEN(TRIM(AE23))=0</formula>
    </cfRule>
    <cfRule type="cellIs" dxfId="86" priority="120" operator="notEqual">
      <formula>""""""</formula>
    </cfRule>
  </conditionalFormatting>
  <conditionalFormatting sqref="AF24:AG24">
    <cfRule type="containsBlanks" dxfId="85" priority="109">
      <formula>LEN(TRIM(AF24))=0</formula>
    </cfRule>
    <cfRule type="cellIs" dxfId="84" priority="110" operator="notEqual">
      <formula>""""""</formula>
    </cfRule>
  </conditionalFormatting>
  <conditionalFormatting sqref="AF24:AG24">
    <cfRule type="containsBlanks" dxfId="83" priority="107">
      <formula>LEN(TRIM(AF24))=0</formula>
    </cfRule>
    <cfRule type="cellIs" dxfId="82" priority="108" operator="notEqual">
      <formula>""""""</formula>
    </cfRule>
  </conditionalFormatting>
  <conditionalFormatting sqref="AI25">
    <cfRule type="containsBlanks" dxfId="81" priority="103">
      <formula>LEN(TRIM(AI25))=0</formula>
    </cfRule>
    <cfRule type="cellIs" dxfId="80" priority="104" operator="notEqual">
      <formula>""""""</formula>
    </cfRule>
  </conditionalFormatting>
  <conditionalFormatting sqref="AI25">
    <cfRule type="containsBlanks" dxfId="79" priority="105">
      <formula>LEN(TRIM(AI25))=0</formula>
    </cfRule>
    <cfRule type="cellIs" dxfId="78" priority="106" operator="notEqual">
      <formula>""""""</formula>
    </cfRule>
  </conditionalFormatting>
  <conditionalFormatting sqref="AF25:AG25">
    <cfRule type="containsBlanks" dxfId="77" priority="101">
      <formula>LEN(TRIM(AF25))=0</formula>
    </cfRule>
    <cfRule type="cellIs" dxfId="76" priority="102" operator="notEqual">
      <formula>""""""</formula>
    </cfRule>
  </conditionalFormatting>
  <conditionalFormatting sqref="AF25:AG25">
    <cfRule type="containsBlanks" dxfId="75" priority="99">
      <formula>LEN(TRIM(AF25))=0</formula>
    </cfRule>
    <cfRule type="cellIs" dxfId="74" priority="100" operator="notEqual">
      <formula>""""""</formula>
    </cfRule>
  </conditionalFormatting>
  <conditionalFormatting sqref="AI24">
    <cfRule type="containsBlanks" dxfId="73" priority="95">
      <formula>LEN(TRIM(AI24))=0</formula>
    </cfRule>
    <cfRule type="cellIs" dxfId="72" priority="96" operator="notEqual">
      <formula>""""""</formula>
    </cfRule>
  </conditionalFormatting>
  <conditionalFormatting sqref="AI24">
    <cfRule type="containsBlanks" dxfId="71" priority="97">
      <formula>LEN(TRIM(AI24))=0</formula>
    </cfRule>
    <cfRule type="cellIs" dxfId="70" priority="98" operator="notEqual">
      <formula>""""""</formula>
    </cfRule>
  </conditionalFormatting>
  <conditionalFormatting sqref="AI23">
    <cfRule type="containsBlanks" dxfId="69" priority="91">
      <formula>LEN(TRIM(AI23))=0</formula>
    </cfRule>
    <cfRule type="cellIs" dxfId="68" priority="92" operator="notEqual">
      <formula>""""""</formula>
    </cfRule>
  </conditionalFormatting>
  <conditionalFormatting sqref="AI23">
    <cfRule type="containsBlanks" dxfId="67" priority="93">
      <formula>LEN(TRIM(AI23))=0</formula>
    </cfRule>
    <cfRule type="cellIs" dxfId="66" priority="94" operator="notEqual">
      <formula>""""""</formula>
    </cfRule>
  </conditionalFormatting>
  <conditionalFormatting sqref="AI22">
    <cfRule type="containsBlanks" dxfId="65" priority="83">
      <formula>LEN(TRIM(AI22))=0</formula>
    </cfRule>
    <cfRule type="cellIs" dxfId="64" priority="84" operator="notEqual">
      <formula>""""""</formula>
    </cfRule>
  </conditionalFormatting>
  <conditionalFormatting sqref="AI22">
    <cfRule type="containsBlanks" dxfId="63" priority="85">
      <formula>LEN(TRIM(AI22))=0</formula>
    </cfRule>
    <cfRule type="cellIs" dxfId="62" priority="86" operator="notEqual">
      <formula>""""""</formula>
    </cfRule>
  </conditionalFormatting>
  <conditionalFormatting sqref="AI21">
    <cfRule type="containsBlanks" dxfId="61" priority="79">
      <formula>LEN(TRIM(AI21))=0</formula>
    </cfRule>
    <cfRule type="cellIs" dxfId="60" priority="80" operator="notEqual">
      <formula>""""""</formula>
    </cfRule>
  </conditionalFormatting>
  <conditionalFormatting sqref="AI21">
    <cfRule type="containsBlanks" dxfId="59" priority="81">
      <formula>LEN(TRIM(AI21))=0</formula>
    </cfRule>
    <cfRule type="cellIs" dxfId="58" priority="82" operator="notEqual">
      <formula>""""""</formula>
    </cfRule>
  </conditionalFormatting>
  <conditionalFormatting sqref="AM25">
    <cfRule type="containsBlanks" dxfId="57" priority="75">
      <formula>LEN(TRIM(AM25))=0</formula>
    </cfRule>
    <cfRule type="cellIs" dxfId="56" priority="76" operator="notEqual">
      <formula>""""""</formula>
    </cfRule>
  </conditionalFormatting>
  <conditionalFormatting sqref="AM25">
    <cfRule type="containsBlanks" dxfId="55" priority="77">
      <formula>LEN(TRIM(AM25))=0</formula>
    </cfRule>
    <cfRule type="cellIs" dxfId="54" priority="78" operator="notEqual">
      <formula>""""""</formula>
    </cfRule>
  </conditionalFormatting>
  <conditionalFormatting sqref="AM24">
    <cfRule type="containsBlanks" dxfId="53" priority="71">
      <formula>LEN(TRIM(AM24))=0</formula>
    </cfRule>
    <cfRule type="cellIs" dxfId="52" priority="72" operator="notEqual">
      <formula>""""""</formula>
    </cfRule>
  </conditionalFormatting>
  <conditionalFormatting sqref="AM24">
    <cfRule type="containsBlanks" dxfId="51" priority="73">
      <formula>LEN(TRIM(AM24))=0</formula>
    </cfRule>
    <cfRule type="cellIs" dxfId="50" priority="74" operator="notEqual">
      <formula>""""""</formula>
    </cfRule>
  </conditionalFormatting>
  <conditionalFormatting sqref="AM23">
    <cfRule type="containsBlanks" dxfId="49" priority="67">
      <formula>LEN(TRIM(AM23))=0</formula>
    </cfRule>
    <cfRule type="cellIs" dxfId="48" priority="68" operator="notEqual">
      <formula>""""""</formula>
    </cfRule>
  </conditionalFormatting>
  <conditionalFormatting sqref="AM23">
    <cfRule type="containsBlanks" dxfId="47" priority="69">
      <formula>LEN(TRIM(AM23))=0</formula>
    </cfRule>
    <cfRule type="cellIs" dxfId="46" priority="70" operator="notEqual">
      <formula>""""""</formula>
    </cfRule>
  </conditionalFormatting>
  <conditionalFormatting sqref="AN21:AO21">
    <cfRule type="containsBlanks" dxfId="45" priority="65">
      <formula>LEN(TRIM(AN21))=0</formula>
    </cfRule>
    <cfRule type="cellIs" dxfId="44" priority="66" operator="notEqual">
      <formula>""""""</formula>
    </cfRule>
  </conditionalFormatting>
  <conditionalFormatting sqref="AN21:AO21">
    <cfRule type="containsBlanks" dxfId="43" priority="63">
      <formula>LEN(TRIM(AN21))=0</formula>
    </cfRule>
    <cfRule type="cellIs" dxfId="42" priority="64" operator="notEqual">
      <formula>""""""</formula>
    </cfRule>
  </conditionalFormatting>
  <conditionalFormatting sqref="AQ21">
    <cfRule type="containsBlanks" dxfId="41" priority="61">
      <formula>LEN(TRIM(AQ21))=0</formula>
    </cfRule>
    <cfRule type="cellIs" dxfId="40" priority="62" operator="notEqual">
      <formula>""""""</formula>
    </cfRule>
  </conditionalFormatting>
  <conditionalFormatting sqref="AQ21">
    <cfRule type="containsBlanks" dxfId="39" priority="59">
      <formula>LEN(TRIM(AQ21))=0</formula>
    </cfRule>
    <cfRule type="cellIs" dxfId="38" priority="60" operator="notEqual">
      <formula>""""""</formula>
    </cfRule>
  </conditionalFormatting>
  <conditionalFormatting sqref="AQ22">
    <cfRule type="containsBlanks" dxfId="37" priority="57">
      <formula>LEN(TRIM(AQ22))=0</formula>
    </cfRule>
    <cfRule type="cellIs" dxfId="36" priority="58" operator="notEqual">
      <formula>""""""</formula>
    </cfRule>
  </conditionalFormatting>
  <conditionalFormatting sqref="AQ22">
    <cfRule type="containsBlanks" dxfId="35" priority="55">
      <formula>LEN(TRIM(AQ22))=0</formula>
    </cfRule>
    <cfRule type="cellIs" dxfId="34" priority="56" operator="notEqual">
      <formula>""""""</formula>
    </cfRule>
  </conditionalFormatting>
  <conditionalFormatting sqref="AN22:AO22">
    <cfRule type="containsBlanks" dxfId="33" priority="53">
      <formula>LEN(TRIM(AN22))=0</formula>
    </cfRule>
    <cfRule type="cellIs" dxfId="32" priority="54" operator="notEqual">
      <formula>""""""</formula>
    </cfRule>
  </conditionalFormatting>
  <conditionalFormatting sqref="AN22">
    <cfRule type="containsBlanks" dxfId="31" priority="51">
      <formula>LEN(TRIM(AN22))=0</formula>
    </cfRule>
    <cfRule type="cellIs" dxfId="30" priority="52" operator="notEqual">
      <formula>""""""</formula>
    </cfRule>
  </conditionalFormatting>
  <conditionalFormatting sqref="AO22">
    <cfRule type="containsBlanks" dxfId="29" priority="49">
      <formula>LEN(TRIM(AO22))=0</formula>
    </cfRule>
    <cfRule type="cellIs" dxfId="28" priority="50" operator="notEqual">
      <formula>""""""</formula>
    </cfRule>
  </conditionalFormatting>
  <conditionalFormatting sqref="AO22">
    <cfRule type="containsBlanks" dxfId="27" priority="47">
      <formula>LEN(TRIM(AO22))=0</formula>
    </cfRule>
    <cfRule type="cellIs" dxfId="26" priority="48" operator="notEqual">
      <formula>""""""</formula>
    </cfRule>
  </conditionalFormatting>
  <conditionalFormatting sqref="AN23">
    <cfRule type="containsBlanks" dxfId="25" priority="45">
      <formula>LEN(TRIM(AN23))=0</formula>
    </cfRule>
    <cfRule type="cellIs" dxfId="24" priority="46" operator="notEqual">
      <formula>""""""</formula>
    </cfRule>
  </conditionalFormatting>
  <conditionalFormatting sqref="AN23">
    <cfRule type="containsBlanks" dxfId="23" priority="43">
      <formula>LEN(TRIM(AN23))=0</formula>
    </cfRule>
    <cfRule type="cellIs" dxfId="22" priority="44" operator="notEqual">
      <formula>""""""</formula>
    </cfRule>
  </conditionalFormatting>
  <conditionalFormatting sqref="AO23">
    <cfRule type="containsBlanks" dxfId="21" priority="41">
      <formula>LEN(TRIM(AO23))=0</formula>
    </cfRule>
    <cfRule type="cellIs" dxfId="20" priority="42" operator="notEqual">
      <formula>""""""</formula>
    </cfRule>
  </conditionalFormatting>
  <conditionalFormatting sqref="AO23">
    <cfRule type="containsBlanks" dxfId="19" priority="39">
      <formula>LEN(TRIM(AO23))=0</formula>
    </cfRule>
    <cfRule type="cellIs" dxfId="18" priority="40" operator="notEqual">
      <formula>""""""</formula>
    </cfRule>
  </conditionalFormatting>
  <conditionalFormatting sqref="AO23">
    <cfRule type="containsBlanks" dxfId="17" priority="37">
      <formula>LEN(TRIM(AO23))=0</formula>
    </cfRule>
    <cfRule type="cellIs" dxfId="16" priority="38" operator="notEqual">
      <formula>""""""</formula>
    </cfRule>
  </conditionalFormatting>
  <conditionalFormatting sqref="AN24:AO24">
    <cfRule type="containsBlanks" dxfId="15" priority="31">
      <formula>LEN(TRIM(AN24))=0</formula>
    </cfRule>
    <cfRule type="cellIs" dxfId="14" priority="32" operator="notEqual">
      <formula>""""""</formula>
    </cfRule>
  </conditionalFormatting>
  <conditionalFormatting sqref="AN24:AO24">
    <cfRule type="containsBlanks" dxfId="13" priority="29">
      <formula>LEN(TRIM(AN24))=0</formula>
    </cfRule>
    <cfRule type="cellIs" dxfId="12" priority="30" operator="notEqual">
      <formula>""""""</formula>
    </cfRule>
  </conditionalFormatting>
  <conditionalFormatting sqref="AN25:AO25">
    <cfRule type="containsBlanks" dxfId="11" priority="23">
      <formula>LEN(TRIM(AN25))=0</formula>
    </cfRule>
    <cfRule type="cellIs" dxfId="10" priority="24" operator="notEqual">
      <formula>""""""</formula>
    </cfRule>
  </conditionalFormatting>
  <conditionalFormatting sqref="AN25:AO25">
    <cfRule type="containsBlanks" dxfId="9" priority="21">
      <formula>LEN(TRIM(AN25))=0</formula>
    </cfRule>
    <cfRule type="cellIs" dxfId="8" priority="22" operator="notEqual">
      <formula>""""""</formula>
    </cfRule>
  </conditionalFormatting>
  <conditionalFormatting sqref="AQ24:AQ25">
    <cfRule type="containsBlanks" dxfId="7" priority="15">
      <formula>LEN(TRIM(AQ24))=0</formula>
    </cfRule>
    <cfRule type="cellIs" dxfId="6" priority="16" operator="notEqual">
      <formula>""""""</formula>
    </cfRule>
  </conditionalFormatting>
  <conditionalFormatting sqref="AQ24:AQ25">
    <cfRule type="containsBlanks" dxfId="5" priority="13">
      <formula>LEN(TRIM(AQ24))=0</formula>
    </cfRule>
    <cfRule type="cellIs" dxfId="4" priority="14" operator="notEqual">
      <formula>""""""</formula>
    </cfRule>
  </conditionalFormatting>
  <conditionalFormatting sqref="AQ23">
    <cfRule type="containsBlanks" dxfId="3" priority="3">
      <formula>LEN(TRIM(AQ23))=0</formula>
    </cfRule>
    <cfRule type="cellIs" dxfId="2" priority="4" operator="notEqual">
      <formula>""""""</formula>
    </cfRule>
  </conditionalFormatting>
  <conditionalFormatting sqref="AQ23">
    <cfRule type="containsBlanks" dxfId="1" priority="1">
      <formula>LEN(TRIM(AQ23))=0</formula>
    </cfRule>
    <cfRule type="cellIs" dxfId="0" priority="2" operator="notEqual">
      <formula>""""""</formula>
    </cfRule>
  </conditionalFormatting>
  <dataValidations count="32">
    <dataValidation type="list" allowBlank="1" showInputMessage="1" showErrorMessage="1" sqref="S21:S26 R27:R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allowBlank="1" showInputMessage="1" showErrorMessage="1" prompt="Del listado despegable de los procesos institucionales de la entidad seleccione a cual está asociado el indicador de gestión._x000a_Todos los indicadores deben estar asociados a un proceso." sqref="C6:F7" xr:uid="{00000000-0002-0000-0000-000002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3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4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5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6000000}"/>
    <dataValidation allowBlank="1" showInputMessage="1" showErrorMessage="1" prompt="Corresponde al código consecutivo que será asignado por la Subdirección de Diseño, Evaluación y Sistematización – Equipo del Sistema Integrado de Gestión." sqref="E20" xr:uid="{00000000-0002-0000-0000-000007000000}"/>
    <dataValidation allowBlank="1" showInputMessage="1" showErrorMessage="1" prompt="Corresponde a la fecha de expedición de la Circular mediante la cual se oficializó la creación o actualización del indicador de gestión." sqref="F20" xr:uid="{00000000-0002-0000-0000-000008000000}"/>
    <dataValidation allowBlank="1" showInputMessage="1" showErrorMessage="1" prompt="Registre el nombre asignado al indicador. Recuerde ser claro, corto, conciso y auto explicativo." sqref="G20" xr:uid="{00000000-0002-0000-0000-000009000000}"/>
    <dataValidation allowBlank="1" showInputMessage="1" showErrorMessage="1" prompt="Corresponde al fin para el cual se formuló el indicador, la utilidad, o valor agregado que se espera obtener al efectuar la medición." sqref="H20" xr:uid="{00000000-0002-0000-0000-00000A000000}"/>
    <dataValidation allowBlank="1" showInputMessage="1" showErrorMessage="1" prompt="Corresponde a la variable o aspecto clave de cuyo resultado depende el logro de los objetivo del indicar." sqref="I20" xr:uid="{00000000-0002-0000-0000-00000B000000}"/>
    <dataValidation allowBlank="1" showInputMessage="1" showErrorMessage="1" prompt="Corresponde a la ecuación matemática que relaciona las variables del indicador (numerador/denominador) o a un índice." sqref="J20" xr:uid="{00000000-0002-0000-0000-00000C000000}"/>
    <dataValidation allowBlank="1" showInputMessage="1" showErrorMessage="1" prompt="Seleccione de la lista desplegable si el indicador corresponde a la clasificación de eficacia, eficiencia o efectividad." sqref="K20" xr:uid="{00000000-0002-0000-0000-00000D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0E000000}"/>
    <dataValidation allowBlank="1" showInputMessage="1" showErrorMessage="1" prompt="Parte que sirve de referente para cuantificar la cantidad o tamaño de una variable. Ejemplo: requisitos, porcentaje, número de casos, talleres, etc." sqref="M20" xr:uid="{00000000-0002-0000-0000-00000F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10000000}"/>
    <dataValidation allowBlank="1" showInputMessage="1" showErrorMessage="1" prompt="Corresponde al producto, documento, etc, que será la evidencia del reporte de la medición del indicador de gestión para cada periodo." sqref="O20" xr:uid="{00000000-0002-0000-0000-000011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2000000}"/>
    <dataValidation allowBlank="1" showInputMessage="1" showErrorMessage="1" prompt="Parte que sirve de referente para cuantificar la cantidad o tamaño de una variable. Ejemplo: requisitos, porcentaje, talleres, personas, etc." sqref="Q20" xr:uid="{00000000-0002-0000-0000-000013000000}"/>
    <dataValidation allowBlank="1" showInputMessage="1" showErrorMessage="1" prompt="Es el resultado del indicador que se pretende alcanzar en el año." sqref="R20" xr:uid="{00000000-0002-0000-0000-000014000000}"/>
    <dataValidation allowBlank="1" showInputMessage="1" showErrorMessage="1" prompt="De la lista desplegable seleccione si la meta anual del indicador corresponde a creciente, decreciente, constante o suma." sqref="S20" xr:uid="{00000000-0002-0000-0000-000015000000}"/>
    <dataValidation allowBlank="1" showInputMessage="1" showErrorMessage="1" prompt="Corresponde a los resultados obtenidos en el periodo de medición." sqref="T20 X20 AB20 AF20 AJ20 AN20 AR20 AV20 AZ20 BD20 BH20 BL20" xr:uid="{00000000-0002-0000-0000-000016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7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8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9000000}"/>
    <dataValidation type="list" allowBlank="1" showInputMessage="1" showErrorMessage="1" sqref="C21:C1048576" xr:uid="{00000000-0002-0000-0000-00001A000000}">
      <formula1>ProyectoInv</formula1>
    </dataValidation>
    <dataValidation type="list" allowBlank="1" showInputMessage="1" showErrorMessage="1" sqref="L21:L1048576" xr:uid="{00000000-0002-0000-0000-00001B000000}">
      <formula1>periodicidad</formula1>
    </dataValidation>
    <dataValidation type="list" allowBlank="1" showInputMessage="1" showErrorMessage="1" sqref="D21:D1048576" xr:uid="{00000000-0002-0000-0000-00001C000000}">
      <formula1>ObjEstratégico</formula1>
    </dataValidation>
    <dataValidation type="list" allowBlank="1" showInputMessage="1" showErrorMessage="1" sqref="K21:K1048576" xr:uid="{00000000-0002-0000-0000-00001D000000}">
      <formula1>TipoInd</formula1>
    </dataValidation>
    <dataValidation type="list" allowBlank="1" showInputMessage="1" showErrorMessage="1" sqref="B21:B1048576" xr:uid="{00000000-0002-0000-0000-00001E000000}">
      <formula1>Subsistema</formula1>
    </dataValidation>
    <dataValidation type="list" allowBlank="1" showInputMessage="1" showErrorMessage="1" sqref="A21:A1048576" xr:uid="{00000000-0002-0000-0000-00001F000000}">
      <formula1>Procesos</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0000000}">
          <x14:formula1>
            <xm:f>'Listas desplegables'!$A$35:$A$49</xm:f>
          </x14:formula1>
          <xm:sqref>C8</xm:sqref>
        </x14:dataValidation>
        <x14:dataValidation type="list" allowBlank="1" showInputMessage="1" showErrorMessage="1" xr:uid="{00000000-0002-0000-0000-000021000000}">
          <x14:formula1>
            <xm:f>'Listas desplegables'!$B$2:$B$6</xm:f>
          </x14:formula1>
          <xm:sqref>F13</xm:sqref>
        </x14:dataValidation>
        <x14:dataValidation type="list" allowBlank="1" showInputMessage="1" showErrorMessage="1" xr:uid="{00000000-0002-0000-0000-000022000000}">
          <x14:formula1>
            <xm:f>'Listas desplegables'!$A$2:$A$13</xm:f>
          </x14:formula1>
          <xm:sqref>D13:D14</xm:sqref>
        </x14:dataValidation>
        <x14:dataValidation type="list" allowBlank="1" showInputMessage="1" showErrorMessage="1" xr:uid="{00000000-0002-0000-0000-000023000000}">
          <x14:formula1>
            <xm:f>'Listas desplegables'!$B$17:$B$22</xm:f>
          </x14:formula1>
          <xm:sqref>C10</xm:sqref>
        </x14:dataValidation>
        <x14:dataValidation type="list" allowBlank="1" showInputMessage="1" showErrorMessage="1" xr:uid="{00000000-0002-0000-0000-000024000000}">
          <x14:formula1>
            <xm:f>'Listas desplegables'!$A$17:$A$22</xm:f>
          </x14:formula1>
          <xm:sqref>C12</xm:sqref>
        </x14:dataValidation>
        <x14:dataValidation type="list" allowBlank="1" showInputMessage="1" showErrorMessage="1" xr:uid="{00000000-0002-0000-0000-000025000000}">
          <x14:formula1>
            <xm:f>'Listas desplegables'!$C$17:$C$32</xm:f>
          </x14:formula1>
          <xm:sqref>C11</xm:sqref>
        </x14:dataValidation>
        <x14:dataValidation type="list" allowBlank="1" showInputMessage="1" showErrorMessage="1" xr:uid="{00000000-0002-0000-0000-000026000000}">
          <x14:formula1>
            <xm:f>'Listas desplegables'!$E$35:$E$48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topLeftCell="A211" zoomScale="70" zoomScaleNormal="70" workbookViewId="0">
      <selection activeCell="C261" sqref="C261"/>
    </sheetView>
  </sheetViews>
  <sheetFormatPr baseColWidth="10" defaultColWidth="11.5" defaultRowHeight="16"/>
  <cols>
    <col min="1" max="1" width="80.5" style="28" customWidth="1"/>
    <col min="2" max="2" width="48.1640625" style="28" customWidth="1"/>
    <col min="3" max="3" width="30.6640625" style="28" customWidth="1"/>
    <col min="4" max="4" width="76.5" style="28" customWidth="1"/>
    <col min="5" max="5" width="20" style="28" customWidth="1"/>
    <col min="6" max="6" width="58.33203125" style="28" bestFit="1" customWidth="1"/>
    <col min="7" max="7" width="46.6640625" style="28" customWidth="1"/>
    <col min="8" max="8" width="18.1640625" style="28" customWidth="1"/>
    <col min="9" max="23" width="11.5" style="28"/>
    <col min="24" max="24" width="32.33203125" style="28" bestFit="1" customWidth="1"/>
    <col min="25" max="37" width="11.5" style="28"/>
    <col min="38" max="38" width="20.6640625" style="28" bestFit="1" customWidth="1"/>
    <col min="39" max="16384" width="11.5" style="28"/>
  </cols>
  <sheetData>
    <row r="1" spans="1:38" s="27" customFormat="1">
      <c r="B1" s="27" t="s">
        <v>59</v>
      </c>
      <c r="C1" s="27" t="s">
        <v>60</v>
      </c>
      <c r="E1" s="27" t="s">
        <v>61</v>
      </c>
      <c r="F1" s="27" t="s">
        <v>62</v>
      </c>
      <c r="G1" s="27" t="s">
        <v>63</v>
      </c>
      <c r="J1" s="27" t="s">
        <v>64</v>
      </c>
      <c r="M1" s="27" t="s">
        <v>65</v>
      </c>
      <c r="R1" s="27" t="s">
        <v>66</v>
      </c>
      <c r="X1" s="27" t="s">
        <v>67</v>
      </c>
      <c r="Y1" s="27" t="s">
        <v>68</v>
      </c>
      <c r="AF1" s="27" t="s">
        <v>69</v>
      </c>
      <c r="AL1" s="28" t="s">
        <v>70</v>
      </c>
    </row>
    <row r="2" spans="1:38" ht="25.5" customHeight="1">
      <c r="A2" s="29" t="s">
        <v>21</v>
      </c>
      <c r="B2" s="30">
        <v>2016</v>
      </c>
      <c r="C2" s="28" t="s">
        <v>71</v>
      </c>
      <c r="E2" s="28" t="s">
        <v>72</v>
      </c>
      <c r="F2" s="31"/>
      <c r="G2" s="28" t="s">
        <v>73</v>
      </c>
      <c r="J2" s="28" t="s">
        <v>74</v>
      </c>
      <c r="M2" s="28" t="s">
        <v>75</v>
      </c>
      <c r="R2" s="28" t="s">
        <v>76</v>
      </c>
      <c r="X2" s="28" t="s">
        <v>77</v>
      </c>
      <c r="Y2" s="28" t="s">
        <v>78</v>
      </c>
      <c r="AF2" s="28" t="s">
        <v>79</v>
      </c>
      <c r="AI2" s="28" t="s">
        <v>80</v>
      </c>
      <c r="AL2" s="28" t="s">
        <v>81</v>
      </c>
    </row>
    <row r="3" spans="1:38" ht="15" customHeight="1">
      <c r="A3" s="29" t="s">
        <v>22</v>
      </c>
      <c r="B3" s="30">
        <v>2017</v>
      </c>
      <c r="C3" s="28" t="s">
        <v>82</v>
      </c>
      <c r="E3" s="28" t="s">
        <v>83</v>
      </c>
      <c r="F3" s="31"/>
      <c r="G3" s="28" t="s">
        <v>84</v>
      </c>
      <c r="J3" s="28" t="s">
        <v>85</v>
      </c>
      <c r="M3" s="28" t="s">
        <v>86</v>
      </c>
      <c r="R3" s="28" t="s">
        <v>87</v>
      </c>
      <c r="X3" s="28" t="s">
        <v>88</v>
      </c>
      <c r="Y3" s="28" t="s">
        <v>89</v>
      </c>
      <c r="AF3" s="28" t="s">
        <v>90</v>
      </c>
      <c r="AI3" s="28" t="s">
        <v>91</v>
      </c>
      <c r="AL3" s="28" t="s">
        <v>92</v>
      </c>
    </row>
    <row r="4" spans="1:38" ht="15" customHeight="1">
      <c r="A4" s="29" t="s">
        <v>23</v>
      </c>
      <c r="B4" s="30">
        <v>2018</v>
      </c>
      <c r="C4" s="28" t="s">
        <v>93</v>
      </c>
      <c r="E4" s="28" t="s">
        <v>94</v>
      </c>
      <c r="F4" s="31"/>
      <c r="G4" s="28" t="s">
        <v>95</v>
      </c>
      <c r="J4" s="28" t="s">
        <v>96</v>
      </c>
      <c r="M4" s="28" t="s">
        <v>97</v>
      </c>
      <c r="R4" s="28" t="s">
        <v>98</v>
      </c>
      <c r="Y4" s="28" t="s">
        <v>99</v>
      </c>
      <c r="AF4" s="28" t="s">
        <v>100</v>
      </c>
      <c r="AL4" s="28" t="s">
        <v>101</v>
      </c>
    </row>
    <row r="5" spans="1:38" ht="15" customHeight="1">
      <c r="A5" s="29" t="s">
        <v>24</v>
      </c>
      <c r="B5" s="30">
        <v>2019</v>
      </c>
      <c r="C5" s="28" t="s">
        <v>102</v>
      </c>
      <c r="F5" s="31"/>
      <c r="J5" s="28" t="s">
        <v>103</v>
      </c>
      <c r="M5" s="28" t="s">
        <v>104</v>
      </c>
      <c r="R5" s="28" t="s">
        <v>105</v>
      </c>
      <c r="Y5" s="28" t="s">
        <v>106</v>
      </c>
      <c r="AF5" s="28" t="s">
        <v>107</v>
      </c>
      <c r="AL5" s="28" t="s">
        <v>108</v>
      </c>
    </row>
    <row r="6" spans="1:38" ht="15.75" customHeight="1">
      <c r="A6" s="29" t="s">
        <v>25</v>
      </c>
      <c r="B6" s="30">
        <v>2020</v>
      </c>
      <c r="C6" s="28" t="s">
        <v>109</v>
      </c>
      <c r="F6" s="31"/>
      <c r="J6" s="28" t="s">
        <v>110</v>
      </c>
      <c r="R6" s="28" t="s">
        <v>111</v>
      </c>
      <c r="T6" s="27"/>
      <c r="Y6" s="28" t="s">
        <v>112</v>
      </c>
      <c r="AL6" s="28" t="s">
        <v>113</v>
      </c>
    </row>
    <row r="7" spans="1:38">
      <c r="A7" s="29" t="s">
        <v>26</v>
      </c>
      <c r="C7" s="28" t="s">
        <v>114</v>
      </c>
      <c r="F7" s="31"/>
      <c r="J7" s="28" t="s">
        <v>115</v>
      </c>
      <c r="R7" s="28" t="s">
        <v>116</v>
      </c>
      <c r="X7" s="28" t="s">
        <v>117</v>
      </c>
      <c r="Y7" s="28" t="s">
        <v>118</v>
      </c>
      <c r="AL7" s="28" t="s">
        <v>119</v>
      </c>
    </row>
    <row r="8" spans="1:38" ht="27" customHeight="1">
      <c r="A8" s="29" t="s">
        <v>27</v>
      </c>
      <c r="C8" s="28" t="s">
        <v>120</v>
      </c>
      <c r="F8" s="31"/>
      <c r="J8" s="28" t="s">
        <v>121</v>
      </c>
      <c r="R8" s="28" t="s">
        <v>122</v>
      </c>
      <c r="X8" s="28" t="s">
        <v>123</v>
      </c>
      <c r="Y8" s="28" t="s">
        <v>124</v>
      </c>
      <c r="AL8" s="28" t="s">
        <v>125</v>
      </c>
    </row>
    <row r="9" spans="1:38" ht="25.5" customHeight="1">
      <c r="A9" s="29" t="s">
        <v>28</v>
      </c>
      <c r="C9" s="28" t="s">
        <v>126</v>
      </c>
      <c r="F9" s="31"/>
      <c r="J9" s="28" t="s">
        <v>127</v>
      </c>
      <c r="R9" s="28" t="s">
        <v>128</v>
      </c>
      <c r="Y9" s="28" t="s">
        <v>129</v>
      </c>
      <c r="AL9" s="28" t="s">
        <v>130</v>
      </c>
    </row>
    <row r="10" spans="1:38" ht="15" customHeight="1">
      <c r="A10" s="29" t="s">
        <v>29</v>
      </c>
      <c r="J10" s="28" t="s">
        <v>131</v>
      </c>
      <c r="R10" s="28" t="s">
        <v>132</v>
      </c>
      <c r="Y10" s="28" t="s">
        <v>133</v>
      </c>
      <c r="AL10" s="28" t="s">
        <v>134</v>
      </c>
    </row>
    <row r="11" spans="1:38" ht="25.5" customHeight="1">
      <c r="A11" s="29" t="s">
        <v>30</v>
      </c>
      <c r="J11" s="28" t="s">
        <v>135</v>
      </c>
      <c r="R11" s="28" t="s">
        <v>136</v>
      </c>
      <c r="Y11" s="28" t="s">
        <v>137</v>
      </c>
      <c r="AL11" s="28" t="s">
        <v>138</v>
      </c>
    </row>
    <row r="12" spans="1:38" ht="25.5" customHeight="1">
      <c r="A12" s="29" t="s">
        <v>31</v>
      </c>
      <c r="R12" s="28" t="s">
        <v>139</v>
      </c>
      <c r="X12" s="28" t="s">
        <v>140</v>
      </c>
      <c r="AL12" s="28" t="s">
        <v>141</v>
      </c>
    </row>
    <row r="13" spans="1:38" ht="25.5" customHeight="1">
      <c r="A13" s="29" t="s">
        <v>32</v>
      </c>
      <c r="R13" s="28" t="s">
        <v>142</v>
      </c>
      <c r="X13" s="28" t="s">
        <v>143</v>
      </c>
      <c r="Y13" s="30"/>
      <c r="Z13" s="30"/>
      <c r="AA13" s="30"/>
      <c r="AL13" s="28" t="s">
        <v>144</v>
      </c>
    </row>
    <row r="14" spans="1:38">
      <c r="R14" s="28" t="s">
        <v>145</v>
      </c>
      <c r="X14" s="30"/>
      <c r="AB14" s="30"/>
      <c r="AC14" s="30"/>
      <c r="AL14" s="28" t="s">
        <v>146</v>
      </c>
    </row>
    <row r="15" spans="1:38">
      <c r="R15" s="28" t="s">
        <v>147</v>
      </c>
      <c r="AL15" s="28" t="s">
        <v>148</v>
      </c>
    </row>
    <row r="16" spans="1:38" s="30" customFormat="1" ht="48">
      <c r="A16" s="32" t="s">
        <v>149</v>
      </c>
      <c r="B16" s="33" t="s">
        <v>150</v>
      </c>
      <c r="C16" s="33" t="s">
        <v>151</v>
      </c>
      <c r="F16" s="33" t="s">
        <v>152</v>
      </c>
      <c r="H16" s="33" t="s">
        <v>153</v>
      </c>
      <c r="R16" s="28" t="s">
        <v>154</v>
      </c>
      <c r="S16" s="28"/>
      <c r="X16" s="28"/>
      <c r="Y16" s="28"/>
      <c r="Z16" s="28"/>
      <c r="AA16" s="28"/>
      <c r="AB16" s="28"/>
      <c r="AC16" s="28"/>
      <c r="AL16" s="28" t="s">
        <v>155</v>
      </c>
    </row>
    <row r="17" spans="1:38">
      <c r="A17" s="28" t="s">
        <v>156</v>
      </c>
      <c r="B17" s="28" t="s">
        <v>157</v>
      </c>
      <c r="C17" s="28" t="s">
        <v>157</v>
      </c>
      <c r="F17" s="28" t="s">
        <v>158</v>
      </c>
      <c r="H17" s="28" t="s">
        <v>159</v>
      </c>
      <c r="R17" s="28" t="s">
        <v>160</v>
      </c>
      <c r="AL17" s="28" t="s">
        <v>161</v>
      </c>
    </row>
    <row r="18" spans="1:38">
      <c r="A18" s="28" t="s">
        <v>162</v>
      </c>
      <c r="B18" s="28" t="s">
        <v>163</v>
      </c>
      <c r="C18" s="28" t="s">
        <v>163</v>
      </c>
      <c r="F18" s="28" t="s">
        <v>164</v>
      </c>
      <c r="H18" s="28" t="s">
        <v>165</v>
      </c>
      <c r="R18" s="28" t="s">
        <v>166</v>
      </c>
      <c r="AL18" s="28" t="s">
        <v>167</v>
      </c>
    </row>
    <row r="19" spans="1:38">
      <c r="A19" s="34" t="s">
        <v>168</v>
      </c>
      <c r="B19" s="34" t="s">
        <v>169</v>
      </c>
      <c r="C19" s="28" t="s">
        <v>170</v>
      </c>
      <c r="F19" s="28" t="s">
        <v>171</v>
      </c>
      <c r="H19" s="28" t="s">
        <v>172</v>
      </c>
      <c r="R19" s="28" t="s">
        <v>173</v>
      </c>
      <c r="AL19" s="28" t="s">
        <v>174</v>
      </c>
    </row>
    <row r="20" spans="1:38">
      <c r="A20" s="34" t="s">
        <v>175</v>
      </c>
      <c r="B20" s="34" t="s">
        <v>176</v>
      </c>
      <c r="C20" s="28" t="s">
        <v>177</v>
      </c>
      <c r="H20" s="28" t="s">
        <v>178</v>
      </c>
      <c r="R20" s="28" t="s">
        <v>179</v>
      </c>
      <c r="AL20" s="28" t="s">
        <v>180</v>
      </c>
    </row>
    <row r="21" spans="1:38">
      <c r="A21" s="34" t="s">
        <v>181</v>
      </c>
      <c r="B21" s="34" t="s">
        <v>182</v>
      </c>
      <c r="C21" s="28" t="s">
        <v>183</v>
      </c>
      <c r="H21" s="28" t="s">
        <v>184</v>
      </c>
      <c r="R21" s="28" t="s">
        <v>185</v>
      </c>
      <c r="AL21" s="28" t="s">
        <v>186</v>
      </c>
    </row>
    <row r="22" spans="1:38">
      <c r="A22" s="34" t="s">
        <v>187</v>
      </c>
      <c r="B22" s="34" t="s">
        <v>188</v>
      </c>
      <c r="C22" s="28" t="s">
        <v>189</v>
      </c>
      <c r="H22" s="28" t="s">
        <v>190</v>
      </c>
      <c r="R22" s="28" t="s">
        <v>191</v>
      </c>
    </row>
    <row r="23" spans="1:38">
      <c r="B23" s="34"/>
      <c r="C23" s="28" t="s">
        <v>192</v>
      </c>
      <c r="H23" s="28" t="s">
        <v>193</v>
      </c>
      <c r="R23" s="28" t="s">
        <v>194</v>
      </c>
    </row>
    <row r="24" spans="1:38">
      <c r="B24" s="34"/>
      <c r="C24" s="28" t="s">
        <v>195</v>
      </c>
      <c r="H24" s="28" t="s">
        <v>196</v>
      </c>
      <c r="R24" s="28" t="s">
        <v>197</v>
      </c>
    </row>
    <row r="25" spans="1:38">
      <c r="A25" s="34"/>
      <c r="B25" s="34"/>
      <c r="C25" s="28" t="s">
        <v>198</v>
      </c>
      <c r="R25" s="28" t="s">
        <v>199</v>
      </c>
    </row>
    <row r="26" spans="1:38">
      <c r="A26" s="34"/>
      <c r="C26" s="28" t="s">
        <v>200</v>
      </c>
      <c r="R26" s="28" t="s">
        <v>201</v>
      </c>
    </row>
    <row r="27" spans="1:38">
      <c r="A27" s="34"/>
      <c r="C27" s="28" t="s">
        <v>202</v>
      </c>
      <c r="R27" s="28" t="s">
        <v>203</v>
      </c>
    </row>
    <row r="28" spans="1:38">
      <c r="B28" s="34"/>
      <c r="C28" s="28" t="s">
        <v>204</v>
      </c>
      <c r="R28" s="28" t="s">
        <v>131</v>
      </c>
    </row>
    <row r="29" spans="1:38">
      <c r="C29" s="28" t="s">
        <v>205</v>
      </c>
      <c r="R29" s="28" t="s">
        <v>135</v>
      </c>
    </row>
    <row r="30" spans="1:38">
      <c r="B30" s="34"/>
      <c r="C30" s="28" t="s">
        <v>206</v>
      </c>
    </row>
    <row r="31" spans="1:38">
      <c r="B31" s="34"/>
      <c r="C31" s="28" t="s">
        <v>207</v>
      </c>
      <c r="Y31" s="33"/>
      <c r="Z31" s="33"/>
      <c r="AA31" s="33"/>
    </row>
    <row r="32" spans="1:38">
      <c r="B32" s="34"/>
      <c r="C32" s="28" t="s">
        <v>208</v>
      </c>
      <c r="X32" s="33"/>
      <c r="AB32" s="33"/>
      <c r="AC32" s="33"/>
    </row>
    <row r="34" spans="1:29" s="33" customFormat="1" ht="79.5" customHeight="1">
      <c r="A34" s="33" t="s">
        <v>209</v>
      </c>
      <c r="B34" s="33" t="s">
        <v>152</v>
      </c>
      <c r="C34" s="33" t="s">
        <v>153</v>
      </c>
      <c r="D34" s="35" t="s">
        <v>210</v>
      </c>
      <c r="E34" s="33" t="s">
        <v>211</v>
      </c>
      <c r="F34" s="33" t="s">
        <v>212</v>
      </c>
      <c r="R34" s="28"/>
      <c r="X34" s="28"/>
      <c r="Y34" s="28"/>
      <c r="Z34" s="28"/>
      <c r="AA34" s="28"/>
      <c r="AB34" s="28"/>
      <c r="AC34" s="28"/>
    </row>
    <row r="35" spans="1:29">
      <c r="A35" s="28" t="s">
        <v>213</v>
      </c>
      <c r="B35" s="28" t="s">
        <v>158</v>
      </c>
      <c r="C35" s="28" t="s">
        <v>172</v>
      </c>
      <c r="D35" s="36" t="s">
        <v>214</v>
      </c>
      <c r="E35" s="28" t="s">
        <v>215</v>
      </c>
      <c r="F35" s="28" t="s">
        <v>192</v>
      </c>
      <c r="R35" s="33"/>
    </row>
    <row r="36" spans="1:29">
      <c r="A36" s="28" t="s">
        <v>216</v>
      </c>
      <c r="B36" s="28" t="s">
        <v>171</v>
      </c>
      <c r="C36" s="28" t="s">
        <v>190</v>
      </c>
      <c r="D36" s="36" t="s">
        <v>217</v>
      </c>
      <c r="E36" s="28" t="s">
        <v>218</v>
      </c>
      <c r="F36" s="28" t="s">
        <v>163</v>
      </c>
    </row>
    <row r="37" spans="1:29">
      <c r="A37" s="28" t="s">
        <v>219</v>
      </c>
      <c r="B37" s="28" t="s">
        <v>171</v>
      </c>
      <c r="C37" s="28" t="s">
        <v>196</v>
      </c>
      <c r="D37" s="36" t="s">
        <v>220</v>
      </c>
      <c r="E37" s="28" t="s">
        <v>221</v>
      </c>
      <c r="F37" s="28" t="s">
        <v>200</v>
      </c>
    </row>
    <row r="38" spans="1:29">
      <c r="A38" s="28" t="s">
        <v>222</v>
      </c>
      <c r="B38" s="28" t="s">
        <v>158</v>
      </c>
      <c r="C38" s="28" t="s">
        <v>159</v>
      </c>
      <c r="D38" s="36" t="s">
        <v>223</v>
      </c>
      <c r="E38" s="28" t="s">
        <v>224</v>
      </c>
      <c r="F38" s="28" t="s">
        <v>157</v>
      </c>
    </row>
    <row r="39" spans="1:29">
      <c r="A39" s="28" t="s">
        <v>225</v>
      </c>
      <c r="B39" s="28" t="s">
        <v>158</v>
      </c>
      <c r="C39" s="28" t="s">
        <v>165</v>
      </c>
      <c r="D39" s="36" t="s">
        <v>226</v>
      </c>
      <c r="E39" s="28" t="s">
        <v>227</v>
      </c>
      <c r="F39" s="28" t="s">
        <v>170</v>
      </c>
    </row>
    <row r="40" spans="1:29">
      <c r="A40" s="28" t="s">
        <v>228</v>
      </c>
      <c r="B40" s="28" t="s">
        <v>158</v>
      </c>
      <c r="C40" s="28" t="s">
        <v>172</v>
      </c>
      <c r="D40" s="36" t="s">
        <v>229</v>
      </c>
      <c r="E40" s="28" t="s">
        <v>230</v>
      </c>
      <c r="F40" s="28" t="s">
        <v>198</v>
      </c>
    </row>
    <row r="41" spans="1:29">
      <c r="A41" s="28" t="s">
        <v>231</v>
      </c>
      <c r="B41" s="28" t="s">
        <v>158</v>
      </c>
      <c r="C41" s="28" t="s">
        <v>172</v>
      </c>
      <c r="D41" s="36" t="s">
        <v>232</v>
      </c>
      <c r="E41" s="28" t="s">
        <v>233</v>
      </c>
      <c r="F41" s="28" t="s">
        <v>189</v>
      </c>
    </row>
    <row r="42" spans="1:29">
      <c r="A42" s="28" t="s">
        <v>234</v>
      </c>
      <c r="B42" s="28" t="s">
        <v>158</v>
      </c>
      <c r="C42" s="28" t="s">
        <v>172</v>
      </c>
      <c r="D42" s="36" t="s">
        <v>235</v>
      </c>
      <c r="E42" s="28" t="s">
        <v>236</v>
      </c>
      <c r="F42" s="28" t="s">
        <v>195</v>
      </c>
    </row>
    <row r="43" spans="1:29">
      <c r="A43" s="28" t="s">
        <v>237</v>
      </c>
      <c r="B43" s="28" t="s">
        <v>164</v>
      </c>
      <c r="C43" s="28" t="s">
        <v>184</v>
      </c>
      <c r="D43" s="36" t="s">
        <v>238</v>
      </c>
      <c r="E43" s="28" t="s">
        <v>239</v>
      </c>
      <c r="F43" s="28" t="s">
        <v>208</v>
      </c>
    </row>
    <row r="44" spans="1:29">
      <c r="A44" s="28" t="s">
        <v>240</v>
      </c>
      <c r="B44" s="28" t="s">
        <v>158</v>
      </c>
      <c r="C44" s="28" t="s">
        <v>172</v>
      </c>
      <c r="D44" s="36" t="s">
        <v>241</v>
      </c>
      <c r="E44" s="28" t="s">
        <v>242</v>
      </c>
      <c r="F44" s="31" t="s">
        <v>243</v>
      </c>
    </row>
    <row r="45" spans="1:29">
      <c r="A45" s="28" t="s">
        <v>244</v>
      </c>
      <c r="B45" s="28" t="s">
        <v>158</v>
      </c>
      <c r="C45" s="28" t="s">
        <v>172</v>
      </c>
      <c r="D45" s="36" t="s">
        <v>245</v>
      </c>
      <c r="E45" s="28" t="s">
        <v>246</v>
      </c>
      <c r="F45" s="31" t="s">
        <v>243</v>
      </c>
    </row>
    <row r="46" spans="1:29">
      <c r="A46" s="28" t="s">
        <v>247</v>
      </c>
      <c r="B46" s="28" t="s">
        <v>158</v>
      </c>
      <c r="C46" s="28" t="s">
        <v>178</v>
      </c>
      <c r="D46" s="36" t="s">
        <v>248</v>
      </c>
      <c r="E46" s="28" t="s">
        <v>249</v>
      </c>
      <c r="F46" s="28" t="s">
        <v>177</v>
      </c>
    </row>
    <row r="47" spans="1:29">
      <c r="A47" s="28" t="s">
        <v>250</v>
      </c>
      <c r="B47" s="28" t="s">
        <v>164</v>
      </c>
      <c r="C47" s="28" t="s">
        <v>184</v>
      </c>
      <c r="D47" s="36" t="s">
        <v>251</v>
      </c>
      <c r="E47" s="28" t="s">
        <v>252</v>
      </c>
      <c r="F47" s="28" t="s">
        <v>207</v>
      </c>
    </row>
    <row r="48" spans="1:29">
      <c r="A48" s="28" t="s">
        <v>253</v>
      </c>
      <c r="B48" s="28" t="s">
        <v>171</v>
      </c>
      <c r="C48" s="28" t="s">
        <v>193</v>
      </c>
      <c r="D48" s="36" t="s">
        <v>254</v>
      </c>
      <c r="E48" s="28" t="s">
        <v>255</v>
      </c>
      <c r="F48" s="28" t="s">
        <v>182</v>
      </c>
    </row>
    <row r="49" spans="1:3">
      <c r="A49" s="28" t="s">
        <v>95</v>
      </c>
    </row>
    <row r="52" spans="1:3">
      <c r="A52" s="27" t="s">
        <v>256</v>
      </c>
      <c r="B52" s="33" t="s">
        <v>257</v>
      </c>
    </row>
    <row r="53" spans="1:3">
      <c r="A53" s="33" t="s">
        <v>258</v>
      </c>
      <c r="B53" s="28" t="s">
        <v>259</v>
      </c>
    </row>
    <row r="54" spans="1:3">
      <c r="A54" s="28" t="s">
        <v>79</v>
      </c>
      <c r="B54" s="28" t="s">
        <v>260</v>
      </c>
    </row>
    <row r="55" spans="1:3">
      <c r="A55" s="28" t="s">
        <v>261</v>
      </c>
      <c r="B55" s="28" t="s">
        <v>262</v>
      </c>
    </row>
    <row r="56" spans="1:3">
      <c r="B56" s="28" t="s">
        <v>263</v>
      </c>
    </row>
    <row r="59" spans="1:3">
      <c r="B59" s="33" t="s">
        <v>264</v>
      </c>
      <c r="C59" s="33" t="s">
        <v>265</v>
      </c>
    </row>
    <row r="60" spans="1:3">
      <c r="A60" s="33" t="s">
        <v>266</v>
      </c>
      <c r="B60" s="28" t="s">
        <v>267</v>
      </c>
      <c r="C60" s="28" t="s">
        <v>268</v>
      </c>
    </row>
    <row r="61" spans="1:3">
      <c r="A61" s="28" t="s">
        <v>269</v>
      </c>
    </row>
    <row r="62" spans="1:3">
      <c r="A62" s="37" t="s">
        <v>270</v>
      </c>
      <c r="B62" s="31" t="s">
        <v>271</v>
      </c>
      <c r="C62" s="31" t="s">
        <v>272</v>
      </c>
    </row>
    <row r="63" spans="1:3">
      <c r="A63" s="28" t="s">
        <v>273</v>
      </c>
      <c r="B63" s="31" t="s">
        <v>274</v>
      </c>
      <c r="C63" s="31" t="s">
        <v>275</v>
      </c>
    </row>
    <row r="64" spans="1:3">
      <c r="B64" s="28" t="s">
        <v>276</v>
      </c>
      <c r="C64" s="28" t="s">
        <v>277</v>
      </c>
    </row>
    <row r="65" spans="1:3">
      <c r="A65" s="28" t="s">
        <v>278</v>
      </c>
      <c r="B65" s="28" t="s">
        <v>279</v>
      </c>
      <c r="C65" s="28" t="s">
        <v>280</v>
      </c>
    </row>
    <row r="66" spans="1:3">
      <c r="B66" s="28" t="s">
        <v>281</v>
      </c>
      <c r="C66" s="28" t="s">
        <v>282</v>
      </c>
    </row>
    <row r="67" spans="1:3">
      <c r="A67" s="28" t="s">
        <v>283</v>
      </c>
      <c r="B67" s="28" t="s">
        <v>284</v>
      </c>
      <c r="C67" s="28" t="s">
        <v>285</v>
      </c>
    </row>
    <row r="68" spans="1:3">
      <c r="B68" s="28" t="s">
        <v>286</v>
      </c>
      <c r="C68" s="28" t="s">
        <v>287</v>
      </c>
    </row>
    <row r="69" spans="1:3">
      <c r="B69" s="28" t="s">
        <v>288</v>
      </c>
    </row>
    <row r="70" spans="1:3">
      <c r="A70" s="28" t="s">
        <v>289</v>
      </c>
      <c r="B70" s="28" t="s">
        <v>290</v>
      </c>
    </row>
    <row r="71" spans="1:3">
      <c r="B71" s="28" t="s">
        <v>291</v>
      </c>
    </row>
    <row r="72" spans="1:3">
      <c r="B72" s="28" t="s">
        <v>292</v>
      </c>
    </row>
    <row r="73" spans="1:3">
      <c r="B73" s="28" t="s">
        <v>293</v>
      </c>
    </row>
    <row r="74" spans="1:3">
      <c r="B74" s="28" t="s">
        <v>294</v>
      </c>
      <c r="C74" s="28" t="s">
        <v>295</v>
      </c>
    </row>
    <row r="75" spans="1:3">
      <c r="A75" s="28" t="s">
        <v>296</v>
      </c>
      <c r="C75" s="28" t="s">
        <v>295</v>
      </c>
    </row>
    <row r="76" spans="1:3">
      <c r="B76" s="28" t="s">
        <v>297</v>
      </c>
      <c r="C76" s="28" t="s">
        <v>298</v>
      </c>
    </row>
    <row r="77" spans="1:3">
      <c r="A77" s="28" t="s">
        <v>299</v>
      </c>
      <c r="B77" s="31" t="s">
        <v>300</v>
      </c>
      <c r="C77" s="31" t="s">
        <v>301</v>
      </c>
    </row>
    <row r="78" spans="1:3">
      <c r="A78" s="28" t="s">
        <v>302</v>
      </c>
      <c r="B78" s="31" t="s">
        <v>303</v>
      </c>
      <c r="C78" s="31" t="s">
        <v>304</v>
      </c>
    </row>
    <row r="79" spans="1:3">
      <c r="B79" s="31" t="s">
        <v>305</v>
      </c>
      <c r="C79" s="31" t="s">
        <v>306</v>
      </c>
    </row>
    <row r="80" spans="1:3">
      <c r="B80" s="31" t="s">
        <v>307</v>
      </c>
      <c r="C80" s="31" t="s">
        <v>308</v>
      </c>
    </row>
    <row r="81" spans="1:29">
      <c r="B81" s="28" t="s">
        <v>309</v>
      </c>
      <c r="C81" s="28" t="s">
        <v>310</v>
      </c>
    </row>
    <row r="82" spans="1:29">
      <c r="A82" s="28" t="s">
        <v>311</v>
      </c>
      <c r="B82" s="28" t="s">
        <v>312</v>
      </c>
      <c r="C82" s="28" t="s">
        <v>313</v>
      </c>
    </row>
    <row r="83" spans="1:29">
      <c r="B83" s="28" t="s">
        <v>314</v>
      </c>
      <c r="C83" s="28" t="s">
        <v>315</v>
      </c>
    </row>
    <row r="84" spans="1:29">
      <c r="A84" s="28" t="s">
        <v>316</v>
      </c>
      <c r="B84" s="31" t="s">
        <v>317</v>
      </c>
      <c r="C84" s="31" t="s">
        <v>318</v>
      </c>
    </row>
    <row r="85" spans="1:29">
      <c r="A85" s="28" t="s">
        <v>319</v>
      </c>
    </row>
    <row r="86" spans="1:29">
      <c r="A86" s="37" t="s">
        <v>320</v>
      </c>
    </row>
    <row r="87" spans="1:29">
      <c r="A87" s="37" t="s">
        <v>321</v>
      </c>
      <c r="Y87" s="30"/>
      <c r="Z87" s="30"/>
      <c r="AA87" s="30"/>
    </row>
    <row r="88" spans="1:29">
      <c r="X88" s="30"/>
      <c r="AB88" s="30"/>
      <c r="AC88" s="30"/>
    </row>
    <row r="90" spans="1:29" s="30" customFormat="1" ht="66.75" customHeight="1">
      <c r="A90" s="28"/>
      <c r="B90" s="33" t="s">
        <v>322</v>
      </c>
      <c r="C90" s="33" t="s">
        <v>323</v>
      </c>
      <c r="D90" s="33" t="s">
        <v>324</v>
      </c>
      <c r="E90" s="33" t="s">
        <v>325</v>
      </c>
      <c r="F90" s="33" t="s">
        <v>326</v>
      </c>
      <c r="G90" s="33" t="s">
        <v>327</v>
      </c>
      <c r="R90" s="28"/>
      <c r="X90" s="28"/>
      <c r="Y90" s="28"/>
      <c r="Z90" s="28"/>
      <c r="AA90" s="28"/>
      <c r="AB90" s="28"/>
      <c r="AC90" s="28"/>
    </row>
    <row r="91" spans="1:29">
      <c r="A91" s="33" t="s">
        <v>209</v>
      </c>
      <c r="B91" s="28">
        <v>1</v>
      </c>
      <c r="C91" s="28" t="s">
        <v>328</v>
      </c>
      <c r="D91" s="28">
        <v>1</v>
      </c>
      <c r="E91" s="28" t="s">
        <v>329</v>
      </c>
      <c r="R91" s="30"/>
    </row>
    <row r="92" spans="1:29">
      <c r="A92" s="28" t="s">
        <v>330</v>
      </c>
      <c r="B92" s="28">
        <v>1</v>
      </c>
      <c r="C92" s="28" t="s">
        <v>328</v>
      </c>
      <c r="D92" s="28">
        <v>2</v>
      </c>
      <c r="E92" s="28" t="s">
        <v>331</v>
      </c>
    </row>
    <row r="93" spans="1:29">
      <c r="A93" s="28" t="s">
        <v>330</v>
      </c>
      <c r="B93" s="28">
        <v>1</v>
      </c>
      <c r="C93" s="28" t="s">
        <v>328</v>
      </c>
      <c r="D93" s="28">
        <v>3</v>
      </c>
      <c r="E93" s="28" t="s">
        <v>332</v>
      </c>
    </row>
    <row r="94" spans="1:29">
      <c r="A94" s="28" t="s">
        <v>330</v>
      </c>
      <c r="B94" s="28">
        <v>2</v>
      </c>
      <c r="C94" s="28" t="s">
        <v>333</v>
      </c>
      <c r="D94" s="28">
        <v>4</v>
      </c>
      <c r="E94" s="28" t="s">
        <v>334</v>
      </c>
    </row>
    <row r="95" spans="1:29">
      <c r="A95" s="28" t="s">
        <v>330</v>
      </c>
      <c r="B95" s="28">
        <v>2</v>
      </c>
      <c r="C95" s="28" t="s">
        <v>333</v>
      </c>
      <c r="D95" s="28">
        <v>5</v>
      </c>
      <c r="E95" s="28" t="s">
        <v>335</v>
      </c>
    </row>
    <row r="96" spans="1:29">
      <c r="A96" s="28" t="s">
        <v>330</v>
      </c>
      <c r="B96" s="28">
        <v>2</v>
      </c>
      <c r="C96" s="28" t="s">
        <v>333</v>
      </c>
      <c r="D96" s="28">
        <v>6</v>
      </c>
      <c r="E96" s="28" t="s">
        <v>336</v>
      </c>
    </row>
    <row r="97" spans="1:5">
      <c r="A97" s="28" t="s">
        <v>330</v>
      </c>
      <c r="B97" s="28">
        <v>3</v>
      </c>
      <c r="C97" s="28" t="s">
        <v>337</v>
      </c>
      <c r="D97" s="28">
        <v>7</v>
      </c>
      <c r="E97" s="28" t="s">
        <v>338</v>
      </c>
    </row>
    <row r="98" spans="1:5">
      <c r="A98" s="28" t="s">
        <v>330</v>
      </c>
      <c r="B98" s="28">
        <v>3</v>
      </c>
      <c r="C98" s="28" t="s">
        <v>337</v>
      </c>
      <c r="D98" s="28">
        <v>8</v>
      </c>
      <c r="E98" s="28" t="s">
        <v>339</v>
      </c>
    </row>
    <row r="99" spans="1:5">
      <c r="A99" s="28" t="s">
        <v>330</v>
      </c>
      <c r="B99" s="28">
        <v>3</v>
      </c>
      <c r="C99" s="28" t="s">
        <v>337</v>
      </c>
      <c r="D99" s="28">
        <v>9</v>
      </c>
      <c r="E99" s="28" t="s">
        <v>339</v>
      </c>
    </row>
    <row r="100" spans="1:5">
      <c r="A100" s="28" t="s">
        <v>330</v>
      </c>
      <c r="B100" s="28">
        <v>3</v>
      </c>
      <c r="C100" s="28" t="s">
        <v>337</v>
      </c>
      <c r="D100" s="28">
        <v>10</v>
      </c>
      <c r="E100" s="28" t="s">
        <v>340</v>
      </c>
    </row>
    <row r="101" spans="1:5">
      <c r="A101" s="28" t="s">
        <v>330</v>
      </c>
      <c r="B101" s="28">
        <v>1</v>
      </c>
      <c r="C101" s="28" t="s">
        <v>341</v>
      </c>
      <c r="D101" s="28">
        <v>1</v>
      </c>
      <c r="E101" s="28" t="s">
        <v>342</v>
      </c>
    </row>
    <row r="102" spans="1:5">
      <c r="A102" s="28" t="s">
        <v>343</v>
      </c>
      <c r="B102" s="28">
        <v>2</v>
      </c>
      <c r="C102" s="28" t="s">
        <v>344</v>
      </c>
      <c r="D102" s="28">
        <v>2</v>
      </c>
      <c r="E102" s="28" t="s">
        <v>345</v>
      </c>
    </row>
    <row r="103" spans="1:5">
      <c r="A103" s="28" t="s">
        <v>343</v>
      </c>
      <c r="B103" s="28">
        <v>2</v>
      </c>
      <c r="C103" s="28" t="s">
        <v>344</v>
      </c>
      <c r="D103" s="28">
        <v>3</v>
      </c>
      <c r="E103" s="28" t="s">
        <v>346</v>
      </c>
    </row>
    <row r="104" spans="1:5">
      <c r="A104" s="28" t="s">
        <v>343</v>
      </c>
      <c r="B104" s="28">
        <v>2</v>
      </c>
      <c r="C104" s="28" t="s">
        <v>344</v>
      </c>
      <c r="D104" s="28">
        <v>4</v>
      </c>
      <c r="E104" s="28" t="s">
        <v>347</v>
      </c>
    </row>
    <row r="105" spans="1:5">
      <c r="A105" s="28" t="s">
        <v>343</v>
      </c>
      <c r="B105" s="28">
        <v>3</v>
      </c>
      <c r="C105" s="28" t="s">
        <v>348</v>
      </c>
      <c r="D105" s="28">
        <v>5</v>
      </c>
      <c r="E105" s="28" t="s">
        <v>349</v>
      </c>
    </row>
    <row r="106" spans="1:5">
      <c r="A106" s="28" t="s">
        <v>343</v>
      </c>
      <c r="B106" s="28">
        <v>3</v>
      </c>
      <c r="C106" s="28" t="s">
        <v>348</v>
      </c>
      <c r="D106" s="28">
        <v>6</v>
      </c>
      <c r="E106" s="28" t="s">
        <v>350</v>
      </c>
    </row>
    <row r="107" spans="1:5">
      <c r="A107" s="28" t="s">
        <v>343</v>
      </c>
      <c r="B107" s="28">
        <v>1</v>
      </c>
      <c r="C107" s="28" t="s">
        <v>351</v>
      </c>
      <c r="D107" s="28">
        <v>1</v>
      </c>
      <c r="E107" s="28" t="s">
        <v>352</v>
      </c>
    </row>
    <row r="108" spans="1:5">
      <c r="A108" s="28" t="s">
        <v>353</v>
      </c>
      <c r="B108" s="28">
        <v>2</v>
      </c>
      <c r="C108" s="28" t="s">
        <v>354</v>
      </c>
      <c r="D108" s="28">
        <v>2</v>
      </c>
      <c r="E108" s="28" t="s">
        <v>355</v>
      </c>
    </row>
    <row r="109" spans="1:5">
      <c r="A109" s="28" t="s">
        <v>353</v>
      </c>
      <c r="B109" s="28">
        <v>3</v>
      </c>
      <c r="C109" s="28" t="s">
        <v>356</v>
      </c>
      <c r="D109" s="28">
        <v>3</v>
      </c>
      <c r="E109" s="28" t="s">
        <v>357</v>
      </c>
    </row>
    <row r="110" spans="1:5">
      <c r="A110" s="28" t="s">
        <v>353</v>
      </c>
      <c r="B110" s="28">
        <v>3</v>
      </c>
      <c r="C110" s="28" t="s">
        <v>356</v>
      </c>
      <c r="D110" s="28">
        <v>4</v>
      </c>
      <c r="E110" s="28" t="s">
        <v>358</v>
      </c>
    </row>
    <row r="111" spans="1:5">
      <c r="A111" s="28" t="s">
        <v>353</v>
      </c>
      <c r="B111" s="28">
        <v>3</v>
      </c>
      <c r="C111" s="28" t="s">
        <v>356</v>
      </c>
      <c r="D111" s="28">
        <v>5</v>
      </c>
      <c r="E111" s="28" t="s">
        <v>359</v>
      </c>
    </row>
    <row r="112" spans="1:5">
      <c r="A112" s="28" t="s">
        <v>353</v>
      </c>
      <c r="B112" s="28">
        <v>3</v>
      </c>
      <c r="C112" s="28" t="s">
        <v>356</v>
      </c>
      <c r="D112" s="28">
        <v>6</v>
      </c>
      <c r="E112" s="28" t="s">
        <v>360</v>
      </c>
    </row>
    <row r="113" spans="1:5">
      <c r="A113" s="28" t="s">
        <v>353</v>
      </c>
      <c r="B113" s="28">
        <v>4</v>
      </c>
      <c r="C113" s="28" t="s">
        <v>361</v>
      </c>
      <c r="D113" s="28">
        <v>7</v>
      </c>
      <c r="E113" s="28" t="s">
        <v>362</v>
      </c>
    </row>
    <row r="114" spans="1:5">
      <c r="A114" s="28" t="s">
        <v>353</v>
      </c>
      <c r="B114" s="28">
        <v>1</v>
      </c>
      <c r="C114" s="28" t="s">
        <v>363</v>
      </c>
      <c r="D114" s="28">
        <v>1</v>
      </c>
      <c r="E114" s="28" t="s">
        <v>364</v>
      </c>
    </row>
    <row r="115" spans="1:5">
      <c r="A115" s="28" t="s">
        <v>365</v>
      </c>
      <c r="B115" s="28">
        <v>2</v>
      </c>
      <c r="C115" s="28" t="s">
        <v>366</v>
      </c>
      <c r="D115" s="28">
        <v>2</v>
      </c>
      <c r="E115" s="28" t="s">
        <v>367</v>
      </c>
    </row>
    <row r="116" spans="1:5">
      <c r="A116" s="28" t="s">
        <v>365</v>
      </c>
      <c r="B116" s="28">
        <v>3</v>
      </c>
      <c r="C116" s="28" t="s">
        <v>368</v>
      </c>
      <c r="D116" s="28">
        <v>3</v>
      </c>
      <c r="E116" s="28" t="s">
        <v>369</v>
      </c>
    </row>
    <row r="117" spans="1:5">
      <c r="A117" s="28" t="s">
        <v>365</v>
      </c>
      <c r="B117" s="28">
        <v>1</v>
      </c>
      <c r="C117" s="28" t="s">
        <v>370</v>
      </c>
      <c r="D117" s="28">
        <v>1</v>
      </c>
      <c r="E117" s="28" t="s">
        <v>371</v>
      </c>
    </row>
    <row r="118" spans="1:5">
      <c r="A118" s="28" t="s">
        <v>372</v>
      </c>
      <c r="B118" s="28">
        <v>2</v>
      </c>
      <c r="C118" s="28" t="s">
        <v>373</v>
      </c>
      <c r="D118" s="28">
        <v>2</v>
      </c>
      <c r="E118" s="28" t="s">
        <v>374</v>
      </c>
    </row>
    <row r="119" spans="1:5">
      <c r="A119" s="28" t="s">
        <v>372</v>
      </c>
      <c r="B119" s="28">
        <v>3</v>
      </c>
      <c r="C119" s="28" t="s">
        <v>375</v>
      </c>
      <c r="D119" s="28">
        <v>3</v>
      </c>
      <c r="E119" s="28" t="s">
        <v>376</v>
      </c>
    </row>
    <row r="120" spans="1:5">
      <c r="A120" s="28" t="s">
        <v>372</v>
      </c>
      <c r="B120" s="28">
        <v>4</v>
      </c>
      <c r="C120" s="28" t="s">
        <v>377</v>
      </c>
      <c r="D120" s="28">
        <v>4</v>
      </c>
      <c r="E120" s="28" t="s">
        <v>378</v>
      </c>
    </row>
    <row r="121" spans="1:5">
      <c r="A121" s="28" t="s">
        <v>372</v>
      </c>
      <c r="B121" s="28">
        <v>4</v>
      </c>
      <c r="C121" s="28" t="s">
        <v>377</v>
      </c>
      <c r="D121" s="28">
        <v>5</v>
      </c>
      <c r="E121" s="28" t="s">
        <v>379</v>
      </c>
    </row>
    <row r="122" spans="1:5">
      <c r="A122" s="28" t="s">
        <v>372</v>
      </c>
      <c r="B122" s="28">
        <v>4</v>
      </c>
      <c r="C122" s="28" t="s">
        <v>377</v>
      </c>
      <c r="D122" s="28">
        <v>6</v>
      </c>
      <c r="E122" s="28" t="s">
        <v>380</v>
      </c>
    </row>
    <row r="123" spans="1:5">
      <c r="A123" s="28" t="s">
        <v>372</v>
      </c>
      <c r="B123" s="28">
        <v>4</v>
      </c>
      <c r="C123" s="28" t="s">
        <v>377</v>
      </c>
      <c r="D123" s="28">
        <v>7</v>
      </c>
      <c r="E123" s="28" t="s">
        <v>381</v>
      </c>
    </row>
    <row r="124" spans="1:5">
      <c r="A124" s="28" t="s">
        <v>372</v>
      </c>
      <c r="B124" s="28">
        <v>1</v>
      </c>
      <c r="C124" s="28" t="s">
        <v>382</v>
      </c>
      <c r="D124" s="28">
        <v>1</v>
      </c>
      <c r="E124" s="28" t="s">
        <v>288</v>
      </c>
    </row>
    <row r="125" spans="1:5">
      <c r="A125" s="28" t="s">
        <v>383</v>
      </c>
      <c r="B125" s="28">
        <v>1</v>
      </c>
      <c r="C125" s="28" t="s">
        <v>382</v>
      </c>
      <c r="D125" s="28">
        <v>2</v>
      </c>
      <c r="E125" s="28" t="s">
        <v>290</v>
      </c>
    </row>
    <row r="126" spans="1:5">
      <c r="A126" s="28" t="s">
        <v>383</v>
      </c>
      <c r="B126" s="28">
        <v>2</v>
      </c>
      <c r="C126" s="28" t="s">
        <v>384</v>
      </c>
      <c r="D126" s="28">
        <v>3</v>
      </c>
      <c r="E126" s="28" t="s">
        <v>291</v>
      </c>
    </row>
    <row r="127" spans="1:5">
      <c r="A127" s="28" t="s">
        <v>383</v>
      </c>
      <c r="B127" s="28">
        <v>3</v>
      </c>
      <c r="C127" s="28" t="s">
        <v>385</v>
      </c>
      <c r="D127" s="28">
        <v>4</v>
      </c>
      <c r="E127" s="28" t="s">
        <v>386</v>
      </c>
    </row>
    <row r="128" spans="1:5">
      <c r="A128" s="28" t="s">
        <v>383</v>
      </c>
      <c r="B128" s="28">
        <v>4</v>
      </c>
      <c r="C128" s="28" t="s">
        <v>387</v>
      </c>
      <c r="D128" s="28">
        <v>5</v>
      </c>
      <c r="E128" s="28" t="s">
        <v>292</v>
      </c>
    </row>
    <row r="129" spans="1:5">
      <c r="A129" s="28" t="s">
        <v>383</v>
      </c>
      <c r="B129" s="28">
        <v>4</v>
      </c>
      <c r="C129" s="28" t="s">
        <v>387</v>
      </c>
      <c r="D129" s="28">
        <v>6</v>
      </c>
      <c r="E129" s="28" t="s">
        <v>293</v>
      </c>
    </row>
    <row r="130" spans="1:5">
      <c r="A130" s="28" t="s">
        <v>383</v>
      </c>
      <c r="B130" s="28">
        <v>4</v>
      </c>
      <c r="C130" s="28" t="s">
        <v>388</v>
      </c>
      <c r="D130" s="28">
        <v>7</v>
      </c>
      <c r="E130" s="28" t="s">
        <v>389</v>
      </c>
    </row>
    <row r="131" spans="1:5">
      <c r="A131" s="28" t="s">
        <v>383</v>
      </c>
      <c r="B131" s="28">
        <v>1</v>
      </c>
      <c r="C131" s="28" t="s">
        <v>390</v>
      </c>
      <c r="D131" s="28">
        <v>1</v>
      </c>
      <c r="E131" s="28" t="s">
        <v>391</v>
      </c>
    </row>
    <row r="132" spans="1:5">
      <c r="A132" s="28" t="s">
        <v>392</v>
      </c>
      <c r="B132" s="28">
        <v>1</v>
      </c>
      <c r="C132" s="28" t="s">
        <v>390</v>
      </c>
      <c r="D132" s="28">
        <v>2</v>
      </c>
      <c r="E132" s="28" t="s">
        <v>393</v>
      </c>
    </row>
    <row r="133" spans="1:5">
      <c r="A133" s="28" t="s">
        <v>392</v>
      </c>
      <c r="B133" s="28">
        <v>1</v>
      </c>
      <c r="C133" s="28" t="s">
        <v>390</v>
      </c>
      <c r="D133" s="28">
        <v>3</v>
      </c>
      <c r="E133" s="28" t="s">
        <v>394</v>
      </c>
    </row>
    <row r="134" spans="1:5">
      <c r="A134" s="28" t="s">
        <v>392</v>
      </c>
      <c r="B134" s="28">
        <v>1</v>
      </c>
      <c r="C134" s="28" t="s">
        <v>390</v>
      </c>
      <c r="D134" s="28">
        <v>4</v>
      </c>
      <c r="E134" s="28" t="s">
        <v>395</v>
      </c>
    </row>
    <row r="135" spans="1:5">
      <c r="A135" s="28" t="s">
        <v>392</v>
      </c>
      <c r="B135" s="28">
        <v>2</v>
      </c>
      <c r="C135" s="28" t="s">
        <v>396</v>
      </c>
      <c r="D135" s="28">
        <v>5</v>
      </c>
      <c r="E135" s="28" t="s">
        <v>397</v>
      </c>
    </row>
    <row r="136" spans="1:5">
      <c r="A136" s="28" t="s">
        <v>392</v>
      </c>
      <c r="B136" s="28">
        <v>3</v>
      </c>
      <c r="C136" s="28" t="s">
        <v>398</v>
      </c>
      <c r="D136" s="28">
        <v>6</v>
      </c>
      <c r="E136" s="28" t="s">
        <v>399</v>
      </c>
    </row>
    <row r="137" spans="1:5">
      <c r="A137" s="28" t="s">
        <v>392</v>
      </c>
      <c r="B137" s="28">
        <v>1</v>
      </c>
      <c r="C137" s="28" t="s">
        <v>400</v>
      </c>
      <c r="D137" s="28">
        <v>1</v>
      </c>
      <c r="E137" s="28" t="s">
        <v>401</v>
      </c>
    </row>
    <row r="138" spans="1:5">
      <c r="A138" s="28" t="s">
        <v>402</v>
      </c>
      <c r="B138" s="28">
        <v>2</v>
      </c>
      <c r="C138" s="28" t="s">
        <v>403</v>
      </c>
      <c r="D138" s="28">
        <v>2</v>
      </c>
      <c r="E138" s="28" t="s">
        <v>404</v>
      </c>
    </row>
    <row r="139" spans="1:5">
      <c r="A139" s="28" t="s">
        <v>402</v>
      </c>
      <c r="B139" s="28">
        <v>3</v>
      </c>
      <c r="C139" s="28" t="s">
        <v>405</v>
      </c>
      <c r="D139" s="28">
        <v>3</v>
      </c>
      <c r="E139" s="28" t="s">
        <v>406</v>
      </c>
    </row>
    <row r="140" spans="1:5">
      <c r="A140" s="28" t="s">
        <v>402</v>
      </c>
      <c r="B140" s="28">
        <v>4</v>
      </c>
      <c r="C140" s="28" t="s">
        <v>407</v>
      </c>
      <c r="D140" s="28">
        <v>4</v>
      </c>
      <c r="E140" s="28" t="s">
        <v>408</v>
      </c>
    </row>
    <row r="141" spans="1:5">
      <c r="A141" s="28" t="s">
        <v>402</v>
      </c>
      <c r="B141" s="28">
        <v>4</v>
      </c>
      <c r="C141" s="28" t="s">
        <v>407</v>
      </c>
      <c r="D141" s="28">
        <v>5</v>
      </c>
      <c r="E141" s="28" t="s">
        <v>409</v>
      </c>
    </row>
    <row r="142" spans="1:5">
      <c r="A142" s="28" t="s">
        <v>402</v>
      </c>
      <c r="B142" s="28">
        <v>4</v>
      </c>
      <c r="C142" s="28" t="s">
        <v>407</v>
      </c>
      <c r="D142" s="28">
        <v>6</v>
      </c>
      <c r="E142" s="28" t="s">
        <v>410</v>
      </c>
    </row>
    <row r="143" spans="1:5">
      <c r="A143" s="28" t="s">
        <v>402</v>
      </c>
      <c r="B143" s="28">
        <v>5</v>
      </c>
      <c r="C143" s="28" t="s">
        <v>411</v>
      </c>
      <c r="D143" s="28">
        <v>7</v>
      </c>
      <c r="E143" s="28" t="s">
        <v>412</v>
      </c>
    </row>
    <row r="144" spans="1:5">
      <c r="A144" s="28" t="s">
        <v>402</v>
      </c>
      <c r="B144" s="28">
        <v>1</v>
      </c>
      <c r="C144" s="28" t="s">
        <v>413</v>
      </c>
      <c r="D144" s="28">
        <v>1</v>
      </c>
      <c r="E144" s="28" t="s">
        <v>414</v>
      </c>
    </row>
    <row r="145" spans="1:5">
      <c r="A145" s="28" t="s">
        <v>415</v>
      </c>
      <c r="B145" s="28">
        <v>1</v>
      </c>
      <c r="C145" s="28" t="s">
        <v>413</v>
      </c>
      <c r="D145" s="28">
        <v>2</v>
      </c>
      <c r="E145" s="28" t="s">
        <v>416</v>
      </c>
    </row>
    <row r="146" spans="1:5">
      <c r="A146" s="28" t="s">
        <v>415</v>
      </c>
      <c r="B146" s="28">
        <v>1</v>
      </c>
      <c r="C146" s="28" t="s">
        <v>413</v>
      </c>
      <c r="D146" s="28">
        <v>3</v>
      </c>
      <c r="E146" s="28" t="s">
        <v>417</v>
      </c>
    </row>
    <row r="147" spans="1:5">
      <c r="A147" s="28" t="s">
        <v>415</v>
      </c>
      <c r="B147" s="28">
        <v>1</v>
      </c>
      <c r="C147" s="28" t="s">
        <v>413</v>
      </c>
      <c r="D147" s="28">
        <v>4</v>
      </c>
      <c r="E147" s="28" t="s">
        <v>418</v>
      </c>
    </row>
    <row r="148" spans="1:5">
      <c r="A148" s="28" t="s">
        <v>415</v>
      </c>
      <c r="B148" s="28">
        <v>2</v>
      </c>
      <c r="C148" s="28" t="s">
        <v>419</v>
      </c>
      <c r="D148" s="28">
        <v>5</v>
      </c>
      <c r="E148" s="28" t="s">
        <v>420</v>
      </c>
    </row>
    <row r="149" spans="1:5">
      <c r="A149" s="28" t="s">
        <v>415</v>
      </c>
      <c r="B149" s="28">
        <v>2</v>
      </c>
      <c r="C149" s="28" t="s">
        <v>419</v>
      </c>
      <c r="D149" s="28">
        <v>6</v>
      </c>
      <c r="E149" s="28" t="s">
        <v>421</v>
      </c>
    </row>
    <row r="150" spans="1:5">
      <c r="A150" s="28" t="s">
        <v>415</v>
      </c>
      <c r="B150" s="28">
        <v>2</v>
      </c>
      <c r="C150" s="28" t="s">
        <v>419</v>
      </c>
      <c r="D150" s="28">
        <v>7</v>
      </c>
      <c r="E150" s="28" t="s">
        <v>422</v>
      </c>
    </row>
    <row r="151" spans="1:5">
      <c r="A151" s="28" t="s">
        <v>415</v>
      </c>
      <c r="B151" s="28">
        <v>3</v>
      </c>
      <c r="C151" s="28" t="s">
        <v>423</v>
      </c>
      <c r="D151" s="28">
        <v>8</v>
      </c>
      <c r="E151" s="28" t="s">
        <v>424</v>
      </c>
    </row>
    <row r="152" spans="1:5">
      <c r="A152" s="28" t="s">
        <v>415</v>
      </c>
      <c r="B152" s="28">
        <v>4</v>
      </c>
      <c r="C152" s="28" t="s">
        <v>425</v>
      </c>
      <c r="D152" s="28">
        <v>9</v>
      </c>
      <c r="E152" s="28" t="s">
        <v>426</v>
      </c>
    </row>
    <row r="153" spans="1:5">
      <c r="A153" s="28" t="s">
        <v>415</v>
      </c>
      <c r="B153" s="28">
        <v>5</v>
      </c>
      <c r="C153" s="28" t="s">
        <v>427</v>
      </c>
      <c r="D153" s="28">
        <v>10</v>
      </c>
      <c r="E153" s="28" t="s">
        <v>428</v>
      </c>
    </row>
    <row r="154" spans="1:5">
      <c r="A154" s="28" t="s">
        <v>415</v>
      </c>
      <c r="B154" s="28">
        <v>6</v>
      </c>
      <c r="C154" s="28" t="s">
        <v>429</v>
      </c>
      <c r="D154" s="28">
        <v>11</v>
      </c>
      <c r="E154" s="28" t="s">
        <v>430</v>
      </c>
    </row>
    <row r="155" spans="1:5">
      <c r="A155" s="28" t="s">
        <v>415</v>
      </c>
      <c r="B155" s="28">
        <v>1</v>
      </c>
      <c r="C155" s="28" t="s">
        <v>431</v>
      </c>
      <c r="D155" s="28">
        <v>1</v>
      </c>
      <c r="E155" s="28" t="s">
        <v>432</v>
      </c>
    </row>
    <row r="156" spans="1:5">
      <c r="A156" s="28" t="s">
        <v>433</v>
      </c>
      <c r="B156" s="28">
        <v>1</v>
      </c>
      <c r="C156" s="28" t="s">
        <v>431</v>
      </c>
      <c r="D156" s="28">
        <v>2</v>
      </c>
      <c r="E156" s="28" t="s">
        <v>434</v>
      </c>
    </row>
    <row r="157" spans="1:5">
      <c r="A157" s="28" t="s">
        <v>433</v>
      </c>
      <c r="B157" s="28">
        <v>2</v>
      </c>
      <c r="C157" s="28" t="s">
        <v>435</v>
      </c>
      <c r="D157" s="28">
        <v>3</v>
      </c>
      <c r="E157" s="28" t="s">
        <v>436</v>
      </c>
    </row>
    <row r="158" spans="1:5">
      <c r="A158" s="28" t="s">
        <v>433</v>
      </c>
      <c r="B158" s="28">
        <v>3</v>
      </c>
      <c r="C158" s="28" t="s">
        <v>437</v>
      </c>
      <c r="D158" s="28">
        <v>4</v>
      </c>
      <c r="E158" s="28" t="s">
        <v>438</v>
      </c>
    </row>
    <row r="159" spans="1:5">
      <c r="A159" s="28" t="s">
        <v>433</v>
      </c>
      <c r="B159" s="28">
        <v>4</v>
      </c>
      <c r="C159" s="28" t="s">
        <v>439</v>
      </c>
      <c r="D159" s="28">
        <v>5</v>
      </c>
      <c r="E159" s="28" t="s">
        <v>440</v>
      </c>
    </row>
    <row r="160" spans="1:5">
      <c r="A160" s="28" t="s">
        <v>433</v>
      </c>
      <c r="B160" s="28">
        <v>5</v>
      </c>
      <c r="C160" s="28" t="s">
        <v>441</v>
      </c>
      <c r="D160" s="28">
        <v>6</v>
      </c>
      <c r="E160" s="28" t="s">
        <v>442</v>
      </c>
    </row>
    <row r="161" spans="1:5">
      <c r="A161" s="28" t="s">
        <v>433</v>
      </c>
      <c r="B161" s="28">
        <v>1</v>
      </c>
      <c r="C161" s="28" t="s">
        <v>443</v>
      </c>
      <c r="D161" s="28">
        <v>1</v>
      </c>
      <c r="E161" s="28" t="s">
        <v>444</v>
      </c>
    </row>
    <row r="162" spans="1:5">
      <c r="A162" s="28" t="s">
        <v>445</v>
      </c>
      <c r="B162" s="28">
        <v>1</v>
      </c>
      <c r="C162" s="28" t="s">
        <v>443</v>
      </c>
      <c r="D162" s="28">
        <v>2</v>
      </c>
      <c r="E162" s="28" t="s">
        <v>446</v>
      </c>
    </row>
    <row r="163" spans="1:5">
      <c r="A163" s="28" t="s">
        <v>445</v>
      </c>
      <c r="B163" s="28">
        <v>1</v>
      </c>
      <c r="C163" s="28" t="s">
        <v>443</v>
      </c>
      <c r="D163" s="28">
        <v>3</v>
      </c>
      <c r="E163" s="28" t="s">
        <v>447</v>
      </c>
    </row>
    <row r="164" spans="1:5">
      <c r="A164" s="28" t="s">
        <v>445</v>
      </c>
      <c r="B164" s="28">
        <v>2</v>
      </c>
      <c r="C164" s="28" t="s">
        <v>448</v>
      </c>
      <c r="D164" s="28">
        <v>4</v>
      </c>
      <c r="E164" s="28" t="s">
        <v>449</v>
      </c>
    </row>
    <row r="165" spans="1:5">
      <c r="A165" s="28" t="s">
        <v>445</v>
      </c>
      <c r="B165" s="28">
        <v>3</v>
      </c>
      <c r="C165" s="28" t="s">
        <v>450</v>
      </c>
      <c r="D165" s="28">
        <v>5</v>
      </c>
      <c r="E165" s="28" t="s">
        <v>451</v>
      </c>
    </row>
    <row r="166" spans="1:5">
      <c r="A166" s="28" t="s">
        <v>445</v>
      </c>
      <c r="B166" s="28">
        <v>2</v>
      </c>
      <c r="C166" s="28" t="s">
        <v>452</v>
      </c>
      <c r="D166" s="28">
        <v>1</v>
      </c>
      <c r="E166" s="28" t="s">
        <v>453</v>
      </c>
    </row>
    <row r="167" spans="1:5">
      <c r="A167" s="28" t="s">
        <v>454</v>
      </c>
      <c r="B167" s="28">
        <v>3</v>
      </c>
      <c r="C167" s="28" t="s">
        <v>455</v>
      </c>
      <c r="D167" s="28">
        <v>2</v>
      </c>
      <c r="E167" s="28" t="s">
        <v>456</v>
      </c>
    </row>
    <row r="168" spans="1:5">
      <c r="A168" s="28" t="s">
        <v>454</v>
      </c>
      <c r="B168" s="28">
        <v>3</v>
      </c>
      <c r="C168" s="28" t="s">
        <v>455</v>
      </c>
      <c r="D168" s="28">
        <v>3</v>
      </c>
      <c r="E168" s="28" t="s">
        <v>457</v>
      </c>
    </row>
    <row r="169" spans="1:5">
      <c r="A169" s="28" t="s">
        <v>454</v>
      </c>
      <c r="B169" s="28">
        <v>1</v>
      </c>
      <c r="C169" s="28" t="s">
        <v>458</v>
      </c>
      <c r="D169" s="28">
        <v>4</v>
      </c>
      <c r="E169" s="28" t="s">
        <v>459</v>
      </c>
    </row>
    <row r="170" spans="1:5">
      <c r="A170" s="28" t="s">
        <v>454</v>
      </c>
      <c r="B170" s="28">
        <v>1</v>
      </c>
      <c r="C170" s="28" t="s">
        <v>460</v>
      </c>
      <c r="D170" s="28">
        <v>1</v>
      </c>
      <c r="E170" s="28" t="s">
        <v>461</v>
      </c>
    </row>
    <row r="171" spans="1:5">
      <c r="A171" s="28" t="s">
        <v>462</v>
      </c>
      <c r="B171" s="28">
        <v>2</v>
      </c>
      <c r="C171" s="28" t="s">
        <v>463</v>
      </c>
      <c r="D171" s="28">
        <v>2</v>
      </c>
      <c r="E171" s="28" t="s">
        <v>464</v>
      </c>
    </row>
    <row r="172" spans="1:5">
      <c r="A172" s="28" t="s">
        <v>462</v>
      </c>
      <c r="B172" s="28">
        <v>3</v>
      </c>
      <c r="C172" s="28" t="s">
        <v>465</v>
      </c>
      <c r="D172" s="28">
        <v>3</v>
      </c>
      <c r="E172" s="28" t="s">
        <v>466</v>
      </c>
    </row>
    <row r="173" spans="1:5">
      <c r="A173" s="28" t="s">
        <v>462</v>
      </c>
      <c r="B173" s="28">
        <v>4</v>
      </c>
      <c r="C173" s="28" t="s">
        <v>467</v>
      </c>
      <c r="D173" s="28">
        <v>4</v>
      </c>
      <c r="E173" s="28" t="s">
        <v>468</v>
      </c>
    </row>
    <row r="174" spans="1:5">
      <c r="A174" s="28" t="s">
        <v>462</v>
      </c>
      <c r="B174" s="28">
        <v>5</v>
      </c>
      <c r="C174" s="28" t="s">
        <v>469</v>
      </c>
      <c r="D174" s="28">
        <v>5</v>
      </c>
      <c r="E174" s="28" t="s">
        <v>470</v>
      </c>
    </row>
    <row r="175" spans="1:5">
      <c r="A175" s="28" t="s">
        <v>462</v>
      </c>
      <c r="B175" s="28">
        <v>5</v>
      </c>
      <c r="C175" s="28" t="s">
        <v>469</v>
      </c>
      <c r="D175" s="28">
        <v>6</v>
      </c>
      <c r="E175" s="28" t="s">
        <v>471</v>
      </c>
    </row>
    <row r="176" spans="1:5">
      <c r="A176" s="28" t="s">
        <v>462</v>
      </c>
      <c r="B176" s="28">
        <v>6</v>
      </c>
      <c r="C176" s="28" t="s">
        <v>472</v>
      </c>
      <c r="D176" s="28">
        <v>7</v>
      </c>
      <c r="E176" s="28" t="s">
        <v>473</v>
      </c>
    </row>
    <row r="177" spans="1:5">
      <c r="A177" s="28" t="s">
        <v>462</v>
      </c>
      <c r="B177" s="28">
        <v>6</v>
      </c>
      <c r="C177" s="28" t="s">
        <v>472</v>
      </c>
      <c r="D177" s="28">
        <v>8</v>
      </c>
      <c r="E177" s="28" t="s">
        <v>474</v>
      </c>
    </row>
    <row r="178" spans="1:5">
      <c r="A178" s="28" t="s">
        <v>462</v>
      </c>
      <c r="B178" s="28">
        <v>6</v>
      </c>
      <c r="C178" s="28" t="s">
        <v>472</v>
      </c>
      <c r="D178" s="28">
        <v>9</v>
      </c>
      <c r="E178" s="28" t="s">
        <v>475</v>
      </c>
    </row>
    <row r="179" spans="1:5">
      <c r="A179" s="28" t="s">
        <v>462</v>
      </c>
      <c r="B179" s="28">
        <v>1</v>
      </c>
      <c r="C179" s="28" t="s">
        <v>476</v>
      </c>
      <c r="D179" s="28">
        <v>1</v>
      </c>
      <c r="E179" s="28" t="s">
        <v>477</v>
      </c>
    </row>
    <row r="180" spans="1:5">
      <c r="A180" s="28" t="s">
        <v>478</v>
      </c>
      <c r="B180" s="28">
        <v>2</v>
      </c>
      <c r="C180" s="28" t="s">
        <v>479</v>
      </c>
      <c r="D180" s="38">
        <v>2</v>
      </c>
      <c r="E180" s="39" t="s">
        <v>480</v>
      </c>
    </row>
    <row r="181" spans="1:5">
      <c r="A181" s="28" t="s">
        <v>478</v>
      </c>
      <c r="B181" s="28">
        <v>1</v>
      </c>
      <c r="C181" s="28" t="s">
        <v>476</v>
      </c>
      <c r="D181" s="28">
        <v>3</v>
      </c>
      <c r="E181" s="28" t="s">
        <v>481</v>
      </c>
    </row>
    <row r="182" spans="1:5">
      <c r="A182" s="28" t="s">
        <v>478</v>
      </c>
      <c r="B182" s="28">
        <v>3</v>
      </c>
      <c r="C182" s="28" t="s">
        <v>482</v>
      </c>
      <c r="D182" s="28">
        <v>4</v>
      </c>
      <c r="E182" s="28" t="s">
        <v>483</v>
      </c>
    </row>
    <row r="183" spans="1:5">
      <c r="A183" s="28" t="s">
        <v>478</v>
      </c>
      <c r="B183" s="28">
        <v>4</v>
      </c>
      <c r="C183" s="28" t="s">
        <v>484</v>
      </c>
      <c r="D183" s="28">
        <v>5</v>
      </c>
      <c r="E183" s="28" t="s">
        <v>485</v>
      </c>
    </row>
    <row r="184" spans="1:5">
      <c r="A184" s="28" t="s">
        <v>478</v>
      </c>
      <c r="B184" s="28">
        <v>4</v>
      </c>
      <c r="C184" s="28" t="s">
        <v>484</v>
      </c>
      <c r="D184" s="28">
        <v>6</v>
      </c>
      <c r="E184" s="28" t="s">
        <v>486</v>
      </c>
    </row>
    <row r="185" spans="1:5">
      <c r="A185" s="28" t="s">
        <v>478</v>
      </c>
      <c r="B185" s="28">
        <v>5</v>
      </c>
      <c r="C185" s="28" t="s">
        <v>487</v>
      </c>
      <c r="D185" s="28">
        <v>7</v>
      </c>
      <c r="E185" s="28" t="s">
        <v>488</v>
      </c>
    </row>
    <row r="186" spans="1:5">
      <c r="A186" s="28" t="s">
        <v>478</v>
      </c>
      <c r="B186" s="28">
        <v>6</v>
      </c>
      <c r="C186" s="28" t="s">
        <v>489</v>
      </c>
      <c r="D186" s="28">
        <v>8</v>
      </c>
      <c r="E186" s="28" t="s">
        <v>490</v>
      </c>
    </row>
    <row r="187" spans="1:5">
      <c r="A187" s="28" t="s">
        <v>478</v>
      </c>
    </row>
    <row r="196" spans="1:6">
      <c r="B196" s="40" t="s">
        <v>491</v>
      </c>
      <c r="C196" s="40" t="s">
        <v>492</v>
      </c>
      <c r="D196" s="41" t="s">
        <v>493</v>
      </c>
      <c r="E196" s="41" t="s">
        <v>44</v>
      </c>
      <c r="F196" s="41" t="s">
        <v>51</v>
      </c>
    </row>
    <row r="197" spans="1:6">
      <c r="A197" s="40" t="s">
        <v>494</v>
      </c>
      <c r="B197" s="42" t="s">
        <v>495</v>
      </c>
      <c r="C197" s="42" t="s">
        <v>496</v>
      </c>
      <c r="D197" s="43" t="s">
        <v>497</v>
      </c>
      <c r="E197" s="43" t="s">
        <v>498</v>
      </c>
      <c r="F197" s="42" t="s">
        <v>499</v>
      </c>
    </row>
    <row r="198" spans="1:6">
      <c r="A198" s="42" t="s">
        <v>500</v>
      </c>
      <c r="B198" s="42" t="s">
        <v>501</v>
      </c>
      <c r="C198" s="42" t="s">
        <v>502</v>
      </c>
      <c r="D198" s="43" t="s">
        <v>503</v>
      </c>
      <c r="E198" s="43" t="s">
        <v>504</v>
      </c>
      <c r="F198" s="42" t="s">
        <v>505</v>
      </c>
    </row>
    <row r="199" spans="1:6">
      <c r="A199" s="42" t="s">
        <v>506</v>
      </c>
      <c r="B199" s="42" t="s">
        <v>507</v>
      </c>
      <c r="C199" s="42" t="s">
        <v>508</v>
      </c>
      <c r="D199" s="42" t="s">
        <v>509</v>
      </c>
      <c r="E199" s="42" t="s">
        <v>510</v>
      </c>
      <c r="F199" s="42" t="s">
        <v>511</v>
      </c>
    </row>
    <row r="200" spans="1:6">
      <c r="A200" s="42" t="s">
        <v>512</v>
      </c>
      <c r="B200" s="42" t="s">
        <v>513</v>
      </c>
      <c r="C200" s="42"/>
      <c r="D200" s="42" t="s">
        <v>514</v>
      </c>
      <c r="E200" s="42" t="s">
        <v>515</v>
      </c>
      <c r="F200" s="42" t="s">
        <v>516</v>
      </c>
    </row>
    <row r="201" spans="1:6">
      <c r="A201" s="42" t="s">
        <v>517</v>
      </c>
      <c r="B201" s="42" t="s">
        <v>518</v>
      </c>
      <c r="C201" s="42"/>
      <c r="D201" s="42" t="s">
        <v>519</v>
      </c>
      <c r="E201" s="44"/>
      <c r="F201" s="44"/>
    </row>
    <row r="202" spans="1:6">
      <c r="A202" s="42" t="s">
        <v>520</v>
      </c>
      <c r="B202" s="42" t="s">
        <v>521</v>
      </c>
      <c r="C202" s="42"/>
      <c r="D202" s="45"/>
      <c r="E202" s="44"/>
      <c r="F202" s="44"/>
    </row>
    <row r="203" spans="1:6">
      <c r="A203" s="42" t="s">
        <v>522</v>
      </c>
      <c r="B203" s="42" t="s">
        <v>523</v>
      </c>
      <c r="C203" s="42"/>
      <c r="D203" s="45"/>
      <c r="E203" s="44"/>
      <c r="F203" s="44"/>
    </row>
    <row r="204" spans="1:6">
      <c r="A204" s="42" t="s">
        <v>524</v>
      </c>
      <c r="B204" s="42" t="s">
        <v>525</v>
      </c>
      <c r="C204" s="42"/>
      <c r="D204" s="45"/>
      <c r="E204" s="44"/>
      <c r="F204" s="44"/>
    </row>
    <row r="205" spans="1:6">
      <c r="A205" s="42" t="s">
        <v>526</v>
      </c>
      <c r="B205" s="42"/>
      <c r="C205" s="42"/>
      <c r="D205" s="45"/>
      <c r="E205" s="44"/>
      <c r="F205" s="44"/>
    </row>
    <row r="206" spans="1:6">
      <c r="A206" s="42" t="s">
        <v>527</v>
      </c>
      <c r="B206" s="42"/>
      <c r="C206" s="42"/>
      <c r="D206" s="45"/>
      <c r="E206" s="44"/>
      <c r="F206" s="44"/>
    </row>
    <row r="207" spans="1:6">
      <c r="A207" s="42" t="s">
        <v>528</v>
      </c>
      <c r="B207" s="42"/>
      <c r="C207" s="42"/>
      <c r="D207" s="45"/>
      <c r="E207" s="44"/>
      <c r="F207" s="44"/>
    </row>
    <row r="208" spans="1:6">
      <c r="A208" s="42" t="s">
        <v>529</v>
      </c>
      <c r="B208" s="42"/>
      <c r="C208" s="42"/>
      <c r="D208" s="45"/>
      <c r="E208" s="44"/>
      <c r="F208" s="44"/>
    </row>
    <row r="209" spans="1:6">
      <c r="A209" s="42" t="s">
        <v>530</v>
      </c>
      <c r="B209" s="42"/>
      <c r="C209" s="42"/>
      <c r="D209" s="45"/>
      <c r="E209" s="44"/>
      <c r="F209" s="44"/>
    </row>
    <row r="210" spans="1:6">
      <c r="A210" s="42" t="s">
        <v>531</v>
      </c>
      <c r="B210" s="42"/>
      <c r="C210" s="42"/>
      <c r="D210" s="45"/>
      <c r="E210" s="44"/>
      <c r="F210" s="44"/>
    </row>
    <row r="211" spans="1:6">
      <c r="A211" s="42"/>
      <c r="B211" s="42"/>
    </row>
    <row r="219" spans="1:6">
      <c r="A219" s="28" t="s">
        <v>532</v>
      </c>
      <c r="B219" s="28" t="s">
        <v>533</v>
      </c>
      <c r="C219" s="28" t="s">
        <v>534</v>
      </c>
      <c r="D219" s="28" t="s">
        <v>535</v>
      </c>
    </row>
    <row r="220" spans="1:6">
      <c r="A220" s="28" t="s">
        <v>536</v>
      </c>
      <c r="B220" s="28" t="s">
        <v>537</v>
      </c>
      <c r="C220" s="28" t="s">
        <v>538</v>
      </c>
      <c r="D220" s="28" t="s">
        <v>539</v>
      </c>
    </row>
    <row r="221" spans="1:6">
      <c r="A221" s="28" t="s">
        <v>540</v>
      </c>
      <c r="C221" s="28" t="s">
        <v>541</v>
      </c>
      <c r="D221" s="28" t="s">
        <v>542</v>
      </c>
    </row>
    <row r="222" spans="1:6">
      <c r="A222" s="28" t="s">
        <v>543</v>
      </c>
      <c r="D222" s="28" t="s">
        <v>544</v>
      </c>
    </row>
    <row r="223" spans="1:6">
      <c r="A223" s="28" t="s">
        <v>545</v>
      </c>
    </row>
    <row r="224" spans="1:6">
      <c r="A224" s="28" t="s">
        <v>546</v>
      </c>
    </row>
    <row r="225" spans="1:1">
      <c r="A225" s="28" t="s">
        <v>547</v>
      </c>
    </row>
    <row r="226" spans="1:1">
      <c r="A226" s="28" t="s">
        <v>548</v>
      </c>
    </row>
    <row r="227" spans="1:1">
      <c r="A227" s="28" t="s">
        <v>549</v>
      </c>
    </row>
    <row r="228" spans="1:1">
      <c r="A228" s="28" t="s">
        <v>550</v>
      </c>
    </row>
    <row r="229" spans="1:1">
      <c r="A229" s="28" t="s">
        <v>551</v>
      </c>
    </row>
    <row r="230" spans="1:1">
      <c r="A230" s="28" t="s">
        <v>552</v>
      </c>
    </row>
    <row r="231" spans="1:1">
      <c r="A231" s="28" t="s">
        <v>553</v>
      </c>
    </row>
    <row r="232" spans="1:1">
      <c r="A232" s="28" t="s">
        <v>554</v>
      </c>
    </row>
    <row r="233" spans="1:1">
      <c r="A233" s="28" t="s">
        <v>555</v>
      </c>
    </row>
    <row r="234" spans="1:1">
      <c r="A234" s="28" t="s">
        <v>556</v>
      </c>
    </row>
    <row r="235" spans="1:1">
      <c r="A235" s="28" t="s">
        <v>557</v>
      </c>
    </row>
    <row r="236" spans="1:1">
      <c r="A236" s="28" t="s">
        <v>558</v>
      </c>
    </row>
    <row r="237" spans="1:1">
      <c r="A237" s="28" t="s">
        <v>559</v>
      </c>
    </row>
    <row r="238" spans="1:1">
      <c r="A238" s="28" t="s">
        <v>560</v>
      </c>
    </row>
    <row r="239" spans="1:1">
      <c r="A239" s="28" t="s">
        <v>561</v>
      </c>
    </row>
    <row r="240" spans="1:1">
      <c r="A240" s="28" t="s">
        <v>562</v>
      </c>
    </row>
    <row r="241" spans="1:4">
      <c r="A241" s="28" t="s">
        <v>563</v>
      </c>
    </row>
    <row r="242" spans="1:4">
      <c r="A242" s="28" t="s">
        <v>564</v>
      </c>
    </row>
    <row r="243" spans="1:4">
      <c r="A243" s="28" t="s">
        <v>565</v>
      </c>
    </row>
    <row r="244" spans="1:4">
      <c r="A244" s="28" t="s">
        <v>566</v>
      </c>
    </row>
    <row r="245" spans="1:4">
      <c r="A245" s="28" t="s">
        <v>567</v>
      </c>
    </row>
    <row r="246" spans="1:4">
      <c r="A246" s="28" t="s">
        <v>568</v>
      </c>
    </row>
    <row r="247" spans="1:4">
      <c r="A247" s="28" t="s">
        <v>569</v>
      </c>
    </row>
    <row r="248" spans="1:4">
      <c r="A248" s="28" t="s">
        <v>570</v>
      </c>
    </row>
    <row r="249" spans="1:4">
      <c r="A249" s="28" t="s">
        <v>571</v>
      </c>
    </row>
    <row r="252" spans="1:4">
      <c r="B252" s="28" t="s">
        <v>214</v>
      </c>
      <c r="C252" s="28">
        <v>1086</v>
      </c>
      <c r="D252" s="28" t="s">
        <v>213</v>
      </c>
    </row>
    <row r="253" spans="1:4">
      <c r="B253" s="28" t="s">
        <v>572</v>
      </c>
      <c r="C253" s="28">
        <v>1091</v>
      </c>
      <c r="D253" s="28" t="s">
        <v>216</v>
      </c>
    </row>
    <row r="254" spans="1:4">
      <c r="B254" s="28" t="s">
        <v>220</v>
      </c>
      <c r="C254" s="28">
        <v>1092</v>
      </c>
      <c r="D254" s="28" t="s">
        <v>219</v>
      </c>
    </row>
    <row r="255" spans="1:4">
      <c r="B255" s="28" t="s">
        <v>223</v>
      </c>
      <c r="C255" s="28">
        <v>1093</v>
      </c>
      <c r="D255" s="28" t="s">
        <v>222</v>
      </c>
    </row>
    <row r="256" spans="1:4">
      <c r="B256" s="28" t="s">
        <v>226</v>
      </c>
      <c r="C256" s="28">
        <v>1096</v>
      </c>
      <c r="D256" s="28" t="s">
        <v>225</v>
      </c>
    </row>
    <row r="257" spans="2:4">
      <c r="B257" s="28" t="s">
        <v>229</v>
      </c>
      <c r="C257" s="28">
        <v>1098</v>
      </c>
      <c r="D257" s="28" t="s">
        <v>228</v>
      </c>
    </row>
    <row r="258" spans="2:4">
      <c r="B258" s="28" t="s">
        <v>573</v>
      </c>
      <c r="C258" s="28">
        <v>1099</v>
      </c>
      <c r="D258" s="28" t="s">
        <v>231</v>
      </c>
    </row>
    <row r="259" spans="2:4">
      <c r="B259" s="28" t="s">
        <v>574</v>
      </c>
      <c r="C259" s="28">
        <v>1101</v>
      </c>
      <c r="D259" s="28" t="s">
        <v>234</v>
      </c>
    </row>
    <row r="260" spans="2:4">
      <c r="B260" s="28" t="s">
        <v>251</v>
      </c>
      <c r="C260" s="28">
        <v>1103</v>
      </c>
      <c r="D260" s="28" t="s">
        <v>237</v>
      </c>
    </row>
    <row r="261" spans="2:4">
      <c r="B261" s="28" t="s">
        <v>241</v>
      </c>
      <c r="C261" s="28">
        <v>1108</v>
      </c>
      <c r="D261" s="28" t="s">
        <v>240</v>
      </c>
    </row>
    <row r="262" spans="2:4">
      <c r="B262" s="28" t="s">
        <v>245</v>
      </c>
      <c r="C262" s="28">
        <v>1113</v>
      </c>
      <c r="D262" s="28" t="s">
        <v>244</v>
      </c>
    </row>
    <row r="263" spans="2:4">
      <c r="B263" s="28" t="s">
        <v>575</v>
      </c>
      <c r="C263" s="28">
        <v>1116</v>
      </c>
      <c r="D263" s="28" t="s">
        <v>247</v>
      </c>
    </row>
    <row r="264" spans="2:4">
      <c r="B264" s="28" t="s">
        <v>576</v>
      </c>
      <c r="C264" s="28">
        <v>1118</v>
      </c>
      <c r="D264" s="28" t="s">
        <v>250</v>
      </c>
    </row>
    <row r="265" spans="2:4">
      <c r="B265" s="28" t="s">
        <v>577</v>
      </c>
      <c r="C265" s="28">
        <v>1168</v>
      </c>
      <c r="D265" s="28" t="s">
        <v>253</v>
      </c>
    </row>
    <row r="266" spans="2:4">
      <c r="B266" s="28" t="s">
        <v>95</v>
      </c>
      <c r="D266" s="28" t="s">
        <v>95</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566B479BCCE2498596D164AF800BCD" ma:contentTypeVersion="5" ma:contentTypeDescription="Create a new document." ma:contentTypeScope="" ma:versionID="8bf5ba1b0c412906ef204bafb77272ad">
  <xsd:schema xmlns:xsd="http://www.w3.org/2001/XMLSchema" xmlns:xs="http://www.w3.org/2001/XMLSchema" xmlns:p="http://schemas.microsoft.com/office/2006/metadata/properties" xmlns:ns2="7f99241a-dc96-4b86-8e98-20a3931b7025" targetNamespace="http://schemas.microsoft.com/office/2006/metadata/properties" ma:root="true" ma:fieldsID="3641dddf3419efbe1091130987fc38a5" ns2:_="">
    <xsd:import namespace="7f99241a-dc96-4b86-8e98-20a3931b70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9241a-dc96-4b86-8e98-20a3931b7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649B3-F9DF-4B08-B5B8-DB1AE12F7D35}">
  <ds:schemaRefs>
    <ds:schemaRef ds:uri="http://schemas.microsoft.com/sharepoint/v3/contenttype/forms"/>
  </ds:schemaRefs>
</ds:datastoreItem>
</file>

<file path=customXml/itemProps2.xml><?xml version="1.0" encoding="utf-8"?>
<ds:datastoreItem xmlns:ds="http://schemas.openxmlformats.org/officeDocument/2006/customXml" ds:itemID="{B017FBDC-AE79-493C-B617-C6FAC6D904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C67F1F-B756-4D62-8E65-22E17B564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9241a-dc96-4b86-8e98-20a3931b7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Luis Fernando Alvarez Barona</cp:lastModifiedBy>
  <dcterms:created xsi:type="dcterms:W3CDTF">2018-02-23T18:02:25Z</dcterms:created>
  <dcterms:modified xsi:type="dcterms:W3CDTF">2018-08-06T19:28:08Z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0x01010090566B479BCCE2498596D164AF800BCD</vt:lpwstr>
  </property>
</Properties>
</file>