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defaultThemeVersion="166925"/>
  <mc:AlternateContent xmlns:mc="http://schemas.openxmlformats.org/markup-compatibility/2006">
    <mc:Choice Requires="x15">
      <x15ac:absPath xmlns:x15ac="http://schemas.microsoft.com/office/spreadsheetml/2010/11/ac" url="/Users/ojeda/Desktop/OPERACION SIG/Indicadores_de_Gestión 2018/Segundo trimestre/PUBLICACION/Indicadores 2do trimestre 08:08:"/>
    </mc:Choice>
  </mc:AlternateContent>
  <xr:revisionPtr revIDLastSave="0" documentId="13_ncr:1_{999730C1-6076-6345-8FC8-F6B159175953}" xr6:coauthVersionLast="34" xr6:coauthVersionMax="34" xr10:uidLastSave="{00000000-0000-0000-0000-000000000000}"/>
  <bookViews>
    <workbookView xWindow="0" yWindow="0" windowWidth="25600" windowHeight="16000" xr2:uid="{00000000-000D-0000-FFFF-FFFF00000000}"/>
  </bookViews>
  <sheets>
    <sheet name="7. INDICADORES GESTION" sheetId="1" r:id="rId1"/>
    <sheet name="Listas desplegables" sheetId="2" state="hidden"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'7. INDICADORES GESTION'!$A$20:$BO$20</definedName>
    <definedName name="Años">'Listas desplegables'!$B$2:$B$6</definedName>
    <definedName name="Direccion">'Listas desplegables'!$B$17:$B$22</definedName>
    <definedName name="Discapacidad">'[1]Listas desplegables'!$D$52:$D$56</definedName>
    <definedName name="EJE">#REF!,#REF!,#REF!,#REF!,#REF!,#REF!,#REF!,#REF!,#REF!,#REF!,#REF!,#REF!,#REF!</definedName>
    <definedName name="Eje_Pilar">'Listas desplegables'!$F$17:$F$19</definedName>
    <definedName name="ejecut">#REF!,#REF!,#REF!,#REF!,#REF!,#REF!,#REF!,#REF!,#REF!,#REF!,#REF!,#REF!,#REF!</definedName>
    <definedName name="EstadoUNDOPE">'Listas desplegables'!$B$219:$B$220</definedName>
    <definedName name="Étnico">'[1]Listas desplegables'!$F$52:$F$56</definedName>
    <definedName name="GerenteProy">'Listas desplegables'!$A$17:$A$22</definedName>
    <definedName name="localidad">[2]Hoja6!$A$192:$A$212</definedName>
    <definedName name="Localidades">'Listas desplegables'!$AL$1:$AL$21</definedName>
    <definedName name="medida">[2]Hoja6!$A$132:$A$135</definedName>
    <definedName name="Meses">'Listas desplegables'!$A$2:$A$13</definedName>
    <definedName name="metas">[3]Hoja1!$M$2:$M$19</definedName>
    <definedName name="ObjEstratégico">'Listas desplegables'!$D$197:$D$201</definedName>
    <definedName name="Objetivosestratégicos">[4]Hoja1!$C$1:$C$5</definedName>
    <definedName name="ObjGeneral">'Listas desplegables'!$E$35:$E$48</definedName>
    <definedName name="periodicidad">'Listas desplegables'!$E$197:$E$200</definedName>
    <definedName name="Periodicidadindicador">[4]Hoja1!$D$1:$D$4</definedName>
    <definedName name="Procesos">'Listas desplegables'!$A$198:$A$210</definedName>
    <definedName name="Prog_PPD">'Listas desplegables'!$H$17:$H$24</definedName>
    <definedName name="Proy_Estrat" localSheetId="1">[5]Tablas_Maestras!$A$9:$A$20</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desplegables'!$A$35:$A$49</definedName>
    <definedName name="PROYECTOS">[3]Hoja1!$A:$A</definedName>
    <definedName name="ServicioUNDOPE">'Listas desplegables'!$A$219:$A$249</definedName>
    <definedName name="Subdireccion">'Listas desplegables'!$C$17:$C$32</definedName>
    <definedName name="Subsistema">'Listas desplegables'!$B$197:$B$204</definedName>
    <definedName name="Tenencia">'Listas desplegables'!$C$219:$C$221</definedName>
    <definedName name="Tipo">[4]Hoja1!$B$1:$B$3</definedName>
    <definedName name="Tipo_Meta">'Listas desplegables'!$B$53:$B$56</definedName>
    <definedName name="TipoInd">'Listas desplegables'!$C$197:$C$199</definedName>
    <definedName name="TipoMeta">'Listas desplegables'!$F$197:$F$200</definedName>
    <definedName name="TipoOperación">'Listas desplegables'!$D$219:$D$222</definedName>
    <definedName name="UO">'[1]Listas desplegables'!$H$35:$H$69</definedName>
  </definedName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24" i="1" l="1"/>
  <c r="BV24" i="1"/>
  <c r="BW24" i="1"/>
  <c r="BU25" i="1"/>
  <c r="BV25" i="1"/>
  <c r="BW25" i="1"/>
  <c r="BU23" i="1"/>
  <c r="BV23" i="1"/>
  <c r="BW23" i="1"/>
  <c r="BU22" i="1"/>
  <c r="BV22" i="1"/>
  <c r="BW22" i="1"/>
  <c r="AP21" i="1"/>
  <c r="BU21" i="1"/>
  <c r="AP22" i="1"/>
  <c r="BR22" i="1"/>
  <c r="AP23" i="1"/>
  <c r="BR23" i="1"/>
  <c r="AP24" i="1"/>
  <c r="BR24" i="1"/>
  <c r="AP25" i="1"/>
  <c r="BR25" i="1"/>
  <c r="BR21" i="1"/>
  <c r="BS22" i="1"/>
  <c r="BT22" i="1"/>
  <c r="BS23" i="1"/>
  <c r="BT23" i="1"/>
  <c r="BS24" i="1"/>
  <c r="BT24" i="1"/>
  <c r="BS25" i="1"/>
  <c r="BT25" i="1"/>
  <c r="BS21" i="1"/>
  <c r="BV21" i="1"/>
  <c r="BW21" i="1"/>
  <c r="BT21" i="1"/>
  <c r="AO27" i="1"/>
  <c r="AH25" i="1"/>
  <c r="AH24" i="1"/>
  <c r="AB21" i="1"/>
  <c r="AC21" i="1"/>
  <c r="AD21" i="1"/>
  <c r="AC22" i="1"/>
  <c r="AB22" i="1"/>
  <c r="AD25" i="1"/>
  <c r="AD24" i="1"/>
  <c r="AD22" i="1"/>
  <c r="Z21" i="1"/>
  <c r="Z22" i="1"/>
  <c r="BN25" i="1"/>
  <c r="BN24" i="1"/>
  <c r="BN22" i="1"/>
  <c r="BN21" i="1"/>
  <c r="BJ25" i="1"/>
  <c r="BJ24" i="1"/>
  <c r="BJ22" i="1"/>
  <c r="BJ21" i="1"/>
  <c r="BF25" i="1"/>
  <c r="BF24" i="1"/>
  <c r="BF22" i="1"/>
  <c r="BF21" i="1"/>
  <c r="BB25" i="1"/>
  <c r="BB24" i="1"/>
  <c r="BB22" i="1"/>
  <c r="BB21" i="1"/>
  <c r="AX25" i="1"/>
  <c r="AX24" i="1"/>
  <c r="AX22" i="1"/>
  <c r="AX21" i="1"/>
  <c r="AT25" i="1"/>
  <c r="AT24" i="1"/>
  <c r="AT22" i="1"/>
  <c r="AT21" i="1"/>
  <c r="AL25" i="1"/>
  <c r="AL24" i="1"/>
  <c r="AL22" i="1"/>
  <c r="AL21" i="1"/>
  <c r="AH22" i="1"/>
  <c r="AH21" i="1"/>
  <c r="Z25" i="1"/>
  <c r="Z24" i="1"/>
  <c r="V25" i="1"/>
  <c r="V24" i="1"/>
  <c r="V22" i="1"/>
  <c r="V21"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F13" i="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Yohn Mauricio Guerrero Hernandez</author>
  </authors>
  <commentList>
    <comment ref="BR18" authorId="0" shapeId="0" xr:uid="{00000000-0006-0000-0000-000001000000}">
      <text>
        <r>
          <rPr>
            <b/>
            <sz val="9"/>
            <color rgb="FF000000"/>
            <rFont val="Tahoma"/>
            <family val="2"/>
          </rPr>
          <t>Formulese según las caracteristicas y programación del indicador.</t>
        </r>
      </text>
    </comment>
    <comment ref="BU18" authorId="0" shapeId="0" xr:uid="{00000000-0006-0000-0000-000002000000}">
      <text>
        <r>
          <rPr>
            <b/>
            <sz val="9"/>
            <color indexed="81"/>
            <rFont val="Tahoma"/>
            <family val="2"/>
          </rPr>
          <t>Formulese según las caracteristicas y el horizonte de tiempo del indicador</t>
        </r>
      </text>
    </comment>
  </commentList>
</comments>
</file>

<file path=xl/sharedStrings.xml><?xml version="1.0" encoding="utf-8"?>
<sst xmlns="http://schemas.openxmlformats.org/spreadsheetml/2006/main" count="918" uniqueCount="636">
  <si>
    <t xml:space="preserve">PLAN DE DESARROLLO </t>
  </si>
  <si>
    <t>BOGOTA MEJOR PARA TODOS 2016-2020</t>
  </si>
  <si>
    <t>EJE/PILAR  PLAN DE DESARROLLO:</t>
  </si>
  <si>
    <t xml:space="preserve">PROGRAMA/PROYECTO ESTRATEGICO PPD: </t>
  </si>
  <si>
    <t>NÚMERO Y PROYECTO INVERSIÓN:</t>
  </si>
  <si>
    <t>OBJETIVO GENERAL DEL PROYECTO INVERSION:</t>
  </si>
  <si>
    <t>DIRECCIÓN:</t>
  </si>
  <si>
    <t>SUBDIRECCIÓN O ÁREA:</t>
  </si>
  <si>
    <t>GERENTE DEL PROYECTO:</t>
  </si>
  <si>
    <t>PERIODO DEL SEGUIMIENTO:</t>
  </si>
  <si>
    <t>De</t>
  </si>
  <si>
    <t>A</t>
  </si>
  <si>
    <t>INDICADORES DE GESTIÓN</t>
  </si>
  <si>
    <t>FORMULACIÓN DEL INDICADOR</t>
  </si>
  <si>
    <t>SEGUIMIENTO DEL INDICADOR</t>
  </si>
  <si>
    <t>CUADRO DE CONTROL 1: Seguimiento Indicadores según lo programado hasta el corte del informe</t>
  </si>
  <si>
    <t>CUADRO DE CONTROL 2: Seguimiento indicadores segín meta anual programado</t>
  </si>
  <si>
    <t>Ubicación Estrategica</t>
  </si>
  <si>
    <t>Identificación general</t>
  </si>
  <si>
    <t>Caracteristicas indicador</t>
  </si>
  <si>
    <t>Horizonte</t>
  </si>
  <si>
    <t>Enero</t>
  </si>
  <si>
    <t>Febrero</t>
  </si>
  <si>
    <t>Marzo</t>
  </si>
  <si>
    <t>Abril</t>
  </si>
  <si>
    <t>Mayo</t>
  </si>
  <si>
    <t>Junio</t>
  </si>
  <si>
    <t>Julio</t>
  </si>
  <si>
    <t>Agosto</t>
  </si>
  <si>
    <t>Septiembre</t>
  </si>
  <si>
    <t>Octubre</t>
  </si>
  <si>
    <t>Noviembre</t>
  </si>
  <si>
    <t>Diciembre</t>
  </si>
  <si>
    <t>Proceso institucional</t>
  </si>
  <si>
    <t>Subsistema del SIG</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</si>
  <si>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</si>
  <si>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</si>
  <si>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</si>
  <si>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</si>
  <si>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</si>
  <si>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</si>
  <si>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</si>
  <si>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</si>
  <si>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</si>
  <si>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</si>
  <si>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</si>
  <si>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</si>
  <si>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</si>
  <si>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</si>
  <si>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</si>
  <si>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</si>
  <si>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</si>
  <si>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</si>
  <si>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</si>
  <si>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</si>
  <si>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</si>
  <si>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</si>
  <si>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</si>
  <si>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</si>
  <si>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AÑOS</t>
  </si>
  <si>
    <t>MOTIVOS DE LA MEJORA</t>
  </si>
  <si>
    <t>TIPO DE MEJORA</t>
  </si>
  <si>
    <t>PROCESO</t>
  </si>
  <si>
    <t>ADJUNTOS</t>
  </si>
  <si>
    <t>ESTADO CRP</t>
  </si>
  <si>
    <t>ESTADO RESERVAS Y PASIVOS</t>
  </si>
  <si>
    <t>ESTADO CDP</t>
  </si>
  <si>
    <t xml:space="preserve">TIPOS DE CONTRATACIÓN </t>
  </si>
  <si>
    <t>MODALIDADES CONTRACTUALES</t>
  </si>
  <si>
    <t>LA META ESTA</t>
  </si>
  <si>
    <t>USAQUEN</t>
  </si>
  <si>
    <t>Hallazgo de la contraloria</t>
  </si>
  <si>
    <t>PREVENTIVA</t>
  </si>
  <si>
    <t>SI</t>
  </si>
  <si>
    <t>1. Solicitud CRP</t>
  </si>
  <si>
    <t>1. Papeles en revisión y consolidación por parte del proyecto</t>
  </si>
  <si>
    <t>1. Elaboración de Anexos Técnicos</t>
  </si>
  <si>
    <t>Licitación pública</t>
  </si>
  <si>
    <t>Literal H</t>
  </si>
  <si>
    <t>Activa</t>
  </si>
  <si>
    <t xml:space="preserve">Vigente </t>
  </si>
  <si>
    <t>CHAPINERO</t>
  </si>
  <si>
    <t>Auditoria externa</t>
  </si>
  <si>
    <t>CORRECTIVA</t>
  </si>
  <si>
    <t>NO</t>
  </si>
  <si>
    <t>2. Firma Subdirectora contratación</t>
  </si>
  <si>
    <t>2. Radicado para revisión costos</t>
  </si>
  <si>
    <t>2. Mesa técnica de selección de operadores</t>
  </si>
  <si>
    <t>Selección abreviada</t>
  </si>
  <si>
    <t>Subasta Inversa</t>
  </si>
  <si>
    <t>Finalizada</t>
  </si>
  <si>
    <t>Finalizado</t>
  </si>
  <si>
    <t>SANTAFE</t>
  </si>
  <si>
    <t>Auditoria Interna de calidad</t>
  </si>
  <si>
    <t xml:space="preserve">MEJORAMIENTO CONTINUO </t>
  </si>
  <si>
    <t>No Aplica</t>
  </si>
  <si>
    <t>3. Radicación en subdirección fiancniera</t>
  </si>
  <si>
    <t>3. Radicado para revisión Subdirección financiera</t>
  </si>
  <si>
    <t>3. Recepción de documentos</t>
  </si>
  <si>
    <t>Bolsas de productos </t>
  </si>
  <si>
    <t>Programa en vigencIa posterior</t>
  </si>
  <si>
    <t>SAN CRISTOBAL</t>
  </si>
  <si>
    <t>Auditoria Interna de control interno</t>
  </si>
  <si>
    <t>4. Entregado por financiera</t>
  </si>
  <si>
    <t>4. Radicado en Secretaria de Hacienda</t>
  </si>
  <si>
    <t>4. Verificación financiera del asociado</t>
  </si>
  <si>
    <t>Contratación de Menor Cuantía </t>
  </si>
  <si>
    <t>Suspendida</t>
  </si>
  <si>
    <t>USME</t>
  </si>
  <si>
    <t xml:space="preserve">Seguimiento Plan de Acción </t>
  </si>
  <si>
    <t>5. En estado elaboración contrato</t>
  </si>
  <si>
    <t>5. Identificación de predios</t>
  </si>
  <si>
    <t>Otros procesos de selección abreviada </t>
  </si>
  <si>
    <t>TUNJUELITO</t>
  </si>
  <si>
    <t>Peticiones quejas o reclamos</t>
  </si>
  <si>
    <t xml:space="preserve">6. Contrato suscrito </t>
  </si>
  <si>
    <t>6. Solicitud concepto técnico Plantas Físicas</t>
  </si>
  <si>
    <t>Concurso de méritos</t>
  </si>
  <si>
    <t>Contratos y/o Convenios interadministrativos. </t>
  </si>
  <si>
    <t>BOSA</t>
  </si>
  <si>
    <t>Resultados de revisión de la Dirección</t>
  </si>
  <si>
    <t xml:space="preserve">7. Contrato en liquidación </t>
  </si>
  <si>
    <t>7. Elaboración estructura de costos y estudios previos</t>
  </si>
  <si>
    <t>Contratación directa </t>
  </si>
  <si>
    <t>Convenios de Asociacion (Decreto 777)</t>
  </si>
  <si>
    <t>KENNEDY</t>
  </si>
  <si>
    <t>Sugerencias de funcionarios</t>
  </si>
  <si>
    <t>8. En proceso de liberación de recursos CRP</t>
  </si>
  <si>
    <t>8. Estudios del sector</t>
  </si>
  <si>
    <t>Contratación directa cuando no exista pluralidad de oferentes. </t>
  </si>
  <si>
    <t>FONTIBON</t>
  </si>
  <si>
    <t>EN EJECUCION</t>
  </si>
  <si>
    <t>9. Negociación con el asociado</t>
  </si>
  <si>
    <t>Contratos de prestación de servicios profesionales y de apoyo a la gestión. </t>
  </si>
  <si>
    <t>ENGATIVA</t>
  </si>
  <si>
    <t>FINALIZADO</t>
  </si>
  <si>
    <t>10. Revisión para aval estructura de costos y estudios previos</t>
  </si>
  <si>
    <t>Arrendamiento y la Adquisición de Inmuebles</t>
  </si>
  <si>
    <t>SUBA</t>
  </si>
  <si>
    <t>11. Solicitud de CDP</t>
  </si>
  <si>
    <t>Mínima cuantía</t>
  </si>
  <si>
    <t>BARRIOS UNIDOS</t>
  </si>
  <si>
    <t>12. Solicitud de aval de riesgos</t>
  </si>
  <si>
    <t>OTRO</t>
  </si>
  <si>
    <t>TEUSAQUILLO</t>
  </si>
  <si>
    <t>13. Creación de terceros</t>
  </si>
  <si>
    <t>LOS MÁRTIRES</t>
  </si>
  <si>
    <t>14. Cargue, elaboración de minuta y justificación</t>
  </si>
  <si>
    <t>ANTONIO NARIÑO</t>
  </si>
  <si>
    <t>GERENTES DE PROYECTOS</t>
  </si>
  <si>
    <t>DIRECCIÓN</t>
  </si>
  <si>
    <t>SUBDIRECCIÓN/ÁREA</t>
  </si>
  <si>
    <t>EJE/PILAR PLAN DE DESARROLLO</t>
  </si>
  <si>
    <t>PROGRAMA ESTRATEGICO PPD:</t>
  </si>
  <si>
    <t>15. Revisión jurídica</t>
  </si>
  <si>
    <t>PUENTE ARANDA</t>
  </si>
  <si>
    <t>Asesor (a) de Despacho de la Secretaria</t>
  </si>
  <si>
    <t>Despacho de la Secretaria</t>
  </si>
  <si>
    <t>1. Pilar Igualdad de Calidad de Vida</t>
  </si>
  <si>
    <t>1. Prevención y atención de la maternidad y la paternidad tempranas</t>
  </si>
  <si>
    <t>16. Solicitar el cupo</t>
  </si>
  <si>
    <t>LA CANDELARIA</t>
  </si>
  <si>
    <t>Subsecretario (a)</t>
  </si>
  <si>
    <t>Subsecretaria</t>
  </si>
  <si>
    <t>2. Pilar Democracia Urbana</t>
  </si>
  <si>
    <t>2. Desarrollo integral desde la gestación hasta la adolescencia</t>
  </si>
  <si>
    <t>17. Revisión Dir. Poblacional</t>
  </si>
  <si>
    <t>RAFAEL URIBE</t>
  </si>
  <si>
    <t xml:space="preserve">Director (a) Poblacional </t>
  </si>
  <si>
    <t xml:space="preserve">Dirección Poblacional </t>
  </si>
  <si>
    <t>Subdirección para la Infancia</t>
  </si>
  <si>
    <t>7. Eje transversal Gobierno Legítimo, fortalecimiento local y eficiencia</t>
  </si>
  <si>
    <t>3. Igualdad y autonomía para una Bogotá incluyente</t>
  </si>
  <si>
    <t>18. Realización Comité Precontractual</t>
  </si>
  <si>
    <t>CIUDAD BOLIVAR</t>
  </si>
  <si>
    <t xml:space="preserve">Director (a) Territorial </t>
  </si>
  <si>
    <t xml:space="preserve">Dirección Territorial </t>
  </si>
  <si>
    <t>Subdirección para la Juventud</t>
  </si>
  <si>
    <t>5. Desarrollo integral para la felicidad y el ejercicio de la ciudadanía</t>
  </si>
  <si>
    <t>19. Revisión ofi. Contratación</t>
  </si>
  <si>
    <t>SUMAPAZ</t>
  </si>
  <si>
    <t>Director (a) de Ánalisis y Diseño Estrategico</t>
  </si>
  <si>
    <t>Dirección Ánalisis y Diseño Estrategico</t>
  </si>
  <si>
    <t>Subdirección para la Adultez</t>
  </si>
  <si>
    <t>16. Integración social para una ciudad de oportunidades</t>
  </si>
  <si>
    <t>20. Comite de contratación</t>
  </si>
  <si>
    <t xml:space="preserve">DISTRITAL </t>
  </si>
  <si>
    <t>Director (a) Corporativa</t>
  </si>
  <si>
    <t>Dirección Corporativa</t>
  </si>
  <si>
    <t>Subdirección para la Vejez</t>
  </si>
  <si>
    <t>42. Transparencia, gestión pública y servicio a la ciudadanía</t>
  </si>
  <si>
    <t>21. Firma Minuta Dir. Poblacional</t>
  </si>
  <si>
    <t>Subdirección para la Familia</t>
  </si>
  <si>
    <t>44. Gobierno y ciudadanía digital</t>
  </si>
  <si>
    <t>22. Firma contratista y expedición de RP</t>
  </si>
  <si>
    <t>Subdirección para asuntos LGBT</t>
  </si>
  <si>
    <t>45. Gobernanza e influencia local, regional e internacional</t>
  </si>
  <si>
    <t>23. Expedición de Poliza</t>
  </si>
  <si>
    <t>Subdirección para la Gestión Integral Local</t>
  </si>
  <si>
    <t>24. Egresos SIRBE</t>
  </si>
  <si>
    <t>Subdirección para la Identificación, Caracterización e Integación</t>
  </si>
  <si>
    <t>25. Acta de inicio</t>
  </si>
  <si>
    <t>Subdirección de Investigación e Información</t>
  </si>
  <si>
    <t>26. Ingresos SIRBE</t>
  </si>
  <si>
    <t xml:space="preserve">Subdirección de Diseño, Evalución y Sistematización </t>
  </si>
  <si>
    <t>Subdirección Adminsitrativa y Financiera</t>
  </si>
  <si>
    <t>Subdirección de Contratación</t>
  </si>
  <si>
    <t>Subdirección de Gestión del Talento Humano</t>
  </si>
  <si>
    <t>Subdirección de Plantas Físicas</t>
  </si>
  <si>
    <t>PROYECTOS</t>
  </si>
  <si>
    <t>PROYECTO ESTRATEGICO PPD:</t>
  </si>
  <si>
    <t>OBJETIVO GENERAL DEL PROYECTO INVERSION</t>
  </si>
  <si>
    <t>DEPENDENCIA</t>
  </si>
  <si>
    <t>1086 - Una ciudad para las familias</t>
  </si>
  <si>
    <t>Una ciudad para las familias</t>
  </si>
  <si>
    <t>Promover el reconocimiento y garantia de derechos al interior de las familias de la ciudad de Bogotá.</t>
  </si>
  <si>
    <t>1091 - Integración eficiente y transparente para todos</t>
  </si>
  <si>
    <t xml:space="preserve"> Integración Eficiente y Transparente para todos</t>
  </si>
  <si>
    <t xml:space="preserve">Fortalecer la capacidad institucional para garantizar una gestión pública eficiente y transparente que responda a las demandas ciudadanas, al cumplimiento de las Políticas Sociales y a los criterios de calidad de los servicios sociales que presta la Entidad. </t>
  </si>
  <si>
    <t>1092 - Viviendo el territorio</t>
  </si>
  <si>
    <t>Viviendo el territorio</t>
  </si>
  <si>
    <t>Fortalecer la  capacidad institucional para brindar respuestas integrales en el territorio.</t>
  </si>
  <si>
    <t xml:space="preserve">1093 - Prevención y atención integral de la paternidad y la maternidad temprana </t>
  </si>
  <si>
    <t xml:space="preserve">Prevención y atención integral de la paternidad y la maternidad temprana </t>
  </si>
  <si>
    <t>Contribuir en la prevención de la maternidad y la paternidad temprana en Bogotá</t>
  </si>
  <si>
    <t>1096 - Desarrollo integral desde la gestación hasta la adolescencia</t>
  </si>
  <si>
    <t>Desarrollo integral desde la gestación hasta la adolescencia</t>
  </si>
  <si>
    <t xml:space="preserve">Contribuir al desarrollo integral con enfoque diferencial de niños, niñas y adolescentes de Bogotá que se encuentren en situación de amenaza, inobservancia  o vulneración de derechos. </t>
  </si>
  <si>
    <t>1098 - Bogotá te nutre</t>
  </si>
  <si>
    <t>Bogotá te nutre</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</si>
  <si>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</si>
  <si>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1099 - Envejecimiento digno, activo y feliz</t>
  </si>
  <si>
    <t>Envejecimiento Digno, Activo y Feliz</t>
  </si>
  <si>
    <t>Disminuir las prácticas adversas y percepciones discriminatorias en torno a la vejez y contribuir a la transformación de imaginarios sobre el envejecimiento y el diálogo intergeneracional como conceptos vitales para la construcción de proyectos de vida.</t>
  </si>
  <si>
    <t>1101 - Distrito diverso</t>
  </si>
  <si>
    <t>Distrito Diverso</t>
  </si>
  <si>
    <t>Disminuir la vulnerabilidad por discriminación, violencias y exclusión social por orientación sexual o identidad de género en Bogotá</t>
  </si>
  <si>
    <t>1103 - Espacios de integración social</t>
  </si>
  <si>
    <t>Espacios de Integración Social</t>
  </si>
  <si>
    <t>Proveer espacios de integración social en cumplimiento de los estándares de calidad para garantizar la prestación de los servicios sociales en condiciones adecuadas y seguras.</t>
  </si>
  <si>
    <t>1108 - Prevención y atención integral del fenómeno de habitabilidad en calle</t>
  </si>
  <si>
    <t>Prevención y atención integral del fenómeno de habitabilidad en calle</t>
  </si>
  <si>
    <t>Promover la inclusión social de las y los ciudadanos habitantes de calle y las poblaciones en riesgo de habitar las calles</t>
  </si>
  <si>
    <t>xxx</t>
  </si>
  <si>
    <t>1113 - Por una ciudad incluyente y sin barreras</t>
  </si>
  <si>
    <t>Por una ciudad incluyente y sin barreras</t>
  </si>
  <si>
    <t>Fortalecer los procesos de inclusión de las personas con discapacidad, sus familias y cuidadores en los diferentes entornos, mediante acciones de articulación con actores públicos y privados</t>
  </si>
  <si>
    <t>1116 - Distrito joven</t>
  </si>
  <si>
    <t>Distrito Joven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</si>
  <si>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</si>
  <si>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1118 - Gestión Institucional y fortalecimiento del talento humano</t>
  </si>
  <si>
    <t>Espacios de integración social</t>
  </si>
  <si>
    <t xml:space="preserve">Fortalecer  la capacidad operativa y  técnica en los servicios de soporte de la gestión institucional y en el desarrollo integral del talento humano. </t>
  </si>
  <si>
    <t>1168 - Integración digital y de conocimiento para la inclusión social</t>
  </si>
  <si>
    <t>Fortalecimiento institucional a través del uso de TIC</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</si>
  <si>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</si>
  <si>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INFORMACIÓN DE LA META</t>
  </si>
  <si>
    <t>TIPO DE META</t>
  </si>
  <si>
    <t>ESTADO DE LA META</t>
  </si>
  <si>
    <t>CONSTANTE</t>
  </si>
  <si>
    <t>CRECIENTE</t>
  </si>
  <si>
    <t>Programada en vigencia posterior</t>
  </si>
  <si>
    <t>DECRECIENTE</t>
  </si>
  <si>
    <t>SUMA</t>
  </si>
  <si>
    <t xml:space="preserve">Meta Resultado </t>
  </si>
  <si>
    <t>Indicador Resultado</t>
  </si>
  <si>
    <t>METAS PDD</t>
  </si>
  <si>
    <t>Incrementar al 100% el acceso oportuno (en los tiempos de ley) a la justicia en los casos atendidos por violencia intrafamiliar y delito sexual en comisarías de familia</t>
  </si>
  <si>
    <t>% de casos asos por violencia intrafamiliar y delito sexual fueron atendidos oprtunamente (en los tiempos de ley) en las comisarías de familia</t>
  </si>
  <si>
    <t>Una ciudad para las familias-  1086</t>
  </si>
  <si>
    <t>Integración eficiente y transparente para todos-1091</t>
  </si>
  <si>
    <t>26 servicios funerarios integrales prestados en los cementerios de propiedad del Distrito.</t>
  </si>
  <si>
    <t>Número de servicios funerarios integrales prestados</t>
  </si>
  <si>
    <t>Viviendo el territorio-1092</t>
  </si>
  <si>
    <t>4.000 subsidios del servicio funerario entregados a población vulnerable de Bogotá.</t>
  </si>
  <si>
    <t>Número de subsidios del servicio funerario entregados a población vulnerable de Bogotá</t>
  </si>
  <si>
    <t>Disminuir en dos puntos porcentuales la participación de los nacimientos en niñas, adolescentes y jóvenes menores de 19 años durante el cuatrienio.</t>
  </si>
  <si>
    <t>Porcentaje de participación nacimientos en niñas , adolescentes y jóvenes menores o iguales a 19 años .</t>
  </si>
  <si>
    <t>Prevención y atención integral de la paternidad y la maternidad temprana -1093</t>
  </si>
  <si>
    <t>Incrementar en 2 años la mediana de la edad de las mujeres al nacimiento de su primer hijo.</t>
  </si>
  <si>
    <t>Mediana de la edad en las mujeres al nacimiento de su primer hijo</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</si>
  <si>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</si>
  <si>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</si>
  <si>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Desarrollo integral desde la gestación hasta la adolescencia-1096</t>
  </si>
  <si>
    <t>Alcanzar 232.687 cupos para la atención integral de niños y niñas de primera infancia en el marco de la RIA*</t>
  </si>
  <si>
    <t>Número de cupos para la atención integral de niños y niñas de primera infancia en el marco de la RIA</t>
  </si>
  <si>
    <t>Reducir en 4 puntos la tasa de trabajo infantil ampliada de niños, niñas y adolescentes de 5 a 17 años.</t>
  </si>
  <si>
    <t>Tasa de trabajo infantil</t>
  </si>
  <si>
    <t>Diseñar e implementar una (1) estrategia de educación nutricional con enfoque familiar</t>
  </si>
  <si>
    <t>Bogotá te nutre-1098</t>
  </si>
  <si>
    <t>Capacitar 35.000 hogares en educación nutricional</t>
  </si>
  <si>
    <t>Entregar el 100% de los apoyos alimentarios programados.</t>
  </si>
  <si>
    <t>Diseñar e implementar un (1) instrumento de validación de condiciones para identificar y priorizar personas en inseguridad alimentaria severa y moderada</t>
  </si>
  <si>
    <t>Identificar 50.000 personas  en inseguridad alimentaria severa y moderada mediante el instrumento de validación de condiciones</t>
  </si>
  <si>
    <t>Incrementar en un 25% la vinculación de personas mayores en procesos de fortalecimiento de sus proyectos de vida a través de los servicios de la SDIS</t>
  </si>
  <si>
    <t>Número de personas mayores vinculadas a procesos de fortalecimiento de sus proyectos de vida</t>
  </si>
  <si>
    <t>Envejecimiento digno, activo y feliz-1099</t>
  </si>
  <si>
    <t>Disminuir en 18 puntos porcentuales la percepción de discriminación, violencias y ex-clusión social de las personas de los sectores LGBTI, que les impide el ejercicio pleno de sus derechos. * *La SDIS aportará el 4,9% para el cumplimieto de esta meta.</t>
  </si>
  <si>
    <t>Porcetaje de personas de sectores LBGTI que expresan que han sido discrimindas</t>
  </si>
  <si>
    <t>Distrito diverso-1101</t>
  </si>
  <si>
    <t>Ampliar la capacidad instalada de atención integral en ámbito institucional para la primera infancia a través de 13 nuevas unidades operativas (3.265 cupos) con equipamientos que cumplan los más altos estándares de calidad. * (De las 13 nuevas unidades, 8 se construirán si se cuenta con los recursos de capital)</t>
  </si>
  <si>
    <t>Número de unidades operativas de ámbito institucional que cumplan los más altos estándares de calidad.</t>
  </si>
  <si>
    <t>Espacios de integración social-1103</t>
  </si>
  <si>
    <t>Ampliar la capacidad instalada de atención a personas mayores (Centro Día) y para personas con discapacidad (Centro Crecer para niños menores de 18 años de edad)</t>
  </si>
  <si>
    <t>Número de Centros Día para personas mayor y Centros Crecer.</t>
  </si>
  <si>
    <t>Adecuar a condiciones de ajuste razonable el 100% de los centros de atención a personas con discapacidad** (La totalidad de las adecuaciones de ajuste razonable a centros para niños y jóvenes menores de 18 años de edad con discapacidad se realizará si se cuenta con los recursos de capital.)</t>
  </si>
  <si>
    <t>Número de centros cerecer para atención a niños menores de 18 años con discapacidad</t>
  </si>
  <si>
    <t>Infraestructura social que mejora el acceso a servicios sociales de calidad</t>
  </si>
  <si>
    <t>Número de unidades de protección Integral</t>
  </si>
  <si>
    <t>Incrementar en 11% el número de ciudadanos habitantes de calle atendidos por la SDIS que participan en los procesos de superación de habitabilidad en calle</t>
  </si>
  <si>
    <t>%de ciudadanos habitantes de calle que participan en acciones de inclusión social</t>
  </si>
  <si>
    <t>Prevención y atención integral del fenómeno de habitabilidad en calle-1108</t>
  </si>
  <si>
    <t>Reducir en un 5% de la población habitante de calle entre 8 a 28 años, mediante acciones de reinserción a la sociedad y de prevención.</t>
  </si>
  <si>
    <t>Número de Habitantes de calle entre los 8 y 28 años en acciones prevención y reinserción a la sociedad.</t>
  </si>
  <si>
    <t>Incrementar a 2.000 personas con discapacidad con procesos de inclusión efectivos en el Distrito.</t>
  </si>
  <si>
    <t>Número de personas con discapacidad en procesos de inclusión efectivo en el Distrito</t>
  </si>
  <si>
    <t>Por una ciudad incluyente y sin barreras-1113</t>
  </si>
  <si>
    <t>Se incrementará el 30% de jóvenes que finalizarán proceso de formación en habilidades, capacidades, y competencias en cultura ciudadana o laborales.</t>
  </si>
  <si>
    <t>Número de jovenes vulnerables vinculados a procesos de formación por la SDIS e IDIPRON para desarrollar y fortalecer habilidades, capacidades o competencias en cultura ciudadana o laborales</t>
  </si>
  <si>
    <t>Distrito joven-1116</t>
  </si>
  <si>
    <t>gestión Institucional y fortalecimiento del talento humano-1118</t>
  </si>
  <si>
    <t>Integración digital y de conocimiento para la inclusión social-1168</t>
  </si>
  <si>
    <t>N° OBJETIVO ESPECIFICO</t>
  </si>
  <si>
    <t>OBJETIVO ESPECIFICO</t>
  </si>
  <si>
    <t>No. META</t>
  </si>
  <si>
    <t>DESCRIPCIÓN META PROYECTO DE INVERSIÓN</t>
  </si>
  <si>
    <t>ACTIVIDADES (Cadena de valor)</t>
  </si>
  <si>
    <t xml:space="preserve">Tareas (Plan de Acción) </t>
  </si>
  <si>
    <t>Desarrollar estrategias que contribuyan a la implementación de la Política Pública para las Familias -PPPF.</t>
  </si>
  <si>
    <t>Implementar una estrategia de divulgación de la Política Pública para las Familias PPPF</t>
  </si>
  <si>
    <t xml:space="preserve"> Una ciudad para las familias-  1086</t>
  </si>
  <si>
    <t xml:space="preserve">Aportar una línea técnica para la implementación de la  PPPF </t>
  </si>
  <si>
    <t>Formular un (1) proyecto de investigación social para caracterizar familias en Bogotá</t>
  </si>
  <si>
    <t>Desarrollar una estrategia interinstitucional de prevención de 
la violencia intrafamiliar.</t>
  </si>
  <si>
    <t>Diseñar e implementar una (1) estrategia comunicativa Distrital para la prevención de la violencia intrafamiliar.</t>
  </si>
  <si>
    <t>Orientar 12000 personas en procesos de prevención de la violencia intrafamiliar atendidas por los servicios sociales de la SDIS</t>
  </si>
  <si>
    <t>Capacitar 15000 servidores de las entidades distritales y personas de la sociedad civil en atención integral y la prevención de violencia intrafamiliar y delitos sexuales</t>
  </si>
  <si>
    <t>Fortalecer la capacidad técnica para la atención y protección de las víctimas de violencias al interior de las familias.</t>
  </si>
  <si>
    <t xml:space="preserve">Alcanzar la oportunidad  en el 100% de los casos de atención y protección a  víctimas de violencias al interior de las familias </t>
  </si>
  <si>
    <t>Diseñar y aplicar Una (1) estrategia de fortalecimiento de la gestión operacional</t>
  </si>
  <si>
    <t>Actualizar el 100% de los sistemas de información de víctimas de las violencias</t>
  </si>
  <si>
    <t>Determinar el avance de las políticas sociales y comunicarlo a los grupos de interés.</t>
  </si>
  <si>
    <t>Realizar análisis y seguimiento al 100% de las políticas sociales que lidera la SDIS</t>
  </si>
  <si>
    <t xml:space="preserve"> Integración eficiente y transparente para todos-1091</t>
  </si>
  <si>
    <t>Desarrollar estrategias que promuevan el cumplimiento de los criterios de calidad de los servicios sociales a partir de los estandares y los anexos técnicos</t>
  </si>
  <si>
    <t>Verificar en 1200 instituciones oficiales y privadas el cumplimiento de los requisitos de calidad de los servicios sociales</t>
  </si>
  <si>
    <t>Verificar que 300  jardines  infantiles  de ámbito institucional cumplan mínimo con el 80% de los requisitos de calidad de los servicios sociales</t>
  </si>
  <si>
    <t xml:space="preserve">Garantizar el apoyo a la supervisión del 100% de los contratos o convenios de los servicios sociales tercerizados, asignados a la Subsecretaria. </t>
  </si>
  <si>
    <t>Formular e implementar estrategias que impulsen la gestión pública eficiente, la cultura del servicio, la transparencia,  el cuidado de lo público y control social en la SDIS</t>
  </si>
  <si>
    <t>Aumentar en 15% la apropiación de la cultura del servicio, la transparencia, el cuidado de lo público y control social en la SDIS</t>
  </si>
  <si>
    <t>Alcanzar el 98% del nivel de satisfacción de la ciudadanía frente a los servicios sociales</t>
  </si>
  <si>
    <t xml:space="preserve">Fortalecer la gestión en los espacios de coordinación y articulación  intersectorial local </t>
  </si>
  <si>
    <t>Implementar en las 20 localidades del distrito una estrategia de abordaje territorial</t>
  </si>
  <si>
    <t xml:space="preserve"> Viviendo el territorio-1092</t>
  </si>
  <si>
    <t xml:space="preserve"> Fortalecer la capacidad técnica en las Alcaldías Locales para la formulación de proyectos de inversión social de la Secretaria Distrital de Integración Social </t>
  </si>
  <si>
    <t>Asistir tecnicamente el 100% de los proyectos de inversión social local con linea técnica de la SDIS</t>
  </si>
  <si>
    <t>Identificar y atender  personas en condición de vulnerabilidad  o pobreza que no cuenten con la capacidad para enfrentar situaciones sociales imprevistas o generadas por efectos del cambio climático.</t>
  </si>
  <si>
    <t>Implementar una estrategia de identificación de ciudadanos con condicion de vulnerabilidad</t>
  </si>
  <si>
    <t>Atender 41.363 personas en emergencia social</t>
  </si>
  <si>
    <t>Atender socialmente al 100% de hogares afectados por emergencias o desastres para los que sea activada la SDIS por el Sistema Distrital de Gestión del Riesgo y Cambio Climatico</t>
  </si>
  <si>
    <t>Implementar una estrategia para conocimiento y reducción del riesgo</t>
  </si>
  <si>
    <t>Implementar  procesos de desarrollo de capacidades para las personas</t>
  </si>
  <si>
    <t>Integrar 90.000 personas a procesos de desarrollo de capacidades</t>
  </si>
  <si>
    <t xml:space="preserve">Formar servidores públicos de la SDIS  en derechos sexuales y derechos reproductivos  </t>
  </si>
  <si>
    <t>Formar 440 servidores públicos en derechos sexuales y derechos reproductivos</t>
  </si>
  <si>
    <t xml:space="preserve"> Prevención y atención integral de la paternidad y la maternidad temprana -1093</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</si>
  <si>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</si>
  <si>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</si>
  <si>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Coordinar y armonizar las acciones comunicativas del Programa transectorial de Prevención de Maternidad y Paternidad temprana</t>
  </si>
  <si>
    <t xml:space="preserve">Diseñar e implementar una  campaña de comunicaciones del Programa de prevención de la maternidad y la paternidad temprana </t>
  </si>
  <si>
    <t>Optimizar mecanismos de articulación intra, inter y transectorial.</t>
  </si>
  <si>
    <t>Diseñar e implementar una Ruta Integral de Atenciones desde la gestación hasta la adolescencia.</t>
  </si>
  <si>
    <t xml:space="preserve"> Desarrollo integral desde la gestación hasta la adolescencia-1096</t>
  </si>
  <si>
    <t>Fortalecer el rol protector y educativo de las familias y cuidadores</t>
  </si>
  <si>
    <t>Diseñar e implementar una metodología de monitoreo y seguimiento a la corresponsabilidad de las familias y cuidadores.</t>
  </si>
  <si>
    <t>Implementar herramientas de seguimiento, monitoreo, análisis y evaluación de resultados de la prestación de los servicios</t>
  </si>
  <si>
    <t>Diseñar e implementar una herramienta de información que permita el seguimiento niño a niño.</t>
  </si>
  <si>
    <t>Brindar una oferta de servicios y estrategias flexibles de atención integral con calidad y pertinencia  desde el enfoque diferencial</t>
  </si>
  <si>
    <t>Atender integralmente en 61.241  cupos a niños y niñas de 0 a 5 años en ámbitos institucionales con enfoque diferencial</t>
  </si>
  <si>
    <t>Atender integralmente  15.000 mujeres gestantes y niñas y niños de 0 a 2 años con enfoque diferencial.</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</si>
  <si>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</si>
  <si>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Alcanzar 76.054 cupos de ámbito institucional con estándares de calidad superiores al 80%</t>
  </si>
  <si>
    <t xml:space="preserve">Promover estilos de vida saludable de los niños, niñas, mujeres gestantes y hogares atendidos. </t>
  </si>
  <si>
    <t xml:space="preserve"> Bogotá te nutre-1098</t>
  </si>
  <si>
    <t>Suministrar apoyo alimentario a niños, niñas, mujeres gestantes y hogares identificados por la Secretaría Distrital de Integración Social en inseguridad alimentaria moderada y severa.</t>
  </si>
  <si>
    <t>Fortalecer el sistema de vigilancia y seguimiento nutricional de la SDIS.</t>
  </si>
  <si>
    <t>Diseñar e implementar un (1) sistema de vigilancia y seguimiento nutricional</t>
  </si>
  <si>
    <t>Fortalecer la capacidad institucional de identificar a niños, niñas, mujeres gestantes y hogares en inseguridad alimentaria.</t>
  </si>
  <si>
    <t>Fortalecer la capacidad institucional para identificar a niños, niñas, mujeres gestantes y hogares en inseguridad alimentaria, y generar acciones que fomenten la corresponsabilidad  para el goce efectivo de sus derechos</t>
  </si>
  <si>
    <t>Diseñar e implementar una (1) estrategia que fomente la corresponsabilidad de los beneficiarios de las modalidades del proyecto</t>
  </si>
  <si>
    <t xml:space="preserve">Fortalecer con una atención integral, cualificada y desde la perspectiva de enfoque diferencial, los servicios sociales de la SDIS que dignifiquen el proyecto de vida de las personas mayores. </t>
  </si>
  <si>
    <t>Entregar a 90,138 personas mayores en situación de vulnerabilidad socioeconómica apoyos económicos.</t>
  </si>
  <si>
    <t xml:space="preserve"> Envejecimiento digno, activo y feliz-1099</t>
  </si>
  <si>
    <t>Atender integralmente a 15.000 personas mayores en condición de fragilidad social en la ciudad de Bogotá  a través del servicio Centros Día .</t>
  </si>
  <si>
    <t>Atender integralmente a 1.940 personas mayores en condición de fragilidad social en la ciudad de Bogotá a través del servicio Centro de Protección Social.</t>
  </si>
  <si>
    <t>Atender integralmente a 500 personas mayores en situación de vulnerabilidad asociada a la falta de lugar estable para dormir  en el servicio Centro Noche.</t>
  </si>
  <si>
    <t>Generar e implementar acciones que permitan informar, cualificar a la población en general y apoyar a las personas mayores y las redes familiares, respecto a su autocuidado y  labor de cuidado.</t>
  </si>
  <si>
    <t>Cualificar 500  cuidadoras y cuidadores de personas mayores  en el Distrito Capital</t>
  </si>
  <si>
    <t>Implementar el sistema de seguimiento y monitoreo de la PPSEV.</t>
  </si>
  <si>
    <t>Implementar un (1) sistema de seguimiento y monitoreo de la PPSEV</t>
  </si>
  <si>
    <t>Fomentar el respeto y la construcción de nuevas subjetividades desde la diversidad de orientaciones sexuales e identidades de género</t>
  </si>
  <si>
    <t>Desarrollar actividades dirigidas a 4.600 personas de la comunidad en general para fomentar el respeto y la construcción de nuevas subjetividades desde la diversidad de orientaciones sexuales e identidades de género</t>
  </si>
  <si>
    <t xml:space="preserve"> Distrito diverso-1101</t>
  </si>
  <si>
    <r>
      <t>Desarrollar</t>
    </r>
    <r>
      <rPr>
        <sz val="11"/>
        <color rgb="FFFF0000"/>
        <rFont val="Calibri"/>
        <family val="2"/>
        <scheme val="minor"/>
      </rPr>
      <t xml:space="preserve"> </t>
    </r>
    <r>
      <rPr>
        <sz val="11"/>
        <color theme="1"/>
        <rFont val="Calibri"/>
        <family val="2"/>
        <scheme val="minor"/>
      </rPr>
      <t xml:space="preserve"> estratégia intrainstitucional  de formación en atención diferencial por orientación  sexual e identidad de género.</t>
    </r>
  </si>
  <si>
    <t>Desarrollar actividades dirigidas a 7050 personas que laboren en los sectores público, privado o mixto, para realizar procesos formación en atención diferencial por orientación sexual e identidad de género</t>
  </si>
  <si>
    <t>Prestar el servicio de atención integral a personas LGBTI sus familias y redes de apoyo, a partir de respuestas flexibles y diferenciales</t>
  </si>
  <si>
    <t>Atender 1.350 personas de los sectores sociales LGBTI, sus familias y redes de apoyo mediante las unidades operativas asociadas al servicio y los equipos locales.</t>
  </si>
  <si>
    <t xml:space="preserve">Desarrollar una escuela itinerante que permita la transformación de imaginarios, representaciones sociales y  percepciones segregacionistas y discriminatorias.
 </t>
  </si>
  <si>
    <t>Formar a 13.000 personas vinculadas a la academia y aparatos de justicia en trasformación de imaginarios y representaciones sociales de los sectores LGBTI, a través de la escuela itinerante</t>
  </si>
  <si>
    <t>Desarrollar tres investigaciones en torno a la diversidad de orientaciones sexuales e identidades de género.</t>
  </si>
  <si>
    <t>Diseñar e implementar un esquema de seguimiento sobre las actividades que desarrolla la Subdirección para Asuntos LGBT</t>
  </si>
  <si>
    <t>Gestionar alianzas públicas y privadas hacía el desarrollo de capacidades, potencialidades y habilidades</t>
  </si>
  <si>
    <t>Establecer cuatro Alianzas públicas y privadas para el desarrollo de capacidades, potencialidades y habilidades para las personas LGBT</t>
  </si>
  <si>
    <t>Construir espacios de integración social que garanticen la prestación de los servicios sociales.</t>
  </si>
  <si>
    <t xml:space="preserve">Construir 13 Jardínes infantiles para la prestación del servicio de ámbito institucional a la primera infancia vulnerable de la ciudad </t>
  </si>
  <si>
    <t xml:space="preserve"> Espacios de integración social-1103</t>
  </si>
  <si>
    <t>Construir 1 centro día para personas mayores</t>
  </si>
  <si>
    <t xml:space="preserve">Construir 3  Centro Crecer para personas con discapacidad menores de 18 años que cumplan con la normatividad vigente </t>
  </si>
  <si>
    <t>Realizar a 2 Centros de Desarrollo Comunitario Intervención en la adecuación a la infraestructura</t>
  </si>
  <si>
    <t>Adecuar la infraestructura existente de acuerdo a la normatividad vigente, garantizando espacios adecuados y seguros.</t>
  </si>
  <si>
    <t>Realizar a 7 jardines infantiles el reforzamiento  estructural y/o restitución para la atención integral a la primera infancia, en cumplimiento de la norma NSR-10.</t>
  </si>
  <si>
    <t>Realizar a Centro de Desarrollo Comunitario el reforzamiento  estructural y/o restitución para la prestación de los servicios sociales, en cumplimiento de la norma NSR-10</t>
  </si>
  <si>
    <t>Realizar a 17 Centros Crecer el reforzamiento  estructural y/o restitución para la prestación de los servicios sociales, en cumplimiento de la norma NSR-10.</t>
  </si>
  <si>
    <t>Realizar las intervenciones de mantenimiento a la infraestructura de la SDIS, en cumplimiento de la normatividad vigente.</t>
  </si>
  <si>
    <t>Realizar mantenimiento al 70% equipamientos de la SDIS</t>
  </si>
  <si>
    <t>Gestionar la consecución y contratación  de infraestructura adecuada para la prestación de los servicios sociales, en cumplimiento de la misionalidad de la SDIS</t>
  </si>
  <si>
    <t>Evaluar y viabilizar 100% de las propuestas de consecución y/o contratación de otras alternativas de infraestructura para la prestación de los servicios sociales</t>
  </si>
  <si>
    <t>Realizar las acciones necesarias a los equipamientos sociales que permitan gestionar el saneamiento jurídico, urbanístico y de construcción</t>
  </si>
  <si>
    <t>Realizar a 10 predios administrados por la SDIS el saneamiento jurídico, urbanístico y de construcción</t>
  </si>
  <si>
    <t>Realizar las intervenciones para ampliación y mejoramiento de la infraestructura, en el desarrollo de los convenios suscritos.</t>
  </si>
  <si>
    <t xml:space="preserve">Realizar 100% de intervenciones de infraestructura, en el marco de los convenios intersectoriales suscritos </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</si>
  <si>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</si>
  <si>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1 Estrategia de Prevención con poblaciones en Alto Riesgo en el Distrito Capital</t>
  </si>
  <si>
    <t xml:space="preserve"> Prevención y atención integral del fenómeno de habitabilidad en calle-1108</t>
  </si>
  <si>
    <t>Atender 3.180 personas por medio de la estrategia de abordaje en calle</t>
  </si>
  <si>
    <t xml:space="preserve">Promover el avance en procesos de inclusión social de los y las ciudadanas habitantes de calle y las poblaciones en alto riesgo. </t>
  </si>
  <si>
    <t>Atender 7.625 personas en centros de atención transitoria para la inclusión social</t>
  </si>
  <si>
    <t>Desarrollar procesos de inclusión social con los y las ciudadanas habitantes de calle para su desarrollo personal, formación laboral y vinculación socio-económica</t>
  </si>
  <si>
    <t>Atender 542 personas en comunidades de vida</t>
  </si>
  <si>
    <t>Fortalecer la autonomía, las capacidades y habilidades ocupacionales, así como la constitución o restablecimiento de redes de apoyo de los ciudadanos–as habitantes de calle</t>
  </si>
  <si>
    <t>Integrar 550 personas en procesos de enlace social y seguimiento</t>
  </si>
  <si>
    <t>Fortalecer la articulación transectorial, el seguimiento de los planes de acción, la generación y difusión de conocimiento para el cumplimiento de los objetivos de las Políticas Públicas de Habitabilidad en Calle y  para la Adultez</t>
  </si>
  <si>
    <t>Implementar 1 Plan Cuatrienal de la Política Pública de Habitabilidad en Calle</t>
  </si>
  <si>
    <t>Articular  acciones institucionales para la inclusión  de las personas con discapacidad y sus familias.</t>
  </si>
  <si>
    <t xml:space="preserve">Incrementar a 2.000 personas con discapacidad con procesos de inclusión efectivos en el Distrito </t>
  </si>
  <si>
    <t xml:space="preserve"> Por una ciudad incluyente y sin barreras-1113</t>
  </si>
  <si>
    <t>Vincular a 1500 servidores públicos en procesos de competencias para la atención inclusiva a personas con discapacidad.</t>
  </si>
  <si>
    <t>Realizar seguimiento al 100% de personas con discapacidad sin redes, cuidadores y cuidadoras que reciben apoyos alimentarios.</t>
  </si>
  <si>
    <t xml:space="preserve">Atender  oportunamente a las personas con discapacidad desde la primera infancia , durante el transcurrir vital  y a sus familias para el desarrollo de habilidades  y  capacidades. </t>
  </si>
  <si>
    <t>Atender 3.289 personas con discapacidad en centros crecer, centros de protección, centro renacer y centros integrarte.</t>
  </si>
  <si>
    <t>Desarrollar las estrategias para la eliminación de barreras sobre la discapacidad.</t>
  </si>
  <si>
    <t>Construir la línea base de percepción de barreras actitudinales y sistema de seguimiento</t>
  </si>
  <si>
    <t>2.Prevenir los factores de riesgo de utilización y vinculación en redes de ilegalidad; el consumo de sustancias psicoactivas -SPA, violencias múltiples, la explotación sexual, el ciberabuso, la habitabilidad en calle o en riesgo de habitar en calle.</t>
  </si>
  <si>
    <t>Diseñar e implementar una (1) Ruta de Prevención para Jóvenes – RPJ</t>
  </si>
  <si>
    <t xml:space="preserve"> Distrito joven-1116</t>
  </si>
  <si>
    <t xml:space="preserve">3. Promover el talento joven con la generación de oportunidades para el desarrollo de las competencias. </t>
  </si>
  <si>
    <t>Integrar 30 organizaciones públicas y privadas a la Ruta de Oportunidades para jóvenes</t>
  </si>
  <si>
    <t>Vincular a 318 jóvenes con vulneración de derechos a la oferta distrital de competencias laborales (Meta compartida con IDIPRON)</t>
  </si>
  <si>
    <t>1. Aportar en la garantía  del desarrollo de la ciudadanía juvenil en la ciudad</t>
  </si>
  <si>
    <t>Formular e implementar 1 Política Pública de Juventud 2017-2027</t>
  </si>
  <si>
    <t>Garantizar soluciones idóneas, oportunas y eficientes en materia de servicios logísticos.</t>
  </si>
  <si>
    <t>Implementar el 100% de las soluciones en materia de servicios logisticos para la atención eficiente y oportuna de las necesidades operativas de la Entidad.</t>
  </si>
  <si>
    <t xml:space="preserve"> Gestión Institucional y fortalecimiento del talento humano-1118</t>
  </si>
  <si>
    <t>Promover la apropiación, difusión y conservación de la memoria institucional de la entidad.</t>
  </si>
  <si>
    <t xml:space="preserve">Implementar el subsistema interno de Gestión Documental y Archivo en un 45,92% </t>
  </si>
  <si>
    <t xml:space="preserve">Promover buenas prácticas ambientales en los funcionarios de la entidad y en los usuarios de los servicios sociales </t>
  </si>
  <si>
    <t>Gestionar la implementación del 100% de los lineamientos ambientales en las unidades operativas activas de la entidad.</t>
  </si>
  <si>
    <t>Asegurar la calidad de la información y el manejo eficiente de la misma.</t>
  </si>
  <si>
    <t xml:space="preserve">Implementar el 100% de las normas internacionales de contabilidad para el sector público </t>
  </si>
  <si>
    <t>Fortalecer  la gestión institucional mediante el aporte de un recurso humano suficiente, idóneo y competente, acorde a las necesidades de la Entidad.</t>
  </si>
  <si>
    <t>Garantizar  el 100%  del recurso humano para atender las necesidades  de la entidad.</t>
  </si>
  <si>
    <t>Realizar un proceso de reorganización institucional del Talento Humano</t>
  </si>
  <si>
    <t>Fortalecer el desarrollo integral del talento humano de la SDIS.</t>
  </si>
  <si>
    <t xml:space="preserve">Integrar al 100% del talento humano vinculado a los procesos formativos institucionales </t>
  </si>
  <si>
    <t xml:space="preserve">Formular e implementar el subsistema de Seguridad y Salud en el Trabajo </t>
  </si>
  <si>
    <t>Diseñar e implementar un programa integral de prepensionados dirigido al Talento Humano de la SIDS</t>
  </si>
  <si>
    <t>Fortalecer los procesos de planeación y seguimiento institucional</t>
  </si>
  <si>
    <t xml:space="preserve">Construir 1 plataforma que oriente la planeación estratégica de la SDIS 2016 - 2019
</t>
  </si>
  <si>
    <t xml:space="preserve"> Integración digital y de conocimiento para la inclusión social-1168</t>
  </si>
  <si>
    <t>Desarrollar y promover la producción de conocimiento pertinente</t>
  </si>
  <si>
    <t>Desarrollar 1 procedimiento de gestión de información para los servicios sociales que presta la SDIS</t>
  </si>
  <si>
    <t xml:space="preserve">Actualizar 1 proceso de direccionamiento estratégico, alineado a la nueva apuesta de la SDIS </t>
  </si>
  <si>
    <t>Desarrollar evaluaciones de los servicios sociales que presta la SDIS para contar con información pertinente que permita la adecuada toma de decisiones de política pública social</t>
  </si>
  <si>
    <t xml:space="preserve">Realizar  3 evaluaciones a modalidades de atención o servicios sociales que presta la SDIS
</t>
  </si>
  <si>
    <t>Fortalecer las tecnologías de la información y las comunicaciones para la optimización de procesos, incremento de la productividad y el seguimiento y control de la gestión de la entidad.</t>
  </si>
  <si>
    <t>Modernizar al 100% la
Infraestructura tecnológica obsoleta de misión crítica</t>
  </si>
  <si>
    <t>Actualizar el 100% de los sistemas de información estratégicos y de apoyo de la entidad</t>
  </si>
  <si>
    <t>Fortalecer la implementación del Sistema Integrado de Gestión</t>
  </si>
  <si>
    <t>Implementar el 100% del Sistema Integrado de Gestión en la Secretaría Distrital de Integración Social y sus subdirecciones locale</t>
  </si>
  <si>
    <t>Articular las acciones de comunicaciones internas y externas de la entidad</t>
  </si>
  <si>
    <t xml:space="preserve">Formular e implementar una politica de comunicaciones de la entidad </t>
  </si>
  <si>
    <t>Subsistema</t>
  </si>
  <si>
    <t xml:space="preserve">tipo </t>
  </si>
  <si>
    <t>Objetivos estratégicos</t>
  </si>
  <si>
    <t>Procesos</t>
  </si>
  <si>
    <t>Subsistema de Gestión de Calidad</t>
  </si>
  <si>
    <t>Eficacia</t>
  </si>
  <si>
    <t>1.  Formular e implementar políticas poblacionales mediante un enfoque diferencial y de forma articulada, con el fin de aportar al goce efectivo de los derechos de las poblaciones en el territorio. </t>
  </si>
  <si>
    <t>Mensual</t>
  </si>
  <si>
    <t>Suma</t>
  </si>
  <si>
    <t>Direccionamiento político</t>
  </si>
  <si>
    <t>Subsistema de Gestión Ambiental</t>
  </si>
  <si>
    <t>Eficiencia</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</si>
  <si>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</si>
  <si>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Trimestral</t>
  </si>
  <si>
    <t>Constante</t>
  </si>
  <si>
    <t>Direccionamiento de los servicios sociales</t>
  </si>
  <si>
    <t>Subsistema de Gestión de Seguridad y Salud en el Trabajo</t>
  </si>
  <si>
    <t>Efectividad</t>
  </si>
  <si>
    <t>3. Diseñar e implementar estrategias de prevención de forma coordinada con otros sectores, que permitan reducir los factores sociales generadores de violencia y la vulneración de derechos, promoviendo una cultura de convivencia y reconciliación.</t>
  </si>
  <si>
    <t>Semestral</t>
  </si>
  <si>
    <t>Creciente</t>
  </si>
  <si>
    <t>Direccionamiento estratégico</t>
  </si>
  <si>
    <t>Subsistema de Gestión de Seguridad de la Información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</si>
  <si>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</si>
  <si>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</si>
  <si>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Decreciente</t>
  </si>
  <si>
    <t>Construcción e implementación de políticas sociales</t>
  </si>
  <si>
    <t>Subsistema Interno de Gestión Documental y Archivo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</si>
  <si>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</si>
  <si>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Análisis y seguimiento de políticas sociales</t>
  </si>
  <si>
    <t>Subsistema de Responsabilidad Social</t>
  </si>
  <si>
    <t>Prestación de los servicios sociales</t>
  </si>
  <si>
    <t>Subsistema de Control Interno</t>
  </si>
  <si>
    <t>Mantenimiento y soporte TIC</t>
  </si>
  <si>
    <t>No aplica</t>
  </si>
  <si>
    <t>Adquisiciones</t>
  </si>
  <si>
    <t>Gestión del talento humano</t>
  </si>
  <si>
    <t>Gestión de bienes y servicios</t>
  </si>
  <si>
    <t>Gestión jurídica</t>
  </si>
  <si>
    <t xml:space="preserve">Mejora continua </t>
  </si>
  <si>
    <t>Gestión del conocimiento</t>
  </si>
  <si>
    <t>JARDIN INFANTIL DIURNO</t>
  </si>
  <si>
    <t>Operando</t>
  </si>
  <si>
    <t>Arriendo</t>
  </si>
  <si>
    <t>Directa</t>
  </si>
  <si>
    <t>JARDIN INFANTIL NOCTURNO</t>
  </si>
  <si>
    <t>Cerrada</t>
  </si>
  <si>
    <t>Administrado</t>
  </si>
  <si>
    <t>Tercerizada</t>
  </si>
  <si>
    <t>CASA DE PENSAMIENTO INTERCULTURAL</t>
  </si>
  <si>
    <t>Tercerizado</t>
  </si>
  <si>
    <t>Tercerizada - Jardín Social</t>
  </si>
  <si>
    <t>CENTROS AMAR</t>
  </si>
  <si>
    <t>Tercerizada - Cofinanciado</t>
  </si>
  <si>
    <t xml:space="preserve">CRECIENDO EN FAMILIA </t>
  </si>
  <si>
    <t>CRECIENDO EN FAMILIA RURAL</t>
  </si>
  <si>
    <t>CENTROS FORJAR</t>
  </si>
  <si>
    <t>CASAS DE LA JUVENTUD</t>
  </si>
  <si>
    <t>HOGAR PASO DÍA</t>
  </si>
  <si>
    <t>HOGAR PASO NOCHE</t>
  </si>
  <si>
    <t>CENTRO DE ATENCIÓN TRANSITORIA</t>
  </si>
  <si>
    <t>COMUNIDAD DE VIDA</t>
  </si>
  <si>
    <t xml:space="preserve">CENTRO PARA EL DESARROLLO DE CAPACIDAES ACADÉMICOAS, OCUPACIONALES Y ARTISTICAS. </t>
  </si>
  <si>
    <t>CENTROS DIA</t>
  </si>
  <si>
    <t>CENTROS NOCHE</t>
  </si>
  <si>
    <t>CENTRO DE PROTECCION SOCIAL</t>
  </si>
  <si>
    <t>CENTROS CRECER</t>
  </si>
  <si>
    <t>CENTROS AVANZAR</t>
  </si>
  <si>
    <t>CENTROS INTEGRARTE - ATENCIÓN EXTERNA</t>
  </si>
  <si>
    <t>CENTROS INTEGRARTE - ATENCIÓN INTERNA</t>
  </si>
  <si>
    <t>CENTRO RENACER</t>
  </si>
  <si>
    <t>UNIDAD CONTRA LA DISCRIMINACIÓN</t>
  </si>
  <si>
    <t>ATENCIÓN INTEGRAL A LA DIVERSIDAD</t>
  </si>
  <si>
    <t>CENTROS PROTEGER</t>
  </si>
  <si>
    <t>CENTROS DE DESARROLLO COMUNITARIO</t>
  </si>
  <si>
    <t>CAIVAS</t>
  </si>
  <si>
    <t>CAVIF</t>
  </si>
  <si>
    <t>COMEDORES</t>
  </si>
  <si>
    <t>ENLACE SOCIAL</t>
  </si>
  <si>
    <t>ATENCIÓN SOCIAL Y GESTIÓN DEL RIESGO</t>
  </si>
  <si>
    <t xml:space="preserve">APOYOS ECONOMICOS </t>
  </si>
  <si>
    <t>Integración eficiente y transparente para todos</t>
  </si>
  <si>
    <t>Envejecimiento digno, activo y feliz</t>
  </si>
  <si>
    <t>Distrito diverso</t>
  </si>
  <si>
    <t>Distrito joven</t>
  </si>
  <si>
    <t>Gestión Institucional y fortalecimiento del talento humano</t>
  </si>
  <si>
    <t>Integración digital y de conocimiento para la inclusión social</t>
  </si>
  <si>
    <t xml:space="preserve">Cumplimiento en la respuesta a proyectos de acuerdo y de ley </t>
  </si>
  <si>
    <t xml:space="preserve"> Nivel de satisfacción del cliente interno, de la Oficina Asesora de Comunicaciones.</t>
  </si>
  <si>
    <t>Porcentaje de Campañas institucionales ejecutadas</t>
  </si>
  <si>
    <t>Porcentaje de registros positivos en medios de comunicación</t>
  </si>
  <si>
    <t xml:space="preserve">Determinar el nivel de cumplimiento en los tiempos de entrega de las respuestas proyectadas a los requerimientos (Proposiciones, Derechos de petición) allegados a la SDIS por el Concejo y el Congreso de la República. </t>
  </si>
  <si>
    <t xml:space="preserve">Realizar seguimiento al cumplimiento en la entrega de los conceptos de acuerdo a las solicitudes recibidas de proyectos de Acuerdo y de Ley, teniendo en cuenta los tiempos establecidos </t>
  </si>
  <si>
    <t>Identificar el nivel de satisfacción de las dependencias de la SDIS respecto a la gestión adelantada para dar respuesta a las solicitudes realizadas a la Oficina Asesora de Comunicaciones</t>
  </si>
  <si>
    <t xml:space="preserve">Identificar la capacidad de respuesta de la OAC frente a la solicitud de ejecución de campañas. </t>
  </si>
  <si>
    <t xml:space="preserve">Monitorear en los medios de comunicación el impacto de las noticias o información publicada sobre la gestión de la entidad. </t>
  </si>
  <si>
    <t>Calidad y oportunidad en la entrega de productos, de acuerdo a las solicitudes realizadas a la Oficina Asesora de Comunicaciones.</t>
  </si>
  <si>
    <t>Oportunidad en la solicitud y cumplimiento de requerimientos para el desarrollo de campañas de comunicación</t>
  </si>
  <si>
    <t>Noticias positivas en medios de comunicación relacionadas con la SDIS</t>
  </si>
  <si>
    <t>(No. de respuestas a requerimientos del Concejo y el Congreso de la República entregadas dentro de los términos en el periodo / Total de requerimientos del Concejo y el Congreso de la República recibidos para respuesta en el periodo) *100</t>
  </si>
  <si>
    <t>(No. de proyectos de Acuerdo y de Ley entregados en los tiempos establecidos en el periodo / No. de solicitudes recibidas de proyectos de Acuerdo y de Ley en el periodo) * 100</t>
  </si>
  <si>
    <t>(No. de clientes internos satisfechos en el periodo / No. de clientes internos encuestados en el periodo) * 100</t>
  </si>
  <si>
    <t>(No. de campañas institucionales ejecutadas en el periodo / No. de campañas institucionales solicitadas en el periodo) *100</t>
  </si>
  <si>
    <t>(No. de notas positivas en medios de comunicación acerca de la SDIS monitoreados en el periodo / No. total de notas sobre la SDIS en medios de comunicación monitoreados en el periodo) * 100</t>
  </si>
  <si>
    <t>Porcentaje</t>
  </si>
  <si>
    <t>Archivo físico y registros digitales.
Matriz de seguimiento.</t>
  </si>
  <si>
    <t>Archivo físico y registros digitales
Matriz de seguimiento.</t>
  </si>
  <si>
    <t>Encuesta de Comunicación Interna
Tabulación de la encuesta</t>
  </si>
  <si>
    <t>Brief  de las Campañas.
Bitácora de registro y seguimiento</t>
  </si>
  <si>
    <t>Monitoreo en medios
Bitácora de registro y seguimiento.</t>
  </si>
  <si>
    <t>Matriz de seguimiento</t>
  </si>
  <si>
    <t>Bitácora de registro y seguimiento</t>
  </si>
  <si>
    <t xml:space="preserve">Las encuestas se aplican periódicamente y el consolidado se genera semestral.  A la fecha se ha realizado envío de forma masiva a los colaboradores para su diligenciamiento. </t>
  </si>
  <si>
    <t>Cumplimiento en la respuesta a requerimientos de información de control político</t>
  </si>
  <si>
    <t>En el mes de enero, se recibieron 2 solicitudes de campaña que corresponden a: Juventud y Mesa de servicio. Desde la Oficina Asesora de Comunicaciones, se realiza la respectiva gestión para el diseño y ejecución de las campañas.</t>
  </si>
  <si>
    <t xml:space="preserve">Para el mes de enero, se ha realizado la gestión para dar respuestas a los requerimientos de control político dentro de los tiempos establecidos. Para este periodo se recibieron 23 requerimientos. </t>
  </si>
  <si>
    <t>Para el mes de febrero, se ha realizado la gestión para dar respuestas a los requerimientos de control político dentro de los tiempos establecidos. Para este periodo se recibieron 27 requerimientos.</t>
  </si>
  <si>
    <t xml:space="preserve">Las encuestas se aplican periódicamente y el consolidado se genera semestral. </t>
  </si>
  <si>
    <t>En el mes de febrero, se recibieron 2 solicitudes de campaña que corresponden a: Sin Vergüenza y Son Solo Mitos 3. Desde la Oficina Asesora de Comunicaciones, se realiza la respectiva gestión para el diseño y ejecución de estas campañas.</t>
  </si>
  <si>
    <t>Para el mes de enero se realiza la gestión y articulación con las diferentes dependencias, para dar concepto a los proyectos de acuerdo y de ley que son allegados a la SDIS. Para este periodo se recibieron 15 proyectos de acuerdo y 1 proyecto de ley.</t>
  </si>
  <si>
    <t>Para el mes de febrero se realiza la gestión y articulación con las diferentes dependencias, para dar concepto a los proyectos de acuerdo y de ley que son allegados a la SDIS. Para este periodo se recibieron 15 proyectos de acuerdo.</t>
  </si>
  <si>
    <t>Para el mes de febrero se continua con el monitoreo a medios, revisando la reacción (positiva o negativa) de los ciudadanos frente a la información que la SDIS presenta en los diferentes medios. La presencia en medios de comunicación en tiempo se registra de la siguiente manera: 169 minutos fue el tiempo total de aparición de la entidad en medios radiales y televisivos. Los lunes fueron los días de la semana con mayor presencia mediática de la entidad.</t>
  </si>
  <si>
    <t>La oficina Asesora de Comunicaciones y la empresa Mediciones y Medios, realizan monitoreo continuo a la reacción (positiva o negativa) de los ciudadanos frente a la información que la SDIS presenta en los diferentes medios. La presencia en medios de comunicación en tiempo se registra de la siguiente manera: 156 minutos fue el tiempo total de aparición de la entidad en medios radiales y televisivos. Los martes son los días de la semana con mayor presencia mediática de la entidad.</t>
  </si>
  <si>
    <r>
      <t xml:space="preserve">Cumplimiento (Dentro de los tiempos establecidos </t>
    </r>
    <r>
      <rPr>
        <sz val="10"/>
        <rFont val="Arial"/>
        <family val="2"/>
      </rPr>
      <t>normativamente) en la respuesta a los requerimientos de información a los entes de control político.</t>
    </r>
  </si>
  <si>
    <r>
      <t xml:space="preserve">Cumplimiento en la respuesta a los requerimientos de conceptos de proyectos de Acuerdo y de Ley, en los tiempos establecidos </t>
    </r>
    <r>
      <rPr>
        <sz val="10"/>
        <rFont val="Arial"/>
        <family val="2"/>
      </rPr>
      <t>en el procedimiento.</t>
    </r>
  </si>
  <si>
    <t>Durante el primer trimestre de 2018, el indicador de oportunidad en la solicitud y cumplimiento para el desarrollo de campañas, obtuvo un resultado del 100% que corresponde a  8 campañas solicitadas las cuales se diseñaron y entregaron todas. 
Las campañas solicitadas y diseñadas son las siguientes:
* Enero: Juventud, Mesa de servicios.
* Febrero: Sin Vergüenza- Son solo mitos 3
* Marzo: Políticas Públicas de Juventud, día de la familia, seguridad y salud en el trabajo segunda fase y transparencia.</t>
  </si>
  <si>
    <t>Durante el primer trimestre de 2018, se gestionaron con medios de comunicación 763 notas (enero 109, febrero 194, marzo 110) sobre la gestión de la SDIS, de estas  el 99% fueron positivas con una gestión en free press de $1.788 millones de pesos donde se lograron cerca de 90 millones de impactos. La OAC emitió 19 boletines de prensa y publicó 89 notas en el portal web institucional.</t>
  </si>
  <si>
    <t>El indicador de Cumplimiento en la respuesta a proyectos de acuerdo y de ley, para el 3cer trimestre de 2018 presenta un resultado de 88%, que corresponde a 30 proyectos conceptuados dentro de los tiempos de un total de 34 solicitudes de concepto.
De acuerdo con lo anterior, el mes donde se presentó un mayor resultado fue enero, con un 94% y el mes con un menor resultado fue marzo con un 67%, lo cual obedece a que en este mes solo se recibieron 3 solicitudes de proyecto y se dio respuesta a 2 dentro de los tiempos establecidos.</t>
  </si>
  <si>
    <t xml:space="preserve">Las encuestas se aplican periódicamente y el consolidado se genera semestral.  A la fecha se ha realizado envío de forma masiva a los colaboradores para su diligenciamiento y esta información se consolidara al finalizar el primer semestre de la presente vigencia. </t>
  </si>
  <si>
    <r>
      <t xml:space="preserve">Para el presente trimestre el comportamiento del indicador de </t>
    </r>
    <r>
      <rPr>
        <i/>
        <sz val="10"/>
        <rFont val="Arial"/>
        <family val="2"/>
      </rPr>
      <t>Cumplimiento en la respuesta a requerimientos de información de control político</t>
    </r>
    <r>
      <rPr>
        <sz val="10"/>
        <rFont val="Arial"/>
        <family val="2"/>
      </rPr>
      <t xml:space="preserve">, presenta un resultado del 70% lo cual corresponde a 57 requerimientos contestados dentro de los términos de un total 81 requerimientos recibidos.
De acuerdo con lo anterior, el mes donde se presentó un mejor resultado fue enero con un 74% (17 requerimientos dentro de los términos de un total de 23), y en el periodo en el cual se presentó un menor resultado fue febrero con un 67% (18 requerimientos contestados dentro de los términos de un total de 27). </t>
    </r>
  </si>
  <si>
    <t xml:space="preserve">Para el mes de Abril se continua con el monitoreo a medios, revisando el impacto de la SDIS en los diferentes medios de comunicación. En este periodo se alcanzaron 106 notas emitidas por los siguientes canales: Prensa, radio, TV y medios digitales.   </t>
  </si>
  <si>
    <t>Para este periodo, se recibieron 3 solicitudes de campaña que corresponden a: Día de la Familia 2018, Diálogos Política Pública de Juventud, La Nueva Bogotá referencia Habitante de calle. Estas campañas se gestionan de acuerdo a lo planeado, para dar respuesta al cliente interno.</t>
  </si>
  <si>
    <t>Para el cumplimiento del presente indicador el Equipo de Direccionamiento Político adelanta las gestiones de Direccionamiento del requerimiento bien sea Proposiciones o Derechos de Petición, asignando áreas responsables, términos de vencimiento para el área técnica y de la misma manera se gestiona la revisión del documento consolidado para pasarlo al último filtro de revisión en Despacho. Finalmente entregar la respuesta para trámite de radicación en el Concejo de Bogotá y/o Congreso de la República.</t>
  </si>
  <si>
    <t>Para el presente indicador, el Equipo de Direccionamiento Político para el periodo adelanta los trámites de consulta de articulados de los proyectos de acuerdo, una vez verificados los articulados se procede a la remisión de los articulados  a las áreas Técnicas, Oficina Asesora Jurídica y la Dirección de Análisis y Diseño Estratégico DADE, para que se emita el respectivo concepto (Es de aclarar que la DADE solo debe conceptuar cuando la Secretaría Distrital de Integración Social es Sector Coordinador del Proyecto de Acuerdo).</t>
  </si>
  <si>
    <t>NA</t>
  </si>
  <si>
    <t xml:space="preserve">Las encuestas se aplican periódicamente y el consolidado se genera semestral.  A la fecha se han aplicado 401 encuestas. </t>
  </si>
  <si>
    <t xml:space="preserve">Para el mes de mayo se continua con el monitoreo a medios, revisando el impacto de la SDIS en los diferentes medios de comunicación. En este periodo se alcanzaron 322 notas emitidas por los siguientes canales: Prensa, radio, TV y medios digitales. La OAC emitió 11 boletines de prensa y publicó 69 notas en el portal web institucional.   </t>
  </si>
  <si>
    <t>Para el cumplimiento del presente indicador el Equipo de Direccionamiento Político adelanta las gestiones de direccionamiento de 41 requerimientos bien sea Proposiciones o Derechos de Petición, asignandolos a las áreas responsables, términos de vencimiento para el área técnica. De la misma manera se gestiona la consolidación y revisión del documento para pasarlo al último filtro de revisión en Despacho, Asesora de Subsecretaría y finalmente entregar para trámite de radicación en el Concejo de Bogotá.</t>
  </si>
  <si>
    <t>Para este periodo, se recibieron 3 solicitudes de campaña que corresponden a: Campaña prevención de violencias día de la madre "farra en la buena", Campaña día de la familia 2018 y Campaña la nueva Bogotá referencia jardines infantiles.  Estas campañas se gestionan de acuerdo a lo planeado, para dar respuesta al cliente interno.</t>
  </si>
  <si>
    <t>Para el presente indicador el Equipo de Direccionamiento Político adelanta los trámites de consulta de 7 articulados de los conceptos a proyectos de Acuerdo solicitados por la Secretaría Distrital de Gobierno, una vez verificados los articulados se procede a su remisión a las áreas Técnicas, Oficina Asesora Jurídica y la Dirección de Análisis y Diseño Estratégico DADE para su correspondiente trámite.</t>
  </si>
  <si>
    <r>
      <t xml:space="preserve">El indicador de Cumplimiento en la respuesta a proyectos de acuerdo y de ley, para el 2do trimestre de 2018 presenta un resultado de 71%, que corresponde a 15 proyectos conceptuados dentro de los tiempos de un total de 21 solicitudes de concepto.
De acuerdo con lo anterior, el mes donde se presentó un mayor resultado fue abril, </t>
    </r>
    <r>
      <rPr>
        <sz val="10"/>
        <rFont val="Arial"/>
        <family val="2"/>
      </rPr>
      <t xml:space="preserve">y el mes con un menor resultado fue junio con un </t>
    </r>
    <r>
      <rPr>
        <sz val="10"/>
        <rFont val="Arial"/>
        <family val="2"/>
      </rPr>
      <t xml:space="preserve"> lo cual obedece a que en este mes  se recibieron 2 solicitudes de proyecto y los dos salieron fuera de termino.</t>
    </r>
  </si>
  <si>
    <r>
      <t xml:space="preserve">Para el presente trimestre el comportamiento del indicador de </t>
    </r>
    <r>
      <rPr>
        <i/>
        <sz val="10"/>
        <rFont val="Arial"/>
        <family val="2"/>
      </rPr>
      <t>Cumplimiento en la respuesta a requerimientos de información de control político</t>
    </r>
    <r>
      <rPr>
        <sz val="10"/>
        <rFont val="Arial"/>
        <family val="2"/>
      </rPr>
      <t>, presenta un resultado del 84% lo cual corresponde a 96 requerimientos contestados dentro de los términos de un total 114 requerimientos recibidos.
De acuerdo con lo anterior, el mes donde se presentó un mejor resultado fue junio con  37 requerimientos dentro de los términos de un total de 42, y en el periodo en el cual se presentó un menor resultado fue abril con 23 requerimientos contestados dentro de los términos de un total de 31 recibidos. 
Una de las causas por la cuales no se entregan a tiempo las respuestas tiene que ver con la demora de la entrega de la información por parte de las áreas técnicas a la Subsecretaría</t>
    </r>
  </si>
  <si>
    <t>Durante el segundo trimestre de 2018, el indicador de Porcentaje de Campañas Institucionales ejecutadas, obtuvó un resultado del 100% que corresponde a  9 campañas solicitadas de las cuales se diseñaron y entregaron. 
Abril:  Día de la Familia 2018, Diálogos Política Pública de Juventud, La Nueva Bogotá referencia Habitante de calle.
Mayo: Campaña prevención de violencias día de la madre "farra en la buena", Campaña día de la familia 2018, Campaña la nueva Bogotá referencia jardines infantiles. 
junio: campaña Distrital de Prevención de Maltrato  niñas y niños, apertura de los Centros de Relevo, Lactancia.</t>
  </si>
  <si>
    <t>Durante el segundo trimestre de 2018, se gestionaron con medios de comunicación 657 notas (abril 106, mayo 322, junio  229) sobre la gestión de la SDIS, de estas  el 96% fueron positivas con una gestión en free press de $3,111 millones de pesos donde se lograron cerca de 90 millones de impactos. La OAC emitió 31 boletines de prensa y publicó 186 notas en el portal web institucional.</t>
  </si>
  <si>
    <t xml:space="preserve">En el primer semestre 2018 se aplicaron 558 encuestas, de estas 320 fueron efectivas, es decir,  que respondieron los usuarios beneficiados de algún producto y/o servicio de la OAC, Quedando 238 encuestas no calificadas en su totalidad debido a que estos usuarios no requirieron servicios o productos de la OAC.  Como resultado de estas encuestas 304 usuarios internos calificaron como buena y aceptable la gestión de la oficina asesora de comunicaciones logrando así un nivel de satisfacción del 95%.
Es de anotar que la encuesta se remite de forma masiva a los usuarios internos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</si>
</sst>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_-* #,##0_-;\-* #,##0_-;_-* &quot;-&quot;??_-;_-@_-"/>
  </numFmts>
  <fonts count="29">
    <font>
      <sz val="11"/>
      <color theme="1"/>
      <name val="Calibri"/>
      <family val="2"/>
      <scheme val="minor"/>
    </font>
    <font>
      <sz val="11"/>
      <color theme="1"/>
      <name val="Calibri"/>
      <family val="2"/>
      <scheme val="minor"/>
    </font>
    <font>
      <sz val="11"/>
      <color rgb="FFFF0000"/>
      <name val="Calibri"/>
      <family val="2"/>
      <scheme val="minor"/>
    </font>
    <font>
      <b/>
      <sz val="12"/>
      <color rgb="FF3CB1EC"/>
      <name val="Arial"/>
      <family val="2"/>
    </font>
    <font>
      <sz val="12"/>
      <color theme="1"/>
      <name val="Arial"/>
      <family val="2"/>
    </font>
    <font>
      <b/>
      <sz val="12"/>
      <name val="Arial"/>
      <family val="2"/>
    </font>
    <font>
      <b/>
      <sz val="12"/>
      <color theme="1"/>
      <name val="Arial"/>
      <family val="2"/>
    </font>
    <font>
      <sz val="12"/>
      <color indexed="8"/>
      <name val="Arial"/>
      <family val="2"/>
    </font>
    <font>
      <b/>
      <sz val="16"/>
      <color indexed="21"/>
      <name val="Arial"/>
      <family val="2"/>
    </font>
    <font>
      <sz val="10"/>
      <color theme="1"/>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9"/>
      <color indexed="8"/>
      <name val="Arial"/>
      <family val="2"/>
    </font>
    <font>
      <sz val="9"/>
      <color rgb="FFFF0000"/>
      <name val="Arial"/>
      <family val="2"/>
    </font>
    <font>
      <b/>
      <sz val="9"/>
      <color indexed="81"/>
      <name val="Tahoma"/>
      <family val="2"/>
    </font>
    <font>
      <sz val="12"/>
      <name val="Arial"/>
      <family val="2"/>
    </font>
    <font>
      <sz val="12"/>
      <color rgb="FFFF0000"/>
      <name val="Arial"/>
      <family val="2"/>
    </font>
    <font>
      <b/>
      <sz val="12"/>
      <color rgb="FF333333"/>
      <name val="Calibri"/>
      <family val="2"/>
      <scheme val="minor"/>
    </font>
    <font>
      <b/>
      <sz val="12"/>
      <color theme="1"/>
      <name val="Calibri"/>
      <family val="2"/>
      <scheme val="minor"/>
    </font>
    <font>
      <sz val="11"/>
      <color rgb="FF333333"/>
      <name val="Calibri"/>
      <family val="2"/>
      <scheme val="minor"/>
    </font>
    <font>
      <sz val="11"/>
      <color indexed="8"/>
      <name val="Calibri"/>
      <family val="2"/>
    </font>
    <font>
      <sz val="9"/>
      <name val="Arial"/>
      <family val="2"/>
    </font>
    <font>
      <i/>
      <sz val="10"/>
      <name val="Arial"/>
      <family val="2"/>
    </font>
    <font>
      <b/>
      <sz val="9"/>
      <color rgb="FF000000"/>
      <name val="Tahoma"/>
      <family val="2"/>
    </font>
  </fonts>
  <fills count="15">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rgb="FFFFFF00"/>
        <bgColor indexed="64"/>
      </patternFill>
    </fill>
    <fill>
      <patternFill patternType="solid">
        <fgColor rgb="FF00CCFF"/>
        <bgColor indexed="64"/>
      </patternFill>
    </fill>
    <fill>
      <patternFill patternType="solid">
        <fgColor indexed="31"/>
        <bgColor indexed="22"/>
      </patternFill>
    </fill>
  </fills>
  <borders count="1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164" fontId="2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0" fontId="25" fillId="14" borderId="0" applyNumberFormat="0" applyBorder="0" applyAlignment="0" applyProtection="0"/>
    <xf numFmtId="0" fontId="15" fillId="0" borderId="0"/>
    <xf numFmtId="9" fontId="25"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cellStyleXfs>
  <cellXfs count="105">
    <xf numFmtId="0" fontId="0" fillId="0" borderId="0" xfId="0"/>
    <xf numFmtId="0" fontId="3" fillId="2" borderId="0" xfId="0" applyFont="1" applyFill="1" applyAlignment="1" applyProtection="1">
      <protection hidden="1"/>
    </xf>
    <xf numFmtId="0" fontId="4" fillId="2" borderId="0" xfId="0" applyFont="1" applyFill="1" applyProtection="1">
      <protection hidden="1"/>
    </xf>
    <xf numFmtId="0" fontId="7" fillId="2" borderId="0" xfId="0" applyFont="1" applyFill="1" applyProtection="1">
      <protection hidden="1"/>
    </xf>
    <xf numFmtId="0" fontId="4" fillId="2" borderId="0" xfId="0" applyFont="1" applyFill="1" applyAlignment="1" applyProtection="1">
      <alignment vertical="top" wrapText="1"/>
      <protection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9" fillId="2" borderId="0" xfId="0" applyFont="1" applyFill="1" applyAlignment="1" applyProtection="1">
      <alignment wrapText="1"/>
      <protection hidden="1"/>
    </xf>
    <xf numFmtId="0" fontId="9" fillId="2" borderId="9" xfId="0" applyFont="1" applyFill="1" applyBorder="1" applyAlignment="1" applyProtection="1">
      <alignment wrapText="1"/>
      <protection hidden="1"/>
    </xf>
    <xf numFmtId="0" fontId="4"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4" fillId="6" borderId="6" xfId="0" applyFont="1" applyFill="1" applyBorder="1" applyAlignment="1" applyProtection="1">
      <alignment horizontal="center" vertical="center" wrapText="1"/>
      <protection hidden="1"/>
    </xf>
    <xf numFmtId="0" fontId="15" fillId="7" borderId="6" xfId="0" applyFont="1" applyFill="1" applyBorder="1" applyAlignment="1" applyProtection="1">
      <alignment horizontal="center" vertical="center" wrapText="1"/>
      <protection hidden="1"/>
    </xf>
    <xf numFmtId="0" fontId="15" fillId="8" borderId="6" xfId="0" applyFont="1" applyFill="1" applyBorder="1" applyAlignment="1" applyProtection="1">
      <alignment horizontal="center" vertical="center" wrapText="1"/>
      <protection hidden="1"/>
    </xf>
    <xf numFmtId="0" fontId="15" fillId="9" borderId="6" xfId="0" applyFont="1" applyFill="1" applyBorder="1" applyAlignment="1" applyProtection="1">
      <alignment horizontal="center" vertical="center" wrapText="1"/>
      <protection hidden="1"/>
    </xf>
    <xf numFmtId="0" fontId="14" fillId="10" borderId="6" xfId="0" applyFont="1" applyFill="1" applyBorder="1" applyAlignment="1" applyProtection="1">
      <alignment horizontal="center" vertical="center" wrapText="1"/>
      <protection hidden="1"/>
    </xf>
    <xf numFmtId="0" fontId="14" fillId="2" borderId="0" xfId="0" applyFont="1" applyFill="1" applyAlignment="1" applyProtection="1">
      <alignment horizontal="center" vertical="center"/>
      <protection hidden="1"/>
    </xf>
    <xf numFmtId="0" fontId="14" fillId="7" borderId="11"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left"/>
      <protection hidden="1"/>
    </xf>
    <xf numFmtId="0" fontId="16" fillId="2" borderId="6" xfId="0" applyFont="1" applyFill="1" applyBorder="1" applyAlignment="1" applyProtection="1">
      <alignment horizontal="center"/>
      <protection hidden="1"/>
    </xf>
    <xf numFmtId="43" fontId="17" fillId="11" borderId="6" xfId="1" applyFont="1" applyFill="1" applyBorder="1" applyAlignment="1" applyProtection="1">
      <alignment horizontal="left" vertical="center"/>
      <protection locked="0" hidden="1"/>
    </xf>
    <xf numFmtId="0" fontId="16" fillId="2" borderId="0" xfId="0" applyFont="1" applyFill="1" applyAlignment="1" applyProtection="1">
      <alignment horizontal="center"/>
      <protection hidden="1"/>
    </xf>
    <xf numFmtId="43" fontId="18" fillId="2" borderId="11" xfId="1" applyFont="1" applyFill="1" applyBorder="1" applyAlignment="1" applyProtection="1">
      <alignment horizontal="center"/>
      <protection hidden="1"/>
    </xf>
    <xf numFmtId="0" fontId="16" fillId="2" borderId="0" xfId="0" applyFont="1" applyFill="1" applyProtection="1">
      <protection hidden="1"/>
    </xf>
    <xf numFmtId="0" fontId="16" fillId="2" borderId="11" xfId="0" applyFont="1" applyFill="1" applyBorder="1" applyAlignment="1" applyProtection="1">
      <alignment horizontal="center"/>
      <protection hidden="1"/>
    </xf>
    <xf numFmtId="0" fontId="16" fillId="2" borderId="0" xfId="0" applyFont="1" applyFill="1" applyAlignment="1" applyProtection="1">
      <alignment horizontal="left"/>
      <protection hidden="1"/>
    </xf>
    <xf numFmtId="9" fontId="16" fillId="2" borderId="0" xfId="2" applyFont="1" applyFill="1" applyAlignment="1" applyProtection="1">
      <alignment horizontal="center"/>
      <protection hidden="1"/>
    </xf>
    <xf numFmtId="0" fontId="6" fillId="0" borderId="0" xfId="0" applyFont="1"/>
    <xf numFmtId="0" fontId="4" fillId="0" borderId="0" xfId="0" applyFont="1"/>
    <xf numFmtId="0" fontId="4" fillId="0" borderId="0" xfId="0" applyFont="1" applyBorder="1" applyAlignment="1">
      <alignment horizontal="left" vertical="center"/>
    </xf>
    <xf numFmtId="0" fontId="4" fillId="0" borderId="0" xfId="0" applyFont="1" applyAlignment="1">
      <alignment horizontal="left"/>
    </xf>
    <xf numFmtId="0" fontId="4" fillId="12" borderId="0" xfId="0" applyFont="1" applyFill="1"/>
    <xf numFmtId="0" fontId="6" fillId="0" borderId="0" xfId="0" applyFont="1" applyAlignment="1">
      <alignment horizontal="left"/>
    </xf>
    <xf numFmtId="0" fontId="6" fillId="0" borderId="0" xfId="0" applyFont="1" applyAlignment="1">
      <alignment horizontal="left" vertical="center" wrapText="1"/>
    </xf>
    <xf numFmtId="0" fontId="4" fillId="0" borderId="0" xfId="0" applyFont="1" applyAlignment="1">
      <alignment vertical="top"/>
    </xf>
    <xf numFmtId="0" fontId="5" fillId="12" borderId="0" xfId="0" applyFont="1" applyFill="1" applyAlignment="1">
      <alignment horizontal="left" vertical="center" wrapText="1"/>
    </xf>
    <xf numFmtId="0" fontId="20" fillId="12" borderId="0" xfId="0" applyFont="1" applyFill="1"/>
    <xf numFmtId="0" fontId="4" fillId="13" borderId="0" xfId="0" applyFont="1" applyFill="1"/>
    <xf numFmtId="0" fontId="20" fillId="13" borderId="0" xfId="0" applyFont="1" applyFill="1"/>
    <xf numFmtId="0" fontId="21" fillId="13" borderId="0" xfId="0" applyFont="1" applyFill="1"/>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0" fillId="0" borderId="0" xfId="0" applyAlignment="1"/>
    <xf numFmtId="0" fontId="0" fillId="0" borderId="0" xfId="0" applyFont="1" applyAlignment="1">
      <alignment horizontal="left" vertical="center"/>
    </xf>
    <xf numFmtId="0" fontId="16" fillId="2" borderId="6" xfId="0" applyFont="1" applyFill="1" applyBorder="1" applyAlignment="1" applyProtection="1">
      <alignment horizontal="justify" vertical="center" wrapText="1"/>
      <protection hidden="1"/>
    </xf>
    <xf numFmtId="0" fontId="16" fillId="2" borderId="6" xfId="0" applyFont="1" applyFill="1" applyBorder="1" applyAlignment="1" applyProtection="1">
      <alignment horizontal="center" vertical="center" wrapText="1"/>
      <protection hidden="1"/>
    </xf>
    <xf numFmtId="9" fontId="16" fillId="2" borderId="6" xfId="0" applyNumberFormat="1" applyFont="1" applyFill="1" applyBorder="1" applyAlignment="1" applyProtection="1">
      <alignment horizontal="center" vertical="center" wrapText="1"/>
      <protection hidden="1"/>
    </xf>
    <xf numFmtId="9" fontId="15" fillId="0" borderId="6" xfId="2" applyFont="1" applyFill="1" applyBorder="1" applyAlignment="1" applyProtection="1">
      <alignment horizontal="justify" vertical="center" wrapText="1"/>
      <protection locked="0"/>
    </xf>
    <xf numFmtId="14" fontId="16" fillId="0" borderId="6" xfId="0" applyNumberFormat="1" applyFont="1" applyFill="1" applyBorder="1" applyAlignment="1" applyProtection="1">
      <alignment horizontal="center" vertical="center" wrapText="1"/>
      <protection hidden="1"/>
    </xf>
    <xf numFmtId="0" fontId="16" fillId="0" borderId="6" xfId="0" applyFont="1" applyFill="1" applyBorder="1" applyAlignment="1" applyProtection="1">
      <alignment horizontal="center" vertical="center" wrapText="1"/>
      <protection hidden="1"/>
    </xf>
    <xf numFmtId="165" fontId="17" fillId="11" borderId="6" xfId="1" applyNumberFormat="1" applyFont="1" applyFill="1" applyBorder="1" applyAlignment="1" applyProtection="1">
      <alignment horizontal="center" vertical="center"/>
      <protection locked="0" hidden="1"/>
    </xf>
    <xf numFmtId="43" fontId="17" fillId="11" borderId="6" xfId="1" applyFont="1" applyFill="1" applyBorder="1" applyAlignment="1" applyProtection="1">
      <alignment horizontal="center" vertical="center"/>
      <protection locked="0" hidden="1"/>
    </xf>
    <xf numFmtId="9" fontId="26" fillId="2" borderId="1" xfId="2" applyFont="1" applyFill="1" applyBorder="1" applyAlignment="1" applyProtection="1">
      <alignment horizontal="center" vertical="center" wrapText="1"/>
      <protection hidden="1"/>
    </xf>
    <xf numFmtId="165" fontId="26" fillId="11" borderId="6" xfId="1" applyNumberFormat="1" applyFont="1" applyFill="1" applyBorder="1" applyAlignment="1" applyProtection="1">
      <alignment horizontal="center" vertical="center"/>
      <protection locked="0" hidden="1"/>
    </xf>
    <xf numFmtId="165" fontId="26" fillId="11" borderId="6" xfId="1" applyNumberFormat="1" applyFont="1" applyFill="1" applyBorder="1" applyAlignment="1" applyProtection="1">
      <alignment horizontal="left" vertical="center"/>
      <protection locked="0" hidden="1"/>
    </xf>
    <xf numFmtId="43" fontId="26" fillId="11" borderId="6" xfId="1" applyFont="1" applyFill="1" applyBorder="1" applyAlignment="1" applyProtection="1">
      <alignment horizontal="center" vertical="center"/>
      <protection locked="0" hidden="1"/>
    </xf>
    <xf numFmtId="9" fontId="26" fillId="2" borderId="6" xfId="2" applyFont="1" applyFill="1" applyBorder="1" applyAlignment="1" applyProtection="1">
      <alignment horizontal="center"/>
      <protection hidden="1"/>
    </xf>
    <xf numFmtId="165" fontId="26" fillId="11" borderId="12" xfId="1" applyNumberFormat="1" applyFont="1" applyFill="1" applyBorder="1" applyAlignment="1" applyProtection="1">
      <alignment horizontal="left" vertical="center"/>
      <protection locked="0" hidden="1"/>
    </xf>
    <xf numFmtId="43" fontId="26" fillId="11" borderId="6" xfId="1" applyFont="1" applyFill="1" applyBorder="1" applyAlignment="1" applyProtection="1">
      <alignment horizontal="left" vertical="center"/>
      <protection locked="0" hidden="1"/>
    </xf>
    <xf numFmtId="165" fontId="26" fillId="11" borderId="6" xfId="1" applyNumberFormat="1" applyFont="1" applyFill="1" applyBorder="1" applyAlignment="1" applyProtection="1">
      <alignment horizontal="center" vertical="center"/>
      <protection locked="0" hidden="1"/>
    </xf>
    <xf numFmtId="9" fontId="15" fillId="0" borderId="6" xfId="2" applyFont="1" applyFill="1" applyBorder="1" applyAlignment="1" applyProtection="1">
      <alignment horizontal="justify" vertical="center" wrapText="1"/>
      <protection locked="0"/>
    </xf>
    <xf numFmtId="0" fontId="16" fillId="0" borderId="6" xfId="0" applyFont="1" applyFill="1" applyBorder="1" applyAlignment="1" applyProtection="1">
      <alignment horizontal="center"/>
      <protection hidden="1"/>
    </xf>
    <xf numFmtId="0" fontId="26" fillId="2" borderId="6" xfId="0" applyFont="1" applyFill="1" applyBorder="1" applyAlignment="1" applyProtection="1">
      <alignment horizontal="justify" vertical="center" wrapText="1"/>
      <protection hidden="1"/>
    </xf>
    <xf numFmtId="165" fontId="16" fillId="2" borderId="0" xfId="0" applyNumberFormat="1" applyFont="1" applyFill="1" applyAlignment="1" applyProtection="1">
      <alignment horizontal="center"/>
      <protection hidden="1"/>
    </xf>
    <xf numFmtId="9" fontId="26" fillId="2" borderId="1" xfId="2" applyNumberFormat="1" applyFont="1" applyFill="1" applyBorder="1" applyAlignment="1" applyProtection="1">
      <alignment horizontal="center" vertical="center" wrapText="1"/>
      <protection hidden="1"/>
    </xf>
    <xf numFmtId="9" fontId="15" fillId="0" borderId="6" xfId="2" applyFont="1" applyFill="1" applyBorder="1" applyAlignment="1" applyProtection="1">
      <alignment horizontal="justify" vertical="center" wrapText="1"/>
      <protection locked="0"/>
    </xf>
    <xf numFmtId="165" fontId="26" fillId="11" borderId="6" xfId="1" applyNumberFormat="1" applyFont="1" applyFill="1" applyBorder="1" applyAlignment="1" applyProtection="1">
      <alignment horizontal="center" vertical="center"/>
      <protection locked="0" hidden="1"/>
    </xf>
    <xf numFmtId="165" fontId="26" fillId="2" borderId="6" xfId="1" applyNumberFormat="1" applyFont="1" applyFill="1" applyBorder="1" applyAlignment="1" applyProtection="1">
      <alignment horizontal="left" vertical="center"/>
      <protection locked="0" hidden="1"/>
    </xf>
    <xf numFmtId="0" fontId="26" fillId="2" borderId="6" xfId="1" applyNumberFormat="1" applyFont="1" applyFill="1" applyBorder="1" applyAlignment="1" applyProtection="1">
      <alignment horizontal="justify" vertical="center" wrapText="1"/>
      <protection locked="0" hidden="1"/>
    </xf>
    <xf numFmtId="49" fontId="26" fillId="2" borderId="6" xfId="1" applyNumberFormat="1" applyFont="1" applyFill="1" applyBorder="1" applyAlignment="1" applyProtection="1">
      <alignment horizontal="justify" vertical="center" wrapText="1"/>
      <protection locked="0" hidden="1"/>
    </xf>
    <xf numFmtId="9" fontId="16" fillId="2" borderId="0" xfId="0" applyNumberFormat="1" applyFont="1" applyFill="1" applyProtection="1">
      <protection hidden="1"/>
    </xf>
    <xf numFmtId="9" fontId="26" fillId="0" borderId="1" xfId="2"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vertical="center"/>
      <protection hidden="1"/>
    </xf>
    <xf numFmtId="0" fontId="10" fillId="3" borderId="7" xfId="0" applyFont="1" applyFill="1" applyBorder="1" applyAlignment="1" applyProtection="1">
      <alignment horizontal="center" vertical="center" wrapText="1"/>
      <protection hidden="1"/>
    </xf>
    <xf numFmtId="0" fontId="10" fillId="3" borderId="10"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11" fillId="4" borderId="6"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0" fontId="10" fillId="10" borderId="6"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0" fillId="6" borderId="3"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5" fillId="9" borderId="2"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left" vertical="center"/>
      <protection hidden="1"/>
    </xf>
    <xf numFmtId="0" fontId="5" fillId="2" borderId="2"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5"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8" xfId="0" applyFont="1" applyFill="1" applyBorder="1" applyAlignment="1" applyProtection="1">
      <alignment horizontal="left" vertical="center"/>
      <protection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6" fillId="2" borderId="1"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9" fontId="18" fillId="2" borderId="11" xfId="2" applyFont="1" applyFill="1" applyBorder="1" applyAlignment="1" applyProtection="1">
      <alignment horizontal="center" vertical="center"/>
      <protection hidden="1"/>
    </xf>
    <xf numFmtId="9" fontId="16" fillId="2" borderId="11" xfId="2" applyFont="1" applyFill="1" applyBorder="1" applyAlignment="1" applyProtection="1">
      <alignment horizontal="center" vertical="center"/>
      <protection hidden="1"/>
    </xf>
    <xf numFmtId="9" fontId="18" fillId="2" borderId="11" xfId="1" applyNumberFormat="1" applyFont="1" applyFill="1" applyBorder="1" applyAlignment="1" applyProtection="1">
      <alignment horizontal="center" vertical="center"/>
      <protection hidden="1"/>
    </xf>
    <xf numFmtId="9" fontId="16" fillId="2" borderId="11" xfId="2" applyNumberFormat="1" applyFont="1" applyFill="1" applyBorder="1" applyAlignment="1" applyProtection="1">
      <alignment horizontal="center" vertical="center"/>
      <protection hidden="1"/>
    </xf>
  </cellXfs>
  <cellStyles count="22">
    <cellStyle name="Excel_BuiltIn_20% - Énfasis1" xfId="6" xr:uid="{00000000-0005-0000-0000-000000000000}"/>
    <cellStyle name="Millares" xfId="1" builtinId="3"/>
    <cellStyle name="Millares 2" xfId="3" xr:uid="{00000000-0005-0000-0000-000002000000}"/>
    <cellStyle name="Millares 2 2" xfId="11" xr:uid="{00000000-0005-0000-0000-000003000000}"/>
    <cellStyle name="Millares 2 2 2" xfId="12" xr:uid="{00000000-0005-0000-0000-000004000000}"/>
    <cellStyle name="Millares 2 2 2 2" xfId="15" xr:uid="{00000000-0005-0000-0000-000005000000}"/>
    <cellStyle name="Millares 2 2 2 2 2" xfId="21" xr:uid="{00000000-0005-0000-0000-000006000000}"/>
    <cellStyle name="Millares 2 2 2 3" xfId="18" xr:uid="{00000000-0005-0000-0000-000007000000}"/>
    <cellStyle name="Millares 2 2 3" xfId="14" xr:uid="{00000000-0005-0000-0000-000008000000}"/>
    <cellStyle name="Millares 2 2 3 2" xfId="20" xr:uid="{00000000-0005-0000-0000-000009000000}"/>
    <cellStyle name="Millares 2 2 4" xfId="17" xr:uid="{00000000-0005-0000-0000-00000A000000}"/>
    <cellStyle name="Millares 2 3" xfId="13" xr:uid="{00000000-0005-0000-0000-00000B000000}"/>
    <cellStyle name="Millares 2 3 2" xfId="19" xr:uid="{00000000-0005-0000-0000-00000C000000}"/>
    <cellStyle name="Millares 2 4" xfId="16" xr:uid="{00000000-0005-0000-0000-00000D000000}"/>
    <cellStyle name="Normal" xfId="0" builtinId="0"/>
    <cellStyle name="Normal 2 2" xfId="7" xr:uid="{00000000-0005-0000-0000-00000F000000}"/>
    <cellStyle name="Porcentaje" xfId="2" builtinId="5"/>
    <cellStyle name="Porcentaje 2" xfId="5" xr:uid="{00000000-0005-0000-0000-000011000000}"/>
    <cellStyle name="Porcentaje 4" xfId="4" xr:uid="{00000000-0005-0000-0000-000012000000}"/>
    <cellStyle name="Porcentual 10" xfId="10" xr:uid="{00000000-0005-0000-0000-000013000000}"/>
    <cellStyle name="Porcentual 2" xfId="8" xr:uid="{00000000-0005-0000-0000-000014000000}"/>
    <cellStyle name="Porcentual 3 6" xfId="9" xr:uid="{00000000-0005-0000-0000-000015000000}"/>
  </cellStyles>
  <dxfs count="232">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INDICE!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4</xdr:col>
      <xdr:colOff>451212</xdr:colOff>
      <xdr:row>0</xdr:row>
      <xdr:rowOff>178594</xdr:rowOff>
    </xdr:from>
    <xdr:to>
      <xdr:col>7</xdr:col>
      <xdr:colOff>1336971</xdr:colOff>
      <xdr:row>2</xdr:row>
      <xdr:rowOff>147738</xdr:rowOff>
    </xdr:to>
    <xdr:grpSp>
      <xdr:nvGrpSpPr>
        <xdr:cNvPr id="2" name="Grupo 1">
          <a:extLst>
            <a:ext uri="{FF2B5EF4-FFF2-40B4-BE49-F238E27FC236}">
              <a16:creationId xmlns:a16="http://schemas.microsoft.com/office/drawing/2014/main" id="{C969BFD7-B183-4F89-905A-BC80F25CB0C2}"/>
            </a:ext>
          </a:extLst>
        </xdr:cNvPr>
        <xdr:cNvGrpSpPr>
          <a:grpSpLocks noChangeAspect="1"/>
        </xdr:cNvGrpSpPr>
      </xdr:nvGrpSpPr>
      <xdr:grpSpPr>
        <a:xfrm>
          <a:off x="8528412" y="178594"/>
          <a:ext cx="5220692" cy="375544"/>
          <a:chOff x="11922566" y="245748"/>
          <a:chExt cx="4533489" cy="368322"/>
        </a:xfrm>
      </xdr:grpSpPr>
      <xdr:sp macro="" textlink="">
        <xdr:nvSpPr>
          <xdr:cNvPr id="3" name="Flecha izquierda 6">
            <a:hlinkClick xmlns:r="http://schemas.openxmlformats.org/officeDocument/2006/relationships" r:id="rId1"/>
            <a:extLst>
              <a:ext uri="{FF2B5EF4-FFF2-40B4-BE49-F238E27FC236}">
                <a16:creationId xmlns:a16="http://schemas.microsoft.com/office/drawing/2014/main" id="{7246D046-EC74-4AAF-9CF9-4BCEDE5FFB01}"/>
              </a:ext>
            </a:extLst>
          </xdr:cNvPr>
          <xdr:cNvSpPr>
            <a:spLocks noChangeAspect="1"/>
          </xdr:cNvSpPr>
        </xdr:nvSpPr>
        <xdr:spPr>
          <a:xfrm>
            <a:off x="11922566" y="249901"/>
            <a:ext cx="1440000" cy="364169"/>
          </a:xfrm>
          <a:prstGeom prst="leftArrow">
            <a:avLst>
              <a:gd name="adj1" fmla="val 100000"/>
              <a:gd name="adj2" fmla="val 60586"/>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a:t>INDICE </a:t>
            </a:r>
          </a:p>
        </xdr:txBody>
      </xdr:sp>
      <xdr:sp macro="" textlink="">
        <xdr:nvSpPr>
          <xdr:cNvPr id="4" name="Flecha izquierda 8">
            <a:hlinkClick xmlns:r="http://schemas.openxmlformats.org/officeDocument/2006/relationships" r:id="rId2"/>
            <a:extLst>
              <a:ext uri="{FF2B5EF4-FFF2-40B4-BE49-F238E27FC236}">
                <a16:creationId xmlns:a16="http://schemas.microsoft.com/office/drawing/2014/main" id="{A9014715-FD32-44FE-B3D9-FDF13395781D}"/>
              </a:ext>
            </a:extLst>
          </xdr:cNvPr>
          <xdr:cNvSpPr>
            <a:spLocks noChangeAspect="1"/>
          </xdr:cNvSpPr>
        </xdr:nvSpPr>
        <xdr:spPr>
          <a:xfrm>
            <a:off x="13476376" y="245748"/>
            <a:ext cx="1440000" cy="364169"/>
          </a:xfrm>
          <a:prstGeom prst="leftArrow">
            <a:avLst>
              <a:gd name="adj1" fmla="val 100000"/>
              <a:gd name="adj2" fmla="val 0"/>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baseline="0"/>
              <a:t>GLOSARIO</a:t>
            </a:r>
            <a:endParaRPr lang="es-CO" sz="1400" b="1"/>
          </a:p>
        </xdr:txBody>
      </xdr:sp>
      <xdr:sp macro="" textlink="">
        <xdr:nvSpPr>
          <xdr:cNvPr id="5" name="Flecha izquierda 8">
            <a:hlinkClick xmlns:r="http://schemas.openxmlformats.org/officeDocument/2006/relationships" r:id="rId3"/>
            <a:extLst>
              <a:ext uri="{FF2B5EF4-FFF2-40B4-BE49-F238E27FC236}">
                <a16:creationId xmlns:a16="http://schemas.microsoft.com/office/drawing/2014/main" id="{E985EE4A-E740-454B-8483-177F28956C35}"/>
              </a:ext>
            </a:extLst>
          </xdr:cNvPr>
          <xdr:cNvSpPr>
            <a:spLocks noChangeAspect="1"/>
          </xdr:cNvSpPr>
        </xdr:nvSpPr>
        <xdr:spPr>
          <a:xfrm flipH="1">
            <a:off x="15016055" y="245748"/>
            <a:ext cx="1440000" cy="364169"/>
          </a:xfrm>
          <a:prstGeom prst="leftArrow">
            <a:avLst>
              <a:gd name="adj1" fmla="val 100000"/>
              <a:gd name="adj2" fmla="val 46148"/>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200" b="1" baseline="0"/>
              <a:t>INSTRUCCIONES</a:t>
            </a:r>
          </a:p>
        </xdr:txBody>
      </xdr:sp>
    </xdr:grpSp>
    <xdr:clientData/>
  </xdr:twoCellAnchor>
  <xdr:twoCellAnchor editAs="absolute">
    <xdr:from>
      <xdr:col>0</xdr:col>
      <xdr:colOff>89297</xdr:colOff>
      <xdr:row>0</xdr:row>
      <xdr:rowOff>29766</xdr:rowOff>
    </xdr:from>
    <xdr:to>
      <xdr:col>2</xdr:col>
      <xdr:colOff>309091</xdr:colOff>
      <xdr:row>3</xdr:row>
      <xdr:rowOff>169336</xdr:rowOff>
    </xdr:to>
    <xdr:pic>
      <xdr:nvPicPr>
        <xdr:cNvPr id="6" name="Imagen 5" descr="Resultado de imagen para secretaria distrital de integracion social">
          <a:extLst>
            <a:ext uri="{FF2B5EF4-FFF2-40B4-BE49-F238E27FC236}">
              <a16:creationId xmlns:a16="http://schemas.microsoft.com/office/drawing/2014/main" id="{9EF5C30E-CF35-4651-A321-6E9B234D13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297" y="29766"/>
          <a:ext cx="4001219" cy="73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_Presupuesto/Bogot&#225;%20mejor%20para%20todos/7-Formulaci&#243;n%20de%20proyectos/Anteproyecto%202016%20BMT/3.%20Consolidado%20Anteproyecto/CONSOLIDADO%20FINAL%2014-06-2016%204-00%20a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guerreroh/Desktop/SDIS_YOHN/Proyectos%20de%20Inversi&#243;n/1101%20-%20DISTRITO%20DIVERSO/A&#241;o%202018/3.%20SPI%20Seguimiento%20al%20Plan%20de%20Acci&#243;n/3.1.%20SPI/Ajuste%20SPI%202018/Formato%20SPI%20Versi&#243;n%20Ajustada%20An&#225;listas_V2_2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TERMINACION SERVICIOS "/>
      <sheetName val="AMPLIACION DE COBERTURA "/>
      <sheetName val="CONJUNTAS "/>
      <sheetName val="TRANSVESALES "/>
      <sheetName val="TERRITORIALIZACION "/>
      <sheetName val="CRONOGRAMA "/>
      <sheetName val="TALENTO HUMANO"/>
      <sheetName val="CRITERIOS TERRI"/>
      <sheetName val="Hoja6"/>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sheetData sheetId="1"/>
      <sheetData sheetId="2"/>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on"/>
      <sheetName val="Hoja7"/>
      <sheetName val="Hoja6"/>
      <sheetName val="Engine"/>
      <sheetName val="Tablas_Maestras"/>
      <sheetName val="Instrucciones"/>
      <sheetName val="Vr_Presupuestos"/>
      <sheetName val="Consolidado tranfer"/>
      <sheetName val="Verificacion_vr Total"/>
    </sheetNames>
    <sheetDataSet>
      <sheetData sheetId="0"/>
      <sheetData sheetId="1"/>
      <sheetData sheetId="2"/>
      <sheetData sheetId="3"/>
      <sheetData sheetId="4">
        <row r="8">
          <cell r="F8" t="str">
            <v>Unidad de Medida</v>
          </cell>
        </row>
        <row r="9">
          <cell r="A9" t="str">
            <v xml:space="preserve">Prevención y atención integral de la paternidad y la maternidad temprana </v>
          </cell>
        </row>
        <row r="10">
          <cell r="A10" t="str">
            <v>Desarrollo integral desde la gestación hasta la adolescencia</v>
          </cell>
        </row>
        <row r="11">
          <cell r="A11" t="str">
            <v>Una ciudad para las familias</v>
          </cell>
        </row>
        <row r="12">
          <cell r="A12" t="str">
            <v>Prevención y atención social integral para el abordaje del fenómeno de la habitabilidad en calle</v>
          </cell>
        </row>
        <row r="13">
          <cell r="A13" t="str">
            <v>Distrito Diverso</v>
          </cell>
        </row>
        <row r="14">
          <cell r="A14" t="str">
            <v>Por una ciudad incluyente y sin barreras</v>
          </cell>
        </row>
        <row r="15">
          <cell r="A15" t="str">
            <v>Envejecimiento digno, activo y feliz</v>
          </cell>
        </row>
        <row r="16">
          <cell r="A16" t="str">
            <v>Distrito joven</v>
          </cell>
        </row>
        <row r="17">
          <cell r="A17" t="str">
            <v>Bogotá te nutre</v>
          </cell>
        </row>
        <row r="18">
          <cell r="A18" t="str">
            <v>Espacios de Integración Social</v>
          </cell>
        </row>
        <row r="19">
          <cell r="A19" t="str">
            <v>Viviendo el territorio</v>
          </cell>
        </row>
        <row r="20">
          <cell r="A20" t="str">
            <v>Gobierno legítimo, TICs y eficiencia</v>
          </cell>
        </row>
      </sheetData>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LOSARIO"/>
      <sheetName val="INSTRUCCIÓN DE DILIGENCIAMIENTO"/>
      <sheetName val="1. SEGUIMIENTO CUATRIENIO"/>
      <sheetName val="2. SEGUIMIENTO PRESUPUESTAL"/>
      <sheetName val="3. EJEC CONCEPTO DE GASTO "/>
      <sheetName val="4. RESUMEN EJECUTIVO"/>
      <sheetName val="5. TERRITORIALIZACIÓN"/>
      <sheetName val="5A. Unidades Operativas"/>
      <sheetName val="6, ACTIVIDADES - TAREAS VIG"/>
      <sheetName val="7. INDICADORES GESTION"/>
      <sheetName val="8. METAS PDD"/>
      <sheetName val="9. RECURSO HUMANO"/>
      <sheetName val="Tabla_PowerBI"/>
      <sheetName val="Listas desplegables"/>
    </sheetNames>
    <sheetDataSet>
      <sheetData sheetId="0"/>
      <sheetData sheetId="1"/>
      <sheetData sheetId="2"/>
      <sheetData sheetId="3">
        <row r="6">
          <cell r="C6" t="str">
            <v>1. Pilar Igualdad de Calidad de Vida</v>
          </cell>
        </row>
        <row r="13">
          <cell r="D13" t="str">
            <v>Enero</v>
          </cell>
          <cell r="F13">
            <v>2018</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36"/>
  <sheetViews>
    <sheetView tabSelected="1" zoomScale="75" zoomScaleNormal="100" workbookViewId="0">
      <selection activeCell="T7" sqref="T1:AE1048576"/>
    </sheetView>
  </sheetViews>
  <sheetFormatPr baseColWidth="10" defaultColWidth="11.5" defaultRowHeight="12" customHeight="1" zeroHeight="1"/>
  <cols>
    <col min="1" max="1" width="26.5" style="25" customWidth="1"/>
    <col min="2" max="2" width="30.33203125" style="25" customWidth="1"/>
    <col min="3" max="3" width="14.5" style="25" customWidth="1"/>
    <col min="4" max="4" width="34.6640625" style="25" customWidth="1"/>
    <col min="5" max="5" width="18.6640625" style="21" customWidth="1"/>
    <col min="6" max="6" width="20.5" style="21" customWidth="1"/>
    <col min="7" max="7" width="17.6640625" style="25" customWidth="1"/>
    <col min="8" max="8" width="25.5" style="25" customWidth="1"/>
    <col min="9" max="9" width="23.5" style="25" customWidth="1"/>
    <col min="10" max="10" width="33.1640625" style="25" customWidth="1"/>
    <col min="11" max="15" width="17.6640625" style="21" customWidth="1"/>
    <col min="16" max="16" width="17.6640625" style="25" customWidth="1"/>
    <col min="17" max="19" width="17.6640625" style="21" customWidth="1"/>
    <col min="20" max="21" width="10.5" style="21" hidden="1" customWidth="1"/>
    <col min="22" max="22" width="10.5" style="26" hidden="1" customWidth="1"/>
    <col min="23" max="23" width="40.1640625" style="21" hidden="1" customWidth="1"/>
    <col min="24" max="26" width="10.5" style="21" hidden="1" customWidth="1"/>
    <col min="27" max="27" width="39.5" style="21" hidden="1" customWidth="1"/>
    <col min="28" max="30" width="10.5" style="21" hidden="1" customWidth="1"/>
    <col min="31" max="31" width="39.5" style="21" hidden="1" customWidth="1"/>
    <col min="32" max="34" width="10.5" style="21" customWidth="1"/>
    <col min="35" max="35" width="39.33203125" style="21" customWidth="1"/>
    <col min="36" max="37" width="10.5" style="21" customWidth="1"/>
    <col min="38" max="38" width="11.6640625" style="21" customWidth="1"/>
    <col min="39" max="39" width="43.83203125" style="21" customWidth="1"/>
    <col min="40" max="41" width="11.6640625" style="21" customWidth="1"/>
    <col min="42" max="42" width="10.5" style="21" customWidth="1"/>
    <col min="43" max="43" width="46.1640625" style="21" customWidth="1"/>
    <col min="44" max="61" width="10.5" style="21" hidden="1" customWidth="1"/>
    <col min="62" max="62" width="12.5" style="21" hidden="1" customWidth="1"/>
    <col min="63" max="63" width="15.1640625" style="21" hidden="1" customWidth="1"/>
    <col min="64" max="64" width="14.5" style="21" hidden="1" customWidth="1"/>
    <col min="65" max="65" width="16.33203125" style="21" hidden="1" customWidth="1"/>
    <col min="66" max="66" width="14.5" style="21" hidden="1" customWidth="1"/>
    <col min="67" max="67" width="10.5" style="21" hidden="1" customWidth="1"/>
    <col min="68" max="68" width="23.83203125" style="21" hidden="1" customWidth="1"/>
    <col min="69" max="69" width="11.5" style="21" customWidth="1"/>
    <col min="70" max="75" width="18.33203125" style="21" customWidth="1"/>
    <col min="76" max="77" width="11.5" style="23" customWidth="1"/>
    <col min="78" max="16384" width="11.5" style="23"/>
  </cols>
  <sheetData>
    <row r="1" spans="1:75" s="2" customFormat="1" ht="16">
      <c r="A1" s="1"/>
      <c r="B1" s="1"/>
    </row>
    <row r="2" spans="1:75" s="2" customFormat="1" ht="16">
      <c r="A2" s="1"/>
      <c r="B2" s="1"/>
    </row>
    <row r="3" spans="1:75" s="2" customFormat="1" ht="16"/>
    <row r="4" spans="1:75" s="2" customFormat="1" ht="16"/>
    <row r="5" spans="1:75" s="2" customFormat="1" ht="16">
      <c r="A5" s="87" t="s">
        <v>0</v>
      </c>
      <c r="B5" s="88"/>
      <c r="C5" s="98" t="s">
        <v>1</v>
      </c>
      <c r="D5" s="99"/>
      <c r="E5" s="99"/>
      <c r="F5" s="100"/>
      <c r="H5" s="3"/>
    </row>
    <row r="6" spans="1:75" s="2" customFormat="1" ht="16">
      <c r="A6" s="87" t="s">
        <v>2</v>
      </c>
      <c r="B6" s="88"/>
      <c r="C6" s="89"/>
      <c r="D6" s="90"/>
      <c r="E6" s="90"/>
      <c r="F6" s="91"/>
      <c r="H6" s="3"/>
    </row>
    <row r="7" spans="1:75" s="2" customFormat="1" ht="16">
      <c r="A7" s="87" t="s">
        <v>3</v>
      </c>
      <c r="B7" s="88"/>
      <c r="C7" s="89"/>
      <c r="D7" s="90"/>
      <c r="E7" s="90"/>
      <c r="F7" s="91"/>
      <c r="H7" s="3"/>
    </row>
    <row r="8" spans="1:75" s="2" customFormat="1" ht="16">
      <c r="A8" s="87" t="s">
        <v>4</v>
      </c>
      <c r="B8" s="88"/>
      <c r="C8" s="89" t="s">
        <v>95</v>
      </c>
      <c r="D8" s="90"/>
      <c r="E8" s="90"/>
      <c r="F8" s="91"/>
      <c r="H8" s="3"/>
    </row>
    <row r="9" spans="1:75" s="2" customFormat="1" ht="16">
      <c r="A9" s="87" t="s">
        <v>5</v>
      </c>
      <c r="B9" s="88"/>
      <c r="C9" s="89"/>
      <c r="D9" s="90"/>
      <c r="E9" s="90"/>
      <c r="F9" s="91"/>
      <c r="G9" s="4"/>
    </row>
    <row r="10" spans="1:75" s="2" customFormat="1" ht="16">
      <c r="A10" s="87" t="s">
        <v>6</v>
      </c>
      <c r="B10" s="88"/>
      <c r="C10" s="89" t="s">
        <v>157</v>
      </c>
      <c r="D10" s="90"/>
      <c r="E10" s="90"/>
      <c r="F10" s="91"/>
      <c r="G10" s="4"/>
    </row>
    <row r="11" spans="1:75" s="2" customFormat="1" ht="16">
      <c r="A11" s="87" t="s">
        <v>7</v>
      </c>
      <c r="B11" s="88"/>
      <c r="C11" s="89" t="s">
        <v>157</v>
      </c>
      <c r="D11" s="90"/>
      <c r="E11" s="90"/>
      <c r="F11" s="91"/>
      <c r="G11" s="4"/>
    </row>
    <row r="12" spans="1:75" s="2" customFormat="1" ht="16">
      <c r="A12" s="87" t="s">
        <v>8</v>
      </c>
      <c r="B12" s="88"/>
      <c r="C12" s="89"/>
      <c r="D12" s="90"/>
      <c r="E12" s="90"/>
      <c r="F12" s="91"/>
      <c r="G12" s="4"/>
    </row>
    <row r="13" spans="1:75" s="2" customFormat="1" ht="16">
      <c r="A13" s="92" t="s">
        <v>9</v>
      </c>
      <c r="B13" s="93"/>
      <c r="C13" s="5" t="s">
        <v>10</v>
      </c>
      <c r="D13" s="96" t="str">
        <f>'[6]1. SEGUIMIENTO CUATRIENIO'!$D$13</f>
        <v>Enero</v>
      </c>
      <c r="E13" s="96"/>
      <c r="F13" s="97">
        <f>'[6]1. SEGUIMIENTO CUATRIENIO'!$F$13</f>
        <v>2018</v>
      </c>
      <c r="G13" s="4"/>
    </row>
    <row r="14" spans="1:75" s="2" customFormat="1" ht="16">
      <c r="A14" s="94"/>
      <c r="B14" s="95"/>
      <c r="C14" s="6" t="s">
        <v>11</v>
      </c>
      <c r="D14" s="96" t="s">
        <v>23</v>
      </c>
      <c r="E14" s="96"/>
      <c r="F14" s="97"/>
    </row>
    <row r="15" spans="1:75" s="2" customFormat="1" ht="16"/>
    <row r="16" spans="1:75" s="2" customFormat="1" ht="20">
      <c r="A16" s="74" t="s">
        <v>12</v>
      </c>
      <c r="B16" s="74"/>
      <c r="C16" s="74"/>
      <c r="D16" s="74"/>
      <c r="BR16" s="7"/>
      <c r="BS16" s="7"/>
      <c r="BT16" s="7"/>
      <c r="BU16" s="7"/>
      <c r="BV16" s="7"/>
      <c r="BW16" s="7"/>
    </row>
    <row r="17" spans="1:76" s="2" customFormat="1" ht="15" customHeight="1">
      <c r="BR17" s="8"/>
      <c r="BS17" s="8"/>
      <c r="BT17" s="8"/>
      <c r="BU17" s="8"/>
      <c r="BV17" s="8"/>
      <c r="BW17" s="8"/>
    </row>
    <row r="18" spans="1:76" s="9" customFormat="1" ht="15.75" customHeight="1">
      <c r="A18" s="75" t="s">
        <v>13</v>
      </c>
      <c r="B18" s="76"/>
      <c r="C18" s="76"/>
      <c r="D18" s="76"/>
      <c r="E18" s="76"/>
      <c r="F18" s="76"/>
      <c r="G18" s="76"/>
      <c r="H18" s="76"/>
      <c r="I18" s="76"/>
      <c r="J18" s="76"/>
      <c r="K18" s="76"/>
      <c r="L18" s="76"/>
      <c r="M18" s="76"/>
      <c r="N18" s="76"/>
      <c r="O18" s="76"/>
      <c r="P18" s="76"/>
      <c r="Q18" s="76"/>
      <c r="R18" s="76"/>
      <c r="S18" s="77"/>
      <c r="T18" s="78" t="s">
        <v>14</v>
      </c>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R18" s="79" t="s">
        <v>15</v>
      </c>
      <c r="BS18" s="79"/>
      <c r="BT18" s="79"/>
      <c r="BU18" s="79" t="s">
        <v>16</v>
      </c>
      <c r="BV18" s="79"/>
      <c r="BW18" s="79"/>
    </row>
    <row r="19" spans="1:76" s="10" customFormat="1" ht="16">
      <c r="A19" s="81" t="s">
        <v>17</v>
      </c>
      <c r="B19" s="82"/>
      <c r="C19" s="82"/>
      <c r="D19" s="82"/>
      <c r="E19" s="83" t="s">
        <v>18</v>
      </c>
      <c r="F19" s="83"/>
      <c r="G19" s="83"/>
      <c r="H19" s="83"/>
      <c r="I19" s="83"/>
      <c r="J19" s="84" t="s">
        <v>19</v>
      </c>
      <c r="K19" s="84"/>
      <c r="L19" s="84"/>
      <c r="M19" s="84"/>
      <c r="N19" s="84"/>
      <c r="O19" s="84"/>
      <c r="P19" s="85" t="s">
        <v>20</v>
      </c>
      <c r="Q19" s="85"/>
      <c r="R19" s="85"/>
      <c r="S19" s="86"/>
      <c r="T19" s="80" t="s">
        <v>21</v>
      </c>
      <c r="U19" s="80"/>
      <c r="V19" s="80"/>
      <c r="W19" s="80"/>
      <c r="X19" s="80" t="s">
        <v>22</v>
      </c>
      <c r="Y19" s="80"/>
      <c r="Z19" s="80"/>
      <c r="AA19" s="80"/>
      <c r="AB19" s="80" t="s">
        <v>23</v>
      </c>
      <c r="AC19" s="80"/>
      <c r="AD19" s="80"/>
      <c r="AE19" s="80"/>
      <c r="AF19" s="80" t="s">
        <v>24</v>
      </c>
      <c r="AG19" s="80"/>
      <c r="AH19" s="80"/>
      <c r="AI19" s="80"/>
      <c r="AJ19" s="80" t="s">
        <v>25</v>
      </c>
      <c r="AK19" s="80"/>
      <c r="AL19" s="80"/>
      <c r="AM19" s="80"/>
      <c r="AN19" s="80" t="s">
        <v>26</v>
      </c>
      <c r="AO19" s="80"/>
      <c r="AP19" s="80"/>
      <c r="AQ19" s="80"/>
      <c r="AR19" s="80" t="s">
        <v>27</v>
      </c>
      <c r="AS19" s="80"/>
      <c r="AT19" s="80"/>
      <c r="AU19" s="80"/>
      <c r="AV19" s="80" t="s">
        <v>28</v>
      </c>
      <c r="AW19" s="80"/>
      <c r="AX19" s="80"/>
      <c r="AY19" s="80"/>
      <c r="AZ19" s="80" t="s">
        <v>29</v>
      </c>
      <c r="BA19" s="80"/>
      <c r="BB19" s="80"/>
      <c r="BC19" s="80"/>
      <c r="BD19" s="80" t="s">
        <v>30</v>
      </c>
      <c r="BE19" s="80"/>
      <c r="BF19" s="80"/>
      <c r="BG19" s="80"/>
      <c r="BH19" s="80" t="s">
        <v>31</v>
      </c>
      <c r="BI19" s="80"/>
      <c r="BJ19" s="80"/>
      <c r="BK19" s="80"/>
      <c r="BL19" s="80" t="s">
        <v>32</v>
      </c>
      <c r="BM19" s="80"/>
      <c r="BN19" s="80"/>
      <c r="BO19" s="80"/>
      <c r="BR19" s="79"/>
      <c r="BS19" s="79"/>
      <c r="BT19" s="79"/>
      <c r="BU19" s="79"/>
      <c r="BV19" s="79"/>
      <c r="BW19" s="79"/>
    </row>
    <row r="20" spans="1:76" s="16" customFormat="1" ht="42.75" customHeight="1">
      <c r="A20" s="11" t="s">
        <v>33</v>
      </c>
      <c r="B20" s="11" t="s">
        <v>34</v>
      </c>
      <c r="C20" s="11" t="s">
        <v>35</v>
      </c>
      <c r="D20" s="11" t="s">
        <v>36</v>
      </c>
      <c r="E20" s="12" t="s">
        <v>37</v>
      </c>
      <c r="F20" s="12" t="s">
        <v>38</v>
      </c>
      <c r="G20" s="12" t="s">
        <v>39</v>
      </c>
      <c r="H20" s="12" t="s">
        <v>40</v>
      </c>
      <c r="I20" s="12" t="s">
        <v>41</v>
      </c>
      <c r="J20" s="13" t="s">
        <v>42</v>
      </c>
      <c r="K20" s="13" t="s">
        <v>43</v>
      </c>
      <c r="L20" s="13" t="s">
        <v>44</v>
      </c>
      <c r="M20" s="13" t="s">
        <v>45</v>
      </c>
      <c r="N20" s="13" t="s">
        <v>46</v>
      </c>
      <c r="O20" s="13" t="s">
        <v>47</v>
      </c>
      <c r="P20" s="14" t="s">
        <v>48</v>
      </c>
      <c r="Q20" s="14" t="s">
        <v>49</v>
      </c>
      <c r="R20" s="14" t="s">
        <v>50</v>
      </c>
      <c r="S20" s="14" t="s">
        <v>51</v>
      </c>
      <c r="T20" s="15" t="str">
        <f>T19&amp;" Ejecutado"</f>
        <v>Enero Ejecutado</v>
      </c>
      <c r="U20" s="15" t="str">
        <f>T19&amp;" Programado"</f>
        <v>Enero Programado</v>
      </c>
      <c r="V20" s="15" t="str">
        <f>T19&amp;" Resultado"</f>
        <v>Enero Resultado</v>
      </c>
      <c r="W20" s="15" t="str">
        <f>T19&amp;" Análisis mensual"</f>
        <v>Enero Análisis mensual</v>
      </c>
      <c r="X20" s="15" t="str">
        <f t="shared" ref="X20" si="0">X19&amp;" Ejecutado"</f>
        <v>Febrero Ejecutado</v>
      </c>
      <c r="Y20" s="15" t="str">
        <f t="shared" ref="Y20" si="1">X19&amp;" Programado"</f>
        <v>Febrero Programado</v>
      </c>
      <c r="Z20" s="15" t="str">
        <f t="shared" ref="Z20" si="2">X19&amp;" Resultado"</f>
        <v>Febrero Resultado</v>
      </c>
      <c r="AA20" s="15" t="str">
        <f t="shared" ref="AA20" si="3">X19&amp;" Análisis mensual"</f>
        <v>Febrero Análisis mensual</v>
      </c>
      <c r="AB20" s="15" t="str">
        <f t="shared" ref="AB20" si="4">AB19&amp;" Ejecutado"</f>
        <v>Marzo Ejecutado</v>
      </c>
      <c r="AC20" s="15" t="str">
        <f t="shared" ref="AC20" si="5">AB19&amp;" Programado"</f>
        <v>Marzo Programado</v>
      </c>
      <c r="AD20" s="15" t="str">
        <f t="shared" ref="AD20" si="6">AB19&amp;" Resultado"</f>
        <v>Marzo Resultado</v>
      </c>
      <c r="AE20" s="15" t="str">
        <f t="shared" ref="AE20" si="7">AB19&amp;" Análisis mensual"</f>
        <v>Marzo Análisis mensual</v>
      </c>
      <c r="AF20" s="15" t="str">
        <f>AF19&amp;" Ejecutado"</f>
        <v>Abril Ejecutado</v>
      </c>
      <c r="AG20" s="15" t="str">
        <f>AF19&amp;" Programado"</f>
        <v>Abril Programado</v>
      </c>
      <c r="AH20" s="15" t="str">
        <f>AF19&amp;" Resultado"</f>
        <v>Abril Resultado</v>
      </c>
      <c r="AI20" s="15" t="str">
        <f>AF19&amp;" Análisis mensual"</f>
        <v>Abril Análisis mensual</v>
      </c>
      <c r="AJ20" s="15" t="str">
        <f t="shared" ref="AJ20" si="8">AJ19&amp;" Ejecutado"</f>
        <v>Mayo Ejecutado</v>
      </c>
      <c r="AK20" s="15" t="str">
        <f t="shared" ref="AK20" si="9">AJ19&amp;" Programado"</f>
        <v>Mayo Programado</v>
      </c>
      <c r="AL20" s="15" t="str">
        <f t="shared" ref="AL20" si="10">AJ19&amp;" Resultado"</f>
        <v>Mayo Resultado</v>
      </c>
      <c r="AM20" s="15" t="str">
        <f t="shared" ref="AM20" si="11">AJ19&amp;" Análisis mensual"</f>
        <v>Mayo Análisis mensual</v>
      </c>
      <c r="AN20" s="15" t="str">
        <f t="shared" ref="AN20" si="12">AN19&amp;" Ejecutado"</f>
        <v>Junio Ejecutado</v>
      </c>
      <c r="AO20" s="15" t="str">
        <f t="shared" ref="AO20" si="13">AN19&amp;" Programado"</f>
        <v>Junio Programado</v>
      </c>
      <c r="AP20" s="15" t="str">
        <f t="shared" ref="AP20" si="14">AN19&amp;" Resultado"</f>
        <v>Junio Resultado</v>
      </c>
      <c r="AQ20" s="15" t="str">
        <f t="shared" ref="AQ20" si="15">AN19&amp;" Análisis mensual"</f>
        <v>Junio Análisis mensual</v>
      </c>
      <c r="AR20" s="15" t="str">
        <f>AR19&amp;" Ejecutado"</f>
        <v>Julio Ejecutado</v>
      </c>
      <c r="AS20" s="15" t="str">
        <f>AR19&amp;" Programado"</f>
        <v>Julio Programado</v>
      </c>
      <c r="AT20" s="15" t="str">
        <f>AR19&amp;" Resultado"</f>
        <v>Julio Resultado</v>
      </c>
      <c r="AU20" s="15" t="str">
        <f>AR19&amp;" Análisis mensual"</f>
        <v>Julio Análisis mensual</v>
      </c>
      <c r="AV20" s="15" t="str">
        <f t="shared" ref="AV20" si="16">AV19&amp;" Ejecutado"</f>
        <v>Agosto Ejecutado</v>
      </c>
      <c r="AW20" s="15" t="str">
        <f t="shared" ref="AW20" si="17">AV19&amp;" Programado"</f>
        <v>Agosto Programado</v>
      </c>
      <c r="AX20" s="15" t="str">
        <f t="shared" ref="AX20" si="18">AV19&amp;" Resultado"</f>
        <v>Agosto Resultado</v>
      </c>
      <c r="AY20" s="15" t="str">
        <f t="shared" ref="AY20" si="19">AV19&amp;" Análisis mensual"</f>
        <v>Agosto Análisis mensual</v>
      </c>
      <c r="AZ20" s="15" t="str">
        <f t="shared" ref="AZ20" si="20">AZ19&amp;" Ejecutado"</f>
        <v>Septiembre Ejecutado</v>
      </c>
      <c r="BA20" s="15" t="str">
        <f t="shared" ref="BA20" si="21">AZ19&amp;" Programado"</f>
        <v>Septiembre Programado</v>
      </c>
      <c r="BB20" s="15" t="str">
        <f t="shared" ref="BB20" si="22">AZ19&amp;" Resultado"</f>
        <v>Septiembre Resultado</v>
      </c>
      <c r="BC20" s="15" t="str">
        <f t="shared" ref="BC20" si="23">AZ19&amp;" Análisis mensual"</f>
        <v>Septiembre Análisis mensual</v>
      </c>
      <c r="BD20" s="15" t="str">
        <f>BD19&amp;" Ejecutado"</f>
        <v>Octubre Ejecutado</v>
      </c>
      <c r="BE20" s="15" t="str">
        <f>BD19&amp;" Programado"</f>
        <v>Octubre Programado</v>
      </c>
      <c r="BF20" s="15" t="str">
        <f>BD19&amp;" Resultado"</f>
        <v>Octubre Resultado</v>
      </c>
      <c r="BG20" s="15" t="str">
        <f>BD19&amp;" Análisis mensual"</f>
        <v>Octubre Análisis mensual</v>
      </c>
      <c r="BH20" s="15" t="str">
        <f t="shared" ref="BH20" si="24">BH19&amp;" Ejecutado"</f>
        <v>Noviembre Ejecutado</v>
      </c>
      <c r="BI20" s="15" t="str">
        <f t="shared" ref="BI20" si="25">BH19&amp;" Programado"</f>
        <v>Noviembre Programado</v>
      </c>
      <c r="BJ20" s="15" t="str">
        <f t="shared" ref="BJ20" si="26">BH19&amp;" Resultado"</f>
        <v>Noviembre Resultado</v>
      </c>
      <c r="BK20" s="15" t="str">
        <f t="shared" ref="BK20" si="27">BH19&amp;" Análisis mensual"</f>
        <v>Noviembre Análisis mensual</v>
      </c>
      <c r="BL20" s="15" t="str">
        <f t="shared" ref="BL20" si="28">BL19&amp;" Ejecutado"</f>
        <v>Diciembre Ejecutado</v>
      </c>
      <c r="BM20" s="15" t="str">
        <f t="shared" ref="BM20" si="29">BL19&amp;" Programado"</f>
        <v>Diciembre Programado</v>
      </c>
      <c r="BN20" s="15" t="str">
        <f t="shared" ref="BN20" si="30">BL19&amp;" Resultado"</f>
        <v>Diciembre Resultado</v>
      </c>
      <c r="BO20" s="15" t="str">
        <f t="shared" ref="BO20" si="31">BL19&amp;" Análisis mensual"</f>
        <v>Diciembre Análisis mensual</v>
      </c>
      <c r="BP20" s="15" t="s">
        <v>52</v>
      </c>
      <c r="BR20" s="17" t="s">
        <v>53</v>
      </c>
      <c r="BS20" s="17" t="s">
        <v>54</v>
      </c>
      <c r="BT20" s="17" t="s">
        <v>55</v>
      </c>
      <c r="BU20" s="17" t="s">
        <v>56</v>
      </c>
      <c r="BV20" s="17" t="s">
        <v>57</v>
      </c>
      <c r="BW20" s="17" t="s">
        <v>58</v>
      </c>
    </row>
    <row r="21" spans="1:76" ht="219" customHeight="1">
      <c r="A21" s="47" t="s">
        <v>500</v>
      </c>
      <c r="B21" s="47" t="s">
        <v>525</v>
      </c>
      <c r="C21" s="47" t="s">
        <v>95</v>
      </c>
      <c r="D21" s="46" t="s">
        <v>514</v>
      </c>
      <c r="E21" s="63"/>
      <c r="F21" s="50">
        <v>43003</v>
      </c>
      <c r="G21" s="46" t="s">
        <v>604</v>
      </c>
      <c r="H21" s="46" t="s">
        <v>582</v>
      </c>
      <c r="I21" s="64" t="s">
        <v>614</v>
      </c>
      <c r="J21" s="46" t="s">
        <v>590</v>
      </c>
      <c r="K21" s="47" t="s">
        <v>502</v>
      </c>
      <c r="L21" s="47" t="s">
        <v>504</v>
      </c>
      <c r="M21" s="47" t="s">
        <v>595</v>
      </c>
      <c r="N21" s="47" t="s">
        <v>596</v>
      </c>
      <c r="O21" s="51" t="s">
        <v>601</v>
      </c>
      <c r="P21" s="48">
        <v>0.83</v>
      </c>
      <c r="Q21" s="47" t="s">
        <v>595</v>
      </c>
      <c r="R21" s="48">
        <v>1</v>
      </c>
      <c r="S21" s="47" t="s">
        <v>505</v>
      </c>
      <c r="T21" s="52"/>
      <c r="U21" s="52"/>
      <c r="V21" s="54" t="e">
        <f>T21/U21</f>
        <v>#DIV/0!</v>
      </c>
      <c r="W21" s="49" t="s">
        <v>606</v>
      </c>
      <c r="X21" s="61"/>
      <c r="Y21" s="61"/>
      <c r="Z21" s="54" t="e">
        <f>X21/Y21</f>
        <v>#DIV/0!</v>
      </c>
      <c r="AA21" s="62" t="s">
        <v>607</v>
      </c>
      <c r="AB21" s="55">
        <f>17+18+22</f>
        <v>57</v>
      </c>
      <c r="AC21" s="55">
        <f>23+27+31</f>
        <v>81</v>
      </c>
      <c r="AD21" s="66">
        <f>AB21/AC21</f>
        <v>0.70370370370370372</v>
      </c>
      <c r="AE21" s="67" t="s">
        <v>620</v>
      </c>
      <c r="AF21" s="55"/>
      <c r="AG21" s="55"/>
      <c r="AH21" s="54" t="e">
        <f>AF21/AG21</f>
        <v>#DIV/0!</v>
      </c>
      <c r="AI21" s="70" t="s">
        <v>623</v>
      </c>
      <c r="AJ21" s="55" t="s">
        <v>625</v>
      </c>
      <c r="AK21" s="55" t="s">
        <v>625</v>
      </c>
      <c r="AL21" s="54" t="e">
        <f>AJ21/AK21</f>
        <v>#VALUE!</v>
      </c>
      <c r="AM21" s="71" t="s">
        <v>628</v>
      </c>
      <c r="AN21" s="68">
        <v>96</v>
      </c>
      <c r="AO21" s="68">
        <v>114</v>
      </c>
      <c r="AP21" s="54">
        <f>AN21/AO21</f>
        <v>0.84210526315789469</v>
      </c>
      <c r="AQ21" s="67" t="s">
        <v>632</v>
      </c>
      <c r="AR21" s="55"/>
      <c r="AS21" s="55"/>
      <c r="AT21" s="54" t="e">
        <f>AR21/AS21</f>
        <v>#DIV/0!</v>
      </c>
      <c r="AU21" s="56"/>
      <c r="AV21" s="55"/>
      <c r="AW21" s="55"/>
      <c r="AX21" s="54" t="e">
        <f>AV21/AW21</f>
        <v>#DIV/0!</v>
      </c>
      <c r="AY21" s="56"/>
      <c r="AZ21" s="55"/>
      <c r="BA21" s="55"/>
      <c r="BB21" s="54" t="e">
        <f>AZ21/BA21</f>
        <v>#DIV/0!</v>
      </c>
      <c r="BC21" s="56"/>
      <c r="BD21" s="55"/>
      <c r="BE21" s="55"/>
      <c r="BF21" s="54" t="e">
        <f>BD21/BE21</f>
        <v>#DIV/0!</v>
      </c>
      <c r="BG21" s="56"/>
      <c r="BH21" s="55"/>
      <c r="BI21" s="55"/>
      <c r="BJ21" s="54" t="e">
        <f>BH21/BI21</f>
        <v>#DIV/0!</v>
      </c>
      <c r="BK21" s="56"/>
      <c r="BL21" s="55"/>
      <c r="BM21" s="55"/>
      <c r="BN21" s="54" t="e">
        <f>BL21/BM21</f>
        <v>#DIV/0!</v>
      </c>
      <c r="BO21" s="56"/>
      <c r="BP21" s="56"/>
      <c r="BR21" s="101">
        <f>AP21</f>
        <v>0.84210526315789469</v>
      </c>
      <c r="BS21" s="101">
        <f>R21</f>
        <v>1</v>
      </c>
      <c r="BT21" s="102">
        <f>BR21/BS21</f>
        <v>0.84210526315789469</v>
      </c>
      <c r="BU21" s="102">
        <f>AP21</f>
        <v>0.84210526315789469</v>
      </c>
      <c r="BV21" s="103">
        <f>R21</f>
        <v>1</v>
      </c>
      <c r="BW21" s="104">
        <f>BU21/BV21</f>
        <v>0.84210526315789469</v>
      </c>
    </row>
    <row r="22" spans="1:76" ht="147.75" customHeight="1">
      <c r="A22" s="47" t="s">
        <v>500</v>
      </c>
      <c r="B22" s="47" t="s">
        <v>525</v>
      </c>
      <c r="C22" s="47" t="s">
        <v>95</v>
      </c>
      <c r="D22" s="46" t="s">
        <v>514</v>
      </c>
      <c r="E22" s="63"/>
      <c r="F22" s="50">
        <v>43003</v>
      </c>
      <c r="G22" s="46" t="s">
        <v>578</v>
      </c>
      <c r="H22" s="46" t="s">
        <v>583</v>
      </c>
      <c r="I22" s="64" t="s">
        <v>615</v>
      </c>
      <c r="J22" s="46" t="s">
        <v>591</v>
      </c>
      <c r="K22" s="47" t="s">
        <v>502</v>
      </c>
      <c r="L22" s="47" t="s">
        <v>504</v>
      </c>
      <c r="M22" s="47" t="s">
        <v>595</v>
      </c>
      <c r="N22" s="47" t="s">
        <v>597</v>
      </c>
      <c r="O22" s="51" t="s">
        <v>601</v>
      </c>
      <c r="P22" s="48">
        <v>0.84</v>
      </c>
      <c r="Q22" s="47" t="s">
        <v>595</v>
      </c>
      <c r="R22" s="48">
        <v>0.95</v>
      </c>
      <c r="S22" s="47" t="s">
        <v>505</v>
      </c>
      <c r="T22" s="52"/>
      <c r="U22" s="52"/>
      <c r="V22" s="54" t="e">
        <f>T22/U22</f>
        <v>#DIV/0!</v>
      </c>
      <c r="W22" s="49" t="s">
        <v>610</v>
      </c>
      <c r="X22" s="61"/>
      <c r="Y22" s="61"/>
      <c r="Z22" s="54" t="e">
        <f>X22/Y22</f>
        <v>#DIV/0!</v>
      </c>
      <c r="AA22" s="62" t="s">
        <v>611</v>
      </c>
      <c r="AB22" s="55">
        <f>15+13+2</f>
        <v>30</v>
      </c>
      <c r="AC22" s="55">
        <f>16+15+3</f>
        <v>34</v>
      </c>
      <c r="AD22" s="54">
        <f>AB22/AC22</f>
        <v>0.88235294117647056</v>
      </c>
      <c r="AE22" s="67" t="s">
        <v>618</v>
      </c>
      <c r="AF22" s="55" t="s">
        <v>625</v>
      </c>
      <c r="AG22" s="55" t="s">
        <v>625</v>
      </c>
      <c r="AH22" s="54" t="e">
        <f>AF22/AG22</f>
        <v>#VALUE!</v>
      </c>
      <c r="AI22" s="70" t="s">
        <v>624</v>
      </c>
      <c r="AJ22" s="55" t="s">
        <v>625</v>
      </c>
      <c r="AK22" s="55" t="s">
        <v>625</v>
      </c>
      <c r="AL22" s="54" t="e">
        <f>AJ22/AK22</f>
        <v>#VALUE!</v>
      </c>
      <c r="AM22" s="71" t="s">
        <v>630</v>
      </c>
      <c r="AN22" s="68">
        <v>15</v>
      </c>
      <c r="AO22" s="68">
        <v>21</v>
      </c>
      <c r="AP22" s="54">
        <f>AN22/AO22</f>
        <v>0.7142857142857143</v>
      </c>
      <c r="AQ22" s="67" t="s">
        <v>631</v>
      </c>
      <c r="AR22" s="55"/>
      <c r="AS22" s="55"/>
      <c r="AT22" s="54" t="e">
        <f>AR22/AS22</f>
        <v>#DIV/0!</v>
      </c>
      <c r="AU22" s="56"/>
      <c r="AV22" s="55"/>
      <c r="AW22" s="55"/>
      <c r="AX22" s="54" t="e">
        <f>AV22/AW22</f>
        <v>#DIV/0!</v>
      </c>
      <c r="AY22" s="56"/>
      <c r="AZ22" s="55"/>
      <c r="BA22" s="55"/>
      <c r="BB22" s="54" t="e">
        <f>AZ22/BA22</f>
        <v>#DIV/0!</v>
      </c>
      <c r="BC22" s="56"/>
      <c r="BD22" s="55"/>
      <c r="BE22" s="55"/>
      <c r="BF22" s="54" t="e">
        <f>BD22/BE22</f>
        <v>#DIV/0!</v>
      </c>
      <c r="BG22" s="56"/>
      <c r="BH22" s="55"/>
      <c r="BI22" s="55"/>
      <c r="BJ22" s="54" t="e">
        <f>BH22/BI22</f>
        <v>#DIV/0!</v>
      </c>
      <c r="BK22" s="56"/>
      <c r="BL22" s="55"/>
      <c r="BM22" s="55"/>
      <c r="BN22" s="54" t="e">
        <f>BL22/BM22</f>
        <v>#DIV/0!</v>
      </c>
      <c r="BO22" s="56"/>
      <c r="BP22" s="56"/>
      <c r="BR22" s="101">
        <f t="shared" ref="BR22:BR25" si="32">AP22</f>
        <v>0.7142857142857143</v>
      </c>
      <c r="BS22" s="101">
        <f t="shared" ref="BS22:BS25" si="33">R22</f>
        <v>0.95</v>
      </c>
      <c r="BT22" s="102">
        <f t="shared" ref="BT22:BT25" si="34">BR22/BS22</f>
        <v>0.75187969924812037</v>
      </c>
      <c r="BU22" s="102">
        <f>AP22</f>
        <v>0.7142857142857143</v>
      </c>
      <c r="BV22" s="103">
        <f>R22</f>
        <v>0.95</v>
      </c>
      <c r="BW22" s="104">
        <f>BU22/BV22</f>
        <v>0.75187969924812037</v>
      </c>
    </row>
    <row r="23" spans="1:76" ht="176.25" customHeight="1">
      <c r="A23" s="47" t="s">
        <v>500</v>
      </c>
      <c r="B23" s="47" t="s">
        <v>525</v>
      </c>
      <c r="C23" s="47" t="s">
        <v>95</v>
      </c>
      <c r="D23" s="46" t="s">
        <v>514</v>
      </c>
      <c r="E23" s="63"/>
      <c r="F23" s="50">
        <v>43003</v>
      </c>
      <c r="G23" s="46" t="s">
        <v>579</v>
      </c>
      <c r="H23" s="46" t="s">
        <v>584</v>
      </c>
      <c r="I23" s="64" t="s">
        <v>587</v>
      </c>
      <c r="J23" s="46" t="s">
        <v>592</v>
      </c>
      <c r="K23" s="47" t="s">
        <v>508</v>
      </c>
      <c r="L23" s="47" t="s">
        <v>510</v>
      </c>
      <c r="M23" s="47" t="s">
        <v>595</v>
      </c>
      <c r="N23" s="47" t="s">
        <v>598</v>
      </c>
      <c r="O23" s="63"/>
      <c r="P23" s="48">
        <v>0.93</v>
      </c>
      <c r="Q23" s="47" t="s">
        <v>595</v>
      </c>
      <c r="R23" s="48">
        <v>0.95</v>
      </c>
      <c r="S23" s="47" t="s">
        <v>505</v>
      </c>
      <c r="T23" s="53"/>
      <c r="U23" s="53"/>
      <c r="V23" s="54"/>
      <c r="W23" s="49" t="s">
        <v>608</v>
      </c>
      <c r="X23" s="57"/>
      <c r="Y23" s="57"/>
      <c r="Z23" s="54"/>
      <c r="AA23" s="62" t="s">
        <v>603</v>
      </c>
      <c r="AB23" s="57"/>
      <c r="AC23" s="57"/>
      <c r="AD23" s="54"/>
      <c r="AE23" s="67" t="s">
        <v>619</v>
      </c>
      <c r="AF23" s="57" t="s">
        <v>625</v>
      </c>
      <c r="AG23" s="57" t="s">
        <v>625</v>
      </c>
      <c r="AH23" s="54"/>
      <c r="AI23" s="70" t="s">
        <v>603</v>
      </c>
      <c r="AJ23" s="57" t="s">
        <v>625</v>
      </c>
      <c r="AK23" s="57" t="s">
        <v>625</v>
      </c>
      <c r="AL23" s="54"/>
      <c r="AM23" s="70" t="s">
        <v>626</v>
      </c>
      <c r="AN23" s="68">
        <v>304</v>
      </c>
      <c r="AO23" s="68">
        <v>320</v>
      </c>
      <c r="AP23" s="73">
        <f>AN23/AO23</f>
        <v>0.95</v>
      </c>
      <c r="AQ23" s="67" t="s">
        <v>635</v>
      </c>
      <c r="AR23" s="57"/>
      <c r="AS23" s="57"/>
      <c r="AT23" s="54"/>
      <c r="AU23" s="56"/>
      <c r="AV23" s="57"/>
      <c r="AW23" s="57"/>
      <c r="AX23" s="54"/>
      <c r="AY23" s="56"/>
      <c r="AZ23" s="57"/>
      <c r="BA23" s="57"/>
      <c r="BB23" s="54"/>
      <c r="BC23" s="56"/>
      <c r="BD23" s="57"/>
      <c r="BE23" s="57"/>
      <c r="BF23" s="54"/>
      <c r="BG23" s="56"/>
      <c r="BH23" s="57"/>
      <c r="BI23" s="57"/>
      <c r="BJ23" s="54"/>
      <c r="BK23" s="56"/>
      <c r="BL23" s="57"/>
      <c r="BM23" s="57"/>
      <c r="BN23" s="54"/>
      <c r="BO23" s="56"/>
      <c r="BP23" s="56"/>
      <c r="BR23" s="101">
        <f t="shared" si="32"/>
        <v>0.95</v>
      </c>
      <c r="BS23" s="101">
        <f t="shared" si="33"/>
        <v>0.95</v>
      </c>
      <c r="BT23" s="102">
        <f t="shared" si="34"/>
        <v>1</v>
      </c>
      <c r="BU23" s="102">
        <f>AP23</f>
        <v>0.95</v>
      </c>
      <c r="BV23" s="103">
        <f>R23</f>
        <v>0.95</v>
      </c>
      <c r="BW23" s="104">
        <f>BU23/BV23</f>
        <v>1</v>
      </c>
    </row>
    <row r="24" spans="1:76" ht="150.75" customHeight="1">
      <c r="A24" s="47" t="s">
        <v>500</v>
      </c>
      <c r="B24" s="47" t="s">
        <v>525</v>
      </c>
      <c r="C24" s="47" t="s">
        <v>95</v>
      </c>
      <c r="D24" s="46" t="s">
        <v>514</v>
      </c>
      <c r="E24" s="63"/>
      <c r="F24" s="50">
        <v>43003</v>
      </c>
      <c r="G24" s="46" t="s">
        <v>580</v>
      </c>
      <c r="H24" s="46" t="s">
        <v>585</v>
      </c>
      <c r="I24" s="64" t="s">
        <v>588</v>
      </c>
      <c r="J24" s="46" t="s">
        <v>593</v>
      </c>
      <c r="K24" s="47" t="s">
        <v>496</v>
      </c>
      <c r="L24" s="47" t="s">
        <v>504</v>
      </c>
      <c r="M24" s="47" t="s">
        <v>595</v>
      </c>
      <c r="N24" s="47" t="s">
        <v>599</v>
      </c>
      <c r="O24" s="51" t="s">
        <v>602</v>
      </c>
      <c r="P24" s="48">
        <v>0.93</v>
      </c>
      <c r="Q24" s="47" t="s">
        <v>595</v>
      </c>
      <c r="R24" s="48">
        <v>1</v>
      </c>
      <c r="S24" s="47" t="s">
        <v>505</v>
      </c>
      <c r="T24" s="52"/>
      <c r="U24" s="52"/>
      <c r="V24" s="54" t="e">
        <f>T24/U24</f>
        <v>#DIV/0!</v>
      </c>
      <c r="W24" s="49" t="s">
        <v>605</v>
      </c>
      <c r="X24" s="61"/>
      <c r="Y24" s="61"/>
      <c r="Z24" s="54" t="e">
        <f>X24/Y24</f>
        <v>#DIV/0!</v>
      </c>
      <c r="AA24" s="62" t="s">
        <v>609</v>
      </c>
      <c r="AB24" s="68">
        <v>8</v>
      </c>
      <c r="AC24" s="68">
        <v>8</v>
      </c>
      <c r="AD24" s="54">
        <f>AB24/AC24</f>
        <v>1</v>
      </c>
      <c r="AE24" s="67" t="s">
        <v>616</v>
      </c>
      <c r="AF24" s="68" t="s">
        <v>625</v>
      </c>
      <c r="AG24" s="68" t="s">
        <v>625</v>
      </c>
      <c r="AH24" s="54" t="e">
        <f>AF24/AG24</f>
        <v>#VALUE!</v>
      </c>
      <c r="AI24" s="70" t="s">
        <v>622</v>
      </c>
      <c r="AJ24" s="55" t="s">
        <v>625</v>
      </c>
      <c r="AK24" s="55" t="s">
        <v>625</v>
      </c>
      <c r="AL24" s="54" t="e">
        <f>AJ24/AK24</f>
        <v>#VALUE!</v>
      </c>
      <c r="AM24" s="70" t="s">
        <v>629</v>
      </c>
      <c r="AN24" s="68">
        <v>9</v>
      </c>
      <c r="AO24" s="68">
        <v>9</v>
      </c>
      <c r="AP24" s="54">
        <f>AN24/AO24</f>
        <v>1</v>
      </c>
      <c r="AQ24" s="67" t="s">
        <v>633</v>
      </c>
      <c r="AR24" s="55"/>
      <c r="AS24" s="55"/>
      <c r="AT24" s="54" t="e">
        <f>AR24/AS24</f>
        <v>#DIV/0!</v>
      </c>
      <c r="AU24" s="56"/>
      <c r="AV24" s="55"/>
      <c r="AW24" s="55"/>
      <c r="AX24" s="54" t="e">
        <f>AV24/AW24</f>
        <v>#DIV/0!</v>
      </c>
      <c r="AY24" s="56"/>
      <c r="AZ24" s="55"/>
      <c r="BA24" s="55"/>
      <c r="BB24" s="54" t="e">
        <f>AZ24/BA24</f>
        <v>#DIV/0!</v>
      </c>
      <c r="BC24" s="56"/>
      <c r="BD24" s="55"/>
      <c r="BE24" s="55"/>
      <c r="BF24" s="54" t="e">
        <f>BD24/BE24</f>
        <v>#DIV/0!</v>
      </c>
      <c r="BG24" s="56"/>
      <c r="BH24" s="55"/>
      <c r="BI24" s="55"/>
      <c r="BJ24" s="54" t="e">
        <f>BH24/BI24</f>
        <v>#DIV/0!</v>
      </c>
      <c r="BK24" s="56"/>
      <c r="BL24" s="55"/>
      <c r="BM24" s="55"/>
      <c r="BN24" s="54" t="e">
        <f>BL24/BM24</f>
        <v>#DIV/0!</v>
      </c>
      <c r="BO24" s="56"/>
      <c r="BP24" s="56"/>
      <c r="BR24" s="101">
        <f t="shared" si="32"/>
        <v>1</v>
      </c>
      <c r="BS24" s="101">
        <f t="shared" si="33"/>
        <v>1</v>
      </c>
      <c r="BT24" s="102">
        <f t="shared" si="34"/>
        <v>1</v>
      </c>
      <c r="BU24" s="102">
        <f t="shared" ref="BU24:BU25" si="35">AP24</f>
        <v>1</v>
      </c>
      <c r="BV24" s="103">
        <f t="shared" ref="BV24:BV25" si="36">R24</f>
        <v>1</v>
      </c>
      <c r="BW24" s="104">
        <f t="shared" ref="BW24:BW25" si="37">BU24/BV24</f>
        <v>1</v>
      </c>
    </row>
    <row r="25" spans="1:76" ht="111.75" customHeight="1">
      <c r="A25" s="47" t="s">
        <v>500</v>
      </c>
      <c r="B25" s="47" t="s">
        <v>525</v>
      </c>
      <c r="C25" s="47" t="s">
        <v>95</v>
      </c>
      <c r="D25" s="46" t="s">
        <v>514</v>
      </c>
      <c r="E25" s="63"/>
      <c r="F25" s="50">
        <v>43003</v>
      </c>
      <c r="G25" s="46" t="s">
        <v>581</v>
      </c>
      <c r="H25" s="46" t="s">
        <v>586</v>
      </c>
      <c r="I25" s="64" t="s">
        <v>589</v>
      </c>
      <c r="J25" s="46" t="s">
        <v>594</v>
      </c>
      <c r="K25" s="47" t="s">
        <v>508</v>
      </c>
      <c r="L25" s="47" t="s">
        <v>504</v>
      </c>
      <c r="M25" s="47" t="s">
        <v>595</v>
      </c>
      <c r="N25" s="47" t="s">
        <v>600</v>
      </c>
      <c r="O25" s="51" t="s">
        <v>602</v>
      </c>
      <c r="P25" s="48">
        <v>0.9</v>
      </c>
      <c r="Q25" s="47" t="s">
        <v>595</v>
      </c>
      <c r="R25" s="48">
        <v>0.95</v>
      </c>
      <c r="S25" s="47" t="s">
        <v>505</v>
      </c>
      <c r="T25" s="52"/>
      <c r="U25" s="52"/>
      <c r="V25" s="54" t="e">
        <f>T25/U25</f>
        <v>#DIV/0!</v>
      </c>
      <c r="W25" s="49" t="s">
        <v>613</v>
      </c>
      <c r="X25" s="61"/>
      <c r="Y25" s="61"/>
      <c r="Z25" s="54" t="e">
        <f>X25/Y25</f>
        <v>#DIV/0!</v>
      </c>
      <c r="AA25" s="62" t="s">
        <v>612</v>
      </c>
      <c r="AB25" s="68">
        <v>409</v>
      </c>
      <c r="AC25" s="68">
        <v>413</v>
      </c>
      <c r="AD25" s="54">
        <f>AB25/AC25</f>
        <v>0.99031476997578693</v>
      </c>
      <c r="AE25" s="67" t="s">
        <v>617</v>
      </c>
      <c r="AF25" s="68" t="s">
        <v>625</v>
      </c>
      <c r="AG25" s="68" t="s">
        <v>625</v>
      </c>
      <c r="AH25" s="54" t="e">
        <f>AF25/AG25</f>
        <v>#VALUE!</v>
      </c>
      <c r="AI25" s="70" t="s">
        <v>621</v>
      </c>
      <c r="AJ25" s="55" t="s">
        <v>625</v>
      </c>
      <c r="AK25" s="55" t="s">
        <v>625</v>
      </c>
      <c r="AL25" s="54" t="e">
        <f>AJ25/AK25</f>
        <v>#VALUE!</v>
      </c>
      <c r="AM25" s="70" t="s">
        <v>627</v>
      </c>
      <c r="AN25" s="68">
        <v>632</v>
      </c>
      <c r="AO25" s="68">
        <v>657</v>
      </c>
      <c r="AP25" s="54">
        <f>AN25/AO25</f>
        <v>0.96194824961948244</v>
      </c>
      <c r="AQ25" s="67" t="s">
        <v>634</v>
      </c>
      <c r="AR25" s="55"/>
      <c r="AS25" s="55"/>
      <c r="AT25" s="54" t="e">
        <f>AR25/AS25</f>
        <v>#DIV/0!</v>
      </c>
      <c r="AU25" s="56"/>
      <c r="AV25" s="55"/>
      <c r="AW25" s="55"/>
      <c r="AX25" s="54" t="e">
        <f>AV25/AW25</f>
        <v>#DIV/0!</v>
      </c>
      <c r="AY25" s="56"/>
      <c r="AZ25" s="55"/>
      <c r="BA25" s="55"/>
      <c r="BB25" s="54" t="e">
        <f>AZ25/BA25</f>
        <v>#DIV/0!</v>
      </c>
      <c r="BC25" s="56"/>
      <c r="BD25" s="55"/>
      <c r="BE25" s="55"/>
      <c r="BF25" s="54" t="e">
        <f>BD25/BE25</f>
        <v>#DIV/0!</v>
      </c>
      <c r="BG25" s="56"/>
      <c r="BH25" s="55"/>
      <c r="BI25" s="55"/>
      <c r="BJ25" s="54" t="e">
        <f>BH25/BI25</f>
        <v>#DIV/0!</v>
      </c>
      <c r="BK25" s="56"/>
      <c r="BL25" s="55"/>
      <c r="BM25" s="55"/>
      <c r="BN25" s="54" t="e">
        <f>BL25/BM25</f>
        <v>#DIV/0!</v>
      </c>
      <c r="BO25" s="56"/>
      <c r="BP25" s="56"/>
      <c r="BR25" s="101">
        <f t="shared" si="32"/>
        <v>0.96194824961948244</v>
      </c>
      <c r="BS25" s="101">
        <f t="shared" si="33"/>
        <v>0.95</v>
      </c>
      <c r="BT25" s="102">
        <f t="shared" si="34"/>
        <v>1.0125771048626131</v>
      </c>
      <c r="BU25" s="102">
        <f t="shared" si="35"/>
        <v>0.96194824961948244</v>
      </c>
      <c r="BV25" s="103">
        <f t="shared" si="36"/>
        <v>0.95</v>
      </c>
      <c r="BW25" s="104">
        <f t="shared" si="37"/>
        <v>1.0125771048626131</v>
      </c>
      <c r="BX25" s="72"/>
    </row>
    <row r="26" spans="1:76">
      <c r="A26" s="47"/>
      <c r="B26" s="47"/>
      <c r="C26" s="47"/>
      <c r="D26" s="18"/>
      <c r="E26" s="19"/>
      <c r="F26" s="19"/>
      <c r="G26" s="18"/>
      <c r="H26" s="18"/>
      <c r="I26" s="18"/>
      <c r="J26" s="18"/>
      <c r="K26" s="19"/>
      <c r="L26" s="19"/>
      <c r="M26" s="19"/>
      <c r="N26" s="19"/>
      <c r="O26" s="19"/>
      <c r="P26" s="18"/>
      <c r="Q26" s="19"/>
      <c r="R26" s="19"/>
      <c r="S26" s="19"/>
      <c r="T26" s="20"/>
      <c r="U26" s="20"/>
      <c r="V26" s="58"/>
      <c r="W26" s="59"/>
      <c r="X26" s="60"/>
      <c r="Y26" s="60"/>
      <c r="Z26" s="58"/>
      <c r="AA26" s="56"/>
      <c r="AB26" s="68"/>
      <c r="AC26" s="68"/>
      <c r="AD26" s="58"/>
      <c r="AE26" s="56"/>
      <c r="AF26" s="60"/>
      <c r="AG26" s="60"/>
      <c r="AH26" s="58"/>
      <c r="AI26" s="69"/>
      <c r="AJ26" s="60"/>
      <c r="AK26" s="60"/>
      <c r="AL26" s="58"/>
      <c r="AM26" s="56"/>
      <c r="AN26" s="60"/>
      <c r="AO26" s="60"/>
      <c r="AP26" s="58"/>
      <c r="AQ26" s="56"/>
      <c r="AR26" s="60"/>
      <c r="AS26" s="60"/>
      <c r="AT26" s="58"/>
      <c r="AU26" s="56"/>
      <c r="AV26" s="60"/>
      <c r="AW26" s="60"/>
      <c r="AX26" s="58"/>
      <c r="AY26" s="56"/>
      <c r="AZ26" s="60"/>
      <c r="BA26" s="60"/>
      <c r="BB26" s="58"/>
      <c r="BC26" s="56"/>
      <c r="BD26" s="60"/>
      <c r="BE26" s="60"/>
      <c r="BF26" s="58"/>
      <c r="BG26" s="56"/>
      <c r="BH26" s="60"/>
      <c r="BI26" s="60"/>
      <c r="BJ26" s="58"/>
      <c r="BK26" s="56"/>
      <c r="BL26" s="60"/>
      <c r="BM26" s="60"/>
      <c r="BN26" s="58"/>
      <c r="BO26" s="56"/>
      <c r="BP26" s="56"/>
      <c r="BR26" s="24"/>
      <c r="BS26" s="22"/>
      <c r="BT26" s="24"/>
      <c r="BU26" s="24"/>
      <c r="BV26" s="22"/>
      <c r="BW26" s="24"/>
    </row>
    <row r="27" spans="1:76" ht="12" customHeight="1">
      <c r="AO27" s="21">
        <f>350+282</f>
        <v>632</v>
      </c>
    </row>
    <row r="28" spans="1:76" ht="12" customHeight="1">
      <c r="AB28" s="65"/>
      <c r="AC28" s="65"/>
    </row>
    <row r="29" spans="1:76" ht="12" customHeight="1"/>
    <row r="30" spans="1:76" ht="12" customHeight="1"/>
    <row r="31" spans="1:76" ht="12" customHeight="1"/>
    <row r="32" spans="1:76" ht="12" customHeight="1"/>
    <row r="33" ht="12" customHeight="1"/>
    <row r="34" ht="12" customHeight="1"/>
    <row r="35" ht="12" customHeight="1"/>
    <row r="36" ht="12" customHeight="1"/>
  </sheetData>
  <sheetProtection formatCells="0" formatColumns="0" formatRows="0" sort="0" autoFilter="0" pivotTables="0"/>
  <autoFilter ref="A20:BO20" xr:uid="{00000000-0009-0000-0000-000000000000}"/>
  <mergeCells count="41">
    <mergeCell ref="A5:B5"/>
    <mergeCell ref="C5:F5"/>
    <mergeCell ref="A6:B6"/>
    <mergeCell ref="C6:F6"/>
    <mergeCell ref="A7:B7"/>
    <mergeCell ref="C7:F7"/>
    <mergeCell ref="A8:B8"/>
    <mergeCell ref="C8:F8"/>
    <mergeCell ref="A9:B9"/>
    <mergeCell ref="C9:F9"/>
    <mergeCell ref="A10:B10"/>
    <mergeCell ref="C10:F10"/>
    <mergeCell ref="A11:B11"/>
    <mergeCell ref="C11:F11"/>
    <mergeCell ref="A12:B12"/>
    <mergeCell ref="C12:F12"/>
    <mergeCell ref="A13:B14"/>
    <mergeCell ref="D13:E13"/>
    <mergeCell ref="F13:F14"/>
    <mergeCell ref="D14:E14"/>
    <mergeCell ref="BU18:BW19"/>
    <mergeCell ref="A19:D19"/>
    <mergeCell ref="E19:I19"/>
    <mergeCell ref="J19:O19"/>
    <mergeCell ref="P19:S19"/>
    <mergeCell ref="T19:W19"/>
    <mergeCell ref="AR19:AU19"/>
    <mergeCell ref="A16:D16"/>
    <mergeCell ref="A18:S18"/>
    <mergeCell ref="T18:BO18"/>
    <mergeCell ref="BR18:BT19"/>
    <mergeCell ref="X19:AA19"/>
    <mergeCell ref="AB19:AE19"/>
    <mergeCell ref="AF19:AI19"/>
    <mergeCell ref="AJ19:AM19"/>
    <mergeCell ref="AN19:AQ19"/>
    <mergeCell ref="AV19:AY19"/>
    <mergeCell ref="AZ19:BC19"/>
    <mergeCell ref="BD19:BG19"/>
    <mergeCell ref="BH19:BK19"/>
    <mergeCell ref="BL19:BO19"/>
  </mergeCells>
  <conditionalFormatting sqref="T21:U26">
    <cfRule type="containsBlanks" dxfId="231" priority="273">
      <formula>LEN(TRIM(T21))=0</formula>
    </cfRule>
    <cfRule type="cellIs" dxfId="230" priority="274" operator="notEqual">
      <formula>""""""</formula>
    </cfRule>
  </conditionalFormatting>
  <conditionalFormatting sqref="W21:W26">
    <cfRule type="containsBlanks" dxfId="229" priority="271">
      <formula>LEN(TRIM(W21))=0</formula>
    </cfRule>
    <cfRule type="cellIs" dxfId="228" priority="272" operator="notEqual">
      <formula>""""""</formula>
    </cfRule>
  </conditionalFormatting>
  <conditionalFormatting sqref="X26:Y26 AF26:AG26 AJ26:AK26 AN26:AO26 AR26:AS26 AV26:AW26 AZ26:BA26 BD26:BE26 BH26:BI26 BL26:BM26">
    <cfRule type="containsBlanks" dxfId="227" priority="257">
      <formula>LEN(TRIM(X26))=0</formula>
    </cfRule>
    <cfRule type="cellIs" dxfId="226" priority="258" operator="notEqual">
      <formula>""""""</formula>
    </cfRule>
  </conditionalFormatting>
  <conditionalFormatting sqref="AA21:AA22 AM21:AM22 AQ26 AU21:AU26 AY21:AY26 BC21:BC26 BG21:BG26 BK21:BK26 BO21:BO26 AA26 AE26 AI26 AM26">
    <cfRule type="containsBlanks" dxfId="225" priority="255">
      <formula>LEN(TRIM(AA21))=0</formula>
    </cfRule>
    <cfRule type="cellIs" dxfId="224" priority="256" operator="notEqual">
      <formula>""""""</formula>
    </cfRule>
  </conditionalFormatting>
  <conditionalFormatting sqref="BP21:BP26">
    <cfRule type="containsBlanks" dxfId="223" priority="269">
      <formula>LEN(TRIM(BP21))=0</formula>
    </cfRule>
    <cfRule type="cellIs" dxfId="222" priority="270" operator="notEqual">
      <formula>""""""</formula>
    </cfRule>
  </conditionalFormatting>
  <conditionalFormatting sqref="T21:U21 T23:U26 T22">
    <cfRule type="containsBlanks" dxfId="221" priority="267">
      <formula>LEN(TRIM(T21))=0</formula>
    </cfRule>
    <cfRule type="cellIs" dxfId="220" priority="268" operator="notEqual">
      <formula>""""""</formula>
    </cfRule>
  </conditionalFormatting>
  <conditionalFormatting sqref="W21:W26">
    <cfRule type="containsBlanks" dxfId="219" priority="265">
      <formula>LEN(TRIM(W21))=0</formula>
    </cfRule>
    <cfRule type="cellIs" dxfId="218" priority="266" operator="notEqual">
      <formula>""""""</formula>
    </cfRule>
  </conditionalFormatting>
  <conditionalFormatting sqref="U22">
    <cfRule type="containsBlanks" dxfId="217" priority="263">
      <formula>LEN(TRIM(U22))=0</formula>
    </cfRule>
    <cfRule type="cellIs" dxfId="216" priority="264" operator="notEqual">
      <formula>""""""</formula>
    </cfRule>
  </conditionalFormatting>
  <conditionalFormatting sqref="X26:Y26 AF26:AG26 AJ26:AK26 AN26:AO26 AR26:AS26 AV26:AW26 AZ26:BA26 BD26:BE26 BH26:BI26 BL26:BM26">
    <cfRule type="containsBlanks" dxfId="215" priority="261">
      <formula>LEN(TRIM(X26))=0</formula>
    </cfRule>
    <cfRule type="cellIs" dxfId="214" priority="262" operator="notEqual">
      <formula>""""""</formula>
    </cfRule>
  </conditionalFormatting>
  <conditionalFormatting sqref="AA21:AA22 AM21:AM22 AQ26 AU21:AU26 AY21:AY26 BC21:BC26 BG21:BG26 BK21:BK26 BO21:BO26 AA26 AE26 AI26 AM26">
    <cfRule type="containsBlanks" dxfId="213" priority="259">
      <formula>LEN(TRIM(AA21))=0</formula>
    </cfRule>
    <cfRule type="cellIs" dxfId="212" priority="260" operator="notEqual">
      <formula>""""""</formula>
    </cfRule>
  </conditionalFormatting>
  <conditionalFormatting sqref="U22">
    <cfRule type="containsBlanks" dxfId="211" priority="251">
      <formula>LEN(TRIM(U22))=0</formula>
    </cfRule>
    <cfRule type="cellIs" dxfId="210" priority="252" operator="notEqual">
      <formula>""""""</formula>
    </cfRule>
  </conditionalFormatting>
  <conditionalFormatting sqref="X21:Y23">
    <cfRule type="containsBlanks" dxfId="209" priority="249">
      <formula>LEN(TRIM(X21))=0</formula>
    </cfRule>
    <cfRule type="cellIs" dxfId="208" priority="250" operator="notEqual">
      <formula>""""""</formula>
    </cfRule>
  </conditionalFormatting>
  <conditionalFormatting sqref="X21:Y21 X23:Y23 X22">
    <cfRule type="containsBlanks" dxfId="207" priority="247">
      <formula>LEN(TRIM(X21))=0</formula>
    </cfRule>
    <cfRule type="cellIs" dxfId="206" priority="248" operator="notEqual">
      <formula>""""""</formula>
    </cfRule>
  </conditionalFormatting>
  <conditionalFormatting sqref="Y22">
    <cfRule type="containsBlanks" dxfId="205" priority="245">
      <formula>LEN(TRIM(Y22))=0</formula>
    </cfRule>
    <cfRule type="cellIs" dxfId="204" priority="246" operator="notEqual">
      <formula>""""""</formula>
    </cfRule>
  </conditionalFormatting>
  <conditionalFormatting sqref="Y22">
    <cfRule type="containsBlanks" dxfId="203" priority="243">
      <formula>LEN(TRIM(Y22))=0</formula>
    </cfRule>
    <cfRule type="cellIs" dxfId="202" priority="244" operator="notEqual">
      <formula>""""""</formula>
    </cfRule>
  </conditionalFormatting>
  <conditionalFormatting sqref="AB21:AC25">
    <cfRule type="containsBlanks" dxfId="201" priority="241">
      <formula>LEN(TRIM(AB21))=0</formula>
    </cfRule>
    <cfRule type="cellIs" dxfId="200" priority="242" operator="notEqual">
      <formula>""""""</formula>
    </cfRule>
  </conditionalFormatting>
  <conditionalFormatting sqref="AB21:AC21 AB23:AC25 AB22">
    <cfRule type="containsBlanks" dxfId="199" priority="239">
      <formula>LEN(TRIM(AB21))=0</formula>
    </cfRule>
    <cfRule type="cellIs" dxfId="198" priority="240" operator="notEqual">
      <formula>""""""</formula>
    </cfRule>
  </conditionalFormatting>
  <conditionalFormatting sqref="AC22">
    <cfRule type="containsBlanks" dxfId="197" priority="237">
      <formula>LEN(TRIM(AC22))=0</formula>
    </cfRule>
    <cfRule type="cellIs" dxfId="196" priority="238" operator="notEqual">
      <formula>""""""</formula>
    </cfRule>
  </conditionalFormatting>
  <conditionalFormatting sqref="AC22">
    <cfRule type="containsBlanks" dxfId="195" priority="235">
      <formula>LEN(TRIM(AC22))=0</formula>
    </cfRule>
    <cfRule type="cellIs" dxfId="194" priority="236" operator="notEqual">
      <formula>""""""</formula>
    </cfRule>
  </conditionalFormatting>
  <conditionalFormatting sqref="AF21:AG23">
    <cfRule type="containsBlanks" dxfId="193" priority="233">
      <formula>LEN(TRIM(AF21))=0</formula>
    </cfRule>
    <cfRule type="cellIs" dxfId="192" priority="234" operator="notEqual">
      <formula>""""""</formula>
    </cfRule>
  </conditionalFormatting>
  <conditionalFormatting sqref="AF21:AG21 AF23:AG23 AF22">
    <cfRule type="containsBlanks" dxfId="191" priority="231">
      <formula>LEN(TRIM(AF21))=0</formula>
    </cfRule>
    <cfRule type="cellIs" dxfId="190" priority="232" operator="notEqual">
      <formula>""""""</formula>
    </cfRule>
  </conditionalFormatting>
  <conditionalFormatting sqref="AG22">
    <cfRule type="containsBlanks" dxfId="189" priority="229">
      <formula>LEN(TRIM(AG22))=0</formula>
    </cfRule>
    <cfRule type="cellIs" dxfId="188" priority="230" operator="notEqual">
      <formula>""""""</formula>
    </cfRule>
  </conditionalFormatting>
  <conditionalFormatting sqref="AG22">
    <cfRule type="containsBlanks" dxfId="187" priority="227">
      <formula>LEN(TRIM(AG22))=0</formula>
    </cfRule>
    <cfRule type="cellIs" dxfId="186" priority="228" operator="notEqual">
      <formula>""""""</formula>
    </cfRule>
  </conditionalFormatting>
  <conditionalFormatting sqref="AJ21:AK25">
    <cfRule type="containsBlanks" dxfId="185" priority="225">
      <formula>LEN(TRIM(AJ21))=0</formula>
    </cfRule>
    <cfRule type="cellIs" dxfId="184" priority="226" operator="notEqual">
      <formula>""""""</formula>
    </cfRule>
  </conditionalFormatting>
  <conditionalFormatting sqref="AJ21:AK21 AJ23:AK25 AJ22">
    <cfRule type="containsBlanks" dxfId="183" priority="223">
      <formula>LEN(TRIM(AJ21))=0</formula>
    </cfRule>
    <cfRule type="cellIs" dxfId="182" priority="224" operator="notEqual">
      <formula>""""""</formula>
    </cfRule>
  </conditionalFormatting>
  <conditionalFormatting sqref="AK22">
    <cfRule type="containsBlanks" dxfId="181" priority="221">
      <formula>LEN(TRIM(AK22))=0</formula>
    </cfRule>
    <cfRule type="cellIs" dxfId="180" priority="222" operator="notEqual">
      <formula>""""""</formula>
    </cfRule>
  </conditionalFormatting>
  <conditionalFormatting sqref="AK22">
    <cfRule type="containsBlanks" dxfId="179" priority="219">
      <formula>LEN(TRIM(AK22))=0</formula>
    </cfRule>
    <cfRule type="cellIs" dxfId="178" priority="220" operator="notEqual">
      <formula>""""""</formula>
    </cfRule>
  </conditionalFormatting>
  <conditionalFormatting sqref="AR21:AS25">
    <cfRule type="containsBlanks" dxfId="177" priority="209">
      <formula>LEN(TRIM(AR21))=0</formula>
    </cfRule>
    <cfRule type="cellIs" dxfId="176" priority="210" operator="notEqual">
      <formula>""""""</formula>
    </cfRule>
  </conditionalFormatting>
  <conditionalFormatting sqref="AR21:AS21 AR23:AS25 AR22">
    <cfRule type="containsBlanks" dxfId="175" priority="207">
      <formula>LEN(TRIM(AR21))=0</formula>
    </cfRule>
    <cfRule type="cellIs" dxfId="174" priority="208" operator="notEqual">
      <formula>""""""</formula>
    </cfRule>
  </conditionalFormatting>
  <conditionalFormatting sqref="AS22">
    <cfRule type="containsBlanks" dxfId="173" priority="205">
      <formula>LEN(TRIM(AS22))=0</formula>
    </cfRule>
    <cfRule type="cellIs" dxfId="172" priority="206" operator="notEqual">
      <formula>""""""</formula>
    </cfRule>
  </conditionalFormatting>
  <conditionalFormatting sqref="AS22">
    <cfRule type="containsBlanks" dxfId="171" priority="203">
      <formula>LEN(TRIM(AS22))=0</formula>
    </cfRule>
    <cfRule type="cellIs" dxfId="170" priority="204" operator="notEqual">
      <formula>""""""</formula>
    </cfRule>
  </conditionalFormatting>
  <conditionalFormatting sqref="AV21:AW25">
    <cfRule type="containsBlanks" dxfId="169" priority="201">
      <formula>LEN(TRIM(AV21))=0</formula>
    </cfRule>
    <cfRule type="cellIs" dxfId="168" priority="202" operator="notEqual">
      <formula>""""""</formula>
    </cfRule>
  </conditionalFormatting>
  <conditionalFormatting sqref="AV21:AW21 AV23:AW25 AV22">
    <cfRule type="containsBlanks" dxfId="167" priority="199">
      <formula>LEN(TRIM(AV21))=0</formula>
    </cfRule>
    <cfRule type="cellIs" dxfId="166" priority="200" operator="notEqual">
      <formula>""""""</formula>
    </cfRule>
  </conditionalFormatting>
  <conditionalFormatting sqref="AW22">
    <cfRule type="containsBlanks" dxfId="165" priority="197">
      <formula>LEN(TRIM(AW22))=0</formula>
    </cfRule>
    <cfRule type="cellIs" dxfId="164" priority="198" operator="notEqual">
      <formula>""""""</formula>
    </cfRule>
  </conditionalFormatting>
  <conditionalFormatting sqref="AW22">
    <cfRule type="containsBlanks" dxfId="163" priority="195">
      <formula>LEN(TRIM(AW22))=0</formula>
    </cfRule>
    <cfRule type="cellIs" dxfId="162" priority="196" operator="notEqual">
      <formula>""""""</formula>
    </cfRule>
  </conditionalFormatting>
  <conditionalFormatting sqref="AZ21:BA25">
    <cfRule type="containsBlanks" dxfId="161" priority="193">
      <formula>LEN(TRIM(AZ21))=0</formula>
    </cfRule>
    <cfRule type="cellIs" dxfId="160" priority="194" operator="notEqual">
      <formula>""""""</formula>
    </cfRule>
  </conditionalFormatting>
  <conditionalFormatting sqref="AZ21:BA21 AZ23:BA25 AZ22">
    <cfRule type="containsBlanks" dxfId="159" priority="191">
      <formula>LEN(TRIM(AZ21))=0</formula>
    </cfRule>
    <cfRule type="cellIs" dxfId="158" priority="192" operator="notEqual">
      <formula>""""""</formula>
    </cfRule>
  </conditionalFormatting>
  <conditionalFormatting sqref="BA22">
    <cfRule type="containsBlanks" dxfId="157" priority="189">
      <formula>LEN(TRIM(BA22))=0</formula>
    </cfRule>
    <cfRule type="cellIs" dxfId="156" priority="190" operator="notEqual">
      <formula>""""""</formula>
    </cfRule>
  </conditionalFormatting>
  <conditionalFormatting sqref="BA22">
    <cfRule type="containsBlanks" dxfId="155" priority="187">
      <formula>LEN(TRIM(BA22))=0</formula>
    </cfRule>
    <cfRule type="cellIs" dxfId="154" priority="188" operator="notEqual">
      <formula>""""""</formula>
    </cfRule>
  </conditionalFormatting>
  <conditionalFormatting sqref="BD21:BE25">
    <cfRule type="containsBlanks" dxfId="153" priority="185">
      <formula>LEN(TRIM(BD21))=0</formula>
    </cfRule>
    <cfRule type="cellIs" dxfId="152" priority="186" operator="notEqual">
      <formula>""""""</formula>
    </cfRule>
  </conditionalFormatting>
  <conditionalFormatting sqref="BD21:BE21 BD23:BE25 BD22">
    <cfRule type="containsBlanks" dxfId="151" priority="183">
      <formula>LEN(TRIM(BD21))=0</formula>
    </cfRule>
    <cfRule type="cellIs" dxfId="150" priority="184" operator="notEqual">
      <formula>""""""</formula>
    </cfRule>
  </conditionalFormatting>
  <conditionalFormatting sqref="BE22">
    <cfRule type="containsBlanks" dxfId="149" priority="181">
      <formula>LEN(TRIM(BE22))=0</formula>
    </cfRule>
    <cfRule type="cellIs" dxfId="148" priority="182" operator="notEqual">
      <formula>""""""</formula>
    </cfRule>
  </conditionalFormatting>
  <conditionalFormatting sqref="BE22">
    <cfRule type="containsBlanks" dxfId="147" priority="179">
      <formula>LEN(TRIM(BE22))=0</formula>
    </cfRule>
    <cfRule type="cellIs" dxfId="146" priority="180" operator="notEqual">
      <formula>""""""</formula>
    </cfRule>
  </conditionalFormatting>
  <conditionalFormatting sqref="BH21:BI25">
    <cfRule type="containsBlanks" dxfId="145" priority="177">
      <formula>LEN(TRIM(BH21))=0</formula>
    </cfRule>
    <cfRule type="cellIs" dxfId="144" priority="178" operator="notEqual">
      <formula>""""""</formula>
    </cfRule>
  </conditionalFormatting>
  <conditionalFormatting sqref="BH21:BI21 BH23:BI25 BH22">
    <cfRule type="containsBlanks" dxfId="143" priority="175">
      <formula>LEN(TRIM(BH21))=0</formula>
    </cfRule>
    <cfRule type="cellIs" dxfId="142" priority="176" operator="notEqual">
      <formula>""""""</formula>
    </cfRule>
  </conditionalFormatting>
  <conditionalFormatting sqref="BI22">
    <cfRule type="containsBlanks" dxfId="141" priority="173">
      <formula>LEN(TRIM(BI22))=0</formula>
    </cfRule>
    <cfRule type="cellIs" dxfId="140" priority="174" operator="notEqual">
      <formula>""""""</formula>
    </cfRule>
  </conditionalFormatting>
  <conditionalFormatting sqref="BI22">
    <cfRule type="containsBlanks" dxfId="139" priority="171">
      <formula>LEN(TRIM(BI22))=0</formula>
    </cfRule>
    <cfRule type="cellIs" dxfId="138" priority="172" operator="notEqual">
      <formula>""""""</formula>
    </cfRule>
  </conditionalFormatting>
  <conditionalFormatting sqref="BL21:BM25">
    <cfRule type="containsBlanks" dxfId="137" priority="169">
      <formula>LEN(TRIM(BL21))=0</formula>
    </cfRule>
    <cfRule type="cellIs" dxfId="136" priority="170" operator="notEqual">
      <formula>""""""</formula>
    </cfRule>
  </conditionalFormatting>
  <conditionalFormatting sqref="BL21:BM21 BL23:BM25 BL22">
    <cfRule type="containsBlanks" dxfId="135" priority="167">
      <formula>LEN(TRIM(BL21))=0</formula>
    </cfRule>
    <cfRule type="cellIs" dxfId="134" priority="168" operator="notEqual">
      <formula>""""""</formula>
    </cfRule>
  </conditionalFormatting>
  <conditionalFormatting sqref="BM22">
    <cfRule type="containsBlanks" dxfId="133" priority="165">
      <formula>LEN(TRIM(BM22))=0</formula>
    </cfRule>
    <cfRule type="cellIs" dxfId="132" priority="166" operator="notEqual">
      <formula>""""""</formula>
    </cfRule>
  </conditionalFormatting>
  <conditionalFormatting sqref="BM22">
    <cfRule type="containsBlanks" dxfId="131" priority="163">
      <formula>LEN(TRIM(BM22))=0</formula>
    </cfRule>
    <cfRule type="cellIs" dxfId="130" priority="164" operator="notEqual">
      <formula>""""""</formula>
    </cfRule>
  </conditionalFormatting>
  <conditionalFormatting sqref="X24:Y25">
    <cfRule type="containsBlanks" dxfId="129" priority="161">
      <formula>LEN(TRIM(X24))=0</formula>
    </cfRule>
    <cfRule type="cellIs" dxfId="128" priority="162" operator="notEqual">
      <formula>""""""</formula>
    </cfRule>
  </conditionalFormatting>
  <conditionalFormatting sqref="X24:Y25">
    <cfRule type="containsBlanks" dxfId="127" priority="159">
      <formula>LEN(TRIM(X24))=0</formula>
    </cfRule>
    <cfRule type="cellIs" dxfId="126" priority="160" operator="notEqual">
      <formula>""""""</formula>
    </cfRule>
  </conditionalFormatting>
  <conditionalFormatting sqref="AA23">
    <cfRule type="containsBlanks" dxfId="125" priority="157">
      <formula>LEN(TRIM(AA23))=0</formula>
    </cfRule>
    <cfRule type="cellIs" dxfId="124" priority="158" operator="notEqual">
      <formula>""""""</formula>
    </cfRule>
  </conditionalFormatting>
  <conditionalFormatting sqref="AA23">
    <cfRule type="containsBlanks" dxfId="123" priority="155">
      <formula>LEN(TRIM(AA23))=0</formula>
    </cfRule>
    <cfRule type="cellIs" dxfId="122" priority="156" operator="notEqual">
      <formula>""""""</formula>
    </cfRule>
  </conditionalFormatting>
  <conditionalFormatting sqref="AA24">
    <cfRule type="containsBlanks" dxfId="121" priority="153">
      <formula>LEN(TRIM(AA24))=0</formula>
    </cfRule>
    <cfRule type="cellIs" dxfId="120" priority="154" operator="notEqual">
      <formula>""""""</formula>
    </cfRule>
  </conditionalFormatting>
  <conditionalFormatting sqref="AA24">
    <cfRule type="containsBlanks" dxfId="119" priority="151">
      <formula>LEN(TRIM(AA24))=0</formula>
    </cfRule>
    <cfRule type="cellIs" dxfId="118" priority="152" operator="notEqual">
      <formula>""""""</formula>
    </cfRule>
  </conditionalFormatting>
  <conditionalFormatting sqref="AA25">
    <cfRule type="containsBlanks" dxfId="117" priority="149">
      <formula>LEN(TRIM(AA25))=0</formula>
    </cfRule>
    <cfRule type="cellIs" dxfId="116" priority="150" operator="notEqual">
      <formula>""""""</formula>
    </cfRule>
  </conditionalFormatting>
  <conditionalFormatting sqref="AA25">
    <cfRule type="containsBlanks" dxfId="115" priority="147">
      <formula>LEN(TRIM(AA25))=0</formula>
    </cfRule>
    <cfRule type="cellIs" dxfId="114" priority="148" operator="notEqual">
      <formula>""""""</formula>
    </cfRule>
  </conditionalFormatting>
  <conditionalFormatting sqref="AE24">
    <cfRule type="containsBlanks" dxfId="113" priority="145">
      <formula>LEN(TRIM(AE24))=0</formula>
    </cfRule>
    <cfRule type="cellIs" dxfId="112" priority="146" operator="notEqual">
      <formula>""""""</formula>
    </cfRule>
  </conditionalFormatting>
  <conditionalFormatting sqref="AE24">
    <cfRule type="containsBlanks" dxfId="111" priority="143">
      <formula>LEN(TRIM(AE24))=0</formula>
    </cfRule>
    <cfRule type="cellIs" dxfId="110" priority="144" operator="notEqual">
      <formula>""""""</formula>
    </cfRule>
  </conditionalFormatting>
  <conditionalFormatting sqref="AE25">
    <cfRule type="containsBlanks" dxfId="109" priority="141">
      <formula>LEN(TRIM(AE25))=0</formula>
    </cfRule>
    <cfRule type="cellIs" dxfId="108" priority="142" operator="notEqual">
      <formula>""""""</formula>
    </cfRule>
  </conditionalFormatting>
  <conditionalFormatting sqref="AE25">
    <cfRule type="containsBlanks" dxfId="107" priority="139">
      <formula>LEN(TRIM(AE25))=0</formula>
    </cfRule>
    <cfRule type="cellIs" dxfId="106" priority="140" operator="notEqual">
      <formula>""""""</formula>
    </cfRule>
  </conditionalFormatting>
  <conditionalFormatting sqref="AB26">
    <cfRule type="containsBlanks" dxfId="105" priority="137">
      <formula>LEN(TRIM(AB26))=0</formula>
    </cfRule>
    <cfRule type="cellIs" dxfId="104" priority="138" operator="notEqual">
      <formula>""""""</formula>
    </cfRule>
  </conditionalFormatting>
  <conditionalFormatting sqref="AB26">
    <cfRule type="containsBlanks" dxfId="103" priority="135">
      <formula>LEN(TRIM(AB26))=0</formula>
    </cfRule>
    <cfRule type="cellIs" dxfId="102" priority="136" operator="notEqual">
      <formula>""""""</formula>
    </cfRule>
  </conditionalFormatting>
  <conditionalFormatting sqref="AC26">
    <cfRule type="containsBlanks" dxfId="101" priority="133">
      <formula>LEN(TRIM(AC26))=0</formula>
    </cfRule>
    <cfRule type="cellIs" dxfId="100" priority="134" operator="notEqual">
      <formula>""""""</formula>
    </cfRule>
  </conditionalFormatting>
  <conditionalFormatting sqref="AC26">
    <cfRule type="containsBlanks" dxfId="99" priority="131">
      <formula>LEN(TRIM(AC26))=0</formula>
    </cfRule>
    <cfRule type="cellIs" dxfId="98" priority="132" operator="notEqual">
      <formula>""""""</formula>
    </cfRule>
  </conditionalFormatting>
  <conditionalFormatting sqref="AE21">
    <cfRule type="containsBlanks" dxfId="97" priority="129">
      <formula>LEN(TRIM(AE21))=0</formula>
    </cfRule>
    <cfRule type="cellIs" dxfId="96" priority="130" operator="notEqual">
      <formula>""""""</formula>
    </cfRule>
  </conditionalFormatting>
  <conditionalFormatting sqref="AE21">
    <cfRule type="containsBlanks" dxfId="95" priority="127">
      <formula>LEN(TRIM(AE21))=0</formula>
    </cfRule>
    <cfRule type="cellIs" dxfId="94" priority="128" operator="notEqual">
      <formula>""""""</formula>
    </cfRule>
  </conditionalFormatting>
  <conditionalFormatting sqref="AE22">
    <cfRule type="containsBlanks" dxfId="93" priority="125">
      <formula>LEN(TRIM(AE22))=0</formula>
    </cfRule>
    <cfRule type="cellIs" dxfId="92" priority="126" operator="notEqual">
      <formula>""""""</formula>
    </cfRule>
  </conditionalFormatting>
  <conditionalFormatting sqref="AE22">
    <cfRule type="containsBlanks" dxfId="91" priority="123">
      <formula>LEN(TRIM(AE22))=0</formula>
    </cfRule>
    <cfRule type="cellIs" dxfId="90" priority="124" operator="notEqual">
      <formula>""""""</formula>
    </cfRule>
  </conditionalFormatting>
  <conditionalFormatting sqref="AE23">
    <cfRule type="containsBlanks" dxfId="89" priority="121">
      <formula>LEN(TRIM(AE23))=0</formula>
    </cfRule>
    <cfRule type="cellIs" dxfId="88" priority="122" operator="notEqual">
      <formula>""""""</formula>
    </cfRule>
  </conditionalFormatting>
  <conditionalFormatting sqref="AE23">
    <cfRule type="containsBlanks" dxfId="87" priority="119">
      <formula>LEN(TRIM(AE23))=0</formula>
    </cfRule>
    <cfRule type="cellIs" dxfId="86" priority="120" operator="notEqual">
      <formula>""""""</formula>
    </cfRule>
  </conditionalFormatting>
  <conditionalFormatting sqref="AF24:AG24">
    <cfRule type="containsBlanks" dxfId="85" priority="109">
      <formula>LEN(TRIM(AF24))=0</formula>
    </cfRule>
    <cfRule type="cellIs" dxfId="84" priority="110" operator="notEqual">
      <formula>""""""</formula>
    </cfRule>
  </conditionalFormatting>
  <conditionalFormatting sqref="AF24:AG24">
    <cfRule type="containsBlanks" dxfId="83" priority="107">
      <formula>LEN(TRIM(AF24))=0</formula>
    </cfRule>
    <cfRule type="cellIs" dxfId="82" priority="108" operator="notEqual">
      <formula>""""""</formula>
    </cfRule>
  </conditionalFormatting>
  <conditionalFormatting sqref="AI25">
    <cfRule type="containsBlanks" dxfId="81" priority="103">
      <formula>LEN(TRIM(AI25))=0</formula>
    </cfRule>
    <cfRule type="cellIs" dxfId="80" priority="104" operator="notEqual">
      <formula>""""""</formula>
    </cfRule>
  </conditionalFormatting>
  <conditionalFormatting sqref="AI25">
    <cfRule type="containsBlanks" dxfId="79" priority="105">
      <formula>LEN(TRIM(AI25))=0</formula>
    </cfRule>
    <cfRule type="cellIs" dxfId="78" priority="106" operator="notEqual">
      <formula>""""""</formula>
    </cfRule>
  </conditionalFormatting>
  <conditionalFormatting sqref="AF25:AG25">
    <cfRule type="containsBlanks" dxfId="77" priority="101">
      <formula>LEN(TRIM(AF25))=0</formula>
    </cfRule>
    <cfRule type="cellIs" dxfId="76" priority="102" operator="notEqual">
      <formula>""""""</formula>
    </cfRule>
  </conditionalFormatting>
  <conditionalFormatting sqref="AF25:AG25">
    <cfRule type="containsBlanks" dxfId="75" priority="99">
      <formula>LEN(TRIM(AF25))=0</formula>
    </cfRule>
    <cfRule type="cellIs" dxfId="74" priority="100" operator="notEqual">
      <formula>""""""</formula>
    </cfRule>
  </conditionalFormatting>
  <conditionalFormatting sqref="AI24">
    <cfRule type="containsBlanks" dxfId="73" priority="95">
      <formula>LEN(TRIM(AI24))=0</formula>
    </cfRule>
    <cfRule type="cellIs" dxfId="72" priority="96" operator="notEqual">
      <formula>""""""</formula>
    </cfRule>
  </conditionalFormatting>
  <conditionalFormatting sqref="AI24">
    <cfRule type="containsBlanks" dxfId="71" priority="97">
      <formula>LEN(TRIM(AI24))=0</formula>
    </cfRule>
    <cfRule type="cellIs" dxfId="70" priority="98" operator="notEqual">
      <formula>""""""</formula>
    </cfRule>
  </conditionalFormatting>
  <conditionalFormatting sqref="AI23">
    <cfRule type="containsBlanks" dxfId="69" priority="91">
      <formula>LEN(TRIM(AI23))=0</formula>
    </cfRule>
    <cfRule type="cellIs" dxfId="68" priority="92" operator="notEqual">
      <formula>""""""</formula>
    </cfRule>
  </conditionalFormatting>
  <conditionalFormatting sqref="AI23">
    <cfRule type="containsBlanks" dxfId="67" priority="93">
      <formula>LEN(TRIM(AI23))=0</formula>
    </cfRule>
    <cfRule type="cellIs" dxfId="66" priority="94" operator="notEqual">
      <formula>""""""</formula>
    </cfRule>
  </conditionalFormatting>
  <conditionalFormatting sqref="AI22">
    <cfRule type="containsBlanks" dxfId="65" priority="83">
      <formula>LEN(TRIM(AI22))=0</formula>
    </cfRule>
    <cfRule type="cellIs" dxfId="64" priority="84" operator="notEqual">
      <formula>""""""</formula>
    </cfRule>
  </conditionalFormatting>
  <conditionalFormatting sqref="AI22">
    <cfRule type="containsBlanks" dxfId="63" priority="85">
      <formula>LEN(TRIM(AI22))=0</formula>
    </cfRule>
    <cfRule type="cellIs" dxfId="62" priority="86" operator="notEqual">
      <formula>""""""</formula>
    </cfRule>
  </conditionalFormatting>
  <conditionalFormatting sqref="AI21">
    <cfRule type="containsBlanks" dxfId="61" priority="79">
      <formula>LEN(TRIM(AI21))=0</formula>
    </cfRule>
    <cfRule type="cellIs" dxfId="60" priority="80" operator="notEqual">
      <formula>""""""</formula>
    </cfRule>
  </conditionalFormatting>
  <conditionalFormatting sqref="AI21">
    <cfRule type="containsBlanks" dxfId="59" priority="81">
      <formula>LEN(TRIM(AI21))=0</formula>
    </cfRule>
    <cfRule type="cellIs" dxfId="58" priority="82" operator="notEqual">
      <formula>""""""</formula>
    </cfRule>
  </conditionalFormatting>
  <conditionalFormatting sqref="AM25">
    <cfRule type="containsBlanks" dxfId="57" priority="75">
      <formula>LEN(TRIM(AM25))=0</formula>
    </cfRule>
    <cfRule type="cellIs" dxfId="56" priority="76" operator="notEqual">
      <formula>""""""</formula>
    </cfRule>
  </conditionalFormatting>
  <conditionalFormatting sqref="AM25">
    <cfRule type="containsBlanks" dxfId="55" priority="77">
      <formula>LEN(TRIM(AM25))=0</formula>
    </cfRule>
    <cfRule type="cellIs" dxfId="54" priority="78" operator="notEqual">
      <formula>""""""</formula>
    </cfRule>
  </conditionalFormatting>
  <conditionalFormatting sqref="AM24">
    <cfRule type="containsBlanks" dxfId="53" priority="71">
      <formula>LEN(TRIM(AM24))=0</formula>
    </cfRule>
    <cfRule type="cellIs" dxfId="52" priority="72" operator="notEqual">
      <formula>""""""</formula>
    </cfRule>
  </conditionalFormatting>
  <conditionalFormatting sqref="AM24">
    <cfRule type="containsBlanks" dxfId="51" priority="73">
      <formula>LEN(TRIM(AM24))=0</formula>
    </cfRule>
    <cfRule type="cellIs" dxfId="50" priority="74" operator="notEqual">
      <formula>""""""</formula>
    </cfRule>
  </conditionalFormatting>
  <conditionalFormatting sqref="AM23">
    <cfRule type="containsBlanks" dxfId="49" priority="67">
      <formula>LEN(TRIM(AM23))=0</formula>
    </cfRule>
    <cfRule type="cellIs" dxfId="48" priority="68" operator="notEqual">
      <formula>""""""</formula>
    </cfRule>
  </conditionalFormatting>
  <conditionalFormatting sqref="AM23">
    <cfRule type="containsBlanks" dxfId="47" priority="69">
      <formula>LEN(TRIM(AM23))=0</formula>
    </cfRule>
    <cfRule type="cellIs" dxfId="46" priority="70" operator="notEqual">
      <formula>""""""</formula>
    </cfRule>
  </conditionalFormatting>
  <conditionalFormatting sqref="AN21:AO21">
    <cfRule type="containsBlanks" dxfId="45" priority="65">
      <formula>LEN(TRIM(AN21))=0</formula>
    </cfRule>
    <cfRule type="cellIs" dxfId="44" priority="66" operator="notEqual">
      <formula>""""""</formula>
    </cfRule>
  </conditionalFormatting>
  <conditionalFormatting sqref="AN21:AO21">
    <cfRule type="containsBlanks" dxfId="43" priority="63">
      <formula>LEN(TRIM(AN21))=0</formula>
    </cfRule>
    <cfRule type="cellIs" dxfId="42" priority="64" operator="notEqual">
      <formula>""""""</formula>
    </cfRule>
  </conditionalFormatting>
  <conditionalFormatting sqref="AQ21">
    <cfRule type="containsBlanks" dxfId="41" priority="61">
      <formula>LEN(TRIM(AQ21))=0</formula>
    </cfRule>
    <cfRule type="cellIs" dxfId="40" priority="62" operator="notEqual">
      <formula>""""""</formula>
    </cfRule>
  </conditionalFormatting>
  <conditionalFormatting sqref="AQ21">
    <cfRule type="containsBlanks" dxfId="39" priority="59">
      <formula>LEN(TRIM(AQ21))=0</formula>
    </cfRule>
    <cfRule type="cellIs" dxfId="38" priority="60" operator="notEqual">
      <formula>""""""</formula>
    </cfRule>
  </conditionalFormatting>
  <conditionalFormatting sqref="AQ22">
    <cfRule type="containsBlanks" dxfId="37" priority="57">
      <formula>LEN(TRIM(AQ22))=0</formula>
    </cfRule>
    <cfRule type="cellIs" dxfId="36" priority="58" operator="notEqual">
      <formula>""""""</formula>
    </cfRule>
  </conditionalFormatting>
  <conditionalFormatting sqref="AQ22">
    <cfRule type="containsBlanks" dxfId="35" priority="55">
      <formula>LEN(TRIM(AQ22))=0</formula>
    </cfRule>
    <cfRule type="cellIs" dxfId="34" priority="56" operator="notEqual">
      <formula>""""""</formula>
    </cfRule>
  </conditionalFormatting>
  <conditionalFormatting sqref="AN22:AO22">
    <cfRule type="containsBlanks" dxfId="33" priority="53">
      <formula>LEN(TRIM(AN22))=0</formula>
    </cfRule>
    <cfRule type="cellIs" dxfId="32" priority="54" operator="notEqual">
      <formula>""""""</formula>
    </cfRule>
  </conditionalFormatting>
  <conditionalFormatting sqref="AN22">
    <cfRule type="containsBlanks" dxfId="31" priority="51">
      <formula>LEN(TRIM(AN22))=0</formula>
    </cfRule>
    <cfRule type="cellIs" dxfId="30" priority="52" operator="notEqual">
      <formula>""""""</formula>
    </cfRule>
  </conditionalFormatting>
  <conditionalFormatting sqref="AO22">
    <cfRule type="containsBlanks" dxfId="29" priority="49">
      <formula>LEN(TRIM(AO22))=0</formula>
    </cfRule>
    <cfRule type="cellIs" dxfId="28" priority="50" operator="notEqual">
      <formula>""""""</formula>
    </cfRule>
  </conditionalFormatting>
  <conditionalFormatting sqref="AO22">
    <cfRule type="containsBlanks" dxfId="27" priority="47">
      <formula>LEN(TRIM(AO22))=0</formula>
    </cfRule>
    <cfRule type="cellIs" dxfId="26" priority="48" operator="notEqual">
      <formula>""""""</formula>
    </cfRule>
  </conditionalFormatting>
  <conditionalFormatting sqref="AN23">
    <cfRule type="containsBlanks" dxfId="25" priority="45">
      <formula>LEN(TRIM(AN23))=0</formula>
    </cfRule>
    <cfRule type="cellIs" dxfId="24" priority="46" operator="notEqual">
      <formula>""""""</formula>
    </cfRule>
  </conditionalFormatting>
  <conditionalFormatting sqref="AN23">
    <cfRule type="containsBlanks" dxfId="23" priority="43">
      <formula>LEN(TRIM(AN23))=0</formula>
    </cfRule>
    <cfRule type="cellIs" dxfId="22" priority="44" operator="notEqual">
      <formula>""""""</formula>
    </cfRule>
  </conditionalFormatting>
  <conditionalFormatting sqref="AO23">
    <cfRule type="containsBlanks" dxfId="21" priority="41">
      <formula>LEN(TRIM(AO23))=0</formula>
    </cfRule>
    <cfRule type="cellIs" dxfId="20" priority="42" operator="notEqual">
      <formula>""""""</formula>
    </cfRule>
  </conditionalFormatting>
  <conditionalFormatting sqref="AO23">
    <cfRule type="containsBlanks" dxfId="19" priority="39">
      <formula>LEN(TRIM(AO23))=0</formula>
    </cfRule>
    <cfRule type="cellIs" dxfId="18" priority="40" operator="notEqual">
      <formula>""""""</formula>
    </cfRule>
  </conditionalFormatting>
  <conditionalFormatting sqref="AO23">
    <cfRule type="containsBlanks" dxfId="17" priority="37">
      <formula>LEN(TRIM(AO23))=0</formula>
    </cfRule>
    <cfRule type="cellIs" dxfId="16" priority="38" operator="notEqual">
      <formula>""""""</formula>
    </cfRule>
  </conditionalFormatting>
  <conditionalFormatting sqref="AN24:AO24">
    <cfRule type="containsBlanks" dxfId="15" priority="31">
      <formula>LEN(TRIM(AN24))=0</formula>
    </cfRule>
    <cfRule type="cellIs" dxfId="14" priority="32" operator="notEqual">
      <formula>""""""</formula>
    </cfRule>
  </conditionalFormatting>
  <conditionalFormatting sqref="AN24:AO24">
    <cfRule type="containsBlanks" dxfId="13" priority="29">
      <formula>LEN(TRIM(AN24))=0</formula>
    </cfRule>
    <cfRule type="cellIs" dxfId="12" priority="30" operator="notEqual">
      <formula>""""""</formula>
    </cfRule>
  </conditionalFormatting>
  <conditionalFormatting sqref="AN25:AO25">
    <cfRule type="containsBlanks" dxfId="11" priority="23">
      <formula>LEN(TRIM(AN25))=0</formula>
    </cfRule>
    <cfRule type="cellIs" dxfId="10" priority="24" operator="notEqual">
      <formula>""""""</formula>
    </cfRule>
  </conditionalFormatting>
  <conditionalFormatting sqref="AN25:AO25">
    <cfRule type="containsBlanks" dxfId="9" priority="21">
      <formula>LEN(TRIM(AN25))=0</formula>
    </cfRule>
    <cfRule type="cellIs" dxfId="8" priority="22" operator="notEqual">
      <formula>""""""</formula>
    </cfRule>
  </conditionalFormatting>
  <conditionalFormatting sqref="AQ24:AQ25">
    <cfRule type="containsBlanks" dxfId="7" priority="15">
      <formula>LEN(TRIM(AQ24))=0</formula>
    </cfRule>
    <cfRule type="cellIs" dxfId="6" priority="16" operator="notEqual">
      <formula>""""""</formula>
    </cfRule>
  </conditionalFormatting>
  <conditionalFormatting sqref="AQ24:AQ25">
    <cfRule type="containsBlanks" dxfId="5" priority="13">
      <formula>LEN(TRIM(AQ24))=0</formula>
    </cfRule>
    <cfRule type="cellIs" dxfId="4" priority="14" operator="notEqual">
      <formula>""""""</formula>
    </cfRule>
  </conditionalFormatting>
  <conditionalFormatting sqref="AQ23">
    <cfRule type="containsBlanks" dxfId="3" priority="3">
      <formula>LEN(TRIM(AQ23))=0</formula>
    </cfRule>
    <cfRule type="cellIs" dxfId="2" priority="4" operator="notEqual">
      <formula>""""""</formula>
    </cfRule>
  </conditionalFormatting>
  <conditionalFormatting sqref="AQ23">
    <cfRule type="containsBlanks" dxfId="1" priority="1">
      <formula>LEN(TRIM(AQ23))=0</formula>
    </cfRule>
    <cfRule type="cellIs" dxfId="0" priority="2" operator="notEqual">
      <formula>""""""</formula>
    </cfRule>
  </conditionalFormatting>
  <dataValidations count="32">
    <dataValidation type="list" allowBlank="1" showInputMessage="1" showErrorMessage="1" sqref="S21:S26 R27:R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20" xr:uid="{00000000-0002-0000-0000-000001000000}"/>
    <dataValidation allowBlank="1" showInputMessage="1" showErrorMessage="1" prompt="Del listado despegable de los procesos institucionales de la entidad seleccione a cual está asociado el indicador de gestión._x000a_Todos los indicadores deben estar asociados a un proceso." sqref="C6:F7" xr:uid="{00000000-0002-0000-0000-000002000000}"/>
    <dataValidation allowBlank="1" showInputMessage="1" showErrorMessage="1" prompt="Del listado despegable de los procesos institucionales de la entidad seleccione a cual está asociado el indicador de gestión. _x000a_Todos los indicadores deben estar asociados a un proceso institucional." sqref="A20" xr:uid="{00000000-0002-0000-0000-000003000000}"/>
    <dataValidation allowBlank="1" showInputMessage="1" showErrorMessage="1" prompt="Del listado desplegable de los subsistemas que forman parte del Sistema Integrado de Gestión - SIG de la entidad seleccione a cual está asociado el indicador de gestión._x000a_No todos los indicadores deben estar asociados a un subsistema del SIG_x000a_" sqref="B20" xr:uid="{00000000-0002-0000-0000-000004000000}"/>
    <dataValidation allowBlank="1" showInputMessage="1" showErrorMessage="1" prompt="Del listado desplegable de los proyectos de inversión de la entidad seleccione el nombre del proyecto al que está asociado el indicador._x000a_No todos los indicadores deben estar asociados a un proyecto de inversión._x000a_" sqref="C20" xr:uid="{00000000-0002-0000-0000-000005000000}"/>
    <dataValidation allowBlank="1" showInputMessage="1" showErrorMessage="1" prompt="De la lista desplegable de los objetivos estratégicos de la entidad seleccione a cual la medición del indicador contribuye en su cumplimiento. _x000a_Todos los indicadores deben estar asociados a un objetivo estratégico de la entidad._x000a_" sqref="D20" xr:uid="{00000000-0002-0000-0000-000006000000}"/>
    <dataValidation allowBlank="1" showInputMessage="1" showErrorMessage="1" prompt="Corresponde al código consecutivo que será asignado por la Subdirección de Diseño, Evaluación y Sistematización – Equipo del Sistema Integrado de Gestión." sqref="E20" xr:uid="{00000000-0002-0000-0000-000007000000}"/>
    <dataValidation allowBlank="1" showInputMessage="1" showErrorMessage="1" prompt="Corresponde a la fecha de expedición de la Circular mediante la cual se oficializó la creación o actualización del indicador de gestión." sqref="F20" xr:uid="{00000000-0002-0000-0000-000008000000}"/>
    <dataValidation allowBlank="1" showInputMessage="1" showErrorMessage="1" prompt="Registre el nombre asignado al indicador. Recuerde ser claro, corto, conciso y auto explicativo." sqref="G20" xr:uid="{00000000-0002-0000-0000-000009000000}"/>
    <dataValidation allowBlank="1" showInputMessage="1" showErrorMessage="1" prompt="Corresponde al fin para el cual se formuló el indicador, la utilidad, o valor agregado que se espera obtener al efectuar la medición." sqref="H20" xr:uid="{00000000-0002-0000-0000-00000A000000}"/>
    <dataValidation allowBlank="1" showInputMessage="1" showErrorMessage="1" prompt="Corresponde a la variable o aspecto clave de cuyo resultado depende el logro de los objetivo del indicar." sqref="I20" xr:uid="{00000000-0002-0000-0000-00000B000000}"/>
    <dataValidation allowBlank="1" showInputMessage="1" showErrorMessage="1" prompt="Corresponde a la ecuación matemática que relaciona las variables del indicador (numerador/denominador) o a un índice." sqref="J20" xr:uid="{00000000-0002-0000-0000-00000C000000}"/>
    <dataValidation allowBlank="1" showInputMessage="1" showErrorMessage="1" prompt="Seleccione de la lista desplegable si el indicador corresponde a la clasificación de eficacia, eficiencia o efectividad." sqref="K20" xr:uid="{00000000-0002-0000-0000-00000D000000}"/>
    <dataValidation allowBlank="1" showInputMessage="1" showErrorMessage="1" prompt="Corresponde al espacio de tiempo con el cual se debe calcular y registrar los resultados del indicador; del listado desplegable seleccione la frecuencia la cual puede ser mensual, trimestral, semestral o anual." sqref="L20" xr:uid="{00000000-0002-0000-0000-00000E000000}"/>
    <dataValidation allowBlank="1" showInputMessage="1" showErrorMessage="1" prompt="Parte que sirve de referente para cuantificar la cantidad o tamaño de una variable. Ejemplo: requisitos, porcentaje, número de casos, talleres, etc." sqref="M20" xr:uid="{00000000-0002-0000-0000-00000F000000}"/>
    <dataValidation allowBlank="1" showInputMessage="1" showErrorMessage="1" prompt="Corresponde a los registros físicos o electrónicos o sistemas de información a partir de los cuales se obtienen los datos oficiales para el cálculo del indicador." sqref="N20" xr:uid="{00000000-0002-0000-0000-000010000000}"/>
    <dataValidation allowBlank="1" showInputMessage="1" showErrorMessage="1" prompt="Corresponde al producto, documento, etc, que será la evidencia del reporte de la medición del indicador de gestión para cada periodo." sqref="O20" xr:uid="{00000000-0002-0000-0000-000011000000}"/>
    <dataValidation allowBlank="1" showInputMessage="1" showErrorMessage="1" prompt="Corresponde al resultado que sobre este indicador se tiene de mediciones realizadas con anterioridad._x000a_En los casos en los que no se cuente con línea base debe registrase “No aplica”." sqref="P20" xr:uid="{00000000-0002-0000-0000-000012000000}"/>
    <dataValidation allowBlank="1" showInputMessage="1" showErrorMessage="1" prompt="Parte que sirve de referente para cuantificar la cantidad o tamaño de una variable. Ejemplo: requisitos, porcentaje, talleres, personas, etc." sqref="Q20" xr:uid="{00000000-0002-0000-0000-000013000000}"/>
    <dataValidation allowBlank="1" showInputMessage="1" showErrorMessage="1" prompt="Es el resultado del indicador que se pretende alcanzar en el año." sqref="R20" xr:uid="{00000000-0002-0000-0000-000014000000}"/>
    <dataValidation allowBlank="1" showInputMessage="1" showErrorMessage="1" prompt="De la lista desplegable seleccione si la meta anual del indicador corresponde a creciente, decreciente, constante o suma." sqref="S20" xr:uid="{00000000-0002-0000-0000-000015000000}"/>
    <dataValidation allowBlank="1" showInputMessage="1" showErrorMessage="1" prompt="Corresponde a los resultados obtenidos en el periodo de medición." sqref="T20 X20 AB20 AF20 AJ20 AN20 AR20 AV20 AZ20 BD20 BH20 BL20" xr:uid="{00000000-0002-0000-0000-000016000000}"/>
    <dataValidation allowBlank="1" showInputMessage="1" showErrorMessage="1" prompt="Corresponde a los resultados planificados para el periodo de medición. Todos los indicadores de gestión deben incluir programación." sqref="U20 Y20 AC20 AG20 AK20 AO20 AS20 AW20 BA20 BE20 BI20 BM20" xr:uid="{00000000-0002-0000-0000-000017000000}"/>
    <dataValidation allowBlank="1" showInputMessage="1" showErrorMessage="1" prompt="Corresponde a la operación matemática de la fórmula del indicador y que reflejará el resultado del indicador para el periodo de medición." sqref="V20 Z20 AD20 AH20 AL20 AP20 AT20 AX20 BB20 BF20 BJ20 BN20" xr:uid="{00000000-0002-0000-0000-000018000000}"/>
    <dataValidation allowBlank="1" showInputMessage="1" showErrorMessage="1" prompt="Corresponde a los logros obtenidos durante el periodo de medición así como la identificación de las situaciones que conllevaron al incumplimiento de las metas propuestas." sqref="W20 AA20 AE20 AI20 AM20 AQ20 AU20 AY20 BC20 BG20 BK20 BO20" xr:uid="{00000000-0002-0000-0000-000019000000}"/>
    <dataValidation type="list" allowBlank="1" showInputMessage="1" showErrorMessage="1" sqref="C21:C1048576" xr:uid="{00000000-0002-0000-0000-00001A000000}">
      <formula1>ProyectoInv</formula1>
    </dataValidation>
    <dataValidation type="list" allowBlank="1" showInputMessage="1" showErrorMessage="1" sqref="L21:L1048576" xr:uid="{00000000-0002-0000-0000-00001B000000}">
      <formula1>periodicidad</formula1>
    </dataValidation>
    <dataValidation type="list" allowBlank="1" showInputMessage="1" showErrorMessage="1" sqref="D21:D1048576" xr:uid="{00000000-0002-0000-0000-00001C000000}">
      <formula1>ObjEstratégico</formula1>
    </dataValidation>
    <dataValidation type="list" allowBlank="1" showInputMessage="1" showErrorMessage="1" sqref="K21:K1048576" xr:uid="{00000000-0002-0000-0000-00001D000000}">
      <formula1>TipoInd</formula1>
    </dataValidation>
    <dataValidation type="list" allowBlank="1" showInputMessage="1" showErrorMessage="1" sqref="B21:B1048576" xr:uid="{00000000-0002-0000-0000-00001E000000}">
      <formula1>Subsistema</formula1>
    </dataValidation>
    <dataValidation type="list" allowBlank="1" showInputMessage="1" showErrorMessage="1" sqref="A21:A1048576" xr:uid="{00000000-0002-0000-0000-00001F000000}">
      <formula1>Procesos</formula1>
    </dataValidation>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20000000}">
          <x14:formula1>
            <xm:f>'Listas desplegables'!$A$35:$A$49</xm:f>
          </x14:formula1>
          <xm:sqref>C8</xm:sqref>
        </x14:dataValidation>
        <x14:dataValidation type="list" allowBlank="1" showInputMessage="1" showErrorMessage="1" xr:uid="{00000000-0002-0000-0000-000021000000}">
          <x14:formula1>
            <xm:f>'Listas desplegables'!$B$2:$B$6</xm:f>
          </x14:formula1>
          <xm:sqref>F13</xm:sqref>
        </x14:dataValidation>
        <x14:dataValidation type="list" allowBlank="1" showInputMessage="1" showErrorMessage="1" xr:uid="{00000000-0002-0000-0000-000022000000}">
          <x14:formula1>
            <xm:f>'Listas desplegables'!$A$2:$A$13</xm:f>
          </x14:formula1>
          <xm:sqref>D13:D14</xm:sqref>
        </x14:dataValidation>
        <x14:dataValidation type="list" allowBlank="1" showInputMessage="1" showErrorMessage="1" xr:uid="{00000000-0002-0000-0000-000023000000}">
          <x14:formula1>
            <xm:f>'Listas desplegables'!$B$17:$B$22</xm:f>
          </x14:formula1>
          <xm:sqref>C10</xm:sqref>
        </x14:dataValidation>
        <x14:dataValidation type="list" allowBlank="1" showInputMessage="1" showErrorMessage="1" xr:uid="{00000000-0002-0000-0000-000024000000}">
          <x14:formula1>
            <xm:f>'Listas desplegables'!$A$17:$A$22</xm:f>
          </x14:formula1>
          <xm:sqref>C12</xm:sqref>
        </x14:dataValidation>
        <x14:dataValidation type="list" allowBlank="1" showInputMessage="1" showErrorMessage="1" xr:uid="{00000000-0002-0000-0000-000025000000}">
          <x14:formula1>
            <xm:f>'Listas desplegables'!$C$17:$C$32</xm:f>
          </x14:formula1>
          <xm:sqref>C11</xm:sqref>
        </x14:dataValidation>
        <x14:dataValidation type="list" allowBlank="1" showInputMessage="1" showErrorMessage="1" xr:uid="{00000000-0002-0000-0000-000026000000}">
          <x14:formula1>
            <xm:f>'Listas desplegables'!$E$35:$E$48</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L266"/>
  <sheetViews>
    <sheetView topLeftCell="A211" zoomScale="70" zoomScaleNormal="70" workbookViewId="0">
      <selection activeCell="C261" sqref="C261"/>
    </sheetView>
  </sheetViews>
  <sheetFormatPr baseColWidth="10" defaultColWidth="11.5" defaultRowHeight="16"/>
  <cols>
    <col min="1" max="1" width="80.5" style="28" customWidth="1"/>
    <col min="2" max="2" width="48.1640625" style="28" customWidth="1"/>
    <col min="3" max="3" width="30.6640625" style="28" customWidth="1"/>
    <col min="4" max="4" width="76.5" style="28" customWidth="1"/>
    <col min="5" max="5" width="20" style="28" customWidth="1"/>
    <col min="6" max="6" width="58.33203125" style="28" bestFit="1" customWidth="1"/>
    <col min="7" max="7" width="46.6640625" style="28" customWidth="1"/>
    <col min="8" max="8" width="18.1640625" style="28" customWidth="1"/>
    <col min="9" max="23" width="11.5" style="28"/>
    <col min="24" max="24" width="32.33203125" style="28" bestFit="1" customWidth="1"/>
    <col min="25" max="37" width="11.5" style="28"/>
    <col min="38" max="38" width="20.6640625" style="28" bestFit="1" customWidth="1"/>
    <col min="39" max="16384" width="11.5" style="28"/>
  </cols>
  <sheetData>
    <row r="1" spans="1:38" s="27" customFormat="1">
      <c r="B1" s="27" t="s">
        <v>59</v>
      </c>
      <c r="C1" s="27" t="s">
        <v>60</v>
      </c>
      <c r="E1" s="27" t="s">
        <v>61</v>
      </c>
      <c r="F1" s="27" t="s">
        <v>62</v>
      </c>
      <c r="G1" s="27" t="s">
        <v>63</v>
      </c>
      <c r="J1" s="27" t="s">
        <v>64</v>
      </c>
      <c r="M1" s="27" t="s">
        <v>65</v>
      </c>
      <c r="R1" s="27" t="s">
        <v>66</v>
      </c>
      <c r="X1" s="27" t="s">
        <v>67</v>
      </c>
      <c r="Y1" s="27" t="s">
        <v>68</v>
      </c>
      <c r="AF1" s="27" t="s">
        <v>69</v>
      </c>
      <c r="AL1" s="28" t="s">
        <v>70</v>
      </c>
    </row>
    <row r="2" spans="1:38" ht="25.5" customHeight="1">
      <c r="A2" s="29" t="s">
        <v>21</v>
      </c>
      <c r="B2" s="30">
        <v>2016</v>
      </c>
      <c r="C2" s="28" t="s">
        <v>71</v>
      </c>
      <c r="E2" s="28" t="s">
        <v>72</v>
      </c>
      <c r="F2" s="31"/>
      <c r="G2" s="28" t="s">
        <v>73</v>
      </c>
      <c r="J2" s="28" t="s">
        <v>74</v>
      </c>
      <c r="M2" s="28" t="s">
        <v>75</v>
      </c>
      <c r="R2" s="28" t="s">
        <v>76</v>
      </c>
      <c r="X2" s="28" t="s">
        <v>77</v>
      </c>
      <c r="Y2" s="28" t="s">
        <v>78</v>
      </c>
      <c r="AF2" s="28" t="s">
        <v>79</v>
      </c>
      <c r="AI2" s="28" t="s">
        <v>80</v>
      </c>
      <c r="AL2" s="28" t="s">
        <v>81</v>
      </c>
    </row>
    <row r="3" spans="1:38" ht="15" customHeight="1">
      <c r="A3" s="29" t="s">
        <v>22</v>
      </c>
      <c r="B3" s="30">
        <v>2017</v>
      </c>
      <c r="C3" s="28" t="s">
        <v>82</v>
      </c>
      <c r="E3" s="28" t="s">
        <v>83</v>
      </c>
      <c r="F3" s="31"/>
      <c r="G3" s="28" t="s">
        <v>84</v>
      </c>
      <c r="J3" s="28" t="s">
        <v>85</v>
      </c>
      <c r="M3" s="28" t="s">
        <v>86</v>
      </c>
      <c r="R3" s="28" t="s">
        <v>87</v>
      </c>
      <c r="X3" s="28" t="s">
        <v>88</v>
      </c>
      <c r="Y3" s="28" t="s">
        <v>89</v>
      </c>
      <c r="AF3" s="28" t="s">
        <v>90</v>
      </c>
      <c r="AI3" s="28" t="s">
        <v>91</v>
      </c>
      <c r="AL3" s="28" t="s">
        <v>92</v>
      </c>
    </row>
    <row r="4" spans="1:38" ht="15" customHeight="1">
      <c r="A4" s="29" t="s">
        <v>23</v>
      </c>
      <c r="B4" s="30">
        <v>2018</v>
      </c>
      <c r="C4" s="28" t="s">
        <v>93</v>
      </c>
      <c r="E4" s="28" t="s">
        <v>94</v>
      </c>
      <c r="F4" s="31"/>
      <c r="G4" s="28" t="s">
        <v>95</v>
      </c>
      <c r="J4" s="28" t="s">
        <v>96</v>
      </c>
      <c r="M4" s="28" t="s">
        <v>97</v>
      </c>
      <c r="R4" s="28" t="s">
        <v>98</v>
      </c>
      <c r="Y4" s="28" t="s">
        <v>99</v>
      </c>
      <c r="AF4" s="28" t="s">
        <v>100</v>
      </c>
      <c r="AL4" s="28" t="s">
        <v>101</v>
      </c>
    </row>
    <row r="5" spans="1:38" ht="15" customHeight="1">
      <c r="A5" s="29" t="s">
        <v>24</v>
      </c>
      <c r="B5" s="30">
        <v>2019</v>
      </c>
      <c r="C5" s="28" t="s">
        <v>102</v>
      </c>
      <c r="F5" s="31"/>
      <c r="J5" s="28" t="s">
        <v>103</v>
      </c>
      <c r="M5" s="28" t="s">
        <v>104</v>
      </c>
      <c r="R5" s="28" t="s">
        <v>105</v>
      </c>
      <c r="Y5" s="28" t="s">
        <v>106</v>
      </c>
      <c r="AF5" s="28" t="s">
        <v>107</v>
      </c>
      <c r="AL5" s="28" t="s">
        <v>108</v>
      </c>
    </row>
    <row r="6" spans="1:38" ht="15.75" customHeight="1">
      <c r="A6" s="29" t="s">
        <v>25</v>
      </c>
      <c r="B6" s="30">
        <v>2020</v>
      </c>
      <c r="C6" s="28" t="s">
        <v>109</v>
      </c>
      <c r="F6" s="31"/>
      <c r="J6" s="28" t="s">
        <v>110</v>
      </c>
      <c r="R6" s="28" t="s">
        <v>111</v>
      </c>
      <c r="T6" s="27"/>
      <c r="Y6" s="28" t="s">
        <v>112</v>
      </c>
      <c r="AL6" s="28" t="s">
        <v>113</v>
      </c>
    </row>
    <row r="7" spans="1:38">
      <c r="A7" s="29" t="s">
        <v>26</v>
      </c>
      <c r="C7" s="28" t="s">
        <v>114</v>
      </c>
      <c r="F7" s="31"/>
      <c r="J7" s="28" t="s">
        <v>115</v>
      </c>
      <c r="R7" s="28" t="s">
        <v>116</v>
      </c>
      <c r="X7" s="28" t="s">
        <v>117</v>
      </c>
      <c r="Y7" s="28" t="s">
        <v>118</v>
      </c>
      <c r="AL7" s="28" t="s">
        <v>119</v>
      </c>
    </row>
    <row r="8" spans="1:38" ht="27" customHeight="1">
      <c r="A8" s="29" t="s">
        <v>27</v>
      </c>
      <c r="C8" s="28" t="s">
        <v>120</v>
      </c>
      <c r="F8" s="31"/>
      <c r="J8" s="28" t="s">
        <v>121</v>
      </c>
      <c r="R8" s="28" t="s">
        <v>122</v>
      </c>
      <c r="X8" s="28" t="s">
        <v>123</v>
      </c>
      <c r="Y8" s="28" t="s">
        <v>124</v>
      </c>
      <c r="AL8" s="28" t="s">
        <v>125</v>
      </c>
    </row>
    <row r="9" spans="1:38" ht="25.5" customHeight="1">
      <c r="A9" s="29" t="s">
        <v>28</v>
      </c>
      <c r="C9" s="28" t="s">
        <v>126</v>
      </c>
      <c r="F9" s="31"/>
      <c r="J9" s="28" t="s">
        <v>127</v>
      </c>
      <c r="R9" s="28" t="s">
        <v>128</v>
      </c>
      <c r="Y9" s="28" t="s">
        <v>129</v>
      </c>
      <c r="AL9" s="28" t="s">
        <v>130</v>
      </c>
    </row>
    <row r="10" spans="1:38" ht="15" customHeight="1">
      <c r="A10" s="29" t="s">
        <v>29</v>
      </c>
      <c r="J10" s="28" t="s">
        <v>131</v>
      </c>
      <c r="R10" s="28" t="s">
        <v>132</v>
      </c>
      <c r="Y10" s="28" t="s">
        <v>133</v>
      </c>
      <c r="AL10" s="28" t="s">
        <v>134</v>
      </c>
    </row>
    <row r="11" spans="1:38" ht="25.5" customHeight="1">
      <c r="A11" s="29" t="s">
        <v>30</v>
      </c>
      <c r="J11" s="28" t="s">
        <v>135</v>
      </c>
      <c r="R11" s="28" t="s">
        <v>136</v>
      </c>
      <c r="Y11" s="28" t="s">
        <v>137</v>
      </c>
      <c r="AL11" s="28" t="s">
        <v>138</v>
      </c>
    </row>
    <row r="12" spans="1:38" ht="25.5" customHeight="1">
      <c r="A12" s="29" t="s">
        <v>31</v>
      </c>
      <c r="R12" s="28" t="s">
        <v>139</v>
      </c>
      <c r="X12" s="28" t="s">
        <v>140</v>
      </c>
      <c r="AL12" s="28" t="s">
        <v>141</v>
      </c>
    </row>
    <row r="13" spans="1:38" ht="25.5" customHeight="1">
      <c r="A13" s="29" t="s">
        <v>32</v>
      </c>
      <c r="R13" s="28" t="s">
        <v>142</v>
      </c>
      <c r="X13" s="28" t="s">
        <v>143</v>
      </c>
      <c r="Y13" s="30"/>
      <c r="Z13" s="30"/>
      <c r="AA13" s="30"/>
      <c r="AL13" s="28" t="s">
        <v>144</v>
      </c>
    </row>
    <row r="14" spans="1:38">
      <c r="R14" s="28" t="s">
        <v>145</v>
      </c>
      <c r="X14" s="30"/>
      <c r="AB14" s="30"/>
      <c r="AC14" s="30"/>
      <c r="AL14" s="28" t="s">
        <v>146</v>
      </c>
    </row>
    <row r="15" spans="1:38">
      <c r="R15" s="28" t="s">
        <v>147</v>
      </c>
      <c r="AL15" s="28" t="s">
        <v>148</v>
      </c>
    </row>
    <row r="16" spans="1:38" s="30" customFormat="1" ht="48">
      <c r="A16" s="32" t="s">
        <v>149</v>
      </c>
      <c r="B16" s="33" t="s">
        <v>150</v>
      </c>
      <c r="C16" s="33" t="s">
        <v>151</v>
      </c>
      <c r="F16" s="33" t="s">
        <v>152</v>
      </c>
      <c r="H16" s="33" t="s">
        <v>153</v>
      </c>
      <c r="R16" s="28" t="s">
        <v>154</v>
      </c>
      <c r="S16" s="28"/>
      <c r="X16" s="28"/>
      <c r="Y16" s="28"/>
      <c r="Z16" s="28"/>
      <c r="AA16" s="28"/>
      <c r="AB16" s="28"/>
      <c r="AC16" s="28"/>
      <c r="AL16" s="28" t="s">
        <v>155</v>
      </c>
    </row>
    <row r="17" spans="1:38">
      <c r="A17" s="28" t="s">
        <v>156</v>
      </c>
      <c r="B17" s="28" t="s">
        <v>157</v>
      </c>
      <c r="C17" s="28" t="s">
        <v>157</v>
      </c>
      <c r="F17" s="28" t="s">
        <v>158</v>
      </c>
      <c r="H17" s="28" t="s">
        <v>159</v>
      </c>
      <c r="R17" s="28" t="s">
        <v>160</v>
      </c>
      <c r="AL17" s="28" t="s">
        <v>161</v>
      </c>
    </row>
    <row r="18" spans="1:38">
      <c r="A18" s="28" t="s">
        <v>162</v>
      </c>
      <c r="B18" s="28" t="s">
        <v>163</v>
      </c>
      <c r="C18" s="28" t="s">
        <v>163</v>
      </c>
      <c r="F18" s="28" t="s">
        <v>164</v>
      </c>
      <c r="H18" s="28" t="s">
        <v>165</v>
      </c>
      <c r="R18" s="28" t="s">
        <v>166</v>
      </c>
      <c r="AL18" s="28" t="s">
        <v>167</v>
      </c>
    </row>
    <row r="19" spans="1:38">
      <c r="A19" s="34" t="s">
        <v>168</v>
      </c>
      <c r="B19" s="34" t="s">
        <v>169</v>
      </c>
      <c r="C19" s="28" t="s">
        <v>170</v>
      </c>
      <c r="F19" s="28" t="s">
        <v>171</v>
      </c>
      <c r="H19" s="28" t="s">
        <v>172</v>
      </c>
      <c r="R19" s="28" t="s">
        <v>173</v>
      </c>
      <c r="AL19" s="28" t="s">
        <v>174</v>
      </c>
    </row>
    <row r="20" spans="1:38">
      <c r="A20" s="34" t="s">
        <v>175</v>
      </c>
      <c r="B20" s="34" t="s">
        <v>176</v>
      </c>
      <c r="C20" s="28" t="s">
        <v>177</v>
      </c>
      <c r="H20" s="28" t="s">
        <v>178</v>
      </c>
      <c r="R20" s="28" t="s">
        <v>179</v>
      </c>
      <c r="AL20" s="28" t="s">
        <v>180</v>
      </c>
    </row>
    <row r="21" spans="1:38">
      <c r="A21" s="34" t="s">
        <v>181</v>
      </c>
      <c r="B21" s="34" t="s">
        <v>182</v>
      </c>
      <c r="C21" s="28" t="s">
        <v>183</v>
      </c>
      <c r="H21" s="28" t="s">
        <v>184</v>
      </c>
      <c r="R21" s="28" t="s">
        <v>185</v>
      </c>
      <c r="AL21" s="28" t="s">
        <v>186</v>
      </c>
    </row>
    <row r="22" spans="1:38">
      <c r="A22" s="34" t="s">
        <v>187</v>
      </c>
      <c r="B22" s="34" t="s">
        <v>188</v>
      </c>
      <c r="C22" s="28" t="s">
        <v>189</v>
      </c>
      <c r="H22" s="28" t="s">
        <v>190</v>
      </c>
      <c r="R22" s="28" t="s">
        <v>191</v>
      </c>
    </row>
    <row r="23" spans="1:38">
      <c r="B23" s="34"/>
      <c r="C23" s="28" t="s">
        <v>192</v>
      </c>
      <c r="H23" s="28" t="s">
        <v>193</v>
      </c>
      <c r="R23" s="28" t="s">
        <v>194</v>
      </c>
    </row>
    <row r="24" spans="1:38">
      <c r="B24" s="34"/>
      <c r="C24" s="28" t="s">
        <v>195</v>
      </c>
      <c r="H24" s="28" t="s">
        <v>196</v>
      </c>
      <c r="R24" s="28" t="s">
        <v>197</v>
      </c>
    </row>
    <row r="25" spans="1:38">
      <c r="A25" s="34"/>
      <c r="B25" s="34"/>
      <c r="C25" s="28" t="s">
        <v>198</v>
      </c>
      <c r="R25" s="28" t="s">
        <v>199</v>
      </c>
    </row>
    <row r="26" spans="1:38">
      <c r="A26" s="34"/>
      <c r="C26" s="28" t="s">
        <v>200</v>
      </c>
      <c r="R26" s="28" t="s">
        <v>201</v>
      </c>
    </row>
    <row r="27" spans="1:38">
      <c r="A27" s="34"/>
      <c r="C27" s="28" t="s">
        <v>202</v>
      </c>
      <c r="R27" s="28" t="s">
        <v>203</v>
      </c>
    </row>
    <row r="28" spans="1:38">
      <c r="B28" s="34"/>
      <c r="C28" s="28" t="s">
        <v>204</v>
      </c>
      <c r="R28" s="28" t="s">
        <v>131</v>
      </c>
    </row>
    <row r="29" spans="1:38">
      <c r="C29" s="28" t="s">
        <v>205</v>
      </c>
      <c r="R29" s="28" t="s">
        <v>135</v>
      </c>
    </row>
    <row r="30" spans="1:38">
      <c r="B30" s="34"/>
      <c r="C30" s="28" t="s">
        <v>206</v>
      </c>
    </row>
    <row r="31" spans="1:38">
      <c r="B31" s="34"/>
      <c r="C31" s="28" t="s">
        <v>207</v>
      </c>
      <c r="Y31" s="33"/>
      <c r="Z31" s="33"/>
      <c r="AA31" s="33"/>
    </row>
    <row r="32" spans="1:38">
      <c r="B32" s="34"/>
      <c r="C32" s="28" t="s">
        <v>208</v>
      </c>
      <c r="X32" s="33"/>
      <c r="AB32" s="33"/>
      <c r="AC32" s="33"/>
    </row>
    <row r="34" spans="1:29" s="33" customFormat="1" ht="79.5" customHeight="1">
      <c r="A34" s="33" t="s">
        <v>209</v>
      </c>
      <c r="B34" s="33" t="s">
        <v>152</v>
      </c>
      <c r="C34" s="33" t="s">
        <v>153</v>
      </c>
      <c r="D34" s="35" t="s">
        <v>210</v>
      </c>
      <c r="E34" s="33" t="s">
        <v>211</v>
      </c>
      <c r="F34" s="33" t="s">
        <v>212</v>
      </c>
      <c r="R34" s="28"/>
      <c r="X34" s="28"/>
      <c r="Y34" s="28"/>
      <c r="Z34" s="28"/>
      <c r="AA34" s="28"/>
      <c r="AB34" s="28"/>
      <c r="AC34" s="28"/>
    </row>
    <row r="35" spans="1:29">
      <c r="A35" s="28" t="s">
        <v>213</v>
      </c>
      <c r="B35" s="28" t="s">
        <v>158</v>
      </c>
      <c r="C35" s="28" t="s">
        <v>172</v>
      </c>
      <c r="D35" s="36" t="s">
        <v>214</v>
      </c>
      <c r="E35" s="28" t="s">
        <v>215</v>
      </c>
      <c r="F35" s="28" t="s">
        <v>192</v>
      </c>
      <c r="R35" s="33"/>
    </row>
    <row r="36" spans="1:29">
      <c r="A36" s="28" t="s">
        <v>216</v>
      </c>
      <c r="B36" s="28" t="s">
        <v>171</v>
      </c>
      <c r="C36" s="28" t="s">
        <v>190</v>
      </c>
      <c r="D36" s="36" t="s">
        <v>217</v>
      </c>
      <c r="E36" s="28" t="s">
        <v>218</v>
      </c>
      <c r="F36" s="28" t="s">
        <v>163</v>
      </c>
    </row>
    <row r="37" spans="1:29">
      <c r="A37" s="28" t="s">
        <v>219</v>
      </c>
      <c r="B37" s="28" t="s">
        <v>171</v>
      </c>
      <c r="C37" s="28" t="s">
        <v>196</v>
      </c>
      <c r="D37" s="36" t="s">
        <v>220</v>
      </c>
      <c r="E37" s="28" t="s">
        <v>221</v>
      </c>
      <c r="F37" s="28" t="s">
        <v>200</v>
      </c>
    </row>
    <row r="38" spans="1:29">
      <c r="A38" s="28" t="s">
        <v>222</v>
      </c>
      <c r="B38" s="28" t="s">
        <v>158</v>
      </c>
      <c r="C38" s="28" t="s">
        <v>159</v>
      </c>
      <c r="D38" s="36" t="s">
        <v>223</v>
      </c>
      <c r="E38" s="28" t="s">
        <v>224</v>
      </c>
      <c r="F38" s="28" t="s">
        <v>157</v>
      </c>
    </row>
    <row r="39" spans="1:29">
      <c r="A39" s="28" t="s">
        <v>225</v>
      </c>
      <c r="B39" s="28" t="s">
        <v>158</v>
      </c>
      <c r="C39" s="28" t="s">
        <v>165</v>
      </c>
      <c r="D39" s="36" t="s">
        <v>226</v>
      </c>
      <c r="E39" s="28" t="s">
        <v>227</v>
      </c>
      <c r="F39" s="28" t="s">
        <v>170</v>
      </c>
    </row>
    <row r="40" spans="1:29">
      <c r="A40" s="28" t="s">
        <v>228</v>
      </c>
      <c r="B40" s="28" t="s">
        <v>158</v>
      </c>
      <c r="C40" s="28" t="s">
        <v>172</v>
      </c>
      <c r="D40" s="36" t="s">
        <v>229</v>
      </c>
      <c r="E40" s="28" t="s">
        <v>230</v>
      </c>
      <c r="F40" s="28" t="s">
        <v>198</v>
      </c>
    </row>
    <row r="41" spans="1:29">
      <c r="A41" s="28" t="s">
        <v>231</v>
      </c>
      <c r="B41" s="28" t="s">
        <v>158</v>
      </c>
      <c r="C41" s="28" t="s">
        <v>172</v>
      </c>
      <c r="D41" s="36" t="s">
        <v>232</v>
      </c>
      <c r="E41" s="28" t="s">
        <v>233</v>
      </c>
      <c r="F41" s="28" t="s">
        <v>189</v>
      </c>
    </row>
    <row r="42" spans="1:29">
      <c r="A42" s="28" t="s">
        <v>234</v>
      </c>
      <c r="B42" s="28" t="s">
        <v>158</v>
      </c>
      <c r="C42" s="28" t="s">
        <v>172</v>
      </c>
      <c r="D42" s="36" t="s">
        <v>235</v>
      </c>
      <c r="E42" s="28" t="s">
        <v>236</v>
      </c>
      <c r="F42" s="28" t="s">
        <v>195</v>
      </c>
    </row>
    <row r="43" spans="1:29">
      <c r="A43" s="28" t="s">
        <v>237</v>
      </c>
      <c r="B43" s="28" t="s">
        <v>164</v>
      </c>
      <c r="C43" s="28" t="s">
        <v>184</v>
      </c>
      <c r="D43" s="36" t="s">
        <v>238</v>
      </c>
      <c r="E43" s="28" t="s">
        <v>239</v>
      </c>
      <c r="F43" s="28" t="s">
        <v>208</v>
      </c>
    </row>
    <row r="44" spans="1:29">
      <c r="A44" s="28" t="s">
        <v>240</v>
      </c>
      <c r="B44" s="28" t="s">
        <v>158</v>
      </c>
      <c r="C44" s="28" t="s">
        <v>172</v>
      </c>
      <c r="D44" s="36" t="s">
        <v>241</v>
      </c>
      <c r="E44" s="28" t="s">
        <v>242</v>
      </c>
      <c r="F44" s="31" t="s">
        <v>243</v>
      </c>
    </row>
    <row r="45" spans="1:29">
      <c r="A45" s="28" t="s">
        <v>244</v>
      </c>
      <c r="B45" s="28" t="s">
        <v>158</v>
      </c>
      <c r="C45" s="28" t="s">
        <v>172</v>
      </c>
      <c r="D45" s="36" t="s">
        <v>245</v>
      </c>
      <c r="E45" s="28" t="s">
        <v>246</v>
      </c>
      <c r="F45" s="31" t="s">
        <v>243</v>
      </c>
    </row>
    <row r="46" spans="1:29">
      <c r="A46" s="28" t="s">
        <v>247</v>
      </c>
      <c r="B46" s="28" t="s">
        <v>158</v>
      </c>
      <c r="C46" s="28" t="s">
        <v>178</v>
      </c>
      <c r="D46" s="36" t="s">
        <v>248</v>
      </c>
      <c r="E46" s="28" t="s">
        <v>249</v>
      </c>
      <c r="F46" s="28" t="s">
        <v>177</v>
      </c>
    </row>
    <row r="47" spans="1:29">
      <c r="A47" s="28" t="s">
        <v>250</v>
      </c>
      <c r="B47" s="28" t="s">
        <v>164</v>
      </c>
      <c r="C47" s="28" t="s">
        <v>184</v>
      </c>
      <c r="D47" s="36" t="s">
        <v>251</v>
      </c>
      <c r="E47" s="28" t="s">
        <v>252</v>
      </c>
      <c r="F47" s="28" t="s">
        <v>207</v>
      </c>
    </row>
    <row r="48" spans="1:29">
      <c r="A48" s="28" t="s">
        <v>253</v>
      </c>
      <c r="B48" s="28" t="s">
        <v>171</v>
      </c>
      <c r="C48" s="28" t="s">
        <v>193</v>
      </c>
      <c r="D48" s="36" t="s">
        <v>254</v>
      </c>
      <c r="E48" s="28" t="s">
        <v>255</v>
      </c>
      <c r="F48" s="28" t="s">
        <v>182</v>
      </c>
    </row>
    <row r="49" spans="1:3">
      <c r="A49" s="28" t="s">
        <v>95</v>
      </c>
    </row>
    <row r="52" spans="1:3">
      <c r="A52" s="27" t="s">
        <v>256</v>
      </c>
      <c r="B52" s="33" t="s">
        <v>257</v>
      </c>
    </row>
    <row r="53" spans="1:3">
      <c r="A53" s="33" t="s">
        <v>258</v>
      </c>
      <c r="B53" s="28" t="s">
        <v>259</v>
      </c>
    </row>
    <row r="54" spans="1:3">
      <c r="A54" s="28" t="s">
        <v>79</v>
      </c>
      <c r="B54" s="28" t="s">
        <v>260</v>
      </c>
    </row>
    <row r="55" spans="1:3">
      <c r="A55" s="28" t="s">
        <v>261</v>
      </c>
      <c r="B55" s="28" t="s">
        <v>262</v>
      </c>
    </row>
    <row r="56" spans="1:3">
      <c r="B56" s="28" t="s">
        <v>263</v>
      </c>
    </row>
    <row r="59" spans="1:3">
      <c r="B59" s="33" t="s">
        <v>264</v>
      </c>
      <c r="C59" s="33" t="s">
        <v>265</v>
      </c>
    </row>
    <row r="60" spans="1:3">
      <c r="A60" s="33" t="s">
        <v>266</v>
      </c>
      <c r="B60" s="28" t="s">
        <v>267</v>
      </c>
      <c r="C60" s="28" t="s">
        <v>268</v>
      </c>
    </row>
    <row r="61" spans="1:3">
      <c r="A61" s="28" t="s">
        <v>269</v>
      </c>
    </row>
    <row r="62" spans="1:3">
      <c r="A62" s="37" t="s">
        <v>270</v>
      </c>
      <c r="B62" s="31" t="s">
        <v>271</v>
      </c>
      <c r="C62" s="31" t="s">
        <v>272</v>
      </c>
    </row>
    <row r="63" spans="1:3">
      <c r="A63" s="28" t="s">
        <v>273</v>
      </c>
      <c r="B63" s="31" t="s">
        <v>274</v>
      </c>
      <c r="C63" s="31" t="s">
        <v>275</v>
      </c>
    </row>
    <row r="64" spans="1:3">
      <c r="B64" s="28" t="s">
        <v>276</v>
      </c>
      <c r="C64" s="28" t="s">
        <v>277</v>
      </c>
    </row>
    <row r="65" spans="1:3">
      <c r="A65" s="28" t="s">
        <v>278</v>
      </c>
      <c r="B65" s="28" t="s">
        <v>279</v>
      </c>
      <c r="C65" s="28" t="s">
        <v>280</v>
      </c>
    </row>
    <row r="66" spans="1:3">
      <c r="B66" s="28" t="s">
        <v>281</v>
      </c>
      <c r="C66" s="28" t="s">
        <v>282</v>
      </c>
    </row>
    <row r="67" spans="1:3">
      <c r="A67" s="28" t="s">
        <v>283</v>
      </c>
      <c r="B67" s="28" t="s">
        <v>284</v>
      </c>
      <c r="C67" s="28" t="s">
        <v>285</v>
      </c>
    </row>
    <row r="68" spans="1:3">
      <c r="B68" s="28" t="s">
        <v>286</v>
      </c>
      <c r="C68" s="28" t="s">
        <v>287</v>
      </c>
    </row>
    <row r="69" spans="1:3">
      <c r="B69" s="28" t="s">
        <v>288</v>
      </c>
    </row>
    <row r="70" spans="1:3">
      <c r="A70" s="28" t="s">
        <v>289</v>
      </c>
      <c r="B70" s="28" t="s">
        <v>290</v>
      </c>
    </row>
    <row r="71" spans="1:3">
      <c r="B71" s="28" t="s">
        <v>291</v>
      </c>
    </row>
    <row r="72" spans="1:3">
      <c r="B72" s="28" t="s">
        <v>292</v>
      </c>
    </row>
    <row r="73" spans="1:3">
      <c r="B73" s="28" t="s">
        <v>293</v>
      </c>
    </row>
    <row r="74" spans="1:3">
      <c r="B74" s="28" t="s">
        <v>294</v>
      </c>
      <c r="C74" s="28" t="s">
        <v>295</v>
      </c>
    </row>
    <row r="75" spans="1:3">
      <c r="A75" s="28" t="s">
        <v>296</v>
      </c>
      <c r="C75" s="28" t="s">
        <v>295</v>
      </c>
    </row>
    <row r="76" spans="1:3">
      <c r="B76" s="28" t="s">
        <v>297</v>
      </c>
      <c r="C76" s="28" t="s">
        <v>298</v>
      </c>
    </row>
    <row r="77" spans="1:3">
      <c r="A77" s="28" t="s">
        <v>299</v>
      </c>
      <c r="B77" s="31" t="s">
        <v>300</v>
      </c>
      <c r="C77" s="31" t="s">
        <v>301</v>
      </c>
    </row>
    <row r="78" spans="1:3">
      <c r="A78" s="28" t="s">
        <v>302</v>
      </c>
      <c r="B78" s="31" t="s">
        <v>303</v>
      </c>
      <c r="C78" s="31" t="s">
        <v>304</v>
      </c>
    </row>
    <row r="79" spans="1:3">
      <c r="B79" s="31" t="s">
        <v>305</v>
      </c>
      <c r="C79" s="31" t="s">
        <v>306</v>
      </c>
    </row>
    <row r="80" spans="1:3">
      <c r="B80" s="31" t="s">
        <v>307</v>
      </c>
      <c r="C80" s="31" t="s">
        <v>308</v>
      </c>
    </row>
    <row r="81" spans="1:29">
      <c r="B81" s="28" t="s">
        <v>309</v>
      </c>
      <c r="C81" s="28" t="s">
        <v>310</v>
      </c>
    </row>
    <row r="82" spans="1:29">
      <c r="A82" s="28" t="s">
        <v>311</v>
      </c>
      <c r="B82" s="28" t="s">
        <v>312</v>
      </c>
      <c r="C82" s="28" t="s">
        <v>313</v>
      </c>
    </row>
    <row r="83" spans="1:29">
      <c r="B83" s="28" t="s">
        <v>314</v>
      </c>
      <c r="C83" s="28" t="s">
        <v>315</v>
      </c>
    </row>
    <row r="84" spans="1:29">
      <c r="A84" s="28" t="s">
        <v>316</v>
      </c>
      <c r="B84" s="31" t="s">
        <v>317</v>
      </c>
      <c r="C84" s="31" t="s">
        <v>318</v>
      </c>
    </row>
    <row r="85" spans="1:29">
      <c r="A85" s="28" t="s">
        <v>319</v>
      </c>
    </row>
    <row r="86" spans="1:29">
      <c r="A86" s="37" t="s">
        <v>320</v>
      </c>
    </row>
    <row r="87" spans="1:29">
      <c r="A87" s="37" t="s">
        <v>321</v>
      </c>
      <c r="Y87" s="30"/>
      <c r="Z87" s="30"/>
      <c r="AA87" s="30"/>
    </row>
    <row r="88" spans="1:29">
      <c r="X88" s="30"/>
      <c r="AB88" s="30"/>
      <c r="AC88" s="30"/>
    </row>
    <row r="90" spans="1:29" s="30" customFormat="1" ht="66.75" customHeight="1">
      <c r="A90" s="28"/>
      <c r="B90" s="33" t="s">
        <v>322</v>
      </c>
      <c r="C90" s="33" t="s">
        <v>323</v>
      </c>
      <c r="D90" s="33" t="s">
        <v>324</v>
      </c>
      <c r="E90" s="33" t="s">
        <v>325</v>
      </c>
      <c r="F90" s="33" t="s">
        <v>326</v>
      </c>
      <c r="G90" s="33" t="s">
        <v>327</v>
      </c>
      <c r="R90" s="28"/>
      <c r="X90" s="28"/>
      <c r="Y90" s="28"/>
      <c r="Z90" s="28"/>
      <c r="AA90" s="28"/>
      <c r="AB90" s="28"/>
      <c r="AC90" s="28"/>
    </row>
    <row r="91" spans="1:29">
      <c r="A91" s="33" t="s">
        <v>209</v>
      </c>
      <c r="B91" s="28">
        <v>1</v>
      </c>
      <c r="C91" s="28" t="s">
        <v>328</v>
      </c>
      <c r="D91" s="28">
        <v>1</v>
      </c>
      <c r="E91" s="28" t="s">
        <v>329</v>
      </c>
      <c r="R91" s="30"/>
    </row>
    <row r="92" spans="1:29">
      <c r="A92" s="28" t="s">
        <v>330</v>
      </c>
      <c r="B92" s="28">
        <v>1</v>
      </c>
      <c r="C92" s="28" t="s">
        <v>328</v>
      </c>
      <c r="D92" s="28">
        <v>2</v>
      </c>
      <c r="E92" s="28" t="s">
        <v>331</v>
      </c>
    </row>
    <row r="93" spans="1:29">
      <c r="A93" s="28" t="s">
        <v>330</v>
      </c>
      <c r="B93" s="28">
        <v>1</v>
      </c>
      <c r="C93" s="28" t="s">
        <v>328</v>
      </c>
      <c r="D93" s="28">
        <v>3</v>
      </c>
      <c r="E93" s="28" t="s">
        <v>332</v>
      </c>
    </row>
    <row r="94" spans="1:29">
      <c r="A94" s="28" t="s">
        <v>330</v>
      </c>
      <c r="B94" s="28">
        <v>2</v>
      </c>
      <c r="C94" s="28" t="s">
        <v>333</v>
      </c>
      <c r="D94" s="28">
        <v>4</v>
      </c>
      <c r="E94" s="28" t="s">
        <v>334</v>
      </c>
    </row>
    <row r="95" spans="1:29">
      <c r="A95" s="28" t="s">
        <v>330</v>
      </c>
      <c r="B95" s="28">
        <v>2</v>
      </c>
      <c r="C95" s="28" t="s">
        <v>333</v>
      </c>
      <c r="D95" s="28">
        <v>5</v>
      </c>
      <c r="E95" s="28" t="s">
        <v>335</v>
      </c>
    </row>
    <row r="96" spans="1:29">
      <c r="A96" s="28" t="s">
        <v>330</v>
      </c>
      <c r="B96" s="28">
        <v>2</v>
      </c>
      <c r="C96" s="28" t="s">
        <v>333</v>
      </c>
      <c r="D96" s="28">
        <v>6</v>
      </c>
      <c r="E96" s="28" t="s">
        <v>336</v>
      </c>
    </row>
    <row r="97" spans="1:5">
      <c r="A97" s="28" t="s">
        <v>330</v>
      </c>
      <c r="B97" s="28">
        <v>3</v>
      </c>
      <c r="C97" s="28" t="s">
        <v>337</v>
      </c>
      <c r="D97" s="28">
        <v>7</v>
      </c>
      <c r="E97" s="28" t="s">
        <v>338</v>
      </c>
    </row>
    <row r="98" spans="1:5">
      <c r="A98" s="28" t="s">
        <v>330</v>
      </c>
      <c r="B98" s="28">
        <v>3</v>
      </c>
      <c r="C98" s="28" t="s">
        <v>337</v>
      </c>
      <c r="D98" s="28">
        <v>8</v>
      </c>
      <c r="E98" s="28" t="s">
        <v>339</v>
      </c>
    </row>
    <row r="99" spans="1:5">
      <c r="A99" s="28" t="s">
        <v>330</v>
      </c>
      <c r="B99" s="28">
        <v>3</v>
      </c>
      <c r="C99" s="28" t="s">
        <v>337</v>
      </c>
      <c r="D99" s="28">
        <v>9</v>
      </c>
      <c r="E99" s="28" t="s">
        <v>339</v>
      </c>
    </row>
    <row r="100" spans="1:5">
      <c r="A100" s="28" t="s">
        <v>330</v>
      </c>
      <c r="B100" s="28">
        <v>3</v>
      </c>
      <c r="C100" s="28" t="s">
        <v>337</v>
      </c>
      <c r="D100" s="28">
        <v>10</v>
      </c>
      <c r="E100" s="28" t="s">
        <v>340</v>
      </c>
    </row>
    <row r="101" spans="1:5">
      <c r="A101" s="28" t="s">
        <v>330</v>
      </c>
      <c r="B101" s="28">
        <v>1</v>
      </c>
      <c r="C101" s="28" t="s">
        <v>341</v>
      </c>
      <c r="D101" s="28">
        <v>1</v>
      </c>
      <c r="E101" s="28" t="s">
        <v>342</v>
      </c>
    </row>
    <row r="102" spans="1:5">
      <c r="A102" s="28" t="s">
        <v>343</v>
      </c>
      <c r="B102" s="28">
        <v>2</v>
      </c>
      <c r="C102" s="28" t="s">
        <v>344</v>
      </c>
      <c r="D102" s="28">
        <v>2</v>
      </c>
      <c r="E102" s="28" t="s">
        <v>345</v>
      </c>
    </row>
    <row r="103" spans="1:5">
      <c r="A103" s="28" t="s">
        <v>343</v>
      </c>
      <c r="B103" s="28">
        <v>2</v>
      </c>
      <c r="C103" s="28" t="s">
        <v>344</v>
      </c>
      <c r="D103" s="28">
        <v>3</v>
      </c>
      <c r="E103" s="28" t="s">
        <v>346</v>
      </c>
    </row>
    <row r="104" spans="1:5">
      <c r="A104" s="28" t="s">
        <v>343</v>
      </c>
      <c r="B104" s="28">
        <v>2</v>
      </c>
      <c r="C104" s="28" t="s">
        <v>344</v>
      </c>
      <c r="D104" s="28">
        <v>4</v>
      </c>
      <c r="E104" s="28" t="s">
        <v>347</v>
      </c>
    </row>
    <row r="105" spans="1:5">
      <c r="A105" s="28" t="s">
        <v>343</v>
      </c>
      <c r="B105" s="28">
        <v>3</v>
      </c>
      <c r="C105" s="28" t="s">
        <v>348</v>
      </c>
      <c r="D105" s="28">
        <v>5</v>
      </c>
      <c r="E105" s="28" t="s">
        <v>349</v>
      </c>
    </row>
    <row r="106" spans="1:5">
      <c r="A106" s="28" t="s">
        <v>343</v>
      </c>
      <c r="B106" s="28">
        <v>3</v>
      </c>
      <c r="C106" s="28" t="s">
        <v>348</v>
      </c>
      <c r="D106" s="28">
        <v>6</v>
      </c>
      <c r="E106" s="28" t="s">
        <v>350</v>
      </c>
    </row>
    <row r="107" spans="1:5">
      <c r="A107" s="28" t="s">
        <v>343</v>
      </c>
      <c r="B107" s="28">
        <v>1</v>
      </c>
      <c r="C107" s="28" t="s">
        <v>351</v>
      </c>
      <c r="D107" s="28">
        <v>1</v>
      </c>
      <c r="E107" s="28" t="s">
        <v>352</v>
      </c>
    </row>
    <row r="108" spans="1:5">
      <c r="A108" s="28" t="s">
        <v>353</v>
      </c>
      <c r="B108" s="28">
        <v>2</v>
      </c>
      <c r="C108" s="28" t="s">
        <v>354</v>
      </c>
      <c r="D108" s="28">
        <v>2</v>
      </c>
      <c r="E108" s="28" t="s">
        <v>355</v>
      </c>
    </row>
    <row r="109" spans="1:5">
      <c r="A109" s="28" t="s">
        <v>353</v>
      </c>
      <c r="B109" s="28">
        <v>3</v>
      </c>
      <c r="C109" s="28" t="s">
        <v>356</v>
      </c>
      <c r="D109" s="28">
        <v>3</v>
      </c>
      <c r="E109" s="28" t="s">
        <v>357</v>
      </c>
    </row>
    <row r="110" spans="1:5">
      <c r="A110" s="28" t="s">
        <v>353</v>
      </c>
      <c r="B110" s="28">
        <v>3</v>
      </c>
      <c r="C110" s="28" t="s">
        <v>356</v>
      </c>
      <c r="D110" s="28">
        <v>4</v>
      </c>
      <c r="E110" s="28" t="s">
        <v>358</v>
      </c>
    </row>
    <row r="111" spans="1:5">
      <c r="A111" s="28" t="s">
        <v>353</v>
      </c>
      <c r="B111" s="28">
        <v>3</v>
      </c>
      <c r="C111" s="28" t="s">
        <v>356</v>
      </c>
      <c r="D111" s="28">
        <v>5</v>
      </c>
      <c r="E111" s="28" t="s">
        <v>359</v>
      </c>
    </row>
    <row r="112" spans="1:5">
      <c r="A112" s="28" t="s">
        <v>353</v>
      </c>
      <c r="B112" s="28">
        <v>3</v>
      </c>
      <c r="C112" s="28" t="s">
        <v>356</v>
      </c>
      <c r="D112" s="28">
        <v>6</v>
      </c>
      <c r="E112" s="28" t="s">
        <v>360</v>
      </c>
    </row>
    <row r="113" spans="1:5">
      <c r="A113" s="28" t="s">
        <v>353</v>
      </c>
      <c r="B113" s="28">
        <v>4</v>
      </c>
      <c r="C113" s="28" t="s">
        <v>361</v>
      </c>
      <c r="D113" s="28">
        <v>7</v>
      </c>
      <c r="E113" s="28" t="s">
        <v>362</v>
      </c>
    </row>
    <row r="114" spans="1:5">
      <c r="A114" s="28" t="s">
        <v>353</v>
      </c>
      <c r="B114" s="28">
        <v>1</v>
      </c>
      <c r="C114" s="28" t="s">
        <v>363</v>
      </c>
      <c r="D114" s="28">
        <v>1</v>
      </c>
      <c r="E114" s="28" t="s">
        <v>364</v>
      </c>
    </row>
    <row r="115" spans="1:5">
      <c r="A115" s="28" t="s">
        <v>365</v>
      </c>
      <c r="B115" s="28">
        <v>2</v>
      </c>
      <c r="C115" s="28" t="s">
        <v>366</v>
      </c>
      <c r="D115" s="28">
        <v>2</v>
      </c>
      <c r="E115" s="28" t="s">
        <v>367</v>
      </c>
    </row>
    <row r="116" spans="1:5">
      <c r="A116" s="28" t="s">
        <v>365</v>
      </c>
      <c r="B116" s="28">
        <v>3</v>
      </c>
      <c r="C116" s="28" t="s">
        <v>368</v>
      </c>
      <c r="D116" s="28">
        <v>3</v>
      </c>
      <c r="E116" s="28" t="s">
        <v>369</v>
      </c>
    </row>
    <row r="117" spans="1:5">
      <c r="A117" s="28" t="s">
        <v>365</v>
      </c>
      <c r="B117" s="28">
        <v>1</v>
      </c>
      <c r="C117" s="28" t="s">
        <v>370</v>
      </c>
      <c r="D117" s="28">
        <v>1</v>
      </c>
      <c r="E117" s="28" t="s">
        <v>371</v>
      </c>
    </row>
    <row r="118" spans="1:5">
      <c r="A118" s="28" t="s">
        <v>372</v>
      </c>
      <c r="B118" s="28">
        <v>2</v>
      </c>
      <c r="C118" s="28" t="s">
        <v>373</v>
      </c>
      <c r="D118" s="28">
        <v>2</v>
      </c>
      <c r="E118" s="28" t="s">
        <v>374</v>
      </c>
    </row>
    <row r="119" spans="1:5">
      <c r="A119" s="28" t="s">
        <v>372</v>
      </c>
      <c r="B119" s="28">
        <v>3</v>
      </c>
      <c r="C119" s="28" t="s">
        <v>375</v>
      </c>
      <c r="D119" s="28">
        <v>3</v>
      </c>
      <c r="E119" s="28" t="s">
        <v>376</v>
      </c>
    </row>
    <row r="120" spans="1:5">
      <c r="A120" s="28" t="s">
        <v>372</v>
      </c>
      <c r="B120" s="28">
        <v>4</v>
      </c>
      <c r="C120" s="28" t="s">
        <v>377</v>
      </c>
      <c r="D120" s="28">
        <v>4</v>
      </c>
      <c r="E120" s="28" t="s">
        <v>378</v>
      </c>
    </row>
    <row r="121" spans="1:5">
      <c r="A121" s="28" t="s">
        <v>372</v>
      </c>
      <c r="B121" s="28">
        <v>4</v>
      </c>
      <c r="C121" s="28" t="s">
        <v>377</v>
      </c>
      <c r="D121" s="28">
        <v>5</v>
      </c>
      <c r="E121" s="28" t="s">
        <v>379</v>
      </c>
    </row>
    <row r="122" spans="1:5">
      <c r="A122" s="28" t="s">
        <v>372</v>
      </c>
      <c r="B122" s="28">
        <v>4</v>
      </c>
      <c r="C122" s="28" t="s">
        <v>377</v>
      </c>
      <c r="D122" s="28">
        <v>6</v>
      </c>
      <c r="E122" s="28" t="s">
        <v>380</v>
      </c>
    </row>
    <row r="123" spans="1:5">
      <c r="A123" s="28" t="s">
        <v>372</v>
      </c>
      <c r="B123" s="28">
        <v>4</v>
      </c>
      <c r="C123" s="28" t="s">
        <v>377</v>
      </c>
      <c r="D123" s="28">
        <v>7</v>
      </c>
      <c r="E123" s="28" t="s">
        <v>381</v>
      </c>
    </row>
    <row r="124" spans="1:5">
      <c r="A124" s="28" t="s">
        <v>372</v>
      </c>
      <c r="B124" s="28">
        <v>1</v>
      </c>
      <c r="C124" s="28" t="s">
        <v>382</v>
      </c>
      <c r="D124" s="28">
        <v>1</v>
      </c>
      <c r="E124" s="28" t="s">
        <v>288</v>
      </c>
    </row>
    <row r="125" spans="1:5">
      <c r="A125" s="28" t="s">
        <v>383</v>
      </c>
      <c r="B125" s="28">
        <v>1</v>
      </c>
      <c r="C125" s="28" t="s">
        <v>382</v>
      </c>
      <c r="D125" s="28">
        <v>2</v>
      </c>
      <c r="E125" s="28" t="s">
        <v>290</v>
      </c>
    </row>
    <row r="126" spans="1:5">
      <c r="A126" s="28" t="s">
        <v>383</v>
      </c>
      <c r="B126" s="28">
        <v>2</v>
      </c>
      <c r="C126" s="28" t="s">
        <v>384</v>
      </c>
      <c r="D126" s="28">
        <v>3</v>
      </c>
      <c r="E126" s="28" t="s">
        <v>291</v>
      </c>
    </row>
    <row r="127" spans="1:5">
      <c r="A127" s="28" t="s">
        <v>383</v>
      </c>
      <c r="B127" s="28">
        <v>3</v>
      </c>
      <c r="C127" s="28" t="s">
        <v>385</v>
      </c>
      <c r="D127" s="28">
        <v>4</v>
      </c>
      <c r="E127" s="28" t="s">
        <v>386</v>
      </c>
    </row>
    <row r="128" spans="1:5">
      <c r="A128" s="28" t="s">
        <v>383</v>
      </c>
      <c r="B128" s="28">
        <v>4</v>
      </c>
      <c r="C128" s="28" t="s">
        <v>387</v>
      </c>
      <c r="D128" s="28">
        <v>5</v>
      </c>
      <c r="E128" s="28" t="s">
        <v>292</v>
      </c>
    </row>
    <row r="129" spans="1:5">
      <c r="A129" s="28" t="s">
        <v>383</v>
      </c>
      <c r="B129" s="28">
        <v>4</v>
      </c>
      <c r="C129" s="28" t="s">
        <v>387</v>
      </c>
      <c r="D129" s="28">
        <v>6</v>
      </c>
      <c r="E129" s="28" t="s">
        <v>293</v>
      </c>
    </row>
    <row r="130" spans="1:5">
      <c r="A130" s="28" t="s">
        <v>383</v>
      </c>
      <c r="B130" s="28">
        <v>4</v>
      </c>
      <c r="C130" s="28" t="s">
        <v>388</v>
      </c>
      <c r="D130" s="28">
        <v>7</v>
      </c>
      <c r="E130" s="28" t="s">
        <v>389</v>
      </c>
    </row>
    <row r="131" spans="1:5">
      <c r="A131" s="28" t="s">
        <v>383</v>
      </c>
      <c r="B131" s="28">
        <v>1</v>
      </c>
      <c r="C131" s="28" t="s">
        <v>390</v>
      </c>
      <c r="D131" s="28">
        <v>1</v>
      </c>
      <c r="E131" s="28" t="s">
        <v>391</v>
      </c>
    </row>
    <row r="132" spans="1:5">
      <c r="A132" s="28" t="s">
        <v>392</v>
      </c>
      <c r="B132" s="28">
        <v>1</v>
      </c>
      <c r="C132" s="28" t="s">
        <v>390</v>
      </c>
      <c r="D132" s="28">
        <v>2</v>
      </c>
      <c r="E132" s="28" t="s">
        <v>393</v>
      </c>
    </row>
    <row r="133" spans="1:5">
      <c r="A133" s="28" t="s">
        <v>392</v>
      </c>
      <c r="B133" s="28">
        <v>1</v>
      </c>
      <c r="C133" s="28" t="s">
        <v>390</v>
      </c>
      <c r="D133" s="28">
        <v>3</v>
      </c>
      <c r="E133" s="28" t="s">
        <v>394</v>
      </c>
    </row>
    <row r="134" spans="1:5">
      <c r="A134" s="28" t="s">
        <v>392</v>
      </c>
      <c r="B134" s="28">
        <v>1</v>
      </c>
      <c r="C134" s="28" t="s">
        <v>390</v>
      </c>
      <c r="D134" s="28">
        <v>4</v>
      </c>
      <c r="E134" s="28" t="s">
        <v>395</v>
      </c>
    </row>
    <row r="135" spans="1:5">
      <c r="A135" s="28" t="s">
        <v>392</v>
      </c>
      <c r="B135" s="28">
        <v>2</v>
      </c>
      <c r="C135" s="28" t="s">
        <v>396</v>
      </c>
      <c r="D135" s="28">
        <v>5</v>
      </c>
      <c r="E135" s="28" t="s">
        <v>397</v>
      </c>
    </row>
    <row r="136" spans="1:5">
      <c r="A136" s="28" t="s">
        <v>392</v>
      </c>
      <c r="B136" s="28">
        <v>3</v>
      </c>
      <c r="C136" s="28" t="s">
        <v>398</v>
      </c>
      <c r="D136" s="28">
        <v>6</v>
      </c>
      <c r="E136" s="28" t="s">
        <v>399</v>
      </c>
    </row>
    <row r="137" spans="1:5">
      <c r="A137" s="28" t="s">
        <v>392</v>
      </c>
      <c r="B137" s="28">
        <v>1</v>
      </c>
      <c r="C137" s="28" t="s">
        <v>400</v>
      </c>
      <c r="D137" s="28">
        <v>1</v>
      </c>
      <c r="E137" s="28" t="s">
        <v>401</v>
      </c>
    </row>
    <row r="138" spans="1:5">
      <c r="A138" s="28" t="s">
        <v>402</v>
      </c>
      <c r="B138" s="28">
        <v>2</v>
      </c>
      <c r="C138" s="28" t="s">
        <v>403</v>
      </c>
      <c r="D138" s="28">
        <v>2</v>
      </c>
      <c r="E138" s="28" t="s">
        <v>404</v>
      </c>
    </row>
    <row r="139" spans="1:5">
      <c r="A139" s="28" t="s">
        <v>402</v>
      </c>
      <c r="B139" s="28">
        <v>3</v>
      </c>
      <c r="C139" s="28" t="s">
        <v>405</v>
      </c>
      <c r="D139" s="28">
        <v>3</v>
      </c>
      <c r="E139" s="28" t="s">
        <v>406</v>
      </c>
    </row>
    <row r="140" spans="1:5">
      <c r="A140" s="28" t="s">
        <v>402</v>
      </c>
      <c r="B140" s="28">
        <v>4</v>
      </c>
      <c r="C140" s="28" t="s">
        <v>407</v>
      </c>
      <c r="D140" s="28">
        <v>4</v>
      </c>
      <c r="E140" s="28" t="s">
        <v>408</v>
      </c>
    </row>
    <row r="141" spans="1:5">
      <c r="A141" s="28" t="s">
        <v>402</v>
      </c>
      <c r="B141" s="28">
        <v>4</v>
      </c>
      <c r="C141" s="28" t="s">
        <v>407</v>
      </c>
      <c r="D141" s="28">
        <v>5</v>
      </c>
      <c r="E141" s="28" t="s">
        <v>409</v>
      </c>
    </row>
    <row r="142" spans="1:5">
      <c r="A142" s="28" t="s">
        <v>402</v>
      </c>
      <c r="B142" s="28">
        <v>4</v>
      </c>
      <c r="C142" s="28" t="s">
        <v>407</v>
      </c>
      <c r="D142" s="28">
        <v>6</v>
      </c>
      <c r="E142" s="28" t="s">
        <v>410</v>
      </c>
    </row>
    <row r="143" spans="1:5">
      <c r="A143" s="28" t="s">
        <v>402</v>
      </c>
      <c r="B143" s="28">
        <v>5</v>
      </c>
      <c r="C143" s="28" t="s">
        <v>411</v>
      </c>
      <c r="D143" s="28">
        <v>7</v>
      </c>
      <c r="E143" s="28" t="s">
        <v>412</v>
      </c>
    </row>
    <row r="144" spans="1:5">
      <c r="A144" s="28" t="s">
        <v>402</v>
      </c>
      <c r="B144" s="28">
        <v>1</v>
      </c>
      <c r="C144" s="28" t="s">
        <v>413</v>
      </c>
      <c r="D144" s="28">
        <v>1</v>
      </c>
      <c r="E144" s="28" t="s">
        <v>414</v>
      </c>
    </row>
    <row r="145" spans="1:5">
      <c r="A145" s="28" t="s">
        <v>415</v>
      </c>
      <c r="B145" s="28">
        <v>1</v>
      </c>
      <c r="C145" s="28" t="s">
        <v>413</v>
      </c>
      <c r="D145" s="28">
        <v>2</v>
      </c>
      <c r="E145" s="28" t="s">
        <v>416</v>
      </c>
    </row>
    <row r="146" spans="1:5">
      <c r="A146" s="28" t="s">
        <v>415</v>
      </c>
      <c r="B146" s="28">
        <v>1</v>
      </c>
      <c r="C146" s="28" t="s">
        <v>413</v>
      </c>
      <c r="D146" s="28">
        <v>3</v>
      </c>
      <c r="E146" s="28" t="s">
        <v>417</v>
      </c>
    </row>
    <row r="147" spans="1:5">
      <c r="A147" s="28" t="s">
        <v>415</v>
      </c>
      <c r="B147" s="28">
        <v>1</v>
      </c>
      <c r="C147" s="28" t="s">
        <v>413</v>
      </c>
      <c r="D147" s="28">
        <v>4</v>
      </c>
      <c r="E147" s="28" t="s">
        <v>418</v>
      </c>
    </row>
    <row r="148" spans="1:5">
      <c r="A148" s="28" t="s">
        <v>415</v>
      </c>
      <c r="B148" s="28">
        <v>2</v>
      </c>
      <c r="C148" s="28" t="s">
        <v>419</v>
      </c>
      <c r="D148" s="28">
        <v>5</v>
      </c>
      <c r="E148" s="28" t="s">
        <v>420</v>
      </c>
    </row>
    <row r="149" spans="1:5">
      <c r="A149" s="28" t="s">
        <v>415</v>
      </c>
      <c r="B149" s="28">
        <v>2</v>
      </c>
      <c r="C149" s="28" t="s">
        <v>419</v>
      </c>
      <c r="D149" s="28">
        <v>6</v>
      </c>
      <c r="E149" s="28" t="s">
        <v>421</v>
      </c>
    </row>
    <row r="150" spans="1:5">
      <c r="A150" s="28" t="s">
        <v>415</v>
      </c>
      <c r="B150" s="28">
        <v>2</v>
      </c>
      <c r="C150" s="28" t="s">
        <v>419</v>
      </c>
      <c r="D150" s="28">
        <v>7</v>
      </c>
      <c r="E150" s="28" t="s">
        <v>422</v>
      </c>
    </row>
    <row r="151" spans="1:5">
      <c r="A151" s="28" t="s">
        <v>415</v>
      </c>
      <c r="B151" s="28">
        <v>3</v>
      </c>
      <c r="C151" s="28" t="s">
        <v>423</v>
      </c>
      <c r="D151" s="28">
        <v>8</v>
      </c>
      <c r="E151" s="28" t="s">
        <v>424</v>
      </c>
    </row>
    <row r="152" spans="1:5">
      <c r="A152" s="28" t="s">
        <v>415</v>
      </c>
      <c r="B152" s="28">
        <v>4</v>
      </c>
      <c r="C152" s="28" t="s">
        <v>425</v>
      </c>
      <c r="D152" s="28">
        <v>9</v>
      </c>
      <c r="E152" s="28" t="s">
        <v>426</v>
      </c>
    </row>
    <row r="153" spans="1:5">
      <c r="A153" s="28" t="s">
        <v>415</v>
      </c>
      <c r="B153" s="28">
        <v>5</v>
      </c>
      <c r="C153" s="28" t="s">
        <v>427</v>
      </c>
      <c r="D153" s="28">
        <v>10</v>
      </c>
      <c r="E153" s="28" t="s">
        <v>428</v>
      </c>
    </row>
    <row r="154" spans="1:5">
      <c r="A154" s="28" t="s">
        <v>415</v>
      </c>
      <c r="B154" s="28">
        <v>6</v>
      </c>
      <c r="C154" s="28" t="s">
        <v>429</v>
      </c>
      <c r="D154" s="28">
        <v>11</v>
      </c>
      <c r="E154" s="28" t="s">
        <v>430</v>
      </c>
    </row>
    <row r="155" spans="1:5">
      <c r="A155" s="28" t="s">
        <v>415</v>
      </c>
      <c r="B155" s="28">
        <v>1</v>
      </c>
      <c r="C155" s="28" t="s">
        <v>431</v>
      </c>
      <c r="D155" s="28">
        <v>1</v>
      </c>
      <c r="E155" s="28" t="s">
        <v>432</v>
      </c>
    </row>
    <row r="156" spans="1:5">
      <c r="A156" s="28" t="s">
        <v>433</v>
      </c>
      <c r="B156" s="28">
        <v>1</v>
      </c>
      <c r="C156" s="28" t="s">
        <v>431</v>
      </c>
      <c r="D156" s="28">
        <v>2</v>
      </c>
      <c r="E156" s="28" t="s">
        <v>434</v>
      </c>
    </row>
    <row r="157" spans="1:5">
      <c r="A157" s="28" t="s">
        <v>433</v>
      </c>
      <c r="B157" s="28">
        <v>2</v>
      </c>
      <c r="C157" s="28" t="s">
        <v>435</v>
      </c>
      <c r="D157" s="28">
        <v>3</v>
      </c>
      <c r="E157" s="28" t="s">
        <v>436</v>
      </c>
    </row>
    <row r="158" spans="1:5">
      <c r="A158" s="28" t="s">
        <v>433</v>
      </c>
      <c r="B158" s="28">
        <v>3</v>
      </c>
      <c r="C158" s="28" t="s">
        <v>437</v>
      </c>
      <c r="D158" s="28">
        <v>4</v>
      </c>
      <c r="E158" s="28" t="s">
        <v>438</v>
      </c>
    </row>
    <row r="159" spans="1:5">
      <c r="A159" s="28" t="s">
        <v>433</v>
      </c>
      <c r="B159" s="28">
        <v>4</v>
      </c>
      <c r="C159" s="28" t="s">
        <v>439</v>
      </c>
      <c r="D159" s="28">
        <v>5</v>
      </c>
      <c r="E159" s="28" t="s">
        <v>440</v>
      </c>
    </row>
    <row r="160" spans="1:5">
      <c r="A160" s="28" t="s">
        <v>433</v>
      </c>
      <c r="B160" s="28">
        <v>5</v>
      </c>
      <c r="C160" s="28" t="s">
        <v>441</v>
      </c>
      <c r="D160" s="28">
        <v>6</v>
      </c>
      <c r="E160" s="28" t="s">
        <v>442</v>
      </c>
    </row>
    <row r="161" spans="1:5">
      <c r="A161" s="28" t="s">
        <v>433</v>
      </c>
      <c r="B161" s="28">
        <v>1</v>
      </c>
      <c r="C161" s="28" t="s">
        <v>443</v>
      </c>
      <c r="D161" s="28">
        <v>1</v>
      </c>
      <c r="E161" s="28" t="s">
        <v>444</v>
      </c>
    </row>
    <row r="162" spans="1:5">
      <c r="A162" s="28" t="s">
        <v>445</v>
      </c>
      <c r="B162" s="28">
        <v>1</v>
      </c>
      <c r="C162" s="28" t="s">
        <v>443</v>
      </c>
      <c r="D162" s="28">
        <v>2</v>
      </c>
      <c r="E162" s="28" t="s">
        <v>446</v>
      </c>
    </row>
    <row r="163" spans="1:5">
      <c r="A163" s="28" t="s">
        <v>445</v>
      </c>
      <c r="B163" s="28">
        <v>1</v>
      </c>
      <c r="C163" s="28" t="s">
        <v>443</v>
      </c>
      <c r="D163" s="28">
        <v>3</v>
      </c>
      <c r="E163" s="28" t="s">
        <v>447</v>
      </c>
    </row>
    <row r="164" spans="1:5">
      <c r="A164" s="28" t="s">
        <v>445</v>
      </c>
      <c r="B164" s="28">
        <v>2</v>
      </c>
      <c r="C164" s="28" t="s">
        <v>448</v>
      </c>
      <c r="D164" s="28">
        <v>4</v>
      </c>
      <c r="E164" s="28" t="s">
        <v>449</v>
      </c>
    </row>
    <row r="165" spans="1:5">
      <c r="A165" s="28" t="s">
        <v>445</v>
      </c>
      <c r="B165" s="28">
        <v>3</v>
      </c>
      <c r="C165" s="28" t="s">
        <v>450</v>
      </c>
      <c r="D165" s="28">
        <v>5</v>
      </c>
      <c r="E165" s="28" t="s">
        <v>451</v>
      </c>
    </row>
    <row r="166" spans="1:5">
      <c r="A166" s="28" t="s">
        <v>445</v>
      </c>
      <c r="B166" s="28">
        <v>2</v>
      </c>
      <c r="C166" s="28" t="s">
        <v>452</v>
      </c>
      <c r="D166" s="28">
        <v>1</v>
      </c>
      <c r="E166" s="28" t="s">
        <v>453</v>
      </c>
    </row>
    <row r="167" spans="1:5">
      <c r="A167" s="28" t="s">
        <v>454</v>
      </c>
      <c r="B167" s="28">
        <v>3</v>
      </c>
      <c r="C167" s="28" t="s">
        <v>455</v>
      </c>
      <c r="D167" s="28">
        <v>2</v>
      </c>
      <c r="E167" s="28" t="s">
        <v>456</v>
      </c>
    </row>
    <row r="168" spans="1:5">
      <c r="A168" s="28" t="s">
        <v>454</v>
      </c>
      <c r="B168" s="28">
        <v>3</v>
      </c>
      <c r="C168" s="28" t="s">
        <v>455</v>
      </c>
      <c r="D168" s="28">
        <v>3</v>
      </c>
      <c r="E168" s="28" t="s">
        <v>457</v>
      </c>
    </row>
    <row r="169" spans="1:5">
      <c r="A169" s="28" t="s">
        <v>454</v>
      </c>
      <c r="B169" s="28">
        <v>1</v>
      </c>
      <c r="C169" s="28" t="s">
        <v>458</v>
      </c>
      <c r="D169" s="28">
        <v>4</v>
      </c>
      <c r="E169" s="28" t="s">
        <v>459</v>
      </c>
    </row>
    <row r="170" spans="1:5">
      <c r="A170" s="28" t="s">
        <v>454</v>
      </c>
      <c r="B170" s="28">
        <v>1</v>
      </c>
      <c r="C170" s="28" t="s">
        <v>460</v>
      </c>
      <c r="D170" s="28">
        <v>1</v>
      </c>
      <c r="E170" s="28" t="s">
        <v>461</v>
      </c>
    </row>
    <row r="171" spans="1:5">
      <c r="A171" s="28" t="s">
        <v>462</v>
      </c>
      <c r="B171" s="28">
        <v>2</v>
      </c>
      <c r="C171" s="28" t="s">
        <v>463</v>
      </c>
      <c r="D171" s="28">
        <v>2</v>
      </c>
      <c r="E171" s="28" t="s">
        <v>464</v>
      </c>
    </row>
    <row r="172" spans="1:5">
      <c r="A172" s="28" t="s">
        <v>462</v>
      </c>
      <c r="B172" s="28">
        <v>3</v>
      </c>
      <c r="C172" s="28" t="s">
        <v>465</v>
      </c>
      <c r="D172" s="28">
        <v>3</v>
      </c>
      <c r="E172" s="28" t="s">
        <v>466</v>
      </c>
    </row>
    <row r="173" spans="1:5">
      <c r="A173" s="28" t="s">
        <v>462</v>
      </c>
      <c r="B173" s="28">
        <v>4</v>
      </c>
      <c r="C173" s="28" t="s">
        <v>467</v>
      </c>
      <c r="D173" s="28">
        <v>4</v>
      </c>
      <c r="E173" s="28" t="s">
        <v>468</v>
      </c>
    </row>
    <row r="174" spans="1:5">
      <c r="A174" s="28" t="s">
        <v>462</v>
      </c>
      <c r="B174" s="28">
        <v>5</v>
      </c>
      <c r="C174" s="28" t="s">
        <v>469</v>
      </c>
      <c r="D174" s="28">
        <v>5</v>
      </c>
      <c r="E174" s="28" t="s">
        <v>470</v>
      </c>
    </row>
    <row r="175" spans="1:5">
      <c r="A175" s="28" t="s">
        <v>462</v>
      </c>
      <c r="B175" s="28">
        <v>5</v>
      </c>
      <c r="C175" s="28" t="s">
        <v>469</v>
      </c>
      <c r="D175" s="28">
        <v>6</v>
      </c>
      <c r="E175" s="28" t="s">
        <v>471</v>
      </c>
    </row>
    <row r="176" spans="1:5">
      <c r="A176" s="28" t="s">
        <v>462</v>
      </c>
      <c r="B176" s="28">
        <v>6</v>
      </c>
      <c r="C176" s="28" t="s">
        <v>472</v>
      </c>
      <c r="D176" s="28">
        <v>7</v>
      </c>
      <c r="E176" s="28" t="s">
        <v>473</v>
      </c>
    </row>
    <row r="177" spans="1:5">
      <c r="A177" s="28" t="s">
        <v>462</v>
      </c>
      <c r="B177" s="28">
        <v>6</v>
      </c>
      <c r="C177" s="28" t="s">
        <v>472</v>
      </c>
      <c r="D177" s="28">
        <v>8</v>
      </c>
      <c r="E177" s="28" t="s">
        <v>474</v>
      </c>
    </row>
    <row r="178" spans="1:5">
      <c r="A178" s="28" t="s">
        <v>462</v>
      </c>
      <c r="B178" s="28">
        <v>6</v>
      </c>
      <c r="C178" s="28" t="s">
        <v>472</v>
      </c>
      <c r="D178" s="28">
        <v>9</v>
      </c>
      <c r="E178" s="28" t="s">
        <v>475</v>
      </c>
    </row>
    <row r="179" spans="1:5">
      <c r="A179" s="28" t="s">
        <v>462</v>
      </c>
      <c r="B179" s="28">
        <v>1</v>
      </c>
      <c r="C179" s="28" t="s">
        <v>476</v>
      </c>
      <c r="D179" s="28">
        <v>1</v>
      </c>
      <c r="E179" s="28" t="s">
        <v>477</v>
      </c>
    </row>
    <row r="180" spans="1:5">
      <c r="A180" s="28" t="s">
        <v>478</v>
      </c>
      <c r="B180" s="28">
        <v>2</v>
      </c>
      <c r="C180" s="28" t="s">
        <v>479</v>
      </c>
      <c r="D180" s="38">
        <v>2</v>
      </c>
      <c r="E180" s="39" t="s">
        <v>480</v>
      </c>
    </row>
    <row r="181" spans="1:5">
      <c r="A181" s="28" t="s">
        <v>478</v>
      </c>
      <c r="B181" s="28">
        <v>1</v>
      </c>
      <c r="C181" s="28" t="s">
        <v>476</v>
      </c>
      <c r="D181" s="28">
        <v>3</v>
      </c>
      <c r="E181" s="28" t="s">
        <v>481</v>
      </c>
    </row>
    <row r="182" spans="1:5">
      <c r="A182" s="28" t="s">
        <v>478</v>
      </c>
      <c r="B182" s="28">
        <v>3</v>
      </c>
      <c r="C182" s="28" t="s">
        <v>482</v>
      </c>
      <c r="D182" s="28">
        <v>4</v>
      </c>
      <c r="E182" s="28" t="s">
        <v>483</v>
      </c>
    </row>
    <row r="183" spans="1:5">
      <c r="A183" s="28" t="s">
        <v>478</v>
      </c>
      <c r="B183" s="28">
        <v>4</v>
      </c>
      <c r="C183" s="28" t="s">
        <v>484</v>
      </c>
      <c r="D183" s="28">
        <v>5</v>
      </c>
      <c r="E183" s="28" t="s">
        <v>485</v>
      </c>
    </row>
    <row r="184" spans="1:5">
      <c r="A184" s="28" t="s">
        <v>478</v>
      </c>
      <c r="B184" s="28">
        <v>4</v>
      </c>
      <c r="C184" s="28" t="s">
        <v>484</v>
      </c>
      <c r="D184" s="28">
        <v>6</v>
      </c>
      <c r="E184" s="28" t="s">
        <v>486</v>
      </c>
    </row>
    <row r="185" spans="1:5">
      <c r="A185" s="28" t="s">
        <v>478</v>
      </c>
      <c r="B185" s="28">
        <v>5</v>
      </c>
      <c r="C185" s="28" t="s">
        <v>487</v>
      </c>
      <c r="D185" s="28">
        <v>7</v>
      </c>
      <c r="E185" s="28" t="s">
        <v>488</v>
      </c>
    </row>
    <row r="186" spans="1:5">
      <c r="A186" s="28" t="s">
        <v>478</v>
      </c>
      <c r="B186" s="28">
        <v>6</v>
      </c>
      <c r="C186" s="28" t="s">
        <v>489</v>
      </c>
      <c r="D186" s="28">
        <v>8</v>
      </c>
      <c r="E186" s="28" t="s">
        <v>490</v>
      </c>
    </row>
    <row r="187" spans="1:5">
      <c r="A187" s="28" t="s">
        <v>478</v>
      </c>
    </row>
    <row r="196" spans="1:6">
      <c r="B196" s="40" t="s">
        <v>491</v>
      </c>
      <c r="C196" s="40" t="s">
        <v>492</v>
      </c>
      <c r="D196" s="41" t="s">
        <v>493</v>
      </c>
      <c r="E196" s="41" t="s">
        <v>44</v>
      </c>
      <c r="F196" s="41" t="s">
        <v>51</v>
      </c>
    </row>
    <row r="197" spans="1:6">
      <c r="A197" s="40" t="s">
        <v>494</v>
      </c>
      <c r="B197" s="42" t="s">
        <v>495</v>
      </c>
      <c r="C197" s="42" t="s">
        <v>496</v>
      </c>
      <c r="D197" s="43" t="s">
        <v>497</v>
      </c>
      <c r="E197" s="43" t="s">
        <v>498</v>
      </c>
      <c r="F197" s="42" t="s">
        <v>499</v>
      </c>
    </row>
    <row r="198" spans="1:6">
      <c r="A198" s="42" t="s">
        <v>500</v>
      </c>
      <c r="B198" s="42" t="s">
        <v>501</v>
      </c>
      <c r="C198" s="42" t="s">
        <v>502</v>
      </c>
      <c r="D198" s="43" t="s">
        <v>503</v>
      </c>
      <c r="E198" s="43" t="s">
        <v>504</v>
      </c>
      <c r="F198" s="42" t="s">
        <v>505</v>
      </c>
    </row>
    <row r="199" spans="1:6">
      <c r="A199" s="42" t="s">
        <v>506</v>
      </c>
      <c r="B199" s="42" t="s">
        <v>507</v>
      </c>
      <c r="C199" s="42" t="s">
        <v>508</v>
      </c>
      <c r="D199" s="42" t="s">
        <v>509</v>
      </c>
      <c r="E199" s="42" t="s">
        <v>510</v>
      </c>
      <c r="F199" s="42" t="s">
        <v>511</v>
      </c>
    </row>
    <row r="200" spans="1:6">
      <c r="A200" s="42" t="s">
        <v>512</v>
      </c>
      <c r="B200" s="42" t="s">
        <v>513</v>
      </c>
      <c r="C200" s="42"/>
      <c r="D200" s="42" t="s">
        <v>514</v>
      </c>
      <c r="E200" s="42" t="s">
        <v>515</v>
      </c>
      <c r="F200" s="42" t="s">
        <v>516</v>
      </c>
    </row>
    <row r="201" spans="1:6">
      <c r="A201" s="42" t="s">
        <v>517</v>
      </c>
      <c r="B201" s="42" t="s">
        <v>518</v>
      </c>
      <c r="C201" s="42"/>
      <c r="D201" s="42" t="s">
        <v>519</v>
      </c>
      <c r="E201" s="44"/>
      <c r="F201" s="44"/>
    </row>
    <row r="202" spans="1:6">
      <c r="A202" s="42" t="s">
        <v>520</v>
      </c>
      <c r="B202" s="42" t="s">
        <v>521</v>
      </c>
      <c r="C202" s="42"/>
      <c r="D202" s="45"/>
      <c r="E202" s="44"/>
      <c r="F202" s="44"/>
    </row>
    <row r="203" spans="1:6">
      <c r="A203" s="42" t="s">
        <v>522</v>
      </c>
      <c r="B203" s="42" t="s">
        <v>523</v>
      </c>
      <c r="C203" s="42"/>
      <c r="D203" s="45"/>
      <c r="E203" s="44"/>
      <c r="F203" s="44"/>
    </row>
    <row r="204" spans="1:6">
      <c r="A204" s="42" t="s">
        <v>524</v>
      </c>
      <c r="B204" s="42" t="s">
        <v>525</v>
      </c>
      <c r="C204" s="42"/>
      <c r="D204" s="45"/>
      <c r="E204" s="44"/>
      <c r="F204" s="44"/>
    </row>
    <row r="205" spans="1:6">
      <c r="A205" s="42" t="s">
        <v>526</v>
      </c>
      <c r="B205" s="42"/>
      <c r="C205" s="42"/>
      <c r="D205" s="45"/>
      <c r="E205" s="44"/>
      <c r="F205" s="44"/>
    </row>
    <row r="206" spans="1:6">
      <c r="A206" s="42" t="s">
        <v>527</v>
      </c>
      <c r="B206" s="42"/>
      <c r="C206" s="42"/>
      <c r="D206" s="45"/>
      <c r="E206" s="44"/>
      <c r="F206" s="44"/>
    </row>
    <row r="207" spans="1:6">
      <c r="A207" s="42" t="s">
        <v>528</v>
      </c>
      <c r="B207" s="42"/>
      <c r="C207" s="42"/>
      <c r="D207" s="45"/>
      <c r="E207" s="44"/>
      <c r="F207" s="44"/>
    </row>
    <row r="208" spans="1:6">
      <c r="A208" s="42" t="s">
        <v>529</v>
      </c>
      <c r="B208" s="42"/>
      <c r="C208" s="42"/>
      <c r="D208" s="45"/>
      <c r="E208" s="44"/>
      <c r="F208" s="44"/>
    </row>
    <row r="209" spans="1:6">
      <c r="A209" s="42" t="s">
        <v>530</v>
      </c>
      <c r="B209" s="42"/>
      <c r="C209" s="42"/>
      <c r="D209" s="45"/>
      <c r="E209" s="44"/>
      <c r="F209" s="44"/>
    </row>
    <row r="210" spans="1:6">
      <c r="A210" s="42" t="s">
        <v>531</v>
      </c>
      <c r="B210" s="42"/>
      <c r="C210" s="42"/>
      <c r="D210" s="45"/>
      <c r="E210" s="44"/>
      <c r="F210" s="44"/>
    </row>
    <row r="211" spans="1:6">
      <c r="A211" s="42"/>
      <c r="B211" s="42"/>
    </row>
    <row r="219" spans="1:6">
      <c r="A219" s="28" t="s">
        <v>532</v>
      </c>
      <c r="B219" s="28" t="s">
        <v>533</v>
      </c>
      <c r="C219" s="28" t="s">
        <v>534</v>
      </c>
      <c r="D219" s="28" t="s">
        <v>535</v>
      </c>
    </row>
    <row r="220" spans="1:6">
      <c r="A220" s="28" t="s">
        <v>536</v>
      </c>
      <c r="B220" s="28" t="s">
        <v>537</v>
      </c>
      <c r="C220" s="28" t="s">
        <v>538</v>
      </c>
      <c r="D220" s="28" t="s">
        <v>539</v>
      </c>
    </row>
    <row r="221" spans="1:6">
      <c r="A221" s="28" t="s">
        <v>540</v>
      </c>
      <c r="C221" s="28" t="s">
        <v>541</v>
      </c>
      <c r="D221" s="28" t="s">
        <v>542</v>
      </c>
    </row>
    <row r="222" spans="1:6">
      <c r="A222" s="28" t="s">
        <v>543</v>
      </c>
      <c r="D222" s="28" t="s">
        <v>544</v>
      </c>
    </row>
    <row r="223" spans="1:6">
      <c r="A223" s="28" t="s">
        <v>545</v>
      </c>
    </row>
    <row r="224" spans="1:6">
      <c r="A224" s="28" t="s">
        <v>546</v>
      </c>
    </row>
    <row r="225" spans="1:1">
      <c r="A225" s="28" t="s">
        <v>547</v>
      </c>
    </row>
    <row r="226" spans="1:1">
      <c r="A226" s="28" t="s">
        <v>548</v>
      </c>
    </row>
    <row r="227" spans="1:1">
      <c r="A227" s="28" t="s">
        <v>549</v>
      </c>
    </row>
    <row r="228" spans="1:1">
      <c r="A228" s="28" t="s">
        <v>550</v>
      </c>
    </row>
    <row r="229" spans="1:1">
      <c r="A229" s="28" t="s">
        <v>551</v>
      </c>
    </row>
    <row r="230" spans="1:1">
      <c r="A230" s="28" t="s">
        <v>552</v>
      </c>
    </row>
    <row r="231" spans="1:1">
      <c r="A231" s="28" t="s">
        <v>553</v>
      </c>
    </row>
    <row r="232" spans="1:1">
      <c r="A232" s="28" t="s">
        <v>554</v>
      </c>
    </row>
    <row r="233" spans="1:1">
      <c r="A233" s="28" t="s">
        <v>555</v>
      </c>
    </row>
    <row r="234" spans="1:1">
      <c r="A234" s="28" t="s">
        <v>556</v>
      </c>
    </row>
    <row r="235" spans="1:1">
      <c r="A235" s="28" t="s">
        <v>557</v>
      </c>
    </row>
    <row r="236" spans="1:1">
      <c r="A236" s="28" t="s">
        <v>558</v>
      </c>
    </row>
    <row r="237" spans="1:1">
      <c r="A237" s="28" t="s">
        <v>559</v>
      </c>
    </row>
    <row r="238" spans="1:1">
      <c r="A238" s="28" t="s">
        <v>560</v>
      </c>
    </row>
    <row r="239" spans="1:1">
      <c r="A239" s="28" t="s">
        <v>561</v>
      </c>
    </row>
    <row r="240" spans="1:1">
      <c r="A240" s="28" t="s">
        <v>562</v>
      </c>
    </row>
    <row r="241" spans="1:4">
      <c r="A241" s="28" t="s">
        <v>563</v>
      </c>
    </row>
    <row r="242" spans="1:4">
      <c r="A242" s="28" t="s">
        <v>564</v>
      </c>
    </row>
    <row r="243" spans="1:4">
      <c r="A243" s="28" t="s">
        <v>565</v>
      </c>
    </row>
    <row r="244" spans="1:4">
      <c r="A244" s="28" t="s">
        <v>566</v>
      </c>
    </row>
    <row r="245" spans="1:4">
      <c r="A245" s="28" t="s">
        <v>567</v>
      </c>
    </row>
    <row r="246" spans="1:4">
      <c r="A246" s="28" t="s">
        <v>568</v>
      </c>
    </row>
    <row r="247" spans="1:4">
      <c r="A247" s="28" t="s">
        <v>569</v>
      </c>
    </row>
    <row r="248" spans="1:4">
      <c r="A248" s="28" t="s">
        <v>570</v>
      </c>
    </row>
    <row r="249" spans="1:4">
      <c r="A249" s="28" t="s">
        <v>571</v>
      </c>
    </row>
    <row r="252" spans="1:4">
      <c r="B252" s="28" t="s">
        <v>214</v>
      </c>
      <c r="C252" s="28">
        <v>1086</v>
      </c>
      <c r="D252" s="28" t="s">
        <v>213</v>
      </c>
    </row>
    <row r="253" spans="1:4">
      <c r="B253" s="28" t="s">
        <v>572</v>
      </c>
      <c r="C253" s="28">
        <v>1091</v>
      </c>
      <c r="D253" s="28" t="s">
        <v>216</v>
      </c>
    </row>
    <row r="254" spans="1:4">
      <c r="B254" s="28" t="s">
        <v>220</v>
      </c>
      <c r="C254" s="28">
        <v>1092</v>
      </c>
      <c r="D254" s="28" t="s">
        <v>219</v>
      </c>
    </row>
    <row r="255" spans="1:4">
      <c r="B255" s="28" t="s">
        <v>223</v>
      </c>
      <c r="C255" s="28">
        <v>1093</v>
      </c>
      <c r="D255" s="28" t="s">
        <v>222</v>
      </c>
    </row>
    <row r="256" spans="1:4">
      <c r="B256" s="28" t="s">
        <v>226</v>
      </c>
      <c r="C256" s="28">
        <v>1096</v>
      </c>
      <c r="D256" s="28" t="s">
        <v>225</v>
      </c>
    </row>
    <row r="257" spans="2:4">
      <c r="B257" s="28" t="s">
        <v>229</v>
      </c>
      <c r="C257" s="28">
        <v>1098</v>
      </c>
      <c r="D257" s="28" t="s">
        <v>228</v>
      </c>
    </row>
    <row r="258" spans="2:4">
      <c r="B258" s="28" t="s">
        <v>573</v>
      </c>
      <c r="C258" s="28">
        <v>1099</v>
      </c>
      <c r="D258" s="28" t="s">
        <v>231</v>
      </c>
    </row>
    <row r="259" spans="2:4">
      <c r="B259" s="28" t="s">
        <v>574</v>
      </c>
      <c r="C259" s="28">
        <v>1101</v>
      </c>
      <c r="D259" s="28" t="s">
        <v>234</v>
      </c>
    </row>
    <row r="260" spans="2:4">
      <c r="B260" s="28" t="s">
        <v>251</v>
      </c>
      <c r="C260" s="28">
        <v>1103</v>
      </c>
      <c r="D260" s="28" t="s">
        <v>237</v>
      </c>
    </row>
    <row r="261" spans="2:4">
      <c r="B261" s="28" t="s">
        <v>241</v>
      </c>
      <c r="C261" s="28">
        <v>1108</v>
      </c>
      <c r="D261" s="28" t="s">
        <v>240</v>
      </c>
    </row>
    <row r="262" spans="2:4">
      <c r="B262" s="28" t="s">
        <v>245</v>
      </c>
      <c r="C262" s="28">
        <v>1113</v>
      </c>
      <c r="D262" s="28" t="s">
        <v>244</v>
      </c>
    </row>
    <row r="263" spans="2:4">
      <c r="B263" s="28" t="s">
        <v>575</v>
      </c>
      <c r="C263" s="28">
        <v>1116</v>
      </c>
      <c r="D263" s="28" t="s">
        <v>247</v>
      </c>
    </row>
    <row r="264" spans="2:4">
      <c r="B264" s="28" t="s">
        <v>576</v>
      </c>
      <c r="C264" s="28">
        <v>1118</v>
      </c>
      <c r="D264" s="28" t="s">
        <v>250</v>
      </c>
    </row>
    <row r="265" spans="2:4">
      <c r="B265" s="28" t="s">
        <v>577</v>
      </c>
      <c r="C265" s="28">
        <v>1168</v>
      </c>
      <c r="D265" s="28" t="s">
        <v>253</v>
      </c>
    </row>
    <row r="266" spans="2:4">
      <c r="B266" s="28" t="s">
        <v>95</v>
      </c>
      <c r="D266" s="28" t="s">
        <v>95</v>
      </c>
    </row>
  </sheetData>
  <dataValidations count="4">
    <dataValidation type="whole" allowBlank="1" showInputMessage="1" showErrorMessage="1" errorTitle="Dato inválido" error="Asigne a cada meta un número consecutivo dentro del proyecto de inversión." sqref="D101 D108 D113:D129" xr:uid="{00000000-0002-0000-0100-000000000000}">
      <formula1>1</formula1>
      <formula2>50</formula2>
    </dataValidation>
    <dataValidation type="textLength" operator="lessThanOrEqual" allowBlank="1" showInputMessage="1" showErrorMessage="1" errorTitle="Texto Excedido" error="El texto de este campo no debe exceder los 500 caracteres." sqref="E91:E129 C91:C129 B107 C170:C178 E174:E175 B69:B73" xr:uid="{00000000-0002-0000-0100-000001000000}">
      <formula1>500</formula1>
    </dataValidation>
    <dataValidation type="list" allowBlank="1" showInputMessage="1" showErrorMessage="1" errorTitle="Proyecto Estrategico no válido" error="Seleccione ÚNICAMENTE un Proyecto Estratégico de la lista desplegable, de acuerdo con lo plantrado en el marco del Plan de Desarrollo 2016-2020." sqref="D35:D40" xr:uid="{00000000-0002-0000-0100-000002000000}">
      <formula1>Proy_Estrat</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35:E40" xr:uid="{00000000-0002-0000-0100-000003000000}">
      <formula1>1000</formula1>
    </dataValidation>
  </dataValidations>
  <pageMargins left="0.7" right="0.7" top="0.75" bottom="0.75" header="0.3" footer="0.3"/>
  <pageSetup orientation="portrait" horizontalDpi="4294967293"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566B479BCCE2498596D164AF800BCD" ma:contentTypeVersion="5" ma:contentTypeDescription="Create a new document." ma:contentTypeScope="" ma:versionID="8bf5ba1b0c412906ef204bafb77272ad">
  <xsd:schema xmlns:xsd="http://www.w3.org/2001/XMLSchema" xmlns:xs="http://www.w3.org/2001/XMLSchema" xmlns:p="http://schemas.microsoft.com/office/2006/metadata/properties" xmlns:ns2="7f99241a-dc96-4b86-8e98-20a3931b7025" targetNamespace="http://schemas.microsoft.com/office/2006/metadata/properties" ma:root="true" ma:fieldsID="3641dddf3419efbe1091130987fc38a5" ns2:_="">
    <xsd:import namespace="7f99241a-dc96-4b86-8e98-20a3931b70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9241a-dc96-4b86-8e98-20a3931b70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5649B3-F9DF-4B08-B5B8-DB1AE12F7D35}">
  <ds:schemaRefs>
    <ds:schemaRef ds:uri="http://schemas.microsoft.com/sharepoint/v3/contenttype/forms"/>
  </ds:schemaRefs>
</ds:datastoreItem>
</file>

<file path=customXml/itemProps2.xml><?xml version="1.0" encoding="utf-8"?>
<ds:datastoreItem xmlns:ds="http://schemas.openxmlformats.org/officeDocument/2006/customXml" ds:itemID="{B017FBDC-AE79-493C-B617-C6FAC6D9046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1C67F1F-B756-4D62-8E65-22E17B564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9241a-dc96-4b86-8e98-20a3931b7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21</vt:i4>
      </vt:variant>
    </vt:vector>
  </HeadingPairs>
  <TitlesOfParts>
    <vt:vector size="23" baseType="lpstr">
      <vt:lpstr>7. INDICADORES GESTION</vt:lpstr>
      <vt:lpstr>Listas desplegables</vt:lpstr>
      <vt:lpstr>Años</vt:lpstr>
      <vt:lpstr>Direccion</vt:lpstr>
      <vt:lpstr>Eje_Pilar</vt:lpstr>
      <vt:lpstr>EstadoUNDOPE</vt:lpstr>
      <vt:lpstr>GerenteProy</vt:lpstr>
      <vt:lpstr>Localidades</vt:lpstr>
      <vt:lpstr>Meses</vt:lpstr>
      <vt:lpstr>ObjEstratégico</vt:lpstr>
      <vt:lpstr>ObjGeneral</vt:lpstr>
      <vt:lpstr>periodicidad</vt:lpstr>
      <vt:lpstr>Procesos</vt:lpstr>
      <vt:lpstr>Prog_PPD</vt:lpstr>
      <vt:lpstr>ProyectoInv</vt:lpstr>
      <vt:lpstr>ServicioUNDOPE</vt:lpstr>
      <vt:lpstr>Subdireccion</vt:lpstr>
      <vt:lpstr>Subsistema</vt:lpstr>
      <vt:lpstr>Tenencia</vt:lpstr>
      <vt:lpstr>Tipo_Meta</vt:lpstr>
      <vt:lpstr>TipoInd</vt:lpstr>
      <vt:lpstr>TipoMeta</vt:lpstr>
      <vt:lpstr>TipoOperación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Luis Fernando Alvarez Barona</cp:lastModifiedBy>
  <dcterms:created xsi:type="dcterms:W3CDTF">2018-02-23T18:02:25Z</dcterms:created>
  <dcterms:modified xsi:type="dcterms:W3CDTF">2018-08-06T19:28:08Z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0x01010090566B479BCCE2498596D164AF800BCD</vt:lpwstr>
  </property>
</Properties>
</file>